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ables/table2.xml" ContentType="application/vnd.openxmlformats-officedocument.spreadsheetml.table+xml"/>
  <Override PartName="/xl/queryTables/queryTable1.xml" ContentType="application/vnd.openxmlformats-officedocument.spreadsheetml.query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7f77\OneDrive\デスクトップ\長ブロ\"/>
    </mc:Choice>
  </mc:AlternateContent>
  <xr:revisionPtr revIDLastSave="0" documentId="13_ncr:1_{4AF82871-F74C-4126-821F-8AD0DBE6F0B7}" xr6:coauthVersionLast="47" xr6:coauthVersionMax="47" xr10:uidLastSave="{00000000-0000-0000-0000-000000000000}"/>
  <bookViews>
    <workbookView xWindow="-110" yWindow="0" windowWidth="14400" windowHeight="9580" firstSheet="5" activeTab="10" xr2:uid="{16AADA15-4B4E-4E46-8F26-F2DFD2F04594}"/>
  </bookViews>
  <sheets>
    <sheet name="リスト" sheetId="1" r:id="rId1"/>
    <sheet name="荷繰り" sheetId="2" r:id="rId2"/>
    <sheet name="（1129）見本" sheetId="3" r:id="rId3"/>
    <sheet name="原紙" sheetId="19" r:id="rId4"/>
    <sheet name="月発" sheetId="24" r:id="rId5"/>
    <sheet name="火発" sheetId="26" r:id="rId6"/>
    <sheet name="水発" sheetId="23" r:id="rId7"/>
    <sheet name="木発" sheetId="29" r:id="rId8"/>
    <sheet name="金発" sheetId="27" r:id="rId9"/>
    <sheet name="土発" sheetId="28" r:id="rId10"/>
    <sheet name="マニュアル" sheetId="8" r:id="rId11"/>
    <sheet name="オフライン追加" sheetId="30" r:id="rId12"/>
    <sheet name="社外定期定番マスタ" sheetId="31" r:id="rId13"/>
    <sheet name="社外受注" sheetId="32" r:id="rId14"/>
    <sheet name="やること (2)" sheetId="22" state="hidden" r:id="rId15"/>
    <sheet name="（火）デリ表 " sheetId="6" state="hidden" r:id="rId16"/>
    <sheet name="（水）デリ表 " sheetId="7" state="hidden" r:id="rId17"/>
  </sheets>
  <definedNames>
    <definedName name="_xlnm._FilterDatabase" localSheetId="2" hidden="1">'（1129）見本'!$B$6:$AF$58</definedName>
    <definedName name="_xlnm._FilterDatabase" localSheetId="15" hidden="1">'（火）デリ表 '!$C$3:$AC$19</definedName>
    <definedName name="_xlnm._FilterDatabase" localSheetId="16" hidden="1">'（水）デリ表 '!$C$3:$AC$19</definedName>
    <definedName name="_xlnm._FilterDatabase" localSheetId="11" hidden="1">オフライン追加!$B$10:$AO$19</definedName>
    <definedName name="_xlnm._FilterDatabase" localSheetId="0" hidden="1">リスト!$A$2:$AO$828</definedName>
    <definedName name="_xlnm._FilterDatabase" localSheetId="5" hidden="1">火発!$A$6:$AH$233</definedName>
    <definedName name="_xlnm._FilterDatabase" localSheetId="8" hidden="1">金発!$A$6:$AH$233</definedName>
    <definedName name="_xlnm._FilterDatabase" localSheetId="4" hidden="1">月発!$A$6:$AH$233</definedName>
    <definedName name="_xlnm._FilterDatabase" localSheetId="3" hidden="1">原紙!$A$6:$AH$233</definedName>
    <definedName name="_xlnm._FilterDatabase" localSheetId="13" hidden="1">社外受注!$AL$11:$AP$32</definedName>
    <definedName name="_xlnm._FilterDatabase" localSheetId="12" hidden="1">社外定期定番マスタ!$A$10:$AP$23</definedName>
    <definedName name="_xlnm._FilterDatabase" localSheetId="6" hidden="1">水発!$A$6:$AH$233</definedName>
    <definedName name="_xlnm._FilterDatabase" localSheetId="9" hidden="1">土発!$A$6:$AH$233</definedName>
    <definedName name="_xlnm._FilterDatabase" localSheetId="7" hidden="1">木発!$A$6:$AH$233</definedName>
    <definedName name="ExternalData_1" localSheetId="13" hidden="1">社外受注!$C$11:$AI$31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16" i="30" l="1"/>
  <c r="AN17" i="30"/>
  <c r="AN18" i="30"/>
  <c r="AN19" i="30"/>
  <c r="AN20" i="30"/>
  <c r="AN13" i="30"/>
  <c r="AL13" i="30"/>
  <c r="AL14" i="30"/>
  <c r="AL15" i="30"/>
  <c r="AL16" i="30"/>
  <c r="AL17" i="30"/>
  <c r="D16" i="30"/>
  <c r="C16" i="30"/>
  <c r="B17" i="30"/>
  <c r="B14" i="30"/>
  <c r="D12" i="30"/>
  <c r="A14" i="31"/>
  <c r="AL18" i="30"/>
  <c r="AM27" i="32"/>
  <c r="F31" i="32"/>
  <c r="AL31" i="32" a="1"/>
  <c r="AL31" i="32" s="1"/>
  <c r="AM31" i="32"/>
  <c r="AN31" i="32"/>
  <c r="AO31" i="32"/>
  <c r="AP31" i="32"/>
  <c r="B9" i="32"/>
  <c r="AS23" i="31"/>
  <c r="AR23" i="31"/>
  <c r="AP23" i="31"/>
  <c r="AO23" i="31"/>
  <c r="AM23" i="31"/>
  <c r="AL23" i="31" a="1"/>
  <c r="AL23" i="31" s="1"/>
  <c r="V23" i="31"/>
  <c r="J23" i="31"/>
  <c r="D23" i="31"/>
  <c r="B23" i="31"/>
  <c r="A23" i="31"/>
  <c r="AN23" i="31" s="1"/>
  <c r="AS22" i="31"/>
  <c r="AR22" i="31"/>
  <c r="AP22" i="31"/>
  <c r="V22" i="31"/>
  <c r="J22" i="31"/>
  <c r="D22" i="31"/>
  <c r="B22" i="31"/>
  <c r="A22" i="31"/>
  <c r="AS21" i="31"/>
  <c r="AR21" i="31"/>
  <c r="AP21" i="31"/>
  <c r="V21" i="31"/>
  <c r="J21" i="31"/>
  <c r="D21" i="31"/>
  <c r="B21" i="31" s="1"/>
  <c r="AS20" i="31"/>
  <c r="AR20" i="31"/>
  <c r="AP20" i="31"/>
  <c r="V20" i="31"/>
  <c r="J20" i="31"/>
  <c r="D20" i="31"/>
  <c r="B20" i="31" s="1"/>
  <c r="A20" i="31"/>
  <c r="AS19" i="31"/>
  <c r="AR19" i="31"/>
  <c r="AP19" i="31"/>
  <c r="V19" i="31"/>
  <c r="J19" i="31"/>
  <c r="D19" i="31"/>
  <c r="B19" i="31" s="1"/>
  <c r="A19" i="31"/>
  <c r="AS18" i="31"/>
  <c r="AR18" i="31"/>
  <c r="AP18" i="31"/>
  <c r="V18" i="31"/>
  <c r="J18" i="31"/>
  <c r="D18" i="31"/>
  <c r="B18" i="31"/>
  <c r="A18" i="31"/>
  <c r="AS17" i="31"/>
  <c r="AR17" i="31"/>
  <c r="AP17" i="31"/>
  <c r="V17" i="31"/>
  <c r="J17" i="31"/>
  <c r="D17" i="31"/>
  <c r="B17" i="31" s="1"/>
  <c r="AS16" i="31"/>
  <c r="AR16" i="31"/>
  <c r="AP16" i="31"/>
  <c r="V16" i="31"/>
  <c r="J16" i="31"/>
  <c r="D16" i="31"/>
  <c r="B16" i="31" s="1"/>
  <c r="A16" i="31"/>
  <c r="AS15" i="31"/>
  <c r="AR15" i="31"/>
  <c r="AP15" i="31"/>
  <c r="V15" i="31"/>
  <c r="J15" i="31"/>
  <c r="D15" i="31"/>
  <c r="B15" i="31" s="1"/>
  <c r="A15" i="31"/>
  <c r="AS14" i="31"/>
  <c r="AR14" i="31"/>
  <c r="AP14" i="31"/>
  <c r="V14" i="31"/>
  <c r="J14" i="31"/>
  <c r="D14" i="31"/>
  <c r="B14" i="31"/>
  <c r="AS13" i="31"/>
  <c r="AR13" i="31"/>
  <c r="AP13" i="31"/>
  <c r="V13" i="31"/>
  <c r="J13" i="31"/>
  <c r="D13" i="31"/>
  <c r="B13" i="31" s="1"/>
  <c r="AS12" i="31"/>
  <c r="AR12" i="31"/>
  <c r="AP12" i="31"/>
  <c r="V12" i="31"/>
  <c r="J12" i="31"/>
  <c r="D12" i="31"/>
  <c r="B12" i="31" s="1"/>
  <c r="A12" i="31"/>
  <c r="AS11" i="31"/>
  <c r="AR11" i="31"/>
  <c r="AP11" i="31"/>
  <c r="V11" i="31"/>
  <c r="J11" i="31"/>
  <c r="D11" i="31"/>
  <c r="B11" i="31" s="1"/>
  <c r="A11" i="31"/>
  <c r="B12" i="32" l="1"/>
  <c r="AM12" i="32" s="1"/>
  <c r="B13" i="32"/>
  <c r="B14" i="32"/>
  <c r="B15" i="32"/>
  <c r="B16" i="32"/>
  <c r="B17" i="32"/>
  <c r="B18" i="32"/>
  <c r="B19" i="32"/>
  <c r="B20" i="32"/>
  <c r="B21" i="32"/>
  <c r="B22" i="32"/>
  <c r="B23" i="32"/>
  <c r="B24" i="32"/>
  <c r="B25" i="32"/>
  <c r="B26" i="32"/>
  <c r="B27" i="32"/>
  <c r="B28" i="32"/>
  <c r="B29" i="32"/>
  <c r="B30" i="32"/>
  <c r="AO14" i="31"/>
  <c r="AO18" i="31"/>
  <c r="AO22" i="31"/>
  <c r="AO16" i="31"/>
  <c r="AO20" i="31"/>
  <c r="AM16" i="31"/>
  <c r="AM11" i="31"/>
  <c r="AO12" i="31"/>
  <c r="AO11" i="31"/>
  <c r="AM14" i="31"/>
  <c r="AO15" i="31"/>
  <c r="AM18" i="31"/>
  <c r="AO19" i="31"/>
  <c r="AM22" i="31"/>
  <c r="AM12" i="31"/>
  <c r="A13" i="31"/>
  <c r="A17" i="31"/>
  <c r="A21" i="31"/>
  <c r="AM20" i="31"/>
  <c r="B6" i="31"/>
  <c r="AM15" i="31"/>
  <c r="AM19" i="31"/>
  <c r="F13" i="32" l="1"/>
  <c r="AP13" i="32"/>
  <c r="AO13" i="32"/>
  <c r="AM13" i="32"/>
  <c r="F28" i="32"/>
  <c r="AP28" i="32"/>
  <c r="AO28" i="32"/>
  <c r="AM28" i="32"/>
  <c r="F20" i="32"/>
  <c r="AP20" i="32"/>
  <c r="AO20" i="32"/>
  <c r="AM20" i="32"/>
  <c r="F12" i="32"/>
  <c r="AP12" i="32"/>
  <c r="AO12" i="32"/>
  <c r="AN12" i="32"/>
  <c r="AL12" i="32" s="1" a="1"/>
  <c r="AL12" i="32" s="1"/>
  <c r="F30" i="32"/>
  <c r="AP30" i="32"/>
  <c r="AO30" i="32"/>
  <c r="AM30" i="32"/>
  <c r="F26" i="32"/>
  <c r="AP26" i="32"/>
  <c r="AO26" i="32"/>
  <c r="AM26" i="32"/>
  <c r="F18" i="32"/>
  <c r="AP18" i="32"/>
  <c r="AO18" i="32"/>
  <c r="AM18" i="32"/>
  <c r="F19" i="32"/>
  <c r="AP19" i="32"/>
  <c r="AO19" i="32"/>
  <c r="AM19" i="32"/>
  <c r="F29" i="32"/>
  <c r="AP29" i="32"/>
  <c r="AO29" i="32"/>
  <c r="AM29" i="32"/>
  <c r="F25" i="32"/>
  <c r="AP25" i="32"/>
  <c r="AO25" i="32"/>
  <c r="AM25" i="32"/>
  <c r="F17" i="32"/>
  <c r="AP17" i="32"/>
  <c r="AO17" i="32"/>
  <c r="AM17" i="32"/>
  <c r="F21" i="32"/>
  <c r="AP21" i="32"/>
  <c r="AO21" i="32"/>
  <c r="AM21" i="32"/>
  <c r="F27" i="32"/>
  <c r="AP27" i="32"/>
  <c r="AO27" i="32"/>
  <c r="F24" i="32"/>
  <c r="AP24" i="32"/>
  <c r="AO24" i="32"/>
  <c r="AM24" i="32"/>
  <c r="F16" i="32"/>
  <c r="AP16" i="32"/>
  <c r="AO16" i="32"/>
  <c r="AM16" i="32"/>
  <c r="F23" i="32"/>
  <c r="AP23" i="32"/>
  <c r="AO23" i="32"/>
  <c r="AM23" i="32"/>
  <c r="F15" i="32"/>
  <c r="AP15" i="32"/>
  <c r="AO15" i="32"/>
  <c r="AM15" i="32"/>
  <c r="F22" i="32"/>
  <c r="AP22" i="32"/>
  <c r="AO22" i="32"/>
  <c r="AM22" i="32"/>
  <c r="F14" i="32"/>
  <c r="AP14" i="32"/>
  <c r="AO14" i="32"/>
  <c r="AM14" i="32"/>
  <c r="AO21" i="31"/>
  <c r="AM21" i="31"/>
  <c r="AN12" i="31"/>
  <c r="AL12" i="31" s="1" a="1"/>
  <c r="AL12" i="31" s="1"/>
  <c r="AO17" i="31"/>
  <c r="AM17" i="31"/>
  <c r="AN18" i="31" s="1"/>
  <c r="AL18" i="31" s="1" a="1"/>
  <c r="AL18" i="31" s="1"/>
  <c r="AN11" i="31"/>
  <c r="AL11" i="31" s="1" a="1"/>
  <c r="AL11" i="31" s="1"/>
  <c r="AO13" i="31"/>
  <c r="AN13" i="31"/>
  <c r="AM13" i="31"/>
  <c r="AN14" i="31" s="1"/>
  <c r="AL14" i="31" s="1" a="1"/>
  <c r="AL14" i="31" s="1"/>
  <c r="AN13" i="32" l="1"/>
  <c r="AL13" i="32" s="1" a="1"/>
  <c r="AL13" i="32" s="1"/>
  <c r="AN21" i="31"/>
  <c r="AL21" i="31" s="1" a="1"/>
  <c r="AL21" i="31" s="1"/>
  <c r="AN19" i="31"/>
  <c r="AL19" i="31" s="1" a="1"/>
  <c r="AL19" i="31" s="1"/>
  <c r="AN16" i="31"/>
  <c r="AL16" i="31" s="1" a="1"/>
  <c r="AL16" i="31" s="1"/>
  <c r="AN20" i="31"/>
  <c r="AL20" i="31" s="1" a="1"/>
  <c r="AL20" i="31" s="1"/>
  <c r="AL13" i="31" a="1"/>
  <c r="AL13" i="31" s="1"/>
  <c r="AN17" i="31"/>
  <c r="AL17" i="31" s="1" a="1"/>
  <c r="AL17" i="31" s="1"/>
  <c r="AN22" i="31"/>
  <c r="AL22" i="31" s="1" a="1"/>
  <c r="AL22" i="31" s="1"/>
  <c r="AN15" i="31"/>
  <c r="AL15" i="31" s="1" a="1"/>
  <c r="AL15" i="31" s="1"/>
  <c r="AN14" i="32" l="1"/>
  <c r="AL14" i="32" s="1" a="1"/>
  <c r="AL14" i="32" s="1"/>
  <c r="AN15" i="32" l="1"/>
  <c r="AN16" i="32" l="1"/>
  <c r="AL16" i="32" s="1" a="1"/>
  <c r="AL16" i="32" s="1"/>
  <c r="AL15" i="32" a="1"/>
  <c r="AL15" i="32" s="1"/>
  <c r="AN17" i="32" l="1"/>
  <c r="AL17" i="32" s="1" a="1"/>
  <c r="AL17" i="32" s="1"/>
  <c r="AN18" i="32" l="1"/>
  <c r="AL18" i="32" s="1" a="1"/>
  <c r="AL18" i="32" s="1"/>
  <c r="AN19" i="32" l="1"/>
  <c r="AL19" i="32" s="1" a="1"/>
  <c r="AL19" i="32" s="1"/>
  <c r="AN20" i="32" l="1"/>
  <c r="AL20" i="32" s="1" a="1"/>
  <c r="AL20" i="32" s="1"/>
  <c r="AN21" i="32" l="1"/>
  <c r="AN22" i="32" s="1"/>
  <c r="AL22" i="32" s="1" a="1"/>
  <c r="AL22" i="32" s="1"/>
  <c r="AL21" i="32" a="1"/>
  <c r="AL21" i="32" s="1"/>
  <c r="AN23" i="32" l="1"/>
  <c r="AL23" i="32" s="1" a="1"/>
  <c r="AL23" i="32" s="1"/>
  <c r="AN24" i="32" l="1"/>
  <c r="AL24" i="32" s="1" a="1"/>
  <c r="AL24" i="32" s="1"/>
  <c r="AN25" i="32" l="1"/>
  <c r="AL25" i="32" s="1" a="1"/>
  <c r="AL25" i="32" s="1"/>
  <c r="AN26" i="32"/>
  <c r="AL26" i="32" s="1" a="1"/>
  <c r="AL26" i="32" s="1"/>
  <c r="AN27" i="32" l="1"/>
  <c r="AL27" i="32" s="1" a="1"/>
  <c r="AL27" i="32" s="1"/>
  <c r="AN28" i="32" l="1"/>
  <c r="AL28" i="32" s="1" a="1"/>
  <c r="AL28" i="32" s="1"/>
  <c r="AN29" i="32" l="1"/>
  <c r="AL29" i="32" s="1" a="1"/>
  <c r="AL29" i="32" s="1"/>
  <c r="AN30" i="32" l="1"/>
  <c r="AL30" i="32" s="1" a="1"/>
  <c r="AL30" i="32" s="1"/>
  <c r="K11" i="30"/>
  <c r="C11" i="30" s="1"/>
  <c r="W11" i="30"/>
  <c r="AO11" i="30"/>
  <c r="B12" i="30"/>
  <c r="B13" i="30" s="1"/>
  <c r="B15" i="30" s="1"/>
  <c r="B16" i="30" s="1"/>
  <c r="B18" i="30" s="1"/>
  <c r="B19" i="30" s="1"/>
  <c r="E12" i="30"/>
  <c r="AO12" i="30" s="1"/>
  <c r="K12" i="30"/>
  <c r="W12" i="30"/>
  <c r="K13" i="30"/>
  <c r="W13" i="30"/>
  <c r="K14" i="30"/>
  <c r="W14" i="30"/>
  <c r="K15" i="30"/>
  <c r="W15" i="30"/>
  <c r="K16" i="30"/>
  <c r="W16" i="30"/>
  <c r="K17" i="30"/>
  <c r="W17" i="30"/>
  <c r="K18" i="30"/>
  <c r="W18" i="30"/>
  <c r="K19" i="30"/>
  <c r="W19" i="30"/>
  <c r="W21" i="30"/>
  <c r="K21" i="30"/>
  <c r="E21" i="30"/>
  <c r="D21" i="30"/>
  <c r="C21" i="30"/>
  <c r="AM21" i="30" s="1"/>
  <c r="B21" i="30"/>
  <c r="W20" i="30"/>
  <c r="K20" i="30"/>
  <c r="E20" i="30"/>
  <c r="AK20" i="30" s="1" a="1"/>
  <c r="AK20" i="30" s="1"/>
  <c r="D20" i="30"/>
  <c r="C20" i="30"/>
  <c r="AM20" i="30" s="1"/>
  <c r="B20" i="30"/>
  <c r="E13" i="30" l="1"/>
  <c r="C12" i="30"/>
  <c r="AN12" i="30" s="1"/>
  <c r="C13" i="30"/>
  <c r="AL20" i="30"/>
  <c r="E14" i="30"/>
  <c r="C14" i="30" s="1"/>
  <c r="AO13" i="30"/>
  <c r="D13" i="30"/>
  <c r="D11" i="30"/>
  <c r="AL11" i="30" s="1"/>
  <c r="AN21" i="30"/>
  <c r="AO21" i="30"/>
  <c r="AL21" i="30"/>
  <c r="AK21" i="30" a="1"/>
  <c r="AK21" i="30" s="1"/>
  <c r="AO20" i="30"/>
  <c r="AL12" i="30" l="1"/>
  <c r="AM13" i="30"/>
  <c r="AK13" i="30" s="1" a="1"/>
  <c r="AK13" i="30" s="1"/>
  <c r="AM11" i="30"/>
  <c r="AK11" i="30" s="1" a="1"/>
  <c r="AK11" i="30" s="1"/>
  <c r="AO14" i="30"/>
  <c r="E15" i="30"/>
  <c r="AN11" i="30"/>
  <c r="D14" i="30"/>
  <c r="B8" i="30"/>
  <c r="AM12" i="30" l="1"/>
  <c r="AK12" i="30" s="1" a="1"/>
  <c r="AK12" i="30" s="1"/>
  <c r="AM14" i="30"/>
  <c r="AK14" i="30" s="1" a="1"/>
  <c r="AK14" i="30" s="1"/>
  <c r="AO15" i="30"/>
  <c r="E16" i="30"/>
  <c r="C15" i="30"/>
  <c r="D15" i="30"/>
  <c r="AN14" i="30"/>
  <c r="X233" i="29"/>
  <c r="V233" i="29"/>
  <c r="AD233" i="29" s="1"/>
  <c r="U233" i="29"/>
  <c r="R233" i="29"/>
  <c r="O233" i="29"/>
  <c r="P233" i="29" s="1"/>
  <c r="M233" i="29"/>
  <c r="K233" i="29"/>
  <c r="I233" i="29"/>
  <c r="C233" i="29"/>
  <c r="B233" i="29" s="1"/>
  <c r="A233" i="29"/>
  <c r="AD232" i="29"/>
  <c r="X232" i="29"/>
  <c r="V232" i="29"/>
  <c r="U232" i="29"/>
  <c r="R232" i="29"/>
  <c r="O232" i="29"/>
  <c r="P232" i="29" s="1"/>
  <c r="M232" i="29"/>
  <c r="K232" i="29"/>
  <c r="I232" i="29"/>
  <c r="C232" i="29"/>
  <c r="B232" i="29" s="1"/>
  <c r="A232" i="29"/>
  <c r="AD231" i="29"/>
  <c r="X231" i="29"/>
  <c r="V231" i="29"/>
  <c r="U231" i="29"/>
  <c r="R231" i="29"/>
  <c r="O231" i="29"/>
  <c r="P231" i="29" s="1"/>
  <c r="M231" i="29"/>
  <c r="K231" i="29"/>
  <c r="I231" i="29"/>
  <c r="C231" i="29"/>
  <c r="B231" i="29" s="1"/>
  <c r="A231" i="29"/>
  <c r="AD230" i="29"/>
  <c r="X230" i="29"/>
  <c r="V230" i="29"/>
  <c r="U230" i="29"/>
  <c r="R230" i="29"/>
  <c r="O230" i="29"/>
  <c r="P230" i="29" s="1"/>
  <c r="M230" i="29"/>
  <c r="K230" i="29"/>
  <c r="I230" i="29"/>
  <c r="C230" i="29"/>
  <c r="B230" i="29" s="1"/>
  <c r="A230" i="29"/>
  <c r="AD229" i="29"/>
  <c r="X229" i="29"/>
  <c r="V229" i="29"/>
  <c r="U229" i="29"/>
  <c r="R229" i="29"/>
  <c r="O229" i="29"/>
  <c r="P229" i="29" s="1"/>
  <c r="M229" i="29"/>
  <c r="K229" i="29"/>
  <c r="I229" i="29"/>
  <c r="C229" i="29"/>
  <c r="B229" i="29" s="1"/>
  <c r="A229" i="29"/>
  <c r="AD228" i="29"/>
  <c r="X228" i="29"/>
  <c r="V228" i="29"/>
  <c r="U228" i="29"/>
  <c r="R228" i="29"/>
  <c r="O228" i="29"/>
  <c r="P228" i="29" s="1"/>
  <c r="M228" i="29"/>
  <c r="K228" i="29"/>
  <c r="I228" i="29"/>
  <c r="C228" i="29"/>
  <c r="B228" i="29" s="1"/>
  <c r="A228" i="29"/>
  <c r="AD227" i="29"/>
  <c r="X227" i="29"/>
  <c r="V227" i="29"/>
  <c r="U227" i="29"/>
  <c r="R227" i="29"/>
  <c r="O227" i="29"/>
  <c r="P227" i="29" s="1"/>
  <c r="M227" i="29"/>
  <c r="K227" i="29"/>
  <c r="I227" i="29"/>
  <c r="C227" i="29"/>
  <c r="B227" i="29" s="1"/>
  <c r="A227" i="29"/>
  <c r="AD226" i="29"/>
  <c r="X226" i="29"/>
  <c r="V226" i="29"/>
  <c r="U226" i="29"/>
  <c r="R226" i="29"/>
  <c r="O226" i="29"/>
  <c r="P226" i="29" s="1"/>
  <c r="M226" i="29"/>
  <c r="K226" i="29"/>
  <c r="I226" i="29"/>
  <c r="C226" i="29"/>
  <c r="B226" i="29" s="1"/>
  <c r="A226" i="29"/>
  <c r="AD225" i="29"/>
  <c r="X225" i="29"/>
  <c r="V225" i="29"/>
  <c r="U225" i="29"/>
  <c r="R225" i="29"/>
  <c r="O225" i="29"/>
  <c r="P225" i="29" s="1"/>
  <c r="M225" i="29"/>
  <c r="K225" i="29"/>
  <c r="I225" i="29"/>
  <c r="C225" i="29"/>
  <c r="B225" i="29" s="1"/>
  <c r="A225" i="29"/>
  <c r="AD224" i="29"/>
  <c r="X224" i="29"/>
  <c r="V224" i="29"/>
  <c r="U224" i="29"/>
  <c r="R224" i="29"/>
  <c r="O224" i="29"/>
  <c r="P224" i="29" s="1"/>
  <c r="M224" i="29"/>
  <c r="K224" i="29"/>
  <c r="I224" i="29"/>
  <c r="C224" i="29"/>
  <c r="B224" i="29" s="1"/>
  <c r="A224" i="29"/>
  <c r="AD223" i="29"/>
  <c r="X223" i="29"/>
  <c r="V223" i="29"/>
  <c r="U223" i="29"/>
  <c r="R223" i="29"/>
  <c r="O223" i="29"/>
  <c r="P223" i="29" s="1"/>
  <c r="M223" i="29"/>
  <c r="K223" i="29"/>
  <c r="I223" i="29"/>
  <c r="C223" i="29"/>
  <c r="B223" i="29" s="1"/>
  <c r="A223" i="29"/>
  <c r="AD222" i="29"/>
  <c r="X222" i="29"/>
  <c r="V222" i="29"/>
  <c r="U222" i="29"/>
  <c r="R222" i="29"/>
  <c r="O222" i="29"/>
  <c r="P222" i="29" s="1"/>
  <c r="M222" i="29"/>
  <c r="K222" i="29"/>
  <c r="I222" i="29"/>
  <c r="C222" i="29"/>
  <c r="B222" i="29" s="1"/>
  <c r="A222" i="29"/>
  <c r="AD221" i="29"/>
  <c r="X221" i="29"/>
  <c r="V221" i="29"/>
  <c r="U221" i="29"/>
  <c r="R221" i="29"/>
  <c r="O221" i="29"/>
  <c r="P221" i="29" s="1"/>
  <c r="M221" i="29"/>
  <c r="K221" i="29"/>
  <c r="I221" i="29"/>
  <c r="C221" i="29"/>
  <c r="B221" i="29" s="1"/>
  <c r="A221" i="29"/>
  <c r="AD220" i="29"/>
  <c r="X220" i="29"/>
  <c r="V220" i="29"/>
  <c r="U220" i="29"/>
  <c r="R220" i="29"/>
  <c r="O220" i="29"/>
  <c r="P220" i="29" s="1"/>
  <c r="M220" i="29"/>
  <c r="K220" i="29"/>
  <c r="I220" i="29"/>
  <c r="C220" i="29"/>
  <c r="B220" i="29" s="1"/>
  <c r="A220" i="29"/>
  <c r="AD219" i="29"/>
  <c r="X219" i="29"/>
  <c r="V219" i="29"/>
  <c r="U219" i="29"/>
  <c r="R219" i="29"/>
  <c r="O219" i="29"/>
  <c r="P219" i="29" s="1"/>
  <c r="M219" i="29"/>
  <c r="K219" i="29"/>
  <c r="I219" i="29"/>
  <c r="C219" i="29"/>
  <c r="B219" i="29" s="1"/>
  <c r="A219" i="29"/>
  <c r="AD218" i="29"/>
  <c r="X218" i="29"/>
  <c r="V218" i="29"/>
  <c r="U218" i="29"/>
  <c r="R218" i="29"/>
  <c r="O218" i="29"/>
  <c r="P218" i="29" s="1"/>
  <c r="M218" i="29"/>
  <c r="K218" i="29"/>
  <c r="I218" i="29"/>
  <c r="C218" i="29"/>
  <c r="B218" i="29" s="1"/>
  <c r="A218" i="29"/>
  <c r="AD217" i="29"/>
  <c r="X217" i="29"/>
  <c r="V217" i="29"/>
  <c r="U217" i="29"/>
  <c r="R217" i="29"/>
  <c r="O217" i="29"/>
  <c r="P217" i="29" s="1"/>
  <c r="M217" i="29"/>
  <c r="K217" i="29"/>
  <c r="I217" i="29"/>
  <c r="C217" i="29"/>
  <c r="B217" i="29" s="1"/>
  <c r="A217" i="29"/>
  <c r="AD216" i="29"/>
  <c r="X216" i="29"/>
  <c r="V216" i="29"/>
  <c r="U216" i="29"/>
  <c r="R216" i="29"/>
  <c r="O216" i="29"/>
  <c r="P216" i="29" s="1"/>
  <c r="M216" i="29"/>
  <c r="K216" i="29"/>
  <c r="I216" i="29"/>
  <c r="C216" i="29"/>
  <c r="B216" i="29" s="1"/>
  <c r="A216" i="29"/>
  <c r="AD215" i="29"/>
  <c r="X215" i="29"/>
  <c r="V215" i="29"/>
  <c r="U215" i="29"/>
  <c r="R215" i="29"/>
  <c r="O215" i="29"/>
  <c r="P215" i="29" s="1"/>
  <c r="M215" i="29"/>
  <c r="K215" i="29"/>
  <c r="C215" i="29"/>
  <c r="B215" i="29" s="1"/>
  <c r="A215" i="29"/>
  <c r="AF214" i="29"/>
  <c r="AC214" i="29"/>
  <c r="X214" i="29"/>
  <c r="V214" i="29"/>
  <c r="AD214" i="29" s="1"/>
  <c r="U214" i="29"/>
  <c r="R214" i="29"/>
  <c r="AE214" i="29" s="1"/>
  <c r="P214" i="29"/>
  <c r="O214" i="29"/>
  <c r="M214" i="29"/>
  <c r="K214" i="29"/>
  <c r="I214" i="29"/>
  <c r="C214" i="29"/>
  <c r="B214" i="29" s="1"/>
  <c r="A214" i="29"/>
  <c r="AC213" i="29"/>
  <c r="X213" i="29"/>
  <c r="V213" i="29"/>
  <c r="AD213" i="29" s="1"/>
  <c r="U213" i="29"/>
  <c r="R213" i="29"/>
  <c r="AE213" i="29" s="1"/>
  <c r="AF213" i="29" s="1"/>
  <c r="P213" i="29"/>
  <c r="O213" i="29"/>
  <c r="M213" i="29"/>
  <c r="K213" i="29"/>
  <c r="I213" i="29"/>
  <c r="C213" i="29"/>
  <c r="B213" i="29" s="1"/>
  <c r="A213" i="29"/>
  <c r="AF212" i="29"/>
  <c r="AC212" i="29"/>
  <c r="X212" i="29"/>
  <c r="V212" i="29"/>
  <c r="AD212" i="29" s="1"/>
  <c r="U212" i="29"/>
  <c r="R212" i="29"/>
  <c r="AE212" i="29" s="1"/>
  <c r="P212" i="29"/>
  <c r="O212" i="29"/>
  <c r="M212" i="29"/>
  <c r="K212" i="29"/>
  <c r="I212" i="29"/>
  <c r="C212" i="29"/>
  <c r="B212" i="29" s="1"/>
  <c r="A212" i="29"/>
  <c r="AC211" i="29"/>
  <c r="X211" i="29"/>
  <c r="V211" i="29"/>
  <c r="AD211" i="29" s="1"/>
  <c r="U211" i="29"/>
  <c r="R211" i="29"/>
  <c r="AE211" i="29" s="1"/>
  <c r="AF211" i="29" s="1"/>
  <c r="P211" i="29"/>
  <c r="O211" i="29"/>
  <c r="M211" i="29"/>
  <c r="K211" i="29"/>
  <c r="I211" i="29"/>
  <c r="C211" i="29"/>
  <c r="B211" i="29" s="1"/>
  <c r="A211" i="29"/>
  <c r="AF210" i="29"/>
  <c r="AC210" i="29"/>
  <c r="X210" i="29"/>
  <c r="V210" i="29"/>
  <c r="AD210" i="29" s="1"/>
  <c r="U210" i="29"/>
  <c r="R210" i="29"/>
  <c r="AE210" i="29" s="1"/>
  <c r="P210" i="29"/>
  <c r="O210" i="29"/>
  <c r="M210" i="29"/>
  <c r="K210" i="29"/>
  <c r="I210" i="29"/>
  <c r="C210" i="29"/>
  <c r="B210" i="29" s="1"/>
  <c r="A210" i="29"/>
  <c r="AC209" i="29"/>
  <c r="X209" i="29"/>
  <c r="V209" i="29"/>
  <c r="AD209" i="29" s="1"/>
  <c r="U209" i="29"/>
  <c r="R209" i="29"/>
  <c r="AE209" i="29" s="1"/>
  <c r="AF209" i="29" s="1"/>
  <c r="P209" i="29"/>
  <c r="O209" i="29"/>
  <c r="M209" i="29"/>
  <c r="K209" i="29"/>
  <c r="I209" i="29"/>
  <c r="C209" i="29"/>
  <c r="B209" i="29" s="1"/>
  <c r="A209" i="29"/>
  <c r="AF208" i="29"/>
  <c r="AC208" i="29"/>
  <c r="X208" i="29"/>
  <c r="V208" i="29"/>
  <c r="AD208" i="29" s="1"/>
  <c r="U208" i="29"/>
  <c r="R208" i="29"/>
  <c r="AE208" i="29" s="1"/>
  <c r="P208" i="29"/>
  <c r="O208" i="29"/>
  <c r="M208" i="29"/>
  <c r="K208" i="29"/>
  <c r="I208" i="29"/>
  <c r="C208" i="29"/>
  <c r="B208" i="29" s="1"/>
  <c r="A208" i="29"/>
  <c r="AC207" i="29"/>
  <c r="X207" i="29"/>
  <c r="V207" i="29"/>
  <c r="AD207" i="29" s="1"/>
  <c r="U207" i="29"/>
  <c r="R207" i="29"/>
  <c r="AE207" i="29" s="1"/>
  <c r="AF207" i="29" s="1"/>
  <c r="P207" i="29"/>
  <c r="O207" i="29"/>
  <c r="M207" i="29"/>
  <c r="K207" i="29"/>
  <c r="I207" i="29"/>
  <c r="C207" i="29"/>
  <c r="B207" i="29" s="1"/>
  <c r="A207" i="29"/>
  <c r="AF206" i="29"/>
  <c r="AC206" i="29"/>
  <c r="X206" i="29"/>
  <c r="V206" i="29"/>
  <c r="AD206" i="29" s="1"/>
  <c r="U206" i="29"/>
  <c r="R206" i="29"/>
  <c r="AE206" i="29" s="1"/>
  <c r="P206" i="29"/>
  <c r="O206" i="29"/>
  <c r="M206" i="29"/>
  <c r="K206" i="29"/>
  <c r="I206" i="29"/>
  <c r="C206" i="29"/>
  <c r="B206" i="29" s="1"/>
  <c r="A206" i="29"/>
  <c r="AC205" i="29"/>
  <c r="X205" i="29"/>
  <c r="V205" i="29"/>
  <c r="AD205" i="29" s="1"/>
  <c r="U205" i="29"/>
  <c r="R205" i="29"/>
  <c r="AE205" i="29" s="1"/>
  <c r="AF205" i="29" s="1"/>
  <c r="P205" i="29"/>
  <c r="O205" i="29"/>
  <c r="M205" i="29"/>
  <c r="K205" i="29"/>
  <c r="I205" i="29"/>
  <c r="C205" i="29"/>
  <c r="B205" i="29" s="1"/>
  <c r="A205" i="29"/>
  <c r="AF204" i="29"/>
  <c r="AC204" i="29"/>
  <c r="X204" i="29"/>
  <c r="V204" i="29"/>
  <c r="AD204" i="29" s="1"/>
  <c r="U204" i="29"/>
  <c r="R204" i="29"/>
  <c r="AE204" i="29" s="1"/>
  <c r="P204" i="29"/>
  <c r="O204" i="29"/>
  <c r="M204" i="29"/>
  <c r="K204" i="29"/>
  <c r="I204" i="29"/>
  <c r="C204" i="29"/>
  <c r="B204" i="29" s="1"/>
  <c r="A204" i="29"/>
  <c r="AC203" i="29"/>
  <c r="X203" i="29"/>
  <c r="V203" i="29"/>
  <c r="AD203" i="29" s="1"/>
  <c r="U203" i="29"/>
  <c r="R203" i="29"/>
  <c r="AE203" i="29" s="1"/>
  <c r="AF203" i="29" s="1"/>
  <c r="P203" i="29"/>
  <c r="O203" i="29"/>
  <c r="M203" i="29"/>
  <c r="K203" i="29"/>
  <c r="I203" i="29"/>
  <c r="C203" i="29"/>
  <c r="B203" i="29" s="1"/>
  <c r="A203" i="29"/>
  <c r="AF202" i="29"/>
  <c r="AC202" i="29"/>
  <c r="X202" i="29"/>
  <c r="V202" i="29"/>
  <c r="AD202" i="29" s="1"/>
  <c r="U202" i="29"/>
  <c r="R202" i="29"/>
  <c r="AE202" i="29" s="1"/>
  <c r="P202" i="29"/>
  <c r="O202" i="29"/>
  <c r="M202" i="29"/>
  <c r="K202" i="29"/>
  <c r="I202" i="29"/>
  <c r="C202" i="29"/>
  <c r="B202" i="29" s="1"/>
  <c r="A202" i="29"/>
  <c r="AC201" i="29"/>
  <c r="X201" i="29"/>
  <c r="V201" i="29"/>
  <c r="AD201" i="29" s="1"/>
  <c r="U201" i="29"/>
  <c r="R201" i="29"/>
  <c r="AE201" i="29" s="1"/>
  <c r="AF201" i="29" s="1"/>
  <c r="P201" i="29"/>
  <c r="O201" i="29"/>
  <c r="M201" i="29"/>
  <c r="K201" i="29"/>
  <c r="I201" i="29"/>
  <c r="C201" i="29"/>
  <c r="B201" i="29" s="1"/>
  <c r="A201" i="29"/>
  <c r="AF200" i="29"/>
  <c r="AC200" i="29"/>
  <c r="X200" i="29"/>
  <c r="V200" i="29"/>
  <c r="AD200" i="29" s="1"/>
  <c r="U200" i="29"/>
  <c r="R200" i="29"/>
  <c r="AE200" i="29" s="1"/>
  <c r="P200" i="29"/>
  <c r="O200" i="29"/>
  <c r="M200" i="29"/>
  <c r="K200" i="29"/>
  <c r="I200" i="29"/>
  <c r="C200" i="29"/>
  <c r="B200" i="29" s="1"/>
  <c r="A200" i="29"/>
  <c r="AC199" i="29"/>
  <c r="X199" i="29"/>
  <c r="V199" i="29"/>
  <c r="AD199" i="29" s="1"/>
  <c r="U199" i="29"/>
  <c r="R199" i="29"/>
  <c r="AE199" i="29" s="1"/>
  <c r="AF199" i="29" s="1"/>
  <c r="P199" i="29"/>
  <c r="O199" i="29"/>
  <c r="M199" i="29"/>
  <c r="K199" i="29"/>
  <c r="I199" i="29"/>
  <c r="C199" i="29"/>
  <c r="B199" i="29" s="1"/>
  <c r="A199" i="29"/>
  <c r="X198" i="29"/>
  <c r="V198" i="29"/>
  <c r="AD198" i="29" s="1"/>
  <c r="U198" i="29"/>
  <c r="R198" i="29"/>
  <c r="AE198" i="29" s="1"/>
  <c r="AF198" i="29" s="1"/>
  <c r="P198" i="29"/>
  <c r="O198" i="29"/>
  <c r="M198" i="29"/>
  <c r="K198" i="29"/>
  <c r="I198" i="29"/>
  <c r="C198" i="29"/>
  <c r="B198" i="29" s="1"/>
  <c r="A198" i="29"/>
  <c r="X197" i="29"/>
  <c r="V197" i="29"/>
  <c r="AD197" i="29" s="1"/>
  <c r="U197" i="29"/>
  <c r="R197" i="29"/>
  <c r="AE197" i="29" s="1"/>
  <c r="AF197" i="29" s="1"/>
  <c r="P197" i="29"/>
  <c r="O197" i="29"/>
  <c r="M197" i="29"/>
  <c r="K197" i="29"/>
  <c r="I197" i="29"/>
  <c r="C197" i="29"/>
  <c r="B197" i="29" s="1"/>
  <c r="A197" i="29"/>
  <c r="AF196" i="29"/>
  <c r="AC196" i="29"/>
  <c r="X196" i="29"/>
  <c r="V196" i="29"/>
  <c r="AD196" i="29" s="1"/>
  <c r="U196" i="29"/>
  <c r="R196" i="29"/>
  <c r="AE196" i="29" s="1"/>
  <c r="P196" i="29"/>
  <c r="O196" i="29"/>
  <c r="M196" i="29"/>
  <c r="K196" i="29"/>
  <c r="I196" i="29"/>
  <c r="C196" i="29"/>
  <c r="B196" i="29" s="1"/>
  <c r="A196" i="29"/>
  <c r="AC195" i="29"/>
  <c r="X195" i="29"/>
  <c r="V195" i="29"/>
  <c r="AD195" i="29" s="1"/>
  <c r="U195" i="29"/>
  <c r="R195" i="29"/>
  <c r="AE195" i="29" s="1"/>
  <c r="AF195" i="29" s="1"/>
  <c r="P195" i="29"/>
  <c r="O195" i="29"/>
  <c r="M195" i="29"/>
  <c r="K195" i="29"/>
  <c r="I195" i="29"/>
  <c r="C195" i="29"/>
  <c r="B195" i="29" s="1"/>
  <c r="A195" i="29"/>
  <c r="X194" i="29"/>
  <c r="V194" i="29"/>
  <c r="AD194" i="29" s="1"/>
  <c r="U194" i="29"/>
  <c r="R194" i="29"/>
  <c r="AE194" i="29" s="1"/>
  <c r="AF194" i="29" s="1"/>
  <c r="P194" i="29"/>
  <c r="O194" i="29"/>
  <c r="M194" i="29"/>
  <c r="K194" i="29"/>
  <c r="I194" i="29"/>
  <c r="C194" i="29"/>
  <c r="B194" i="29" s="1"/>
  <c r="A194" i="29"/>
  <c r="X193" i="29"/>
  <c r="V193" i="29"/>
  <c r="AD193" i="29" s="1"/>
  <c r="U193" i="29"/>
  <c r="R193" i="29"/>
  <c r="AE193" i="29" s="1"/>
  <c r="AF193" i="29" s="1"/>
  <c r="P193" i="29"/>
  <c r="O193" i="29"/>
  <c r="M193" i="29"/>
  <c r="K193" i="29"/>
  <c r="I193" i="29"/>
  <c r="C193" i="29"/>
  <c r="B193" i="29" s="1"/>
  <c r="A193" i="29"/>
  <c r="AF192" i="29"/>
  <c r="AC192" i="29"/>
  <c r="X192" i="29"/>
  <c r="V192" i="29"/>
  <c r="AD192" i="29" s="1"/>
  <c r="U192" i="29"/>
  <c r="R192" i="29"/>
  <c r="AE192" i="29" s="1"/>
  <c r="P192" i="29"/>
  <c r="O192" i="29"/>
  <c r="M192" i="29"/>
  <c r="K192" i="29"/>
  <c r="I192" i="29"/>
  <c r="C192" i="29"/>
  <c r="B192" i="29" s="1"/>
  <c r="A192" i="29"/>
  <c r="AC191" i="29"/>
  <c r="X191" i="29"/>
  <c r="V191" i="29"/>
  <c r="AD191" i="29" s="1"/>
  <c r="U191" i="29"/>
  <c r="R191" i="29"/>
  <c r="AE191" i="29" s="1"/>
  <c r="AF191" i="29" s="1"/>
  <c r="P191" i="29"/>
  <c r="O191" i="29"/>
  <c r="M191" i="29"/>
  <c r="K191" i="29"/>
  <c r="I191" i="29"/>
  <c r="C191" i="29"/>
  <c r="B191" i="29" s="1"/>
  <c r="A191" i="29"/>
  <c r="X190" i="29"/>
  <c r="V190" i="29"/>
  <c r="AD190" i="29" s="1"/>
  <c r="U190" i="29"/>
  <c r="R190" i="29"/>
  <c r="AE190" i="29" s="1"/>
  <c r="AF190" i="29" s="1"/>
  <c r="P190" i="29"/>
  <c r="O190" i="29"/>
  <c r="M190" i="29"/>
  <c r="K190" i="29"/>
  <c r="I190" i="29"/>
  <c r="C190" i="29"/>
  <c r="B190" i="29" s="1"/>
  <c r="A190" i="29"/>
  <c r="X189" i="29"/>
  <c r="V189" i="29"/>
  <c r="AD189" i="29" s="1"/>
  <c r="U189" i="29"/>
  <c r="R189" i="29"/>
  <c r="P189" i="29"/>
  <c r="O189" i="29"/>
  <c r="M189" i="29"/>
  <c r="K189" i="29"/>
  <c r="I189" i="29"/>
  <c r="C189" i="29"/>
  <c r="B189" i="29" s="1"/>
  <c r="A189" i="29"/>
  <c r="AF188" i="29"/>
  <c r="AC188" i="29"/>
  <c r="X188" i="29"/>
  <c r="V188" i="29"/>
  <c r="AD188" i="29" s="1"/>
  <c r="U188" i="29"/>
  <c r="R188" i="29"/>
  <c r="AE188" i="29" s="1"/>
  <c r="P188" i="29"/>
  <c r="O188" i="29"/>
  <c r="M188" i="29"/>
  <c r="K188" i="29"/>
  <c r="I188" i="29"/>
  <c r="C188" i="29"/>
  <c r="B188" i="29" s="1"/>
  <c r="A188" i="29"/>
  <c r="AC187" i="29"/>
  <c r="X187" i="29"/>
  <c r="V187" i="29"/>
  <c r="AD187" i="29" s="1"/>
  <c r="U187" i="29"/>
  <c r="R187" i="29"/>
  <c r="AE187" i="29" s="1"/>
  <c r="AF187" i="29" s="1"/>
  <c r="P187" i="29"/>
  <c r="O187" i="29"/>
  <c r="M187" i="29"/>
  <c r="K187" i="29"/>
  <c r="I187" i="29"/>
  <c r="C187" i="29"/>
  <c r="B187" i="29" s="1"/>
  <c r="A187" i="29"/>
  <c r="X186" i="29"/>
  <c r="V186" i="29"/>
  <c r="AD186" i="29" s="1"/>
  <c r="U186" i="29"/>
  <c r="R186" i="29"/>
  <c r="P186" i="29"/>
  <c r="O186" i="29"/>
  <c r="M186" i="29"/>
  <c r="K186" i="29"/>
  <c r="I186" i="29"/>
  <c r="C186" i="29"/>
  <c r="B186" i="29" s="1"/>
  <c r="A186" i="29"/>
  <c r="X185" i="29"/>
  <c r="V185" i="29"/>
  <c r="AD185" i="29" s="1"/>
  <c r="U185" i="29"/>
  <c r="R185" i="29"/>
  <c r="P185" i="29"/>
  <c r="O185" i="29"/>
  <c r="M185" i="29"/>
  <c r="K185" i="29"/>
  <c r="I185" i="29"/>
  <c r="C185" i="29"/>
  <c r="B185" i="29" s="1"/>
  <c r="A185" i="29"/>
  <c r="AF184" i="29"/>
  <c r="AC184" i="29"/>
  <c r="X184" i="29"/>
  <c r="V184" i="29"/>
  <c r="AD184" i="29" s="1"/>
  <c r="U184" i="29"/>
  <c r="R184" i="29"/>
  <c r="AE184" i="29" s="1"/>
  <c r="P184" i="29"/>
  <c r="O184" i="29"/>
  <c r="M184" i="29"/>
  <c r="K184" i="29"/>
  <c r="I184" i="29"/>
  <c r="C184" i="29"/>
  <c r="B184" i="29" s="1"/>
  <c r="A184" i="29"/>
  <c r="X183" i="29"/>
  <c r="V183" i="29"/>
  <c r="AD183" i="29" s="1"/>
  <c r="U183" i="29"/>
  <c r="R183" i="29"/>
  <c r="AE183" i="29" s="1"/>
  <c r="AF183" i="29" s="1"/>
  <c r="P183" i="29"/>
  <c r="O183" i="29"/>
  <c r="M183" i="29"/>
  <c r="K183" i="29"/>
  <c r="I183" i="29"/>
  <c r="C183" i="29"/>
  <c r="B183" i="29" s="1"/>
  <c r="A183" i="29"/>
  <c r="AF182" i="29"/>
  <c r="X182" i="29"/>
  <c r="V182" i="29"/>
  <c r="AD182" i="29" s="1"/>
  <c r="U182" i="29"/>
  <c r="R182" i="29"/>
  <c r="AE182" i="29" s="1"/>
  <c r="P182" i="29"/>
  <c r="O182" i="29"/>
  <c r="M182" i="29"/>
  <c r="K182" i="29"/>
  <c r="I182" i="29"/>
  <c r="C182" i="29"/>
  <c r="B182" i="29" s="1"/>
  <c r="A182" i="29"/>
  <c r="AF181" i="29"/>
  <c r="AC181" i="29"/>
  <c r="X181" i="29"/>
  <c r="V181" i="29"/>
  <c r="AD181" i="29" s="1"/>
  <c r="U181" i="29"/>
  <c r="R181" i="29"/>
  <c r="AE181" i="29" s="1"/>
  <c r="P181" i="29"/>
  <c r="O181" i="29"/>
  <c r="M181" i="29"/>
  <c r="K181" i="29"/>
  <c r="I181" i="29"/>
  <c r="C181" i="29"/>
  <c r="B181" i="29" s="1"/>
  <c r="A181" i="29"/>
  <c r="AC180" i="29"/>
  <c r="X180" i="29"/>
  <c r="V180" i="29"/>
  <c r="AD180" i="29" s="1"/>
  <c r="U180" i="29"/>
  <c r="R180" i="29"/>
  <c r="AE180" i="29" s="1"/>
  <c r="AF180" i="29" s="1"/>
  <c r="P180" i="29"/>
  <c r="O180" i="29"/>
  <c r="M180" i="29"/>
  <c r="K180" i="29"/>
  <c r="I180" i="29"/>
  <c r="C180" i="29"/>
  <c r="B180" i="29" s="1"/>
  <c r="A180" i="29"/>
  <c r="AF179" i="29"/>
  <c r="AC179" i="29"/>
  <c r="X179" i="29"/>
  <c r="V179" i="29"/>
  <c r="AD179" i="29" s="1"/>
  <c r="U179" i="29"/>
  <c r="R179" i="29"/>
  <c r="AE179" i="29" s="1"/>
  <c r="P179" i="29"/>
  <c r="O179" i="29"/>
  <c r="M179" i="29"/>
  <c r="K179" i="29"/>
  <c r="I179" i="29"/>
  <c r="C179" i="29"/>
  <c r="B179" i="29" s="1"/>
  <c r="A179" i="29"/>
  <c r="AC178" i="29"/>
  <c r="X178" i="29"/>
  <c r="V178" i="29"/>
  <c r="AD178" i="29" s="1"/>
  <c r="U178" i="29"/>
  <c r="R178" i="29"/>
  <c r="AE178" i="29" s="1"/>
  <c r="AF178" i="29" s="1"/>
  <c r="P178" i="29"/>
  <c r="O178" i="29"/>
  <c r="M178" i="29"/>
  <c r="K178" i="29"/>
  <c r="I178" i="29"/>
  <c r="C178" i="29"/>
  <c r="B178" i="29" s="1"/>
  <c r="A178" i="29"/>
  <c r="X177" i="29"/>
  <c r="V177" i="29"/>
  <c r="AD177" i="29" s="1"/>
  <c r="U177" i="29"/>
  <c r="R177" i="29"/>
  <c r="AE177" i="29" s="1"/>
  <c r="AF177" i="29" s="1"/>
  <c r="P177" i="29"/>
  <c r="O177" i="29"/>
  <c r="M177" i="29"/>
  <c r="K177" i="29"/>
  <c r="I177" i="29"/>
  <c r="C177" i="29"/>
  <c r="B177" i="29" s="1"/>
  <c r="A177" i="29"/>
  <c r="AF176" i="29"/>
  <c r="X176" i="29"/>
  <c r="V176" i="29"/>
  <c r="AD176" i="29" s="1"/>
  <c r="U176" i="29"/>
  <c r="R176" i="29"/>
  <c r="AE176" i="29" s="1"/>
  <c r="P176" i="29"/>
  <c r="O176" i="29"/>
  <c r="M176" i="29"/>
  <c r="K176" i="29"/>
  <c r="I176" i="29"/>
  <c r="C176" i="29"/>
  <c r="B176" i="29" s="1"/>
  <c r="A176" i="29"/>
  <c r="X175" i="29"/>
  <c r="V175" i="29"/>
  <c r="AD175" i="29" s="1"/>
  <c r="U175" i="29"/>
  <c r="R175" i="29"/>
  <c r="AE175" i="29" s="1"/>
  <c r="AF175" i="29" s="1"/>
  <c r="P175" i="29"/>
  <c r="O175" i="29"/>
  <c r="M175" i="29"/>
  <c r="K175" i="29"/>
  <c r="I175" i="29"/>
  <c r="C175" i="29"/>
  <c r="B175" i="29" s="1"/>
  <c r="A175" i="29"/>
  <c r="AF174" i="29"/>
  <c r="X174" i="29"/>
  <c r="V174" i="29"/>
  <c r="AD174" i="29" s="1"/>
  <c r="U174" i="29"/>
  <c r="R174" i="29"/>
  <c r="AE174" i="29" s="1"/>
  <c r="P174" i="29"/>
  <c r="O174" i="29"/>
  <c r="M174" i="29"/>
  <c r="K174" i="29"/>
  <c r="I174" i="29"/>
  <c r="C174" i="29"/>
  <c r="B174" i="29" s="1"/>
  <c r="A174" i="29"/>
  <c r="AF173" i="29"/>
  <c r="AC173" i="29"/>
  <c r="X173" i="29"/>
  <c r="V173" i="29"/>
  <c r="AD173" i="29" s="1"/>
  <c r="U173" i="29"/>
  <c r="R173" i="29"/>
  <c r="AE173" i="29" s="1"/>
  <c r="P173" i="29"/>
  <c r="O173" i="29"/>
  <c r="M173" i="29"/>
  <c r="K173" i="29"/>
  <c r="I173" i="29"/>
  <c r="C173" i="29"/>
  <c r="B173" i="29" s="1"/>
  <c r="A173" i="29"/>
  <c r="AC172" i="29"/>
  <c r="X172" i="29"/>
  <c r="V172" i="29"/>
  <c r="AD172" i="29" s="1"/>
  <c r="U172" i="29"/>
  <c r="R172" i="29"/>
  <c r="AE172" i="29" s="1"/>
  <c r="AF172" i="29" s="1"/>
  <c r="P172" i="29"/>
  <c r="O172" i="29"/>
  <c r="M172" i="29"/>
  <c r="K172" i="29"/>
  <c r="I172" i="29"/>
  <c r="C172" i="29"/>
  <c r="B172" i="29" s="1"/>
  <c r="A172" i="29"/>
  <c r="AF171" i="29"/>
  <c r="AC171" i="29"/>
  <c r="X171" i="29"/>
  <c r="V171" i="29"/>
  <c r="AD171" i="29" s="1"/>
  <c r="U171" i="29"/>
  <c r="R171" i="29"/>
  <c r="AE171" i="29" s="1"/>
  <c r="P171" i="29"/>
  <c r="O171" i="29"/>
  <c r="M171" i="29"/>
  <c r="K171" i="29"/>
  <c r="I171" i="29"/>
  <c r="C171" i="29"/>
  <c r="B171" i="29" s="1"/>
  <c r="A171" i="29"/>
  <c r="AC170" i="29"/>
  <c r="X170" i="29"/>
  <c r="V170" i="29"/>
  <c r="AD170" i="29" s="1"/>
  <c r="U170" i="29"/>
  <c r="R170" i="29"/>
  <c r="AE170" i="29" s="1"/>
  <c r="AF170" i="29" s="1"/>
  <c r="P170" i="29"/>
  <c r="O170" i="29"/>
  <c r="M170" i="29"/>
  <c r="K170" i="29"/>
  <c r="I170" i="29"/>
  <c r="C170" i="29"/>
  <c r="B170" i="29" s="1"/>
  <c r="A170" i="29"/>
  <c r="X169" i="29"/>
  <c r="V169" i="29"/>
  <c r="AD169" i="29" s="1"/>
  <c r="U169" i="29"/>
  <c r="R169" i="29"/>
  <c r="AE169" i="29" s="1"/>
  <c r="AF169" i="29" s="1"/>
  <c r="P169" i="29"/>
  <c r="O169" i="29"/>
  <c r="M169" i="29"/>
  <c r="K169" i="29"/>
  <c r="I169" i="29"/>
  <c r="C169" i="29"/>
  <c r="B169" i="29" s="1"/>
  <c r="A169" i="29"/>
  <c r="AF168" i="29"/>
  <c r="X168" i="29"/>
  <c r="V168" i="29"/>
  <c r="AD168" i="29" s="1"/>
  <c r="U168" i="29"/>
  <c r="R168" i="29"/>
  <c r="AE168" i="29" s="1"/>
  <c r="O168" i="29"/>
  <c r="P168" i="29" s="1"/>
  <c r="M168" i="29"/>
  <c r="K168" i="29"/>
  <c r="I168" i="29"/>
  <c r="C168" i="29"/>
  <c r="B168" i="29" s="1"/>
  <c r="A168" i="29"/>
  <c r="AD167" i="29"/>
  <c r="X167" i="29"/>
  <c r="V167" i="29"/>
  <c r="U167" i="29"/>
  <c r="R167" i="29"/>
  <c r="AE167" i="29" s="1"/>
  <c r="AF167" i="29" s="1"/>
  <c r="P167" i="29"/>
  <c r="O167" i="29"/>
  <c r="M167" i="29"/>
  <c r="K167" i="29"/>
  <c r="C167" i="29"/>
  <c r="B167" i="29" s="1"/>
  <c r="A167" i="29"/>
  <c r="AE166" i="29"/>
  <c r="AF166" i="29" s="1"/>
  <c r="AC166" i="29"/>
  <c r="X166" i="29"/>
  <c r="V166" i="29"/>
  <c r="AD166" i="29" s="1"/>
  <c r="U166" i="29"/>
  <c r="R166" i="29"/>
  <c r="O166" i="29"/>
  <c r="P166" i="29" s="1"/>
  <c r="M166" i="29"/>
  <c r="K166" i="29"/>
  <c r="I166" i="29"/>
  <c r="C166" i="29"/>
  <c r="B166" i="29" s="1"/>
  <c r="A166" i="29"/>
  <c r="AE165" i="29"/>
  <c r="AF165" i="29" s="1"/>
  <c r="AC165" i="29"/>
  <c r="X165" i="29"/>
  <c r="V165" i="29"/>
  <c r="AD165" i="29" s="1"/>
  <c r="U165" i="29"/>
  <c r="R165" i="29"/>
  <c r="O165" i="29"/>
  <c r="P165" i="29" s="1"/>
  <c r="M165" i="29"/>
  <c r="K165" i="29"/>
  <c r="I165" i="29"/>
  <c r="C165" i="29"/>
  <c r="B165" i="29" s="1"/>
  <c r="A165" i="29"/>
  <c r="AE164" i="29"/>
  <c r="AF164" i="29" s="1"/>
  <c r="AC164" i="29"/>
  <c r="X164" i="29"/>
  <c r="V164" i="29"/>
  <c r="AD164" i="29" s="1"/>
  <c r="U164" i="29"/>
  <c r="R164" i="29"/>
  <c r="O164" i="29"/>
  <c r="P164" i="29" s="1"/>
  <c r="M164" i="29"/>
  <c r="K164" i="29"/>
  <c r="I164" i="29"/>
  <c r="C164" i="29"/>
  <c r="B164" i="29" s="1"/>
  <c r="A164" i="29"/>
  <c r="AE163" i="29"/>
  <c r="AF163" i="29" s="1"/>
  <c r="AC163" i="29"/>
  <c r="X163" i="29"/>
  <c r="V163" i="29"/>
  <c r="AD163" i="29" s="1"/>
  <c r="U163" i="29"/>
  <c r="R163" i="29"/>
  <c r="O163" i="29"/>
  <c r="P163" i="29" s="1"/>
  <c r="M163" i="29"/>
  <c r="K163" i="29"/>
  <c r="I163" i="29"/>
  <c r="C163" i="29"/>
  <c r="B163" i="29" s="1"/>
  <c r="A163" i="29"/>
  <c r="AE162" i="29"/>
  <c r="AF162" i="29" s="1"/>
  <c r="AC162" i="29"/>
  <c r="X162" i="29"/>
  <c r="V162" i="29"/>
  <c r="AD162" i="29" s="1"/>
  <c r="U162" i="29"/>
  <c r="R162" i="29"/>
  <c r="O162" i="29"/>
  <c r="P162" i="29" s="1"/>
  <c r="M162" i="29"/>
  <c r="K162" i="29"/>
  <c r="I162" i="29"/>
  <c r="C162" i="29"/>
  <c r="B162" i="29" s="1"/>
  <c r="A162" i="29"/>
  <c r="AE161" i="29"/>
  <c r="AF161" i="29" s="1"/>
  <c r="AC161" i="29"/>
  <c r="X161" i="29"/>
  <c r="V161" i="29"/>
  <c r="AD161" i="29" s="1"/>
  <c r="U161" i="29"/>
  <c r="R161" i="29"/>
  <c r="O161" i="29"/>
  <c r="P161" i="29" s="1"/>
  <c r="M161" i="29"/>
  <c r="K161" i="29"/>
  <c r="I161" i="29"/>
  <c r="C161" i="29"/>
  <c r="B161" i="29" s="1"/>
  <c r="A161" i="29"/>
  <c r="AE160" i="29"/>
  <c r="AF160" i="29" s="1"/>
  <c r="AC160" i="29"/>
  <c r="X160" i="29"/>
  <c r="V160" i="29"/>
  <c r="AD160" i="29" s="1"/>
  <c r="U160" i="29"/>
  <c r="R160" i="29"/>
  <c r="O160" i="29"/>
  <c r="P160" i="29" s="1"/>
  <c r="M160" i="29"/>
  <c r="K160" i="29"/>
  <c r="I160" i="29"/>
  <c r="C160" i="29"/>
  <c r="B160" i="29" s="1"/>
  <c r="A160" i="29"/>
  <c r="AE159" i="29"/>
  <c r="AF159" i="29" s="1"/>
  <c r="AC159" i="29"/>
  <c r="X159" i="29"/>
  <c r="V159" i="29"/>
  <c r="AD159" i="29" s="1"/>
  <c r="U159" i="29"/>
  <c r="R159" i="29"/>
  <c r="O159" i="29"/>
  <c r="P159" i="29" s="1"/>
  <c r="M159" i="29"/>
  <c r="K159" i="29"/>
  <c r="I159" i="29"/>
  <c r="C159" i="29"/>
  <c r="B159" i="29" s="1"/>
  <c r="A159" i="29"/>
  <c r="AE158" i="29"/>
  <c r="AF158" i="29" s="1"/>
  <c r="AC158" i="29"/>
  <c r="X158" i="29"/>
  <c r="V158" i="29"/>
  <c r="AD158" i="29" s="1"/>
  <c r="U158" i="29"/>
  <c r="R158" i="29"/>
  <c r="O158" i="29"/>
  <c r="P158" i="29" s="1"/>
  <c r="M158" i="29"/>
  <c r="K158" i="29"/>
  <c r="I158" i="29"/>
  <c r="C158" i="29"/>
  <c r="B158" i="29" s="1"/>
  <c r="A158" i="29"/>
  <c r="AE157" i="29"/>
  <c r="AF157" i="29" s="1"/>
  <c r="AC157" i="29"/>
  <c r="X157" i="29"/>
  <c r="V157" i="29"/>
  <c r="AD157" i="29" s="1"/>
  <c r="U157" i="29"/>
  <c r="R157" i="29"/>
  <c r="O157" i="29"/>
  <c r="P157" i="29" s="1"/>
  <c r="M157" i="29"/>
  <c r="K157" i="29"/>
  <c r="I157" i="29"/>
  <c r="C157" i="29"/>
  <c r="B157" i="29" s="1"/>
  <c r="A157" i="29"/>
  <c r="AE156" i="29"/>
  <c r="AF156" i="29" s="1"/>
  <c r="AC156" i="29"/>
  <c r="X156" i="29"/>
  <c r="V156" i="29"/>
  <c r="AD156" i="29" s="1"/>
  <c r="U156" i="29"/>
  <c r="R156" i="29"/>
  <c r="O156" i="29"/>
  <c r="P156" i="29" s="1"/>
  <c r="M156" i="29"/>
  <c r="K156" i="29"/>
  <c r="I156" i="29"/>
  <c r="C156" i="29"/>
  <c r="B156" i="29" s="1"/>
  <c r="A156" i="29"/>
  <c r="AE155" i="29"/>
  <c r="AF155" i="29" s="1"/>
  <c r="AC155" i="29"/>
  <c r="X155" i="29"/>
  <c r="V155" i="29"/>
  <c r="AD155" i="29" s="1"/>
  <c r="U155" i="29"/>
  <c r="R155" i="29"/>
  <c r="O155" i="29"/>
  <c r="P155" i="29" s="1"/>
  <c r="M155" i="29"/>
  <c r="K155" i="29"/>
  <c r="I155" i="29"/>
  <c r="C155" i="29"/>
  <c r="B155" i="29" s="1"/>
  <c r="A155" i="29"/>
  <c r="AE154" i="29"/>
  <c r="AF154" i="29" s="1"/>
  <c r="X154" i="29"/>
  <c r="V154" i="29"/>
  <c r="AD154" i="29" s="1"/>
  <c r="U154" i="29"/>
  <c r="R154" i="29"/>
  <c r="AC154" i="29" s="1"/>
  <c r="O154" i="29"/>
  <c r="P154" i="29" s="1"/>
  <c r="M154" i="29"/>
  <c r="K154" i="29"/>
  <c r="I154" i="29"/>
  <c r="C154" i="29"/>
  <c r="B154" i="29" s="1"/>
  <c r="A154" i="29"/>
  <c r="AC153" i="29"/>
  <c r="X153" i="29"/>
  <c r="V153" i="29"/>
  <c r="AD153" i="29" s="1"/>
  <c r="U153" i="29"/>
  <c r="R153" i="29"/>
  <c r="AE153" i="29" s="1"/>
  <c r="AF153" i="29" s="1"/>
  <c r="O153" i="29"/>
  <c r="P153" i="29" s="1"/>
  <c r="M153" i="29"/>
  <c r="K153" i="29"/>
  <c r="I153" i="29"/>
  <c r="C153" i="29"/>
  <c r="B153" i="29" s="1"/>
  <c r="A153" i="29"/>
  <c r="X152" i="29"/>
  <c r="V152" i="29"/>
  <c r="AD152" i="29" s="1"/>
  <c r="U152" i="29"/>
  <c r="R152" i="29"/>
  <c r="AE152" i="29" s="1"/>
  <c r="AF152" i="29" s="1"/>
  <c r="O152" i="29"/>
  <c r="P152" i="29" s="1"/>
  <c r="M152" i="29"/>
  <c r="K152" i="29"/>
  <c r="I152" i="29"/>
  <c r="C152" i="29"/>
  <c r="B152" i="29" s="1"/>
  <c r="A152" i="29"/>
  <c r="AC151" i="29"/>
  <c r="X151" i="29"/>
  <c r="V151" i="29"/>
  <c r="AD151" i="29" s="1"/>
  <c r="U151" i="29"/>
  <c r="R151" i="29"/>
  <c r="AE151" i="29" s="1"/>
  <c r="AF151" i="29" s="1"/>
  <c r="O151" i="29"/>
  <c r="P151" i="29" s="1"/>
  <c r="M151" i="29"/>
  <c r="K151" i="29"/>
  <c r="I151" i="29"/>
  <c r="C151" i="29"/>
  <c r="B151" i="29" s="1"/>
  <c r="A151" i="29"/>
  <c r="X150" i="29"/>
  <c r="V150" i="29"/>
  <c r="AD150" i="29" s="1"/>
  <c r="U150" i="29"/>
  <c r="R150" i="29"/>
  <c r="AE150" i="29" s="1"/>
  <c r="AF150" i="29" s="1"/>
  <c r="O150" i="29"/>
  <c r="P150" i="29" s="1"/>
  <c r="M150" i="29"/>
  <c r="K150" i="29"/>
  <c r="I150" i="29"/>
  <c r="C150" i="29"/>
  <c r="B150" i="29" s="1"/>
  <c r="A150" i="29"/>
  <c r="AC149" i="29"/>
  <c r="X149" i="29"/>
  <c r="V149" i="29"/>
  <c r="AD149" i="29" s="1"/>
  <c r="U149" i="29"/>
  <c r="R149" i="29"/>
  <c r="AE149" i="29" s="1"/>
  <c r="AF149" i="29" s="1"/>
  <c r="O149" i="29"/>
  <c r="P149" i="29" s="1"/>
  <c r="M149" i="29"/>
  <c r="K149" i="29"/>
  <c r="I149" i="29"/>
  <c r="C149" i="29"/>
  <c r="B149" i="29" s="1"/>
  <c r="A149" i="29"/>
  <c r="X148" i="29"/>
  <c r="V148" i="29"/>
  <c r="AD148" i="29" s="1"/>
  <c r="U148" i="29"/>
  <c r="R148" i="29"/>
  <c r="AE148" i="29" s="1"/>
  <c r="AF148" i="29" s="1"/>
  <c r="O148" i="29"/>
  <c r="P148" i="29" s="1"/>
  <c r="M148" i="29"/>
  <c r="K148" i="29"/>
  <c r="I148" i="29"/>
  <c r="C148" i="29"/>
  <c r="B148" i="29" s="1"/>
  <c r="A148" i="29"/>
  <c r="AC147" i="29"/>
  <c r="X147" i="29"/>
  <c r="V147" i="29"/>
  <c r="AD147" i="29" s="1"/>
  <c r="U147" i="29"/>
  <c r="R147" i="29"/>
  <c r="AE147" i="29" s="1"/>
  <c r="AF147" i="29" s="1"/>
  <c r="O147" i="29"/>
  <c r="P147" i="29" s="1"/>
  <c r="M147" i="29"/>
  <c r="K147" i="29"/>
  <c r="I147" i="29"/>
  <c r="C147" i="29"/>
  <c r="B147" i="29" s="1"/>
  <c r="A147" i="29"/>
  <c r="X146" i="29"/>
  <c r="V146" i="29"/>
  <c r="AD146" i="29" s="1"/>
  <c r="U146" i="29"/>
  <c r="R146" i="29"/>
  <c r="AE146" i="29" s="1"/>
  <c r="AF146" i="29" s="1"/>
  <c r="O146" i="29"/>
  <c r="P146" i="29" s="1"/>
  <c r="M146" i="29"/>
  <c r="K146" i="29"/>
  <c r="I146" i="29"/>
  <c r="C146" i="29"/>
  <c r="B146" i="29" s="1"/>
  <c r="A146" i="29"/>
  <c r="AC145" i="29"/>
  <c r="X145" i="29"/>
  <c r="V145" i="29"/>
  <c r="AD145" i="29" s="1"/>
  <c r="U145" i="29"/>
  <c r="R145" i="29"/>
  <c r="AE145" i="29" s="1"/>
  <c r="AF145" i="29" s="1"/>
  <c r="O145" i="29"/>
  <c r="P145" i="29" s="1"/>
  <c r="M145" i="29"/>
  <c r="K145" i="29"/>
  <c r="I145" i="29"/>
  <c r="C145" i="29"/>
  <c r="B145" i="29" s="1"/>
  <c r="A145" i="29"/>
  <c r="X144" i="29"/>
  <c r="V144" i="29"/>
  <c r="AD144" i="29" s="1"/>
  <c r="U144" i="29"/>
  <c r="R144" i="29"/>
  <c r="AE144" i="29" s="1"/>
  <c r="AF144" i="29" s="1"/>
  <c r="O144" i="29"/>
  <c r="P144" i="29" s="1"/>
  <c r="M144" i="29"/>
  <c r="K144" i="29"/>
  <c r="I144" i="29"/>
  <c r="C144" i="29"/>
  <c r="B144" i="29" s="1"/>
  <c r="A144" i="29"/>
  <c r="AC143" i="29"/>
  <c r="X143" i="29"/>
  <c r="V143" i="29"/>
  <c r="AD143" i="29" s="1"/>
  <c r="U143" i="29"/>
  <c r="R143" i="29"/>
  <c r="AE143" i="29" s="1"/>
  <c r="AF143" i="29" s="1"/>
  <c r="O143" i="29"/>
  <c r="P143" i="29" s="1"/>
  <c r="M143" i="29"/>
  <c r="K143" i="29"/>
  <c r="I143" i="29"/>
  <c r="C143" i="29"/>
  <c r="B143" i="29" s="1"/>
  <c r="A143" i="29"/>
  <c r="X142" i="29"/>
  <c r="V142" i="29"/>
  <c r="AD142" i="29" s="1"/>
  <c r="U142" i="29"/>
  <c r="R142" i="29"/>
  <c r="AE142" i="29" s="1"/>
  <c r="AF142" i="29" s="1"/>
  <c r="O142" i="29"/>
  <c r="P142" i="29" s="1"/>
  <c r="M142" i="29"/>
  <c r="K142" i="29"/>
  <c r="I142" i="29"/>
  <c r="C142" i="29"/>
  <c r="B142" i="29" s="1"/>
  <c r="A142" i="29"/>
  <c r="AC141" i="29"/>
  <c r="X141" i="29"/>
  <c r="V141" i="29"/>
  <c r="AD141" i="29" s="1"/>
  <c r="U141" i="29"/>
  <c r="R141" i="29"/>
  <c r="AE141" i="29" s="1"/>
  <c r="AF141" i="29" s="1"/>
  <c r="O141" i="29"/>
  <c r="P141" i="29" s="1"/>
  <c r="M141" i="29"/>
  <c r="K141" i="29"/>
  <c r="I141" i="29"/>
  <c r="C141" i="29"/>
  <c r="B141" i="29" s="1"/>
  <c r="A141" i="29"/>
  <c r="X140" i="29"/>
  <c r="V140" i="29"/>
  <c r="AD140" i="29" s="1"/>
  <c r="U140" i="29"/>
  <c r="R140" i="29"/>
  <c r="AE140" i="29" s="1"/>
  <c r="AF140" i="29" s="1"/>
  <c r="O140" i="29"/>
  <c r="P140" i="29" s="1"/>
  <c r="M140" i="29"/>
  <c r="K140" i="29"/>
  <c r="I140" i="29"/>
  <c r="C140" i="29"/>
  <c r="B140" i="29" s="1"/>
  <c r="A140" i="29"/>
  <c r="AC139" i="29"/>
  <c r="X139" i="29"/>
  <c r="V139" i="29"/>
  <c r="AD139" i="29" s="1"/>
  <c r="U139" i="29"/>
  <c r="R139" i="29"/>
  <c r="AE139" i="29" s="1"/>
  <c r="AF139" i="29" s="1"/>
  <c r="O139" i="29"/>
  <c r="P139" i="29" s="1"/>
  <c r="M139" i="29"/>
  <c r="K139" i="29"/>
  <c r="I139" i="29"/>
  <c r="C139" i="29"/>
  <c r="B139" i="29" s="1"/>
  <c r="A139" i="29"/>
  <c r="X138" i="29"/>
  <c r="V138" i="29"/>
  <c r="AD138" i="29" s="1"/>
  <c r="U138" i="29"/>
  <c r="R138" i="29"/>
  <c r="AE138" i="29" s="1"/>
  <c r="AF138" i="29" s="1"/>
  <c r="O138" i="29"/>
  <c r="P138" i="29" s="1"/>
  <c r="M138" i="29"/>
  <c r="K138" i="29"/>
  <c r="I138" i="29"/>
  <c r="C138" i="29"/>
  <c r="B138" i="29" s="1"/>
  <c r="A138" i="29"/>
  <c r="AC137" i="29"/>
  <c r="X137" i="29"/>
  <c r="V137" i="29"/>
  <c r="AD137" i="29" s="1"/>
  <c r="U137" i="29"/>
  <c r="R137" i="29"/>
  <c r="AE137" i="29" s="1"/>
  <c r="AF137" i="29" s="1"/>
  <c r="O137" i="29"/>
  <c r="P137" i="29" s="1"/>
  <c r="M137" i="29"/>
  <c r="K137" i="29"/>
  <c r="I137" i="29"/>
  <c r="C137" i="29"/>
  <c r="B137" i="29" s="1"/>
  <c r="A137" i="29"/>
  <c r="X136" i="29"/>
  <c r="V136" i="29"/>
  <c r="AD136" i="29" s="1"/>
  <c r="U136" i="29"/>
  <c r="R136" i="29"/>
  <c r="AE136" i="29" s="1"/>
  <c r="AF136" i="29" s="1"/>
  <c r="O136" i="29"/>
  <c r="P136" i="29" s="1"/>
  <c r="M136" i="29"/>
  <c r="K136" i="29"/>
  <c r="I136" i="29"/>
  <c r="C136" i="29"/>
  <c r="B136" i="29" s="1"/>
  <c r="A136" i="29"/>
  <c r="AC135" i="29"/>
  <c r="X135" i="29"/>
  <c r="V135" i="29"/>
  <c r="AD135" i="29" s="1"/>
  <c r="U135" i="29"/>
  <c r="R135" i="29"/>
  <c r="AE135" i="29" s="1"/>
  <c r="AF135" i="29" s="1"/>
  <c r="O135" i="29"/>
  <c r="P135" i="29" s="1"/>
  <c r="M135" i="29"/>
  <c r="K135" i="29"/>
  <c r="I135" i="29"/>
  <c r="C135" i="29"/>
  <c r="B135" i="29" s="1"/>
  <c r="A135" i="29"/>
  <c r="X134" i="29"/>
  <c r="V134" i="29"/>
  <c r="AD134" i="29" s="1"/>
  <c r="U134" i="29"/>
  <c r="R134" i="29"/>
  <c r="AE134" i="29" s="1"/>
  <c r="AF134" i="29" s="1"/>
  <c r="O134" i="29"/>
  <c r="P134" i="29" s="1"/>
  <c r="M134" i="29"/>
  <c r="K134" i="29"/>
  <c r="I134" i="29"/>
  <c r="C134" i="29"/>
  <c r="B134" i="29" s="1"/>
  <c r="A134" i="29"/>
  <c r="AC133" i="29"/>
  <c r="X133" i="29"/>
  <c r="V133" i="29"/>
  <c r="AD133" i="29" s="1"/>
  <c r="U133" i="29"/>
  <c r="R133" i="29"/>
  <c r="AE133" i="29" s="1"/>
  <c r="AF133" i="29" s="1"/>
  <c r="O133" i="29"/>
  <c r="P133" i="29" s="1"/>
  <c r="M133" i="29"/>
  <c r="K133" i="29"/>
  <c r="I133" i="29"/>
  <c r="C133" i="29"/>
  <c r="B133" i="29" s="1"/>
  <c r="A133" i="29"/>
  <c r="X132" i="29"/>
  <c r="V132" i="29"/>
  <c r="AD132" i="29" s="1"/>
  <c r="U132" i="29"/>
  <c r="R132" i="29"/>
  <c r="AE132" i="29" s="1"/>
  <c r="AF132" i="29" s="1"/>
  <c r="O132" i="29"/>
  <c r="P132" i="29" s="1"/>
  <c r="M132" i="29"/>
  <c r="K132" i="29"/>
  <c r="I132" i="29"/>
  <c r="C132" i="29"/>
  <c r="B132" i="29" s="1"/>
  <c r="A132" i="29"/>
  <c r="AC131" i="29"/>
  <c r="X131" i="29"/>
  <c r="V131" i="29"/>
  <c r="AD131" i="29" s="1"/>
  <c r="U131" i="29"/>
  <c r="R131" i="29"/>
  <c r="AE131" i="29" s="1"/>
  <c r="AF131" i="29" s="1"/>
  <c r="O131" i="29"/>
  <c r="P131" i="29" s="1"/>
  <c r="M131" i="29"/>
  <c r="K131" i="29"/>
  <c r="I131" i="29"/>
  <c r="C131" i="29"/>
  <c r="B131" i="29" s="1"/>
  <c r="A131" i="29"/>
  <c r="X130" i="29"/>
  <c r="V130" i="29"/>
  <c r="AD130" i="29" s="1"/>
  <c r="U130" i="29"/>
  <c r="R130" i="29"/>
  <c r="AE130" i="29" s="1"/>
  <c r="AF130" i="29" s="1"/>
  <c r="O130" i="29"/>
  <c r="P130" i="29" s="1"/>
  <c r="M130" i="29"/>
  <c r="K130" i="29"/>
  <c r="I130" i="29"/>
  <c r="C130" i="29"/>
  <c r="B130" i="29" s="1"/>
  <c r="A130" i="29"/>
  <c r="AC129" i="29"/>
  <c r="X129" i="29"/>
  <c r="V129" i="29"/>
  <c r="AD129" i="29" s="1"/>
  <c r="U129" i="29"/>
  <c r="R129" i="29"/>
  <c r="AE129" i="29" s="1"/>
  <c r="AF129" i="29" s="1"/>
  <c r="O129" i="29"/>
  <c r="P129" i="29" s="1"/>
  <c r="M129" i="29"/>
  <c r="K129" i="29"/>
  <c r="I129" i="29"/>
  <c r="C129" i="29"/>
  <c r="B129" i="29" s="1"/>
  <c r="A129" i="29"/>
  <c r="X128" i="29"/>
  <c r="V128" i="29"/>
  <c r="AD128" i="29" s="1"/>
  <c r="U128" i="29"/>
  <c r="R128" i="29"/>
  <c r="AE128" i="29" s="1"/>
  <c r="AF128" i="29" s="1"/>
  <c r="O128" i="29"/>
  <c r="P128" i="29" s="1"/>
  <c r="M128" i="29"/>
  <c r="K128" i="29"/>
  <c r="I128" i="29"/>
  <c r="C128" i="29"/>
  <c r="B128" i="29" s="1"/>
  <c r="A128" i="29"/>
  <c r="AC127" i="29"/>
  <c r="X127" i="29"/>
  <c r="V127" i="29"/>
  <c r="AD127" i="29" s="1"/>
  <c r="U127" i="29"/>
  <c r="R127" i="29"/>
  <c r="AE127" i="29" s="1"/>
  <c r="AF127" i="29" s="1"/>
  <c r="O127" i="29"/>
  <c r="P127" i="29" s="1"/>
  <c r="M127" i="29"/>
  <c r="K127" i="29"/>
  <c r="I127" i="29"/>
  <c r="C127" i="29"/>
  <c r="B127" i="29" s="1"/>
  <c r="A127" i="29"/>
  <c r="X126" i="29"/>
  <c r="V126" i="29"/>
  <c r="AD126" i="29" s="1"/>
  <c r="U126" i="29"/>
  <c r="R126" i="29"/>
  <c r="O126" i="29"/>
  <c r="P126" i="29" s="1"/>
  <c r="M126" i="29"/>
  <c r="K126" i="29"/>
  <c r="I126" i="29"/>
  <c r="C126" i="29"/>
  <c r="B126" i="29" s="1"/>
  <c r="A126" i="29"/>
  <c r="AC125" i="29"/>
  <c r="X125" i="29"/>
  <c r="V125" i="29"/>
  <c r="AD125" i="29" s="1"/>
  <c r="U125" i="29"/>
  <c r="R125" i="29"/>
  <c r="AE125" i="29" s="1"/>
  <c r="AF125" i="29" s="1"/>
  <c r="O125" i="29"/>
  <c r="P125" i="29" s="1"/>
  <c r="M125" i="29"/>
  <c r="K125" i="29"/>
  <c r="I125" i="29"/>
  <c r="C125" i="29"/>
  <c r="B125" i="29" s="1"/>
  <c r="A125" i="29"/>
  <c r="X124" i="29"/>
  <c r="V124" i="29"/>
  <c r="AD124" i="29" s="1"/>
  <c r="U124" i="29"/>
  <c r="R124" i="29"/>
  <c r="O124" i="29"/>
  <c r="P124" i="29" s="1"/>
  <c r="M124" i="29"/>
  <c r="K124" i="29"/>
  <c r="I124" i="29"/>
  <c r="C124" i="29"/>
  <c r="B124" i="29" s="1"/>
  <c r="A124" i="29"/>
  <c r="AC123" i="29"/>
  <c r="X123" i="29"/>
  <c r="V123" i="29"/>
  <c r="AD123" i="29" s="1"/>
  <c r="U123" i="29"/>
  <c r="R123" i="29"/>
  <c r="AE123" i="29" s="1"/>
  <c r="AF123" i="29" s="1"/>
  <c r="O123" i="29"/>
  <c r="P123" i="29" s="1"/>
  <c r="M123" i="29"/>
  <c r="K123" i="29"/>
  <c r="I123" i="29"/>
  <c r="C123" i="29"/>
  <c r="B123" i="29" s="1"/>
  <c r="A123" i="29"/>
  <c r="X122" i="29"/>
  <c r="V122" i="29"/>
  <c r="AD122" i="29" s="1"/>
  <c r="U122" i="29"/>
  <c r="R122" i="29"/>
  <c r="O122" i="29"/>
  <c r="P122" i="29" s="1"/>
  <c r="M122" i="29"/>
  <c r="K122" i="29"/>
  <c r="I122" i="29"/>
  <c r="C122" i="29"/>
  <c r="B122" i="29" s="1"/>
  <c r="A122" i="29"/>
  <c r="AC121" i="29"/>
  <c r="X121" i="29"/>
  <c r="V121" i="29"/>
  <c r="AD121" i="29" s="1"/>
  <c r="U121" i="29"/>
  <c r="R121" i="29"/>
  <c r="AE121" i="29" s="1"/>
  <c r="AF121" i="29" s="1"/>
  <c r="O121" i="29"/>
  <c r="P121" i="29" s="1"/>
  <c r="M121" i="29"/>
  <c r="K121" i="29"/>
  <c r="I121" i="29"/>
  <c r="C121" i="29"/>
  <c r="B121" i="29" s="1"/>
  <c r="A121" i="29"/>
  <c r="X120" i="29"/>
  <c r="V120" i="29"/>
  <c r="AD120" i="29" s="1"/>
  <c r="U120" i="29"/>
  <c r="R120" i="29"/>
  <c r="AE120" i="29" s="1"/>
  <c r="AF120" i="29" s="1"/>
  <c r="O120" i="29"/>
  <c r="P120" i="29" s="1"/>
  <c r="M120" i="29"/>
  <c r="K120" i="29"/>
  <c r="I120" i="29"/>
  <c r="C120" i="29"/>
  <c r="B120" i="29"/>
  <c r="A120" i="29"/>
  <c r="AE119" i="29"/>
  <c r="AF119" i="29" s="1"/>
  <c r="AC119" i="29"/>
  <c r="X119" i="29"/>
  <c r="V119" i="29"/>
  <c r="AD119" i="29" s="1"/>
  <c r="U119" i="29"/>
  <c r="R119" i="29"/>
  <c r="O119" i="29"/>
  <c r="P119" i="29" s="1"/>
  <c r="M119" i="29"/>
  <c r="K119" i="29"/>
  <c r="I119" i="29"/>
  <c r="C119" i="29"/>
  <c r="B119" i="29"/>
  <c r="A119" i="29"/>
  <c r="AC118" i="29"/>
  <c r="X118" i="29"/>
  <c r="V118" i="29"/>
  <c r="AD118" i="29" s="1"/>
  <c r="U118" i="29"/>
  <c r="R118" i="29"/>
  <c r="AE118" i="29" s="1"/>
  <c r="AF118" i="29" s="1"/>
  <c r="O118" i="29"/>
  <c r="P118" i="29" s="1"/>
  <c r="M118" i="29"/>
  <c r="K118" i="29"/>
  <c r="I118" i="29"/>
  <c r="C118" i="29"/>
  <c r="B118" i="29"/>
  <c r="A118" i="29"/>
  <c r="X117" i="29"/>
  <c r="V117" i="29"/>
  <c r="AD117" i="29" s="1"/>
  <c r="U117" i="29"/>
  <c r="R117" i="29"/>
  <c r="O117" i="29"/>
  <c r="P117" i="29" s="1"/>
  <c r="M117" i="29"/>
  <c r="K117" i="29"/>
  <c r="I117" i="29"/>
  <c r="C117" i="29"/>
  <c r="B117" i="29" s="1"/>
  <c r="A117" i="29"/>
  <c r="X116" i="29"/>
  <c r="V116" i="29"/>
  <c r="AD116" i="29" s="1"/>
  <c r="U116" i="29"/>
  <c r="R116" i="29"/>
  <c r="AE116" i="29" s="1"/>
  <c r="AF116" i="29" s="1"/>
  <c r="O116" i="29"/>
  <c r="P116" i="29" s="1"/>
  <c r="M116" i="29"/>
  <c r="K116" i="29"/>
  <c r="I116" i="29"/>
  <c r="C116" i="29"/>
  <c r="B116" i="29" s="1"/>
  <c r="A116" i="29"/>
  <c r="AE115" i="29"/>
  <c r="AF115" i="29" s="1"/>
  <c r="X115" i="29"/>
  <c r="V115" i="29"/>
  <c r="AD115" i="29" s="1"/>
  <c r="U115" i="29"/>
  <c r="R115" i="29"/>
  <c r="AC115" i="29" s="1"/>
  <c r="O115" i="29"/>
  <c r="P115" i="29" s="1"/>
  <c r="M115" i="29"/>
  <c r="K115" i="29"/>
  <c r="I115" i="29"/>
  <c r="C115" i="29"/>
  <c r="B115" i="29"/>
  <c r="A115" i="29"/>
  <c r="X114" i="29"/>
  <c r="V114" i="29"/>
  <c r="AD114" i="29" s="1"/>
  <c r="U114" i="29"/>
  <c r="R114" i="29"/>
  <c r="AE114" i="29" s="1"/>
  <c r="AF114" i="29" s="1"/>
  <c r="O114" i="29"/>
  <c r="P114" i="29" s="1"/>
  <c r="M114" i="29"/>
  <c r="K114" i="29"/>
  <c r="I114" i="29"/>
  <c r="C114" i="29"/>
  <c r="B114" i="29"/>
  <c r="A114" i="29"/>
  <c r="AC113" i="29"/>
  <c r="X113" i="29"/>
  <c r="V113" i="29"/>
  <c r="AD113" i="29" s="1"/>
  <c r="U113" i="29"/>
  <c r="R113" i="29"/>
  <c r="AE113" i="29" s="1"/>
  <c r="AF113" i="29" s="1"/>
  <c r="O113" i="29"/>
  <c r="P113" i="29" s="1"/>
  <c r="M113" i="29"/>
  <c r="K113" i="29"/>
  <c r="I113" i="29"/>
  <c r="C113" i="29"/>
  <c r="B113" i="29" s="1"/>
  <c r="A113" i="29"/>
  <c r="AC112" i="29"/>
  <c r="X112" i="29"/>
  <c r="V112" i="29"/>
  <c r="AD112" i="29" s="1"/>
  <c r="U112" i="29"/>
  <c r="R112" i="29"/>
  <c r="AE112" i="29" s="1"/>
  <c r="AF112" i="29" s="1"/>
  <c r="O112" i="29"/>
  <c r="P112" i="29" s="1"/>
  <c r="M112" i="29"/>
  <c r="K112" i="29"/>
  <c r="I112" i="29"/>
  <c r="C112" i="29"/>
  <c r="B112" i="29"/>
  <c r="A112" i="29"/>
  <c r="AE111" i="29"/>
  <c r="AF111" i="29" s="1"/>
  <c r="AC111" i="29"/>
  <c r="X111" i="29"/>
  <c r="V111" i="29"/>
  <c r="AD111" i="29" s="1"/>
  <c r="U111" i="29"/>
  <c r="R111" i="29"/>
  <c r="O111" i="29"/>
  <c r="P111" i="29" s="1"/>
  <c r="M111" i="29"/>
  <c r="K111" i="29"/>
  <c r="I111" i="29"/>
  <c r="C111" i="29"/>
  <c r="B111" i="29"/>
  <c r="A111" i="29"/>
  <c r="AC110" i="29"/>
  <c r="X110" i="29"/>
  <c r="V110" i="29"/>
  <c r="AD110" i="29" s="1"/>
  <c r="U110" i="29"/>
  <c r="R110" i="29"/>
  <c r="AE110" i="29" s="1"/>
  <c r="AF110" i="29" s="1"/>
  <c r="O110" i="29"/>
  <c r="P110" i="29" s="1"/>
  <c r="M110" i="29"/>
  <c r="K110" i="29"/>
  <c r="I110" i="29"/>
  <c r="C110" i="29"/>
  <c r="B110" i="29"/>
  <c r="A110" i="29"/>
  <c r="AC109" i="29"/>
  <c r="X109" i="29"/>
  <c r="V109" i="29"/>
  <c r="AD109" i="29" s="1"/>
  <c r="U109" i="29"/>
  <c r="R109" i="29"/>
  <c r="AE109" i="29" s="1"/>
  <c r="AF109" i="29" s="1"/>
  <c r="P109" i="29"/>
  <c r="O109" i="29"/>
  <c r="M109" i="29"/>
  <c r="K109" i="29"/>
  <c r="I109" i="29"/>
  <c r="C109" i="29"/>
  <c r="B109" i="29" s="1"/>
  <c r="A109" i="29"/>
  <c r="AC108" i="29"/>
  <c r="X108" i="29"/>
  <c r="V108" i="29"/>
  <c r="AD108" i="29" s="1"/>
  <c r="U108" i="29"/>
  <c r="R108" i="29"/>
  <c r="AE108" i="29" s="1"/>
  <c r="AF108" i="29" s="1"/>
  <c r="P108" i="29"/>
  <c r="O108" i="29"/>
  <c r="M108" i="29"/>
  <c r="K108" i="29"/>
  <c r="I108" i="29"/>
  <c r="C108" i="29"/>
  <c r="B108" i="29"/>
  <c r="A108" i="29"/>
  <c r="X107" i="29"/>
  <c r="V107" i="29"/>
  <c r="AD107" i="29" s="1"/>
  <c r="U107" i="29"/>
  <c r="R107" i="29"/>
  <c r="O107" i="29"/>
  <c r="P107" i="29" s="1"/>
  <c r="M107" i="29"/>
  <c r="K107" i="29"/>
  <c r="I107" i="29"/>
  <c r="C107" i="29"/>
  <c r="B107" i="29" s="1"/>
  <c r="A107" i="29"/>
  <c r="AF106" i="29"/>
  <c r="AE106" i="29"/>
  <c r="AC106" i="29"/>
  <c r="X106" i="29"/>
  <c r="V106" i="29"/>
  <c r="AD106" i="29" s="1"/>
  <c r="U106" i="29"/>
  <c r="R106" i="29"/>
  <c r="P106" i="29"/>
  <c r="O106" i="29"/>
  <c r="M106" i="29"/>
  <c r="K106" i="29"/>
  <c r="I106" i="29"/>
  <c r="C106" i="29"/>
  <c r="B106" i="29" s="1"/>
  <c r="A106" i="29"/>
  <c r="AF105" i="29"/>
  <c r="AE105" i="29"/>
  <c r="X105" i="29"/>
  <c r="V105" i="29"/>
  <c r="AD105" i="29" s="1"/>
  <c r="U105" i="29"/>
  <c r="R105" i="29"/>
  <c r="AC105" i="29" s="1"/>
  <c r="O105" i="29"/>
  <c r="P105" i="29" s="1"/>
  <c r="M105" i="29"/>
  <c r="K105" i="29"/>
  <c r="I105" i="29"/>
  <c r="C105" i="29"/>
  <c r="B105" i="29"/>
  <c r="A105" i="29"/>
  <c r="X104" i="29"/>
  <c r="V104" i="29"/>
  <c r="AD104" i="29" s="1"/>
  <c r="U104" i="29"/>
  <c r="R104" i="29"/>
  <c r="AE104" i="29" s="1"/>
  <c r="AF104" i="29" s="1"/>
  <c r="P104" i="29"/>
  <c r="O104" i="29"/>
  <c r="M104" i="29"/>
  <c r="K104" i="29"/>
  <c r="I104" i="29"/>
  <c r="C104" i="29"/>
  <c r="B104" i="29" s="1"/>
  <c r="A104" i="29"/>
  <c r="AC103" i="29"/>
  <c r="X103" i="29"/>
  <c r="V103" i="29"/>
  <c r="AD103" i="29" s="1"/>
  <c r="U103" i="29"/>
  <c r="R103" i="29"/>
  <c r="AE103" i="29" s="1"/>
  <c r="AF103" i="29" s="1"/>
  <c r="P103" i="29"/>
  <c r="O103" i="29"/>
  <c r="M103" i="29"/>
  <c r="K103" i="29"/>
  <c r="I103" i="29"/>
  <c r="C103" i="29"/>
  <c r="B103" i="29" s="1"/>
  <c r="A103" i="29"/>
  <c r="AF102" i="29"/>
  <c r="AE102" i="29"/>
  <c r="X102" i="29"/>
  <c r="V102" i="29"/>
  <c r="AD102" i="29" s="1"/>
  <c r="U102" i="29"/>
  <c r="R102" i="29"/>
  <c r="AC102" i="29" s="1"/>
  <c r="O102" i="29"/>
  <c r="P102" i="29" s="1"/>
  <c r="M102" i="29"/>
  <c r="K102" i="29"/>
  <c r="I102" i="29"/>
  <c r="C102" i="29"/>
  <c r="B102" i="29"/>
  <c r="A102" i="29"/>
  <c r="AE101" i="29"/>
  <c r="AF101" i="29" s="1"/>
  <c r="AC101" i="29"/>
  <c r="X101" i="29"/>
  <c r="V101" i="29"/>
  <c r="AD101" i="29" s="1"/>
  <c r="U101" i="29"/>
  <c r="R101" i="29"/>
  <c r="P101" i="29"/>
  <c r="O101" i="29"/>
  <c r="M101" i="29"/>
  <c r="K101" i="29"/>
  <c r="I101" i="29"/>
  <c r="C101" i="29"/>
  <c r="B101" i="29" s="1"/>
  <c r="A101" i="29"/>
  <c r="AC100" i="29"/>
  <c r="X100" i="29"/>
  <c r="V100" i="29"/>
  <c r="AD100" i="29" s="1"/>
  <c r="U100" i="29"/>
  <c r="R100" i="29"/>
  <c r="AE100" i="29" s="1"/>
  <c r="AF100" i="29" s="1"/>
  <c r="P100" i="29"/>
  <c r="O100" i="29"/>
  <c r="M100" i="29"/>
  <c r="K100" i="29"/>
  <c r="I100" i="29"/>
  <c r="C100" i="29"/>
  <c r="B100" i="29"/>
  <c r="A100" i="29"/>
  <c r="X99" i="29"/>
  <c r="V99" i="29"/>
  <c r="AD99" i="29" s="1"/>
  <c r="U99" i="29"/>
  <c r="R99" i="29"/>
  <c r="O99" i="29"/>
  <c r="P99" i="29" s="1"/>
  <c r="M99" i="29"/>
  <c r="K99" i="29"/>
  <c r="I99" i="29"/>
  <c r="C99" i="29"/>
  <c r="B99" i="29" s="1"/>
  <c r="A99" i="29"/>
  <c r="AF98" i="29"/>
  <c r="AE98" i="29"/>
  <c r="AC98" i="29"/>
  <c r="X98" i="29"/>
  <c r="V98" i="29"/>
  <c r="AD98" i="29" s="1"/>
  <c r="U98" i="29"/>
  <c r="R98" i="29"/>
  <c r="P98" i="29"/>
  <c r="O98" i="29"/>
  <c r="M98" i="29"/>
  <c r="K98" i="29"/>
  <c r="I98" i="29"/>
  <c r="C98" i="29"/>
  <c r="B98" i="29" s="1"/>
  <c r="A98" i="29"/>
  <c r="AF97" i="29"/>
  <c r="AE97" i="29"/>
  <c r="X97" i="29"/>
  <c r="V97" i="29"/>
  <c r="AD97" i="29" s="1"/>
  <c r="U97" i="29"/>
  <c r="R97" i="29"/>
  <c r="AC97" i="29" s="1"/>
  <c r="O97" i="29"/>
  <c r="P97" i="29" s="1"/>
  <c r="M97" i="29"/>
  <c r="K97" i="29"/>
  <c r="I97" i="29"/>
  <c r="C97" i="29"/>
  <c r="B97" i="29"/>
  <c r="A97" i="29"/>
  <c r="X96" i="29"/>
  <c r="V96" i="29"/>
  <c r="AD96" i="29" s="1"/>
  <c r="U96" i="29"/>
  <c r="R96" i="29"/>
  <c r="AE96" i="29" s="1"/>
  <c r="AF96" i="29" s="1"/>
  <c r="P96" i="29"/>
  <c r="O96" i="29"/>
  <c r="M96" i="29"/>
  <c r="K96" i="29"/>
  <c r="I96" i="29"/>
  <c r="C96" i="29"/>
  <c r="B96" i="29" s="1"/>
  <c r="A96" i="29"/>
  <c r="AC95" i="29"/>
  <c r="X95" i="29"/>
  <c r="V95" i="29"/>
  <c r="AD95" i="29" s="1"/>
  <c r="U95" i="29"/>
  <c r="R95" i="29"/>
  <c r="AE95" i="29" s="1"/>
  <c r="AF95" i="29" s="1"/>
  <c r="P95" i="29"/>
  <c r="O95" i="29"/>
  <c r="M95" i="29"/>
  <c r="K95" i="29"/>
  <c r="I95" i="29"/>
  <c r="C95" i="29"/>
  <c r="B95" i="29" s="1"/>
  <c r="A95" i="29"/>
  <c r="AE94" i="29"/>
  <c r="AF94" i="29" s="1"/>
  <c r="X94" i="29"/>
  <c r="V94" i="29"/>
  <c r="AD94" i="29" s="1"/>
  <c r="U94" i="29"/>
  <c r="R94" i="29"/>
  <c r="AC94" i="29" s="1"/>
  <c r="O94" i="29"/>
  <c r="P94" i="29" s="1"/>
  <c r="M94" i="29"/>
  <c r="K94" i="29"/>
  <c r="I94" i="29"/>
  <c r="C94" i="29"/>
  <c r="B94" i="29"/>
  <c r="A94" i="29"/>
  <c r="AE93" i="29"/>
  <c r="AF93" i="29" s="1"/>
  <c r="X93" i="29"/>
  <c r="V93" i="29"/>
  <c r="AD93" i="29" s="1"/>
  <c r="U93" i="29"/>
  <c r="R93" i="29"/>
  <c r="AC93" i="29" s="1"/>
  <c r="O93" i="29"/>
  <c r="P93" i="29" s="1"/>
  <c r="M93" i="29"/>
  <c r="K93" i="29"/>
  <c r="I93" i="29"/>
  <c r="C93" i="29"/>
  <c r="B93" i="29"/>
  <c r="A93" i="29"/>
  <c r="AE92" i="29"/>
  <c r="AF92" i="29" s="1"/>
  <c r="X92" i="29"/>
  <c r="V92" i="29"/>
  <c r="AD92" i="29" s="1"/>
  <c r="U92" i="29"/>
  <c r="R92" i="29"/>
  <c r="AC92" i="29" s="1"/>
  <c r="O92" i="29"/>
  <c r="P92" i="29" s="1"/>
  <c r="M92" i="29"/>
  <c r="K92" i="29"/>
  <c r="I92" i="29"/>
  <c r="C92" i="29"/>
  <c r="B92" i="29"/>
  <c r="A92" i="29"/>
  <c r="AD91" i="29"/>
  <c r="X91" i="29"/>
  <c r="V91" i="29"/>
  <c r="U91" i="29"/>
  <c r="R91" i="29"/>
  <c r="AC91" i="29" s="1"/>
  <c r="O91" i="29"/>
  <c r="P91" i="29" s="1"/>
  <c r="M91" i="29"/>
  <c r="K91" i="29"/>
  <c r="I91" i="29"/>
  <c r="C91" i="29"/>
  <c r="B91" i="29" s="1"/>
  <c r="A91" i="29"/>
  <c r="AD90" i="29"/>
  <c r="X90" i="29"/>
  <c r="V90" i="29"/>
  <c r="U90" i="29"/>
  <c r="R90" i="29"/>
  <c r="AC90" i="29" s="1"/>
  <c r="O90" i="29"/>
  <c r="P90" i="29" s="1"/>
  <c r="M90" i="29"/>
  <c r="K90" i="29"/>
  <c r="I90" i="29"/>
  <c r="C90" i="29"/>
  <c r="B90" i="29" s="1"/>
  <c r="A90" i="29"/>
  <c r="X89" i="29"/>
  <c r="V89" i="29"/>
  <c r="AD89" i="29" s="1"/>
  <c r="U89" i="29"/>
  <c r="R89" i="29"/>
  <c r="AC89" i="29" s="1"/>
  <c r="O89" i="29"/>
  <c r="P89" i="29" s="1"/>
  <c r="M89" i="29"/>
  <c r="K89" i="29"/>
  <c r="I89" i="29"/>
  <c r="C89" i="29"/>
  <c r="B89" i="29" s="1"/>
  <c r="A89" i="29"/>
  <c r="AE88" i="29"/>
  <c r="AF88" i="29" s="1"/>
  <c r="X88" i="29"/>
  <c r="V88" i="29"/>
  <c r="AD88" i="29" s="1"/>
  <c r="U88" i="29"/>
  <c r="R88" i="29"/>
  <c r="AC88" i="29" s="1"/>
  <c r="O88" i="29"/>
  <c r="P88" i="29" s="1"/>
  <c r="M88" i="29"/>
  <c r="K88" i="29"/>
  <c r="I88" i="29"/>
  <c r="C88" i="29"/>
  <c r="B88" i="29"/>
  <c r="A88" i="29"/>
  <c r="X87" i="29"/>
  <c r="V87" i="29"/>
  <c r="AD87" i="29" s="1"/>
  <c r="U87" i="29"/>
  <c r="R87" i="29"/>
  <c r="AC87" i="29" s="1"/>
  <c r="O87" i="29"/>
  <c r="P87" i="29" s="1"/>
  <c r="M87" i="29"/>
  <c r="K87" i="29"/>
  <c r="I87" i="29"/>
  <c r="C87" i="29"/>
  <c r="B87" i="29"/>
  <c r="A87" i="29"/>
  <c r="AD86" i="29"/>
  <c r="X86" i="29"/>
  <c r="V86" i="29"/>
  <c r="U86" i="29"/>
  <c r="R86" i="29"/>
  <c r="AC86" i="29" s="1"/>
  <c r="O86" i="29"/>
  <c r="P86" i="29" s="1"/>
  <c r="M86" i="29"/>
  <c r="K86" i="29"/>
  <c r="I86" i="29"/>
  <c r="C86" i="29"/>
  <c r="B86" i="29"/>
  <c r="A86" i="29"/>
  <c r="AE85" i="29"/>
  <c r="AF85" i="29" s="1"/>
  <c r="AD85" i="29"/>
  <c r="X85" i="29"/>
  <c r="V85" i="29"/>
  <c r="U85" i="29"/>
  <c r="R85" i="29"/>
  <c r="AC85" i="29" s="1"/>
  <c r="O85" i="29"/>
  <c r="P85" i="29" s="1"/>
  <c r="M85" i="29"/>
  <c r="K85" i="29"/>
  <c r="I85" i="29"/>
  <c r="C85" i="29"/>
  <c r="B85" i="29"/>
  <c r="A85" i="29"/>
  <c r="AE84" i="29"/>
  <c r="AF84" i="29" s="1"/>
  <c r="X84" i="29"/>
  <c r="V84" i="29"/>
  <c r="AD84" i="29" s="1"/>
  <c r="U84" i="29"/>
  <c r="R84" i="29"/>
  <c r="AC84" i="29" s="1"/>
  <c r="O84" i="29"/>
  <c r="P84" i="29" s="1"/>
  <c r="M84" i="29"/>
  <c r="K84" i="29"/>
  <c r="I84" i="29"/>
  <c r="C84" i="29"/>
  <c r="B84" i="29"/>
  <c r="A84" i="29"/>
  <c r="AD83" i="29"/>
  <c r="X83" i="29"/>
  <c r="V83" i="29"/>
  <c r="U83" i="29"/>
  <c r="R83" i="29"/>
  <c r="AC83" i="29" s="1"/>
  <c r="O83" i="29"/>
  <c r="P83" i="29" s="1"/>
  <c r="M83" i="29"/>
  <c r="K83" i="29"/>
  <c r="I83" i="29"/>
  <c r="C83" i="29"/>
  <c r="B83" i="29" s="1"/>
  <c r="A83" i="29"/>
  <c r="AD82" i="29"/>
  <c r="X82" i="29"/>
  <c r="V82" i="29"/>
  <c r="U82" i="29"/>
  <c r="R82" i="29"/>
  <c r="AC82" i="29" s="1"/>
  <c r="O82" i="29"/>
  <c r="P82" i="29" s="1"/>
  <c r="M82" i="29"/>
  <c r="K82" i="29"/>
  <c r="I82" i="29"/>
  <c r="C82" i="29"/>
  <c r="B82" i="29" s="1"/>
  <c r="A82" i="29"/>
  <c r="X81" i="29"/>
  <c r="V81" i="29"/>
  <c r="AD81" i="29" s="1"/>
  <c r="U81" i="29"/>
  <c r="R81" i="29"/>
  <c r="AC81" i="29" s="1"/>
  <c r="O81" i="29"/>
  <c r="P81" i="29" s="1"/>
  <c r="M81" i="29"/>
  <c r="K81" i="29"/>
  <c r="I81" i="29"/>
  <c r="C81" i="29"/>
  <c r="B81" i="29" s="1"/>
  <c r="A81" i="29"/>
  <c r="AE80" i="29"/>
  <c r="AF80" i="29" s="1"/>
  <c r="X80" i="29"/>
  <c r="V80" i="29"/>
  <c r="AD80" i="29" s="1"/>
  <c r="U80" i="29"/>
  <c r="R80" i="29"/>
  <c r="AC80" i="29" s="1"/>
  <c r="O80" i="29"/>
  <c r="P80" i="29" s="1"/>
  <c r="M80" i="29"/>
  <c r="K80" i="29"/>
  <c r="I80" i="29"/>
  <c r="C80" i="29"/>
  <c r="B80" i="29" s="1"/>
  <c r="A80" i="29"/>
  <c r="X79" i="29"/>
  <c r="V79" i="29"/>
  <c r="AD79" i="29" s="1"/>
  <c r="U79" i="29"/>
  <c r="R79" i="29"/>
  <c r="AC79" i="29" s="1"/>
  <c r="O79" i="29"/>
  <c r="P79" i="29" s="1"/>
  <c r="M79" i="29"/>
  <c r="K79" i="29"/>
  <c r="C79" i="29"/>
  <c r="B79" i="29"/>
  <c r="A79" i="29"/>
  <c r="AD78" i="29"/>
  <c r="X78" i="29"/>
  <c r="V78" i="29"/>
  <c r="U78" i="29"/>
  <c r="R78" i="29"/>
  <c r="AE78" i="29" s="1"/>
  <c r="AF78" i="29" s="1"/>
  <c r="P78" i="29"/>
  <c r="O78" i="29"/>
  <c r="M78" i="29"/>
  <c r="K78" i="29"/>
  <c r="I78" i="29"/>
  <c r="C78" i="29"/>
  <c r="B78" i="29" s="1"/>
  <c r="A78" i="29"/>
  <c r="AF77" i="29"/>
  <c r="AC77" i="29"/>
  <c r="X77" i="29"/>
  <c r="V77" i="29"/>
  <c r="AD77" i="29" s="1"/>
  <c r="U77" i="29"/>
  <c r="R77" i="29"/>
  <c r="AE77" i="29" s="1"/>
  <c r="P77" i="29"/>
  <c r="O77" i="29"/>
  <c r="M77" i="29"/>
  <c r="K77" i="29"/>
  <c r="I77" i="29"/>
  <c r="C77" i="29"/>
  <c r="B77" i="29"/>
  <c r="A77" i="29"/>
  <c r="AF76" i="29"/>
  <c r="AD76" i="29"/>
  <c r="X76" i="29"/>
  <c r="V76" i="29"/>
  <c r="U76" i="29"/>
  <c r="R76" i="29"/>
  <c r="AE76" i="29" s="1"/>
  <c r="P76" i="29"/>
  <c r="O76" i="29"/>
  <c r="M76" i="29"/>
  <c r="K76" i="29"/>
  <c r="I76" i="29"/>
  <c r="C76" i="29"/>
  <c r="B76" i="29" s="1"/>
  <c r="A76" i="29"/>
  <c r="AD75" i="29"/>
  <c r="AC75" i="29"/>
  <c r="X75" i="29"/>
  <c r="V75" i="29"/>
  <c r="U75" i="29"/>
  <c r="R75" i="29"/>
  <c r="AE75" i="29" s="1"/>
  <c r="AF75" i="29" s="1"/>
  <c r="P75" i="29"/>
  <c r="O75" i="29"/>
  <c r="M75" i="29"/>
  <c r="K75" i="29"/>
  <c r="I75" i="29"/>
  <c r="C75" i="29"/>
  <c r="B75" i="29" s="1"/>
  <c r="A75" i="29"/>
  <c r="AD74" i="29"/>
  <c r="AC74" i="29"/>
  <c r="X74" i="29"/>
  <c r="V74" i="29"/>
  <c r="U74" i="29"/>
  <c r="R74" i="29"/>
  <c r="AE74" i="29" s="1"/>
  <c r="AF74" i="29" s="1"/>
  <c r="P74" i="29"/>
  <c r="O74" i="29"/>
  <c r="M74" i="29"/>
  <c r="K74" i="29"/>
  <c r="I74" i="29"/>
  <c r="C74" i="29"/>
  <c r="B74" i="29"/>
  <c r="A74" i="29"/>
  <c r="X73" i="29"/>
  <c r="V73" i="29"/>
  <c r="AD73" i="29" s="1"/>
  <c r="U73" i="29"/>
  <c r="R73" i="29"/>
  <c r="AE73" i="29" s="1"/>
  <c r="AF73" i="29" s="1"/>
  <c r="P73" i="29"/>
  <c r="O73" i="29"/>
  <c r="M73" i="29"/>
  <c r="K73" i="29"/>
  <c r="I73" i="29"/>
  <c r="C73" i="29"/>
  <c r="B73" i="29" s="1"/>
  <c r="A73" i="29"/>
  <c r="AF72" i="29"/>
  <c r="AC72" i="29"/>
  <c r="X72" i="29"/>
  <c r="V72" i="29"/>
  <c r="AD72" i="29" s="1"/>
  <c r="U72" i="29"/>
  <c r="R72" i="29"/>
  <c r="AE72" i="29" s="1"/>
  <c r="P72" i="29"/>
  <c r="O72" i="29"/>
  <c r="M72" i="29"/>
  <c r="K72" i="29"/>
  <c r="I72" i="29"/>
  <c r="C72" i="29"/>
  <c r="B72" i="29"/>
  <c r="A72" i="29"/>
  <c r="AD71" i="29"/>
  <c r="X71" i="29"/>
  <c r="V71" i="29"/>
  <c r="U71" i="29"/>
  <c r="R71" i="29"/>
  <c r="AE71" i="29" s="1"/>
  <c r="AF71" i="29" s="1"/>
  <c r="P71" i="29"/>
  <c r="O71" i="29"/>
  <c r="M71" i="29"/>
  <c r="K71" i="29"/>
  <c r="I71" i="29"/>
  <c r="C71" i="29"/>
  <c r="B71" i="29"/>
  <c r="A71" i="29"/>
  <c r="AD70" i="29"/>
  <c r="X70" i="29"/>
  <c r="V70" i="29"/>
  <c r="U70" i="29"/>
  <c r="R70" i="29"/>
  <c r="AE70" i="29" s="1"/>
  <c r="AF70" i="29" s="1"/>
  <c r="P70" i="29"/>
  <c r="O70" i="29"/>
  <c r="M70" i="29"/>
  <c r="K70" i="29"/>
  <c r="I70" i="29"/>
  <c r="C70" i="29"/>
  <c r="B70" i="29" s="1"/>
  <c r="A70" i="29"/>
  <c r="AF69" i="29"/>
  <c r="AC69" i="29"/>
  <c r="X69" i="29"/>
  <c r="V69" i="29"/>
  <c r="AD69" i="29" s="1"/>
  <c r="U69" i="29"/>
  <c r="R69" i="29"/>
  <c r="AE69" i="29" s="1"/>
  <c r="P69" i="29"/>
  <c r="O69" i="29"/>
  <c r="M69" i="29"/>
  <c r="K69" i="29"/>
  <c r="I69" i="29"/>
  <c r="C69" i="29"/>
  <c r="B69" i="29"/>
  <c r="A69" i="29"/>
  <c r="AF68" i="29"/>
  <c r="AD68" i="29"/>
  <c r="X68" i="29"/>
  <c r="V68" i="29"/>
  <c r="U68" i="29"/>
  <c r="R68" i="29"/>
  <c r="AE68" i="29" s="1"/>
  <c r="P68" i="29"/>
  <c r="O68" i="29"/>
  <c r="M68" i="29"/>
  <c r="K68" i="29"/>
  <c r="I68" i="29"/>
  <c r="C68" i="29"/>
  <c r="B68" i="29" s="1"/>
  <c r="A68" i="29"/>
  <c r="AD67" i="29"/>
  <c r="AC67" i="29"/>
  <c r="X67" i="29"/>
  <c r="V67" i="29"/>
  <c r="U67" i="29"/>
  <c r="R67" i="29"/>
  <c r="AE67" i="29" s="1"/>
  <c r="AF67" i="29" s="1"/>
  <c r="P67" i="29"/>
  <c r="O67" i="29"/>
  <c r="M67" i="29"/>
  <c r="K67" i="29"/>
  <c r="I67" i="29"/>
  <c r="C67" i="29"/>
  <c r="B67" i="29" s="1"/>
  <c r="A67" i="29"/>
  <c r="AD66" i="29"/>
  <c r="AC66" i="29"/>
  <c r="X66" i="29"/>
  <c r="V66" i="29"/>
  <c r="U66" i="29"/>
  <c r="R66" i="29"/>
  <c r="AE66" i="29" s="1"/>
  <c r="AF66" i="29" s="1"/>
  <c r="P66" i="29"/>
  <c r="O66" i="29"/>
  <c r="M66" i="29"/>
  <c r="K66" i="29"/>
  <c r="I66" i="29"/>
  <c r="C66" i="29"/>
  <c r="B66" i="29"/>
  <c r="A66" i="29"/>
  <c r="X65" i="29"/>
  <c r="V65" i="29"/>
  <c r="AD65" i="29" s="1"/>
  <c r="U65" i="29"/>
  <c r="R65" i="29"/>
  <c r="AE65" i="29" s="1"/>
  <c r="AF65" i="29" s="1"/>
  <c r="P65" i="29"/>
  <c r="O65" i="29"/>
  <c r="M65" i="29"/>
  <c r="K65" i="29"/>
  <c r="I65" i="29"/>
  <c r="C65" i="29"/>
  <c r="B65" i="29" s="1"/>
  <c r="A65" i="29"/>
  <c r="AF64" i="29"/>
  <c r="AC64" i="29"/>
  <c r="X64" i="29"/>
  <c r="V64" i="29"/>
  <c r="AD64" i="29" s="1"/>
  <c r="U64" i="29"/>
  <c r="R64" i="29"/>
  <c r="AE64" i="29" s="1"/>
  <c r="P64" i="29"/>
  <c r="O64" i="29"/>
  <c r="M64" i="29"/>
  <c r="K64" i="29"/>
  <c r="I64" i="29"/>
  <c r="C64" i="29"/>
  <c r="B64" i="29"/>
  <c r="A64" i="29"/>
  <c r="AD63" i="29"/>
  <c r="X63" i="29"/>
  <c r="V63" i="29"/>
  <c r="U63" i="29"/>
  <c r="R63" i="29"/>
  <c r="AE63" i="29" s="1"/>
  <c r="AF63" i="29" s="1"/>
  <c r="P63" i="29"/>
  <c r="O63" i="29"/>
  <c r="M63" i="29"/>
  <c r="K63" i="29"/>
  <c r="I63" i="29"/>
  <c r="C63" i="29"/>
  <c r="B63" i="29"/>
  <c r="A63" i="29"/>
  <c r="AD62" i="29"/>
  <c r="X62" i="29"/>
  <c r="V62" i="29"/>
  <c r="U62" i="29"/>
  <c r="R62" i="29"/>
  <c r="AE62" i="29" s="1"/>
  <c r="AF62" i="29" s="1"/>
  <c r="P62" i="29"/>
  <c r="O62" i="29"/>
  <c r="M62" i="29"/>
  <c r="K62" i="29"/>
  <c r="I62" i="29"/>
  <c r="C62" i="29"/>
  <c r="B62" i="29" s="1"/>
  <c r="A62" i="29"/>
  <c r="AF61" i="29"/>
  <c r="AC61" i="29"/>
  <c r="X61" i="29"/>
  <c r="V61" i="29"/>
  <c r="AD61" i="29" s="1"/>
  <c r="U61" i="29"/>
  <c r="R61" i="29"/>
  <c r="AE61" i="29" s="1"/>
  <c r="P61" i="29"/>
  <c r="O61" i="29"/>
  <c r="M61" i="29"/>
  <c r="K61" i="29"/>
  <c r="I61" i="29"/>
  <c r="C61" i="29"/>
  <c r="B61" i="29"/>
  <c r="A61" i="29"/>
  <c r="AF60" i="29"/>
  <c r="AD60" i="29"/>
  <c r="X60" i="29"/>
  <c r="V60" i="29"/>
  <c r="U60" i="29"/>
  <c r="R60" i="29"/>
  <c r="AE60" i="29" s="1"/>
  <c r="P60" i="29"/>
  <c r="O60" i="29"/>
  <c r="M60" i="29"/>
  <c r="K60" i="29"/>
  <c r="I60" i="29"/>
  <c r="C60" i="29"/>
  <c r="B60" i="29" s="1"/>
  <c r="A60" i="29"/>
  <c r="AD59" i="29"/>
  <c r="AC59" i="29"/>
  <c r="X59" i="29"/>
  <c r="V59" i="29"/>
  <c r="U59" i="29"/>
  <c r="R59" i="29"/>
  <c r="AE59" i="29" s="1"/>
  <c r="AF59" i="29" s="1"/>
  <c r="P59" i="29"/>
  <c r="O59" i="29"/>
  <c r="M59" i="29"/>
  <c r="K59" i="29"/>
  <c r="I59" i="29"/>
  <c r="C59" i="29"/>
  <c r="B59" i="29" s="1"/>
  <c r="A59" i="29"/>
  <c r="AF58" i="29"/>
  <c r="AD58" i="29"/>
  <c r="AC58" i="29"/>
  <c r="X58" i="29"/>
  <c r="V58" i="29"/>
  <c r="U58" i="29"/>
  <c r="R58" i="29"/>
  <c r="AE58" i="29" s="1"/>
  <c r="P58" i="29"/>
  <c r="O58" i="29"/>
  <c r="M58" i="29"/>
  <c r="K58" i="29"/>
  <c r="I58" i="29"/>
  <c r="C58" i="29"/>
  <c r="B58" i="29"/>
  <c r="A58" i="29"/>
  <c r="X57" i="29"/>
  <c r="V57" i="29"/>
  <c r="AD57" i="29" s="1"/>
  <c r="U57" i="29"/>
  <c r="R57" i="29"/>
  <c r="AE57" i="29" s="1"/>
  <c r="AF57" i="29" s="1"/>
  <c r="P57" i="29"/>
  <c r="O57" i="29"/>
  <c r="M57" i="29"/>
  <c r="K57" i="29"/>
  <c r="I57" i="29"/>
  <c r="C57" i="29"/>
  <c r="B57" i="29" s="1"/>
  <c r="A57" i="29"/>
  <c r="AF56" i="29"/>
  <c r="AC56" i="29"/>
  <c r="X56" i="29"/>
  <c r="V56" i="29"/>
  <c r="AD56" i="29" s="1"/>
  <c r="U56" i="29"/>
  <c r="R56" i="29"/>
  <c r="AE56" i="29" s="1"/>
  <c r="P56" i="29"/>
  <c r="O56" i="29"/>
  <c r="M56" i="29"/>
  <c r="K56" i="29"/>
  <c r="I56" i="29"/>
  <c r="C56" i="29"/>
  <c r="B56" i="29"/>
  <c r="A56" i="29"/>
  <c r="X55" i="29"/>
  <c r="V55" i="29"/>
  <c r="AD55" i="29" s="1"/>
  <c r="U55" i="29"/>
  <c r="R55" i="29"/>
  <c r="AE55" i="29" s="1"/>
  <c r="AF55" i="29" s="1"/>
  <c r="P55" i="29"/>
  <c r="O55" i="29"/>
  <c r="M55" i="29"/>
  <c r="K55" i="29"/>
  <c r="I55" i="29"/>
  <c r="C55" i="29"/>
  <c r="B55" i="29"/>
  <c r="A55" i="29"/>
  <c r="AD54" i="29"/>
  <c r="X54" i="29"/>
  <c r="V54" i="29"/>
  <c r="U54" i="29"/>
  <c r="R54" i="29"/>
  <c r="AE54" i="29" s="1"/>
  <c r="AF54" i="29" s="1"/>
  <c r="P54" i="29"/>
  <c r="O54" i="29"/>
  <c r="M54" i="29"/>
  <c r="K54" i="29"/>
  <c r="I54" i="29"/>
  <c r="C54" i="29"/>
  <c r="B54" i="29"/>
  <c r="A54" i="29"/>
  <c r="AD53" i="29"/>
  <c r="X53" i="29"/>
  <c r="V53" i="29"/>
  <c r="U53" i="29"/>
  <c r="R53" i="29"/>
  <c r="AE53" i="29" s="1"/>
  <c r="AF53" i="29" s="1"/>
  <c r="P53" i="29"/>
  <c r="O53" i="29"/>
  <c r="M53" i="29"/>
  <c r="K53" i="29"/>
  <c r="I53" i="29"/>
  <c r="C53" i="29"/>
  <c r="B53" i="29"/>
  <c r="A53" i="29"/>
  <c r="AD52" i="29"/>
  <c r="X52" i="29"/>
  <c r="V52" i="29"/>
  <c r="U52" i="29"/>
  <c r="R52" i="29"/>
  <c r="AE52" i="29" s="1"/>
  <c r="AF52" i="29" s="1"/>
  <c r="P52" i="29"/>
  <c r="O52" i="29"/>
  <c r="M52" i="29"/>
  <c r="K52" i="29"/>
  <c r="I52" i="29"/>
  <c r="C52" i="29"/>
  <c r="B52" i="29"/>
  <c r="A52" i="29"/>
  <c r="AD51" i="29"/>
  <c r="X51" i="29"/>
  <c r="V51" i="29"/>
  <c r="U51" i="29"/>
  <c r="R51" i="29"/>
  <c r="AE51" i="29" s="1"/>
  <c r="AF51" i="29" s="1"/>
  <c r="P51" i="29"/>
  <c r="O51" i="29"/>
  <c r="M51" i="29"/>
  <c r="K51" i="29"/>
  <c r="I51" i="29"/>
  <c r="C51" i="29"/>
  <c r="B51" i="29"/>
  <c r="A51" i="29"/>
  <c r="AD50" i="29"/>
  <c r="X50" i="29"/>
  <c r="V50" i="29"/>
  <c r="U50" i="29"/>
  <c r="R50" i="29"/>
  <c r="AE50" i="29" s="1"/>
  <c r="AF50" i="29" s="1"/>
  <c r="P50" i="29"/>
  <c r="O50" i="29"/>
  <c r="M50" i="29"/>
  <c r="K50" i="29"/>
  <c r="I50" i="29"/>
  <c r="C50" i="29"/>
  <c r="B50" i="29"/>
  <c r="A50" i="29"/>
  <c r="AD49" i="29"/>
  <c r="X49" i="29"/>
  <c r="V49" i="29"/>
  <c r="U49" i="29"/>
  <c r="R49" i="29"/>
  <c r="AE49" i="29" s="1"/>
  <c r="AF49" i="29" s="1"/>
  <c r="P49" i="29"/>
  <c r="O49" i="29"/>
  <c r="M49" i="29"/>
  <c r="K49" i="29"/>
  <c r="I49" i="29"/>
  <c r="C49" i="29"/>
  <c r="B49" i="29"/>
  <c r="A49" i="29"/>
  <c r="AD48" i="29"/>
  <c r="X48" i="29"/>
  <c r="V48" i="29"/>
  <c r="U48" i="29"/>
  <c r="R48" i="29"/>
  <c r="AE48" i="29" s="1"/>
  <c r="AF48" i="29" s="1"/>
  <c r="P48" i="29"/>
  <c r="O48" i="29"/>
  <c r="M48" i="29"/>
  <c r="K48" i="29"/>
  <c r="I48" i="29"/>
  <c r="C48" i="29"/>
  <c r="B48" i="29"/>
  <c r="A48" i="29"/>
  <c r="AD47" i="29"/>
  <c r="X47" i="29"/>
  <c r="V47" i="29"/>
  <c r="U47" i="29"/>
  <c r="R47" i="29"/>
  <c r="AE47" i="29" s="1"/>
  <c r="AF47" i="29" s="1"/>
  <c r="P47" i="29"/>
  <c r="O47" i="29"/>
  <c r="M47" i="29"/>
  <c r="K47" i="29"/>
  <c r="I47" i="29"/>
  <c r="C47" i="29"/>
  <c r="B47" i="29"/>
  <c r="A47" i="29"/>
  <c r="AD46" i="29"/>
  <c r="X46" i="29"/>
  <c r="V46" i="29"/>
  <c r="U46" i="29"/>
  <c r="R46" i="29"/>
  <c r="AE46" i="29" s="1"/>
  <c r="AF46" i="29" s="1"/>
  <c r="P46" i="29"/>
  <c r="O46" i="29"/>
  <c r="M46" i="29"/>
  <c r="K46" i="29"/>
  <c r="I46" i="29"/>
  <c r="C46" i="29"/>
  <c r="B46" i="29"/>
  <c r="A46" i="29"/>
  <c r="AD45" i="29"/>
  <c r="X45" i="29"/>
  <c r="V45" i="29"/>
  <c r="U45" i="29"/>
  <c r="R45" i="29"/>
  <c r="AE45" i="29" s="1"/>
  <c r="AF45" i="29" s="1"/>
  <c r="P45" i="29"/>
  <c r="O45" i="29"/>
  <c r="M45" i="29"/>
  <c r="K45" i="29"/>
  <c r="I45" i="29"/>
  <c r="C45" i="29"/>
  <c r="B45" i="29"/>
  <c r="A45" i="29"/>
  <c r="AD44" i="29"/>
  <c r="X44" i="29"/>
  <c r="V44" i="29"/>
  <c r="U44" i="29"/>
  <c r="R44" i="29"/>
  <c r="AE44" i="29" s="1"/>
  <c r="AF44" i="29" s="1"/>
  <c r="P44" i="29"/>
  <c r="O44" i="29"/>
  <c r="M44" i="29"/>
  <c r="K44" i="29"/>
  <c r="I44" i="29"/>
  <c r="C44" i="29"/>
  <c r="B44" i="29"/>
  <c r="A44" i="29"/>
  <c r="AD43" i="29"/>
  <c r="X43" i="29"/>
  <c r="V43" i="29"/>
  <c r="U43" i="29"/>
  <c r="R43" i="29"/>
  <c r="AE43" i="29" s="1"/>
  <c r="AF43" i="29" s="1"/>
  <c r="P43" i="29"/>
  <c r="O43" i="29"/>
  <c r="M43" i="29"/>
  <c r="K43" i="29"/>
  <c r="I43" i="29"/>
  <c r="C43" i="29"/>
  <c r="B43" i="29"/>
  <c r="A43" i="29"/>
  <c r="AD42" i="29"/>
  <c r="X42" i="29"/>
  <c r="V42" i="29"/>
  <c r="U42" i="29"/>
  <c r="R42" i="29"/>
  <c r="AE42" i="29" s="1"/>
  <c r="AF42" i="29" s="1"/>
  <c r="P42" i="29"/>
  <c r="O42" i="29"/>
  <c r="M42" i="29"/>
  <c r="K42" i="29"/>
  <c r="I42" i="29"/>
  <c r="C42" i="29"/>
  <c r="B42" i="29"/>
  <c r="A42" i="29"/>
  <c r="AD41" i="29"/>
  <c r="X41" i="29"/>
  <c r="V41" i="29"/>
  <c r="U41" i="29"/>
  <c r="R41" i="29"/>
  <c r="AE41" i="29" s="1"/>
  <c r="AF41" i="29" s="1"/>
  <c r="P41" i="29"/>
  <c r="O41" i="29"/>
  <c r="M41" i="29"/>
  <c r="K41" i="29"/>
  <c r="I41" i="29"/>
  <c r="C41" i="29"/>
  <c r="B41" i="29"/>
  <c r="A41" i="29"/>
  <c r="AD40" i="29"/>
  <c r="X40" i="29"/>
  <c r="V40" i="29"/>
  <c r="U40" i="29"/>
  <c r="R40" i="29"/>
  <c r="AE40" i="29" s="1"/>
  <c r="AF40" i="29" s="1"/>
  <c r="P40" i="29"/>
  <c r="O40" i="29"/>
  <c r="M40" i="29"/>
  <c r="K40" i="29"/>
  <c r="I40" i="29"/>
  <c r="C40" i="29"/>
  <c r="B40" i="29"/>
  <c r="A40" i="29"/>
  <c r="AF39" i="29"/>
  <c r="AD39" i="29"/>
  <c r="X39" i="29"/>
  <c r="V39" i="29"/>
  <c r="U39" i="29"/>
  <c r="R39" i="29"/>
  <c r="AE39" i="29" s="1"/>
  <c r="P39" i="29"/>
  <c r="O39" i="29"/>
  <c r="M39" i="29"/>
  <c r="K39" i="29"/>
  <c r="I39" i="29"/>
  <c r="C39" i="29"/>
  <c r="B39" i="29"/>
  <c r="A39" i="29"/>
  <c r="AF38" i="29"/>
  <c r="AD38" i="29"/>
  <c r="X38" i="29"/>
  <c r="V38" i="29"/>
  <c r="U38" i="29"/>
  <c r="R38" i="29"/>
  <c r="AE38" i="29" s="1"/>
  <c r="P38" i="29"/>
  <c r="O38" i="29"/>
  <c r="M38" i="29"/>
  <c r="K38" i="29"/>
  <c r="I38" i="29"/>
  <c r="C38" i="29"/>
  <c r="B38" i="29"/>
  <c r="A38" i="29"/>
  <c r="AD37" i="29"/>
  <c r="X37" i="29"/>
  <c r="V37" i="29"/>
  <c r="U37" i="29"/>
  <c r="R37" i="29"/>
  <c r="AE37" i="29" s="1"/>
  <c r="AF37" i="29" s="1"/>
  <c r="P37" i="29"/>
  <c r="O37" i="29"/>
  <c r="M37" i="29"/>
  <c r="K37" i="29"/>
  <c r="I37" i="29"/>
  <c r="C37" i="29"/>
  <c r="B37" i="29"/>
  <c r="A37" i="29"/>
  <c r="AD36" i="29"/>
  <c r="X36" i="29"/>
  <c r="V36" i="29"/>
  <c r="U36" i="29"/>
  <c r="R36" i="29"/>
  <c r="AE36" i="29" s="1"/>
  <c r="AF36" i="29" s="1"/>
  <c r="P36" i="29"/>
  <c r="O36" i="29"/>
  <c r="M36" i="29"/>
  <c r="K36" i="29"/>
  <c r="I36" i="29"/>
  <c r="C36" i="29"/>
  <c r="B36" i="29"/>
  <c r="A36" i="29"/>
  <c r="AF35" i="29"/>
  <c r="AD35" i="29"/>
  <c r="X35" i="29"/>
  <c r="V35" i="29"/>
  <c r="U35" i="29"/>
  <c r="R35" i="29"/>
  <c r="AE35" i="29" s="1"/>
  <c r="P35" i="29"/>
  <c r="O35" i="29"/>
  <c r="M35" i="29"/>
  <c r="K35" i="29"/>
  <c r="I35" i="29"/>
  <c r="C35" i="29"/>
  <c r="B35" i="29"/>
  <c r="A35" i="29"/>
  <c r="AF34" i="29"/>
  <c r="AD34" i="29"/>
  <c r="X34" i="29"/>
  <c r="V34" i="29"/>
  <c r="U34" i="29"/>
  <c r="R34" i="29"/>
  <c r="AE34" i="29" s="1"/>
  <c r="P34" i="29"/>
  <c r="O34" i="29"/>
  <c r="M34" i="29"/>
  <c r="K34" i="29"/>
  <c r="I34" i="29"/>
  <c r="C34" i="29"/>
  <c r="B34" i="29"/>
  <c r="A34" i="29"/>
  <c r="AD33" i="29"/>
  <c r="X33" i="29"/>
  <c r="V33" i="29"/>
  <c r="U33" i="29"/>
  <c r="R33" i="29"/>
  <c r="AE33" i="29" s="1"/>
  <c r="AF33" i="29" s="1"/>
  <c r="P33" i="29"/>
  <c r="O33" i="29"/>
  <c r="M33" i="29"/>
  <c r="K33" i="29"/>
  <c r="I33" i="29"/>
  <c r="C33" i="29"/>
  <c r="B33" i="29"/>
  <c r="A33" i="29"/>
  <c r="AD32" i="29"/>
  <c r="X32" i="29"/>
  <c r="V32" i="29"/>
  <c r="U32" i="29"/>
  <c r="R32" i="29"/>
  <c r="AE32" i="29" s="1"/>
  <c r="AF32" i="29" s="1"/>
  <c r="P32" i="29"/>
  <c r="O32" i="29"/>
  <c r="M32" i="29"/>
  <c r="K32" i="29"/>
  <c r="I32" i="29"/>
  <c r="C32" i="29"/>
  <c r="B32" i="29"/>
  <c r="A32" i="29"/>
  <c r="AF31" i="29"/>
  <c r="AD31" i="29"/>
  <c r="X31" i="29"/>
  <c r="V31" i="29"/>
  <c r="U31" i="29"/>
  <c r="R31" i="29"/>
  <c r="AE31" i="29" s="1"/>
  <c r="P31" i="29"/>
  <c r="O31" i="29"/>
  <c r="M31" i="29"/>
  <c r="K31" i="29"/>
  <c r="I31" i="29"/>
  <c r="C31" i="29"/>
  <c r="B31" i="29"/>
  <c r="A31" i="29"/>
  <c r="AF30" i="29"/>
  <c r="AD30" i="29"/>
  <c r="X30" i="29"/>
  <c r="V30" i="29"/>
  <c r="U30" i="29"/>
  <c r="R30" i="29"/>
  <c r="AE30" i="29" s="1"/>
  <c r="P30" i="29"/>
  <c r="O30" i="29"/>
  <c r="M30" i="29"/>
  <c r="K30" i="29"/>
  <c r="I30" i="29"/>
  <c r="C30" i="29"/>
  <c r="B30" i="29"/>
  <c r="A30" i="29"/>
  <c r="AD29" i="29"/>
  <c r="X29" i="29"/>
  <c r="V29" i="29"/>
  <c r="U29" i="29"/>
  <c r="R29" i="29"/>
  <c r="AE29" i="29" s="1"/>
  <c r="AF29" i="29" s="1"/>
  <c r="P29" i="29"/>
  <c r="O29" i="29"/>
  <c r="M29" i="29"/>
  <c r="K29" i="29"/>
  <c r="I29" i="29"/>
  <c r="C29" i="29"/>
  <c r="B29" i="29"/>
  <c r="A29" i="29"/>
  <c r="AD28" i="29"/>
  <c r="X28" i="29"/>
  <c r="V28" i="29"/>
  <c r="U28" i="29"/>
  <c r="R28" i="29"/>
  <c r="AE28" i="29" s="1"/>
  <c r="AF28" i="29" s="1"/>
  <c r="P28" i="29"/>
  <c r="O28" i="29"/>
  <c r="M28" i="29"/>
  <c r="K28" i="29"/>
  <c r="I28" i="29"/>
  <c r="C28" i="29"/>
  <c r="B28" i="29"/>
  <c r="A28" i="29"/>
  <c r="AF27" i="29"/>
  <c r="AD27" i="29"/>
  <c r="X27" i="29"/>
  <c r="V27" i="29"/>
  <c r="U27" i="29"/>
  <c r="R27" i="29"/>
  <c r="AE27" i="29" s="1"/>
  <c r="P27" i="29"/>
  <c r="O27" i="29"/>
  <c r="M27" i="29"/>
  <c r="K27" i="29"/>
  <c r="I27" i="29"/>
  <c r="C27" i="29"/>
  <c r="B27" i="29"/>
  <c r="A27" i="29"/>
  <c r="AF26" i="29"/>
  <c r="AD26" i="29"/>
  <c r="X26" i="29"/>
  <c r="V26" i="29"/>
  <c r="U26" i="29"/>
  <c r="R26" i="29"/>
  <c r="AE26" i="29" s="1"/>
  <c r="P26" i="29"/>
  <c r="O26" i="29"/>
  <c r="M26" i="29"/>
  <c r="K26" i="29"/>
  <c r="I26" i="29"/>
  <c r="C26" i="29"/>
  <c r="B26" i="29"/>
  <c r="A26" i="29"/>
  <c r="AD25" i="29"/>
  <c r="X25" i="29"/>
  <c r="V25" i="29"/>
  <c r="U25" i="29"/>
  <c r="R25" i="29"/>
  <c r="AE25" i="29" s="1"/>
  <c r="AF25" i="29" s="1"/>
  <c r="P25" i="29"/>
  <c r="O25" i="29"/>
  <c r="M25" i="29"/>
  <c r="K25" i="29"/>
  <c r="I25" i="29"/>
  <c r="C25" i="29"/>
  <c r="B25" i="29"/>
  <c r="A25" i="29"/>
  <c r="AD24" i="29"/>
  <c r="X24" i="29"/>
  <c r="V24" i="29"/>
  <c r="U24" i="29"/>
  <c r="R24" i="29"/>
  <c r="AE24" i="29" s="1"/>
  <c r="AF24" i="29" s="1"/>
  <c r="P24" i="29"/>
  <c r="O24" i="29"/>
  <c r="M24" i="29"/>
  <c r="K24" i="29"/>
  <c r="I24" i="29"/>
  <c r="C24" i="29"/>
  <c r="B24" i="29"/>
  <c r="A24" i="29"/>
  <c r="AF23" i="29"/>
  <c r="AD23" i="29"/>
  <c r="X23" i="29"/>
  <c r="V23" i="29"/>
  <c r="U23" i="29"/>
  <c r="R23" i="29"/>
  <c r="AE23" i="29" s="1"/>
  <c r="P23" i="29"/>
  <c r="O23" i="29"/>
  <c r="M23" i="29"/>
  <c r="K23" i="29"/>
  <c r="I23" i="29"/>
  <c r="C23" i="29"/>
  <c r="B23" i="29"/>
  <c r="A23" i="29"/>
  <c r="AF22" i="29"/>
  <c r="AD22" i="29"/>
  <c r="X22" i="29"/>
  <c r="V22" i="29"/>
  <c r="U22" i="29"/>
  <c r="R22" i="29"/>
  <c r="AE22" i="29" s="1"/>
  <c r="P22" i="29"/>
  <c r="O22" i="29"/>
  <c r="M22" i="29"/>
  <c r="K22" i="29"/>
  <c r="I22" i="29"/>
  <c r="C22" i="29"/>
  <c r="B22" i="29"/>
  <c r="A22" i="29"/>
  <c r="AD21" i="29"/>
  <c r="X21" i="29"/>
  <c r="V21" i="29"/>
  <c r="U21" i="29"/>
  <c r="R21" i="29"/>
  <c r="AE21" i="29" s="1"/>
  <c r="AF21" i="29" s="1"/>
  <c r="P21" i="29"/>
  <c r="O21" i="29"/>
  <c r="M21" i="29"/>
  <c r="K21" i="29"/>
  <c r="I21" i="29"/>
  <c r="C21" i="29"/>
  <c r="B21" i="29"/>
  <c r="A21" i="29"/>
  <c r="AD20" i="29"/>
  <c r="X20" i="29"/>
  <c r="V20" i="29"/>
  <c r="U20" i="29"/>
  <c r="R20" i="29"/>
  <c r="AE20" i="29" s="1"/>
  <c r="AF20" i="29" s="1"/>
  <c r="P20" i="29"/>
  <c r="O20" i="29"/>
  <c r="M20" i="29"/>
  <c r="K20" i="29"/>
  <c r="I20" i="29"/>
  <c r="C20" i="29"/>
  <c r="B20" i="29"/>
  <c r="A20" i="29"/>
  <c r="AF19" i="29"/>
  <c r="AD19" i="29"/>
  <c r="X19" i="29"/>
  <c r="V19" i="29"/>
  <c r="U19" i="29"/>
  <c r="R19" i="29"/>
  <c r="AE19" i="29" s="1"/>
  <c r="P19" i="29"/>
  <c r="O19" i="29"/>
  <c r="M19" i="29"/>
  <c r="K19" i="29"/>
  <c r="I19" i="29"/>
  <c r="C19" i="29"/>
  <c r="B19" i="29"/>
  <c r="A19" i="29"/>
  <c r="AF18" i="29"/>
  <c r="AD18" i="29"/>
  <c r="X18" i="29"/>
  <c r="V18" i="29"/>
  <c r="U18" i="29"/>
  <c r="R18" i="29"/>
  <c r="AE18" i="29" s="1"/>
  <c r="P18" i="29"/>
  <c r="O18" i="29"/>
  <c r="M18" i="29"/>
  <c r="K18" i="29"/>
  <c r="I18" i="29"/>
  <c r="C18" i="29"/>
  <c r="B18" i="29"/>
  <c r="A18" i="29"/>
  <c r="AD17" i="29"/>
  <c r="X17" i="29"/>
  <c r="V17" i="29"/>
  <c r="U17" i="29"/>
  <c r="R17" i="29"/>
  <c r="AE17" i="29" s="1"/>
  <c r="AF17" i="29" s="1"/>
  <c r="P17" i="29"/>
  <c r="O17" i="29"/>
  <c r="M17" i="29"/>
  <c r="K17" i="29"/>
  <c r="I17" i="29"/>
  <c r="C17" i="29"/>
  <c r="B17" i="29"/>
  <c r="A17" i="29"/>
  <c r="AD16" i="29"/>
  <c r="X16" i="29"/>
  <c r="V16" i="29"/>
  <c r="U16" i="29"/>
  <c r="R16" i="29"/>
  <c r="AE16" i="29" s="1"/>
  <c r="AF16" i="29" s="1"/>
  <c r="P16" i="29"/>
  <c r="O16" i="29"/>
  <c r="M16" i="29"/>
  <c r="K16" i="29"/>
  <c r="I16" i="29"/>
  <c r="C16" i="29"/>
  <c r="B16" i="29"/>
  <c r="A16" i="29"/>
  <c r="AF15" i="29"/>
  <c r="AD15" i="29"/>
  <c r="X15" i="29"/>
  <c r="V15" i="29"/>
  <c r="U15" i="29"/>
  <c r="R15" i="29"/>
  <c r="AE15" i="29" s="1"/>
  <c r="P15" i="29"/>
  <c r="O15" i="29"/>
  <c r="M15" i="29"/>
  <c r="K15" i="29"/>
  <c r="I15" i="29"/>
  <c r="C15" i="29"/>
  <c r="B15" i="29"/>
  <c r="A15" i="29"/>
  <c r="AF14" i="29"/>
  <c r="AD14" i="29"/>
  <c r="X14" i="29"/>
  <c r="V14" i="29"/>
  <c r="U14" i="29"/>
  <c r="R14" i="29"/>
  <c r="AE14" i="29" s="1"/>
  <c r="P14" i="29"/>
  <c r="O14" i="29"/>
  <c r="M14" i="29"/>
  <c r="K14" i="29"/>
  <c r="I14" i="29"/>
  <c r="C14" i="29"/>
  <c r="B14" i="29"/>
  <c r="A14" i="29"/>
  <c r="AD13" i="29"/>
  <c r="X13" i="29"/>
  <c r="V13" i="29"/>
  <c r="U13" i="29"/>
  <c r="R13" i="29"/>
  <c r="AE13" i="29" s="1"/>
  <c r="AF13" i="29" s="1"/>
  <c r="P13" i="29"/>
  <c r="O13" i="29"/>
  <c r="M13" i="29"/>
  <c r="K13" i="29"/>
  <c r="I13" i="29"/>
  <c r="C13" i="29"/>
  <c r="B13" i="29"/>
  <c r="A13" i="29"/>
  <c r="AD12" i="29"/>
  <c r="X12" i="29"/>
  <c r="V12" i="29"/>
  <c r="U12" i="29"/>
  <c r="R12" i="29"/>
  <c r="AE12" i="29" s="1"/>
  <c r="AF12" i="29" s="1"/>
  <c r="P12" i="29"/>
  <c r="O12" i="29"/>
  <c r="M12" i="29"/>
  <c r="K12" i="29"/>
  <c r="I12" i="29"/>
  <c r="C12" i="29"/>
  <c r="B12" i="29"/>
  <c r="A12" i="29"/>
  <c r="AF11" i="29"/>
  <c r="AD11" i="29"/>
  <c r="X11" i="29"/>
  <c r="V11" i="29"/>
  <c r="U11" i="29"/>
  <c r="R11" i="29"/>
  <c r="AE11" i="29" s="1"/>
  <c r="P11" i="29"/>
  <c r="O11" i="29"/>
  <c r="M11" i="29"/>
  <c r="K11" i="29"/>
  <c r="I11" i="29"/>
  <c r="C11" i="29"/>
  <c r="B11" i="29"/>
  <c r="A11" i="29"/>
  <c r="AF10" i="29"/>
  <c r="AD10" i="29"/>
  <c r="X10" i="29"/>
  <c r="V10" i="29"/>
  <c r="U10" i="29"/>
  <c r="R10" i="29"/>
  <c r="AE10" i="29" s="1"/>
  <c r="P10" i="29"/>
  <c r="O10" i="29"/>
  <c r="M10" i="29"/>
  <c r="K10" i="29"/>
  <c r="I10" i="29"/>
  <c r="C10" i="29"/>
  <c r="B10" i="29"/>
  <c r="A10" i="29"/>
  <c r="AD9" i="29"/>
  <c r="X9" i="29"/>
  <c r="V9" i="29"/>
  <c r="U9" i="29"/>
  <c r="R9" i="29"/>
  <c r="AE9" i="29" s="1"/>
  <c r="AF9" i="29" s="1"/>
  <c r="P9" i="29"/>
  <c r="O9" i="29"/>
  <c r="M9" i="29"/>
  <c r="K9" i="29"/>
  <c r="I9" i="29"/>
  <c r="C9" i="29"/>
  <c r="B9" i="29"/>
  <c r="A9" i="29"/>
  <c r="AD8" i="29"/>
  <c r="X8" i="29"/>
  <c r="V8" i="29"/>
  <c r="U8" i="29"/>
  <c r="R8" i="29"/>
  <c r="AE8" i="29" s="1"/>
  <c r="AF8" i="29" s="1"/>
  <c r="P8" i="29"/>
  <c r="O8" i="29"/>
  <c r="M8" i="29"/>
  <c r="K8" i="29"/>
  <c r="I8" i="29"/>
  <c r="C8" i="29"/>
  <c r="B8" i="29"/>
  <c r="A8" i="29"/>
  <c r="AF7" i="29"/>
  <c r="AD7" i="29"/>
  <c r="X7" i="29"/>
  <c r="V7" i="29"/>
  <c r="U7" i="29"/>
  <c r="R7" i="29"/>
  <c r="AE7" i="29" s="1"/>
  <c r="M7" i="29"/>
  <c r="K7" i="29"/>
  <c r="I7" i="29"/>
  <c r="C7" i="29"/>
  <c r="B7" i="29" s="1"/>
  <c r="A7" i="29"/>
  <c r="X233" i="28"/>
  <c r="V233" i="28"/>
  <c r="AD233" i="28" s="1"/>
  <c r="U233" i="28"/>
  <c r="R233" i="28"/>
  <c r="O233" i="28"/>
  <c r="P233" i="28" s="1"/>
  <c r="M233" i="28"/>
  <c r="K233" i="28"/>
  <c r="I233" i="28"/>
  <c r="C233" i="28"/>
  <c r="B233" i="28"/>
  <c r="A233" i="28"/>
  <c r="AD232" i="28"/>
  <c r="X232" i="28"/>
  <c r="V232" i="28"/>
  <c r="U232" i="28"/>
  <c r="R232" i="28"/>
  <c r="O232" i="28"/>
  <c r="P232" i="28" s="1"/>
  <c r="M232" i="28"/>
  <c r="K232" i="28"/>
  <c r="I232" i="28"/>
  <c r="C232" i="28"/>
  <c r="B232" i="28"/>
  <c r="A232" i="28"/>
  <c r="AD231" i="28"/>
  <c r="X231" i="28"/>
  <c r="V231" i="28"/>
  <c r="U231" i="28"/>
  <c r="R231" i="28"/>
  <c r="O231" i="28"/>
  <c r="P231" i="28" s="1"/>
  <c r="M231" i="28"/>
  <c r="K231" i="28"/>
  <c r="I231" i="28"/>
  <c r="C231" i="28"/>
  <c r="B231" i="28"/>
  <c r="A231" i="28"/>
  <c r="AD230" i="28"/>
  <c r="X230" i="28"/>
  <c r="V230" i="28"/>
  <c r="U230" i="28"/>
  <c r="R230" i="28"/>
  <c r="O230" i="28"/>
  <c r="P230" i="28" s="1"/>
  <c r="M230" i="28"/>
  <c r="K230" i="28"/>
  <c r="I230" i="28"/>
  <c r="C230" i="28"/>
  <c r="B230" i="28"/>
  <c r="A230" i="28"/>
  <c r="AD229" i="28"/>
  <c r="X229" i="28"/>
  <c r="V229" i="28"/>
  <c r="U229" i="28"/>
  <c r="R229" i="28"/>
  <c r="O229" i="28"/>
  <c r="P229" i="28" s="1"/>
  <c r="M229" i="28"/>
  <c r="K229" i="28"/>
  <c r="I229" i="28"/>
  <c r="C229" i="28"/>
  <c r="B229" i="28"/>
  <c r="A229" i="28"/>
  <c r="AD228" i="28"/>
  <c r="X228" i="28"/>
  <c r="V228" i="28"/>
  <c r="U228" i="28"/>
  <c r="R228" i="28"/>
  <c r="O228" i="28"/>
  <c r="P228" i="28" s="1"/>
  <c r="M228" i="28"/>
  <c r="K228" i="28"/>
  <c r="I228" i="28"/>
  <c r="C228" i="28"/>
  <c r="B228" i="28"/>
  <c r="A228" i="28"/>
  <c r="AD227" i="28"/>
  <c r="X227" i="28"/>
  <c r="V227" i="28"/>
  <c r="U227" i="28"/>
  <c r="R227" i="28"/>
  <c r="O227" i="28"/>
  <c r="P227" i="28" s="1"/>
  <c r="M227" i="28"/>
  <c r="K227" i="28"/>
  <c r="I227" i="28"/>
  <c r="C227" i="28"/>
  <c r="B227" i="28"/>
  <c r="A227" i="28"/>
  <c r="AD226" i="28"/>
  <c r="X226" i="28"/>
  <c r="V226" i="28"/>
  <c r="U226" i="28"/>
  <c r="R226" i="28"/>
  <c r="O226" i="28"/>
  <c r="P226" i="28" s="1"/>
  <c r="M226" i="28"/>
  <c r="K226" i="28"/>
  <c r="I226" i="28"/>
  <c r="C226" i="28"/>
  <c r="B226" i="28"/>
  <c r="A226" i="28"/>
  <c r="AD225" i="28"/>
  <c r="X225" i="28"/>
  <c r="V225" i="28"/>
  <c r="U225" i="28"/>
  <c r="R225" i="28"/>
  <c r="O225" i="28"/>
  <c r="P225" i="28" s="1"/>
  <c r="M225" i="28"/>
  <c r="K225" i="28"/>
  <c r="I225" i="28"/>
  <c r="C225" i="28"/>
  <c r="B225" i="28"/>
  <c r="A225" i="28"/>
  <c r="AD224" i="28"/>
  <c r="X224" i="28"/>
  <c r="V224" i="28"/>
  <c r="U224" i="28"/>
  <c r="R224" i="28"/>
  <c r="O224" i="28"/>
  <c r="P224" i="28" s="1"/>
  <c r="M224" i="28"/>
  <c r="K224" i="28"/>
  <c r="I224" i="28"/>
  <c r="C224" i="28"/>
  <c r="B224" i="28"/>
  <c r="A224" i="28"/>
  <c r="AD223" i="28"/>
  <c r="X223" i="28"/>
  <c r="V223" i="28"/>
  <c r="U223" i="28"/>
  <c r="R223" i="28"/>
  <c r="O223" i="28"/>
  <c r="P223" i="28" s="1"/>
  <c r="M223" i="28"/>
  <c r="K223" i="28"/>
  <c r="I223" i="28"/>
  <c r="C223" i="28"/>
  <c r="B223" i="28"/>
  <c r="A223" i="28"/>
  <c r="AD222" i="28"/>
  <c r="X222" i="28"/>
  <c r="V222" i="28"/>
  <c r="U222" i="28"/>
  <c r="R222" i="28"/>
  <c r="O222" i="28"/>
  <c r="P222" i="28" s="1"/>
  <c r="M222" i="28"/>
  <c r="K222" i="28"/>
  <c r="I222" i="28"/>
  <c r="C222" i="28"/>
  <c r="B222" i="28"/>
  <c r="A222" i="28"/>
  <c r="AD221" i="28"/>
  <c r="X221" i="28"/>
  <c r="V221" i="28"/>
  <c r="U221" i="28"/>
  <c r="R221" i="28"/>
  <c r="O221" i="28"/>
  <c r="P221" i="28" s="1"/>
  <c r="M221" i="28"/>
  <c r="K221" i="28"/>
  <c r="I221" i="28"/>
  <c r="C221" i="28"/>
  <c r="B221" i="28"/>
  <c r="A221" i="28"/>
  <c r="AD220" i="28"/>
  <c r="X220" i="28"/>
  <c r="V220" i="28"/>
  <c r="U220" i="28"/>
  <c r="R220" i="28"/>
  <c r="O220" i="28"/>
  <c r="P220" i="28" s="1"/>
  <c r="M220" i="28"/>
  <c r="K220" i="28"/>
  <c r="I220" i="28"/>
  <c r="C220" i="28"/>
  <c r="B220" i="28"/>
  <c r="A220" i="28"/>
  <c r="AD219" i="28"/>
  <c r="X219" i="28"/>
  <c r="V219" i="28"/>
  <c r="U219" i="28"/>
  <c r="R219" i="28"/>
  <c r="O219" i="28"/>
  <c r="P219" i="28" s="1"/>
  <c r="M219" i="28"/>
  <c r="K219" i="28"/>
  <c r="I219" i="28"/>
  <c r="C219" i="28"/>
  <c r="B219" i="28"/>
  <c r="A219" i="28"/>
  <c r="AD218" i="28"/>
  <c r="X218" i="28"/>
  <c r="V218" i="28"/>
  <c r="U218" i="28"/>
  <c r="R218" i="28"/>
  <c r="O218" i="28"/>
  <c r="P218" i="28" s="1"/>
  <c r="M218" i="28"/>
  <c r="K218" i="28"/>
  <c r="I218" i="28"/>
  <c r="C218" i="28"/>
  <c r="B218" i="28"/>
  <c r="A218" i="28"/>
  <c r="AD217" i="28"/>
  <c r="X217" i="28"/>
  <c r="V217" i="28"/>
  <c r="U217" i="28"/>
  <c r="R217" i="28"/>
  <c r="O217" i="28"/>
  <c r="P217" i="28" s="1"/>
  <c r="M217" i="28"/>
  <c r="K217" i="28"/>
  <c r="I217" i="28"/>
  <c r="C217" i="28"/>
  <c r="B217" i="28"/>
  <c r="A217" i="28"/>
  <c r="AD216" i="28"/>
  <c r="X216" i="28"/>
  <c r="V216" i="28"/>
  <c r="U216" i="28"/>
  <c r="R216" i="28"/>
  <c r="O216" i="28"/>
  <c r="P216" i="28" s="1"/>
  <c r="M216" i="28"/>
  <c r="K216" i="28"/>
  <c r="I216" i="28"/>
  <c r="C216" i="28"/>
  <c r="B216" i="28"/>
  <c r="A216" i="28"/>
  <c r="AD215" i="28"/>
  <c r="X215" i="28"/>
  <c r="V215" i="28"/>
  <c r="U215" i="28"/>
  <c r="R215" i="28"/>
  <c r="O215" i="28"/>
  <c r="P215" i="28" s="1"/>
  <c r="M215" i="28"/>
  <c r="K215" i="28"/>
  <c r="C215" i="28"/>
  <c r="B215" i="28" s="1"/>
  <c r="A215" i="28"/>
  <c r="AF214" i="28"/>
  <c r="X214" i="28"/>
  <c r="V214" i="28"/>
  <c r="AD214" i="28" s="1"/>
  <c r="U214" i="28"/>
  <c r="R214" i="28"/>
  <c r="AE214" i="28" s="1"/>
  <c r="P214" i="28"/>
  <c r="O214" i="28"/>
  <c r="M214" i="28"/>
  <c r="K214" i="28"/>
  <c r="I214" i="28"/>
  <c r="C214" i="28"/>
  <c r="B214" i="28" s="1"/>
  <c r="A214" i="28"/>
  <c r="AC213" i="28"/>
  <c r="X213" i="28"/>
  <c r="V213" i="28"/>
  <c r="AD213" i="28" s="1"/>
  <c r="U213" i="28"/>
  <c r="R213" i="28"/>
  <c r="AE213" i="28" s="1"/>
  <c r="AF213" i="28" s="1"/>
  <c r="P213" i="28"/>
  <c r="O213" i="28"/>
  <c r="M213" i="28"/>
  <c r="K213" i="28"/>
  <c r="I213" i="28"/>
  <c r="C213" i="28"/>
  <c r="B213" i="28" s="1"/>
  <c r="A213" i="28"/>
  <c r="AF212" i="28"/>
  <c r="X212" i="28"/>
  <c r="V212" i="28"/>
  <c r="AD212" i="28" s="1"/>
  <c r="U212" i="28"/>
  <c r="R212" i="28"/>
  <c r="AE212" i="28" s="1"/>
  <c r="P212" i="28"/>
  <c r="O212" i="28"/>
  <c r="M212" i="28"/>
  <c r="K212" i="28"/>
  <c r="I212" i="28"/>
  <c r="C212" i="28"/>
  <c r="B212" i="28" s="1"/>
  <c r="A212" i="28"/>
  <c r="X211" i="28"/>
  <c r="V211" i="28"/>
  <c r="AD211" i="28" s="1"/>
  <c r="U211" i="28"/>
  <c r="R211" i="28"/>
  <c r="P211" i="28"/>
  <c r="O211" i="28"/>
  <c r="M211" i="28"/>
  <c r="K211" i="28"/>
  <c r="I211" i="28"/>
  <c r="C211" i="28"/>
  <c r="B211" i="28" s="1"/>
  <c r="A211" i="28"/>
  <c r="AF210" i="28"/>
  <c r="AC210" i="28"/>
  <c r="X210" i="28"/>
  <c r="V210" i="28"/>
  <c r="AD210" i="28" s="1"/>
  <c r="U210" i="28"/>
  <c r="R210" i="28"/>
  <c r="AE210" i="28" s="1"/>
  <c r="P210" i="28"/>
  <c r="O210" i="28"/>
  <c r="M210" i="28"/>
  <c r="K210" i="28"/>
  <c r="I210" i="28"/>
  <c r="C210" i="28"/>
  <c r="B210" i="28" s="1"/>
  <c r="A210" i="28"/>
  <c r="AC209" i="28"/>
  <c r="X209" i="28"/>
  <c r="V209" i="28"/>
  <c r="AD209" i="28" s="1"/>
  <c r="U209" i="28"/>
  <c r="R209" i="28"/>
  <c r="AE209" i="28" s="1"/>
  <c r="AF209" i="28" s="1"/>
  <c r="P209" i="28"/>
  <c r="O209" i="28"/>
  <c r="M209" i="28"/>
  <c r="K209" i="28"/>
  <c r="I209" i="28"/>
  <c r="C209" i="28"/>
  <c r="B209" i="28" s="1"/>
  <c r="A209" i="28"/>
  <c r="AF208" i="28"/>
  <c r="AC208" i="28"/>
  <c r="X208" i="28"/>
  <c r="V208" i="28"/>
  <c r="AD208" i="28" s="1"/>
  <c r="U208" i="28"/>
  <c r="R208" i="28"/>
  <c r="AE208" i="28" s="1"/>
  <c r="P208" i="28"/>
  <c r="O208" i="28"/>
  <c r="M208" i="28"/>
  <c r="K208" i="28"/>
  <c r="I208" i="28"/>
  <c r="C208" i="28"/>
  <c r="B208" i="28" s="1"/>
  <c r="A208" i="28"/>
  <c r="AC207" i="28"/>
  <c r="X207" i="28"/>
  <c r="V207" i="28"/>
  <c r="AD207" i="28" s="1"/>
  <c r="U207" i="28"/>
  <c r="R207" i="28"/>
  <c r="AE207" i="28" s="1"/>
  <c r="AF207" i="28" s="1"/>
  <c r="P207" i="28"/>
  <c r="O207" i="28"/>
  <c r="M207" i="28"/>
  <c r="K207" i="28"/>
  <c r="I207" i="28"/>
  <c r="C207" i="28"/>
  <c r="B207" i="28" s="1"/>
  <c r="A207" i="28"/>
  <c r="AF206" i="28"/>
  <c r="X206" i="28"/>
  <c r="V206" i="28"/>
  <c r="AD206" i="28" s="1"/>
  <c r="U206" i="28"/>
  <c r="R206" i="28"/>
  <c r="AE206" i="28" s="1"/>
  <c r="P206" i="28"/>
  <c r="O206" i="28"/>
  <c r="M206" i="28"/>
  <c r="K206" i="28"/>
  <c r="I206" i="28"/>
  <c r="C206" i="28"/>
  <c r="B206" i="28" s="1"/>
  <c r="A206" i="28"/>
  <c r="AC205" i="28"/>
  <c r="X205" i="28"/>
  <c r="V205" i="28"/>
  <c r="AD205" i="28" s="1"/>
  <c r="U205" i="28"/>
  <c r="R205" i="28"/>
  <c r="AE205" i="28" s="1"/>
  <c r="AF205" i="28" s="1"/>
  <c r="P205" i="28"/>
  <c r="O205" i="28"/>
  <c r="M205" i="28"/>
  <c r="K205" i="28"/>
  <c r="I205" i="28"/>
  <c r="C205" i="28"/>
  <c r="B205" i="28" s="1"/>
  <c r="A205" i="28"/>
  <c r="AF204" i="28"/>
  <c r="X204" i="28"/>
  <c r="V204" i="28"/>
  <c r="AD204" i="28" s="1"/>
  <c r="U204" i="28"/>
  <c r="R204" i="28"/>
  <c r="AE204" i="28" s="1"/>
  <c r="P204" i="28"/>
  <c r="O204" i="28"/>
  <c r="M204" i="28"/>
  <c r="K204" i="28"/>
  <c r="I204" i="28"/>
  <c r="C204" i="28"/>
  <c r="B204" i="28" s="1"/>
  <c r="A204" i="28"/>
  <c r="AC203" i="28"/>
  <c r="X203" i="28"/>
  <c r="V203" i="28"/>
  <c r="AD203" i="28" s="1"/>
  <c r="U203" i="28"/>
  <c r="R203" i="28"/>
  <c r="AE203" i="28" s="1"/>
  <c r="AF203" i="28" s="1"/>
  <c r="P203" i="28"/>
  <c r="O203" i="28"/>
  <c r="M203" i="28"/>
  <c r="K203" i="28"/>
  <c r="I203" i="28"/>
  <c r="C203" i="28"/>
  <c r="B203" i="28" s="1"/>
  <c r="A203" i="28"/>
  <c r="AF202" i="28"/>
  <c r="AC202" i="28"/>
  <c r="X202" i="28"/>
  <c r="V202" i="28"/>
  <c r="AD202" i="28" s="1"/>
  <c r="U202" i="28"/>
  <c r="R202" i="28"/>
  <c r="AE202" i="28" s="1"/>
  <c r="P202" i="28"/>
  <c r="O202" i="28"/>
  <c r="M202" i="28"/>
  <c r="K202" i="28"/>
  <c r="I202" i="28"/>
  <c r="C202" i="28"/>
  <c r="B202" i="28" s="1"/>
  <c r="A202" i="28"/>
  <c r="AC201" i="28"/>
  <c r="X201" i="28"/>
  <c r="V201" i="28"/>
  <c r="AD201" i="28" s="1"/>
  <c r="U201" i="28"/>
  <c r="R201" i="28"/>
  <c r="AE201" i="28" s="1"/>
  <c r="AF201" i="28" s="1"/>
  <c r="P201" i="28"/>
  <c r="O201" i="28"/>
  <c r="M201" i="28"/>
  <c r="K201" i="28"/>
  <c r="I201" i="28"/>
  <c r="C201" i="28"/>
  <c r="B201" i="28" s="1"/>
  <c r="A201" i="28"/>
  <c r="AF200" i="28"/>
  <c r="AC200" i="28"/>
  <c r="X200" i="28"/>
  <c r="V200" i="28"/>
  <c r="AD200" i="28" s="1"/>
  <c r="U200" i="28"/>
  <c r="R200" i="28"/>
  <c r="AE200" i="28" s="1"/>
  <c r="P200" i="28"/>
  <c r="O200" i="28"/>
  <c r="M200" i="28"/>
  <c r="K200" i="28"/>
  <c r="I200" i="28"/>
  <c r="C200" i="28"/>
  <c r="B200" i="28" s="1"/>
  <c r="A200" i="28"/>
  <c r="AD199" i="28"/>
  <c r="AC199" i="28"/>
  <c r="X199" i="28"/>
  <c r="V199" i="28"/>
  <c r="U199" i="28"/>
  <c r="R199" i="28"/>
  <c r="AE199" i="28" s="1"/>
  <c r="AF199" i="28" s="1"/>
  <c r="P199" i="28"/>
  <c r="O199" i="28"/>
  <c r="M199" i="28"/>
  <c r="K199" i="28"/>
  <c r="I199" i="28"/>
  <c r="C199" i="28"/>
  <c r="B199" i="28" s="1"/>
  <c r="A199" i="28"/>
  <c r="AD198" i="28"/>
  <c r="X198" i="28"/>
  <c r="V198" i="28"/>
  <c r="U198" i="28"/>
  <c r="R198" i="28"/>
  <c r="AE198" i="28" s="1"/>
  <c r="AF198" i="28" s="1"/>
  <c r="P198" i="28"/>
  <c r="O198" i="28"/>
  <c r="M198" i="28"/>
  <c r="K198" i="28"/>
  <c r="I198" i="28"/>
  <c r="C198" i="28"/>
  <c r="B198" i="28" s="1"/>
  <c r="A198" i="28"/>
  <c r="AD197" i="28"/>
  <c r="X197" i="28"/>
  <c r="V197" i="28"/>
  <c r="U197" i="28"/>
  <c r="R197" i="28"/>
  <c r="AE197" i="28" s="1"/>
  <c r="AF197" i="28" s="1"/>
  <c r="P197" i="28"/>
  <c r="O197" i="28"/>
  <c r="M197" i="28"/>
  <c r="K197" i="28"/>
  <c r="I197" i="28"/>
  <c r="C197" i="28"/>
  <c r="B197" i="28" s="1"/>
  <c r="A197" i="28"/>
  <c r="AF196" i="28"/>
  <c r="AD196" i="28"/>
  <c r="AC196" i="28"/>
  <c r="X196" i="28"/>
  <c r="V196" i="28"/>
  <c r="U196" i="28"/>
  <c r="R196" i="28"/>
  <c r="AE196" i="28" s="1"/>
  <c r="P196" i="28"/>
  <c r="O196" i="28"/>
  <c r="M196" i="28"/>
  <c r="K196" i="28"/>
  <c r="I196" i="28"/>
  <c r="C196" i="28"/>
  <c r="B196" i="28" s="1"/>
  <c r="A196" i="28"/>
  <c r="AD195" i="28"/>
  <c r="AC195" i="28"/>
  <c r="X195" i="28"/>
  <c r="V195" i="28"/>
  <c r="U195" i="28"/>
  <c r="R195" i="28"/>
  <c r="AE195" i="28" s="1"/>
  <c r="AF195" i="28" s="1"/>
  <c r="P195" i="28"/>
  <c r="O195" i="28"/>
  <c r="M195" i="28"/>
  <c r="K195" i="28"/>
  <c r="I195" i="28"/>
  <c r="C195" i="28"/>
  <c r="B195" i="28" s="1"/>
  <c r="A195" i="28"/>
  <c r="X194" i="28"/>
  <c r="V194" i="28"/>
  <c r="AD194" i="28" s="1"/>
  <c r="U194" i="28"/>
  <c r="R194" i="28"/>
  <c r="AE194" i="28" s="1"/>
  <c r="AF194" i="28" s="1"/>
  <c r="P194" i="28"/>
  <c r="O194" i="28"/>
  <c r="M194" i="28"/>
  <c r="K194" i="28"/>
  <c r="I194" i="28"/>
  <c r="C194" i="28"/>
  <c r="B194" i="28" s="1"/>
  <c r="A194" i="28"/>
  <c r="AD193" i="28"/>
  <c r="X193" i="28"/>
  <c r="V193" i="28"/>
  <c r="U193" i="28"/>
  <c r="R193" i="28"/>
  <c r="AE193" i="28" s="1"/>
  <c r="AF193" i="28" s="1"/>
  <c r="P193" i="28"/>
  <c r="O193" i="28"/>
  <c r="M193" i="28"/>
  <c r="K193" i="28"/>
  <c r="I193" i="28"/>
  <c r="C193" i="28"/>
  <c r="B193" i="28" s="1"/>
  <c r="A193" i="28"/>
  <c r="AF192" i="28"/>
  <c r="AC192" i="28"/>
  <c r="X192" i="28"/>
  <c r="V192" i="28"/>
  <c r="AD192" i="28" s="1"/>
  <c r="U192" i="28"/>
  <c r="R192" i="28"/>
  <c r="AE192" i="28" s="1"/>
  <c r="P192" i="28"/>
  <c r="O192" i="28"/>
  <c r="M192" i="28"/>
  <c r="K192" i="28"/>
  <c r="I192" i="28"/>
  <c r="C192" i="28"/>
  <c r="B192" i="28" s="1"/>
  <c r="A192" i="28"/>
  <c r="AD191" i="28"/>
  <c r="AC191" i="28"/>
  <c r="X191" i="28"/>
  <c r="V191" i="28"/>
  <c r="U191" i="28"/>
  <c r="R191" i="28"/>
  <c r="AE191" i="28" s="1"/>
  <c r="AF191" i="28" s="1"/>
  <c r="P191" i="28"/>
  <c r="O191" i="28"/>
  <c r="M191" i="28"/>
  <c r="K191" i="28"/>
  <c r="I191" i="28"/>
  <c r="C191" i="28"/>
  <c r="B191" i="28" s="1"/>
  <c r="A191" i="28"/>
  <c r="X190" i="28"/>
  <c r="V190" i="28"/>
  <c r="AD190" i="28" s="1"/>
  <c r="U190" i="28"/>
  <c r="R190" i="28"/>
  <c r="AE190" i="28" s="1"/>
  <c r="AF190" i="28" s="1"/>
  <c r="P190" i="28"/>
  <c r="O190" i="28"/>
  <c r="M190" i="28"/>
  <c r="K190" i="28"/>
  <c r="I190" i="28"/>
  <c r="C190" i="28"/>
  <c r="B190" i="28" s="1"/>
  <c r="A190" i="28"/>
  <c r="AD189" i="28"/>
  <c r="X189" i="28"/>
  <c r="V189" i="28"/>
  <c r="U189" i="28"/>
  <c r="R189" i="28"/>
  <c r="P189" i="28"/>
  <c r="O189" i="28"/>
  <c r="M189" i="28"/>
  <c r="K189" i="28"/>
  <c r="I189" i="28"/>
  <c r="C189" i="28"/>
  <c r="B189" i="28" s="1"/>
  <c r="A189" i="28"/>
  <c r="AF188" i="28"/>
  <c r="AC188" i="28"/>
  <c r="X188" i="28"/>
  <c r="V188" i="28"/>
  <c r="AD188" i="28" s="1"/>
  <c r="U188" i="28"/>
  <c r="R188" i="28"/>
  <c r="AE188" i="28" s="1"/>
  <c r="P188" i="28"/>
  <c r="O188" i="28"/>
  <c r="M188" i="28"/>
  <c r="K188" i="28"/>
  <c r="I188" i="28"/>
  <c r="C188" i="28"/>
  <c r="B188" i="28" s="1"/>
  <c r="A188" i="28"/>
  <c r="AD187" i="28"/>
  <c r="AC187" i="28"/>
  <c r="X187" i="28"/>
  <c r="V187" i="28"/>
  <c r="U187" i="28"/>
  <c r="R187" i="28"/>
  <c r="AE187" i="28" s="1"/>
  <c r="AF187" i="28" s="1"/>
  <c r="P187" i="28"/>
  <c r="O187" i="28"/>
  <c r="M187" i="28"/>
  <c r="K187" i="28"/>
  <c r="I187" i="28"/>
  <c r="C187" i="28"/>
  <c r="B187" i="28" s="1"/>
  <c r="A187" i="28"/>
  <c r="X186" i="28"/>
  <c r="V186" i="28"/>
  <c r="AD186" i="28" s="1"/>
  <c r="U186" i="28"/>
  <c r="R186" i="28"/>
  <c r="P186" i="28"/>
  <c r="O186" i="28"/>
  <c r="M186" i="28"/>
  <c r="K186" i="28"/>
  <c r="I186" i="28"/>
  <c r="C186" i="28"/>
  <c r="B186" i="28" s="1"/>
  <c r="A186" i="28"/>
  <c r="AD185" i="28"/>
  <c r="X185" i="28"/>
  <c r="V185" i="28"/>
  <c r="U185" i="28"/>
  <c r="R185" i="28"/>
  <c r="P185" i="28"/>
  <c r="O185" i="28"/>
  <c r="M185" i="28"/>
  <c r="K185" i="28"/>
  <c r="I185" i="28"/>
  <c r="C185" i="28"/>
  <c r="B185" i="28" s="1"/>
  <c r="A185" i="28"/>
  <c r="AF184" i="28"/>
  <c r="AC184" i="28"/>
  <c r="X184" i="28"/>
  <c r="V184" i="28"/>
  <c r="AD184" i="28" s="1"/>
  <c r="U184" i="28"/>
  <c r="R184" i="28"/>
  <c r="AE184" i="28" s="1"/>
  <c r="P184" i="28"/>
  <c r="O184" i="28"/>
  <c r="M184" i="28"/>
  <c r="K184" i="28"/>
  <c r="I184" i="28"/>
  <c r="C184" i="28"/>
  <c r="B184" i="28" s="1"/>
  <c r="A184" i="28"/>
  <c r="AC183" i="28"/>
  <c r="X183" i="28"/>
  <c r="V183" i="28"/>
  <c r="AD183" i="28" s="1"/>
  <c r="U183" i="28"/>
  <c r="R183" i="28"/>
  <c r="AE183" i="28" s="1"/>
  <c r="AF183" i="28" s="1"/>
  <c r="P183" i="28"/>
  <c r="O183" i="28"/>
  <c r="M183" i="28"/>
  <c r="K183" i="28"/>
  <c r="I183" i="28"/>
  <c r="C183" i="28"/>
  <c r="B183" i="28" s="1"/>
  <c r="A183" i="28"/>
  <c r="X182" i="28"/>
  <c r="V182" i="28"/>
  <c r="AD182" i="28" s="1"/>
  <c r="U182" i="28"/>
  <c r="R182" i="28"/>
  <c r="P182" i="28"/>
  <c r="O182" i="28"/>
  <c r="M182" i="28"/>
  <c r="K182" i="28"/>
  <c r="I182" i="28"/>
  <c r="C182" i="28"/>
  <c r="B182" i="28" s="1"/>
  <c r="A182" i="28"/>
  <c r="AF181" i="28"/>
  <c r="AD181" i="28"/>
  <c r="AC181" i="28"/>
  <c r="X181" i="28"/>
  <c r="V181" i="28"/>
  <c r="U181" i="28"/>
  <c r="R181" i="28"/>
  <c r="AE181" i="28" s="1"/>
  <c r="P181" i="28"/>
  <c r="O181" i="28"/>
  <c r="M181" i="28"/>
  <c r="K181" i="28"/>
  <c r="I181" i="28"/>
  <c r="C181" i="28"/>
  <c r="B181" i="28" s="1"/>
  <c r="A181" i="28"/>
  <c r="AF180" i="28"/>
  <c r="X180" i="28"/>
  <c r="V180" i="28"/>
  <c r="AD180" i="28" s="1"/>
  <c r="U180" i="28"/>
  <c r="R180" i="28"/>
  <c r="AE180" i="28" s="1"/>
  <c r="P180" i="28"/>
  <c r="O180" i="28"/>
  <c r="M180" i="28"/>
  <c r="K180" i="28"/>
  <c r="I180" i="28"/>
  <c r="C180" i="28"/>
  <c r="B180" i="28" s="1"/>
  <c r="A180" i="28"/>
  <c r="AD179" i="28"/>
  <c r="X179" i="28"/>
  <c r="V179" i="28"/>
  <c r="U179" i="28"/>
  <c r="R179" i="28"/>
  <c r="AE179" i="28" s="1"/>
  <c r="AF179" i="28" s="1"/>
  <c r="P179" i="28"/>
  <c r="O179" i="28"/>
  <c r="M179" i="28"/>
  <c r="K179" i="28"/>
  <c r="I179" i="28"/>
  <c r="C179" i="28"/>
  <c r="B179" i="28" s="1"/>
  <c r="A179" i="28"/>
  <c r="AC178" i="28"/>
  <c r="X178" i="28"/>
  <c r="V178" i="28"/>
  <c r="AD178" i="28" s="1"/>
  <c r="U178" i="28"/>
  <c r="R178" i="28"/>
  <c r="AE178" i="28" s="1"/>
  <c r="AF178" i="28" s="1"/>
  <c r="P178" i="28"/>
  <c r="O178" i="28"/>
  <c r="M178" i="28"/>
  <c r="K178" i="28"/>
  <c r="I178" i="28"/>
  <c r="C178" i="28"/>
  <c r="B178" i="28" s="1"/>
  <c r="A178" i="28"/>
  <c r="AC177" i="28"/>
  <c r="X177" i="28"/>
  <c r="V177" i="28"/>
  <c r="AD177" i="28" s="1"/>
  <c r="U177" i="28"/>
  <c r="R177" i="28"/>
  <c r="AE177" i="28" s="1"/>
  <c r="AF177" i="28" s="1"/>
  <c r="P177" i="28"/>
  <c r="O177" i="28"/>
  <c r="M177" i="28"/>
  <c r="K177" i="28"/>
  <c r="I177" i="28"/>
  <c r="C177" i="28"/>
  <c r="B177" i="28" s="1"/>
  <c r="A177" i="28"/>
  <c r="AF176" i="28"/>
  <c r="X176" i="28"/>
  <c r="V176" i="28"/>
  <c r="AD176" i="28" s="1"/>
  <c r="U176" i="28"/>
  <c r="R176" i="28"/>
  <c r="AE176" i="28" s="1"/>
  <c r="P176" i="28"/>
  <c r="O176" i="28"/>
  <c r="M176" i="28"/>
  <c r="K176" i="28"/>
  <c r="I176" i="28"/>
  <c r="C176" i="28"/>
  <c r="B176" i="28" s="1"/>
  <c r="A176" i="28"/>
  <c r="AD175" i="28"/>
  <c r="X175" i="28"/>
  <c r="V175" i="28"/>
  <c r="U175" i="28"/>
  <c r="R175" i="28"/>
  <c r="AE175" i="28" s="1"/>
  <c r="AF175" i="28" s="1"/>
  <c r="P175" i="28"/>
  <c r="O175" i="28"/>
  <c r="M175" i="28"/>
  <c r="K175" i="28"/>
  <c r="I175" i="28"/>
  <c r="C175" i="28"/>
  <c r="B175" i="28" s="1"/>
  <c r="A175" i="28"/>
  <c r="AC174" i="28"/>
  <c r="X174" i="28"/>
  <c r="V174" i="28"/>
  <c r="AD174" i="28" s="1"/>
  <c r="U174" i="28"/>
  <c r="R174" i="28"/>
  <c r="AE174" i="28" s="1"/>
  <c r="AF174" i="28" s="1"/>
  <c r="P174" i="28"/>
  <c r="O174" i="28"/>
  <c r="M174" i="28"/>
  <c r="K174" i="28"/>
  <c r="I174" i="28"/>
  <c r="C174" i="28"/>
  <c r="B174" i="28" s="1"/>
  <c r="A174" i="28"/>
  <c r="X173" i="28"/>
  <c r="V173" i="28"/>
  <c r="AD173" i="28" s="1"/>
  <c r="U173" i="28"/>
  <c r="R173" i="28"/>
  <c r="P173" i="28"/>
  <c r="O173" i="28"/>
  <c r="M173" i="28"/>
  <c r="K173" i="28"/>
  <c r="I173" i="28"/>
  <c r="C173" i="28"/>
  <c r="B173" i="28" s="1"/>
  <c r="A173" i="28"/>
  <c r="AF172" i="28"/>
  <c r="X172" i="28"/>
  <c r="V172" i="28"/>
  <c r="AD172" i="28" s="1"/>
  <c r="U172" i="28"/>
  <c r="R172" i="28"/>
  <c r="AE172" i="28" s="1"/>
  <c r="P172" i="28"/>
  <c r="O172" i="28"/>
  <c r="M172" i="28"/>
  <c r="K172" i="28"/>
  <c r="I172" i="28"/>
  <c r="C172" i="28"/>
  <c r="B172" i="28" s="1"/>
  <c r="A172" i="28"/>
  <c r="AF171" i="28"/>
  <c r="AD171" i="28"/>
  <c r="X171" i="28"/>
  <c r="V171" i="28"/>
  <c r="U171" i="28"/>
  <c r="R171" i="28"/>
  <c r="AE171" i="28" s="1"/>
  <c r="P171" i="28"/>
  <c r="O171" i="28"/>
  <c r="M171" i="28"/>
  <c r="K171" i="28"/>
  <c r="I171" i="28"/>
  <c r="C171" i="28"/>
  <c r="B171" i="28" s="1"/>
  <c r="A171" i="28"/>
  <c r="X170" i="28"/>
  <c r="V170" i="28"/>
  <c r="AD170" i="28" s="1"/>
  <c r="U170" i="28"/>
  <c r="R170" i="28"/>
  <c r="P170" i="28"/>
  <c r="O170" i="28"/>
  <c r="M170" i="28"/>
  <c r="K170" i="28"/>
  <c r="I170" i="28"/>
  <c r="C170" i="28"/>
  <c r="B170" i="28" s="1"/>
  <c r="A170" i="28"/>
  <c r="X169" i="28"/>
  <c r="V169" i="28"/>
  <c r="AD169" i="28" s="1"/>
  <c r="U169" i="28"/>
  <c r="R169" i="28"/>
  <c r="P169" i="28"/>
  <c r="O169" i="28"/>
  <c r="M169" i="28"/>
  <c r="K169" i="28"/>
  <c r="I169" i="28"/>
  <c r="C169" i="28"/>
  <c r="B169" i="28" s="1"/>
  <c r="A169" i="28"/>
  <c r="AF168" i="28"/>
  <c r="X168" i="28"/>
  <c r="V168" i="28"/>
  <c r="AD168" i="28" s="1"/>
  <c r="U168" i="28"/>
  <c r="R168" i="28"/>
  <c r="AE168" i="28" s="1"/>
  <c r="P168" i="28"/>
  <c r="O168" i="28"/>
  <c r="M168" i="28"/>
  <c r="K168" i="28"/>
  <c r="I168" i="28"/>
  <c r="C168" i="28"/>
  <c r="B168" i="28" s="1"/>
  <c r="A168" i="28"/>
  <c r="AE167" i="28"/>
  <c r="AF167" i="28" s="1"/>
  <c r="AD167" i="28"/>
  <c r="X167" i="28"/>
  <c r="V167" i="28"/>
  <c r="U167" i="28"/>
  <c r="R167" i="28"/>
  <c r="AC167" i="28" s="1"/>
  <c r="P167" i="28"/>
  <c r="O167" i="28"/>
  <c r="M167" i="28"/>
  <c r="K167" i="28"/>
  <c r="C167" i="28"/>
  <c r="B167" i="28" s="1"/>
  <c r="A167" i="28"/>
  <c r="AE166" i="28"/>
  <c r="AF166" i="28" s="1"/>
  <c r="AD166" i="28"/>
  <c r="AC166" i="28"/>
  <c r="X166" i="28"/>
  <c r="V166" i="28"/>
  <c r="U166" i="28"/>
  <c r="R166" i="28"/>
  <c r="O166" i="28"/>
  <c r="P166" i="28" s="1"/>
  <c r="M166" i="28"/>
  <c r="K166" i="28"/>
  <c r="I166" i="28"/>
  <c r="C166" i="28"/>
  <c r="B166" i="28" s="1"/>
  <c r="A166" i="28"/>
  <c r="AE165" i="28"/>
  <c r="AF165" i="28" s="1"/>
  <c r="AD165" i="28"/>
  <c r="AC165" i="28"/>
  <c r="X165" i="28"/>
  <c r="V165" i="28"/>
  <c r="U165" i="28"/>
  <c r="R165" i="28"/>
  <c r="O165" i="28"/>
  <c r="P165" i="28" s="1"/>
  <c r="M165" i="28"/>
  <c r="K165" i="28"/>
  <c r="I165" i="28"/>
  <c r="C165" i="28"/>
  <c r="B165" i="28" s="1"/>
  <c r="A165" i="28"/>
  <c r="AE164" i="28"/>
  <c r="AF164" i="28" s="1"/>
  <c r="AD164" i="28"/>
  <c r="AC164" i="28"/>
  <c r="X164" i="28"/>
  <c r="V164" i="28"/>
  <c r="U164" i="28"/>
  <c r="R164" i="28"/>
  <c r="O164" i="28"/>
  <c r="P164" i="28" s="1"/>
  <c r="M164" i="28"/>
  <c r="K164" i="28"/>
  <c r="I164" i="28"/>
  <c r="C164" i="28"/>
  <c r="B164" i="28" s="1"/>
  <c r="A164" i="28"/>
  <c r="AE163" i="28"/>
  <c r="AF163" i="28" s="1"/>
  <c r="AD163" i="28"/>
  <c r="AC163" i="28"/>
  <c r="X163" i="28"/>
  <c r="V163" i="28"/>
  <c r="U163" i="28"/>
  <c r="R163" i="28"/>
  <c r="O163" i="28"/>
  <c r="P163" i="28" s="1"/>
  <c r="M163" i="28"/>
  <c r="K163" i="28"/>
  <c r="I163" i="28"/>
  <c r="C163" i="28"/>
  <c r="B163" i="28" s="1"/>
  <c r="A163" i="28"/>
  <c r="AE162" i="28"/>
  <c r="AF162" i="28" s="1"/>
  <c r="AD162" i="28"/>
  <c r="AC162" i="28"/>
  <c r="X162" i="28"/>
  <c r="V162" i="28"/>
  <c r="U162" i="28"/>
  <c r="R162" i="28"/>
  <c r="O162" i="28"/>
  <c r="P162" i="28" s="1"/>
  <c r="M162" i="28"/>
  <c r="K162" i="28"/>
  <c r="I162" i="28"/>
  <c r="C162" i="28"/>
  <c r="B162" i="28" s="1"/>
  <c r="A162" i="28"/>
  <c r="AE161" i="28"/>
  <c r="AF161" i="28" s="1"/>
  <c r="AD161" i="28"/>
  <c r="AC161" i="28"/>
  <c r="X161" i="28"/>
  <c r="V161" i="28"/>
  <c r="U161" i="28"/>
  <c r="R161" i="28"/>
  <c r="O161" i="28"/>
  <c r="P161" i="28" s="1"/>
  <c r="M161" i="28"/>
  <c r="K161" i="28"/>
  <c r="I161" i="28"/>
  <c r="C161" i="28"/>
  <c r="B161" i="28" s="1"/>
  <c r="A161" i="28"/>
  <c r="AE160" i="28"/>
  <c r="AF160" i="28" s="1"/>
  <c r="AD160" i="28"/>
  <c r="AC160" i="28"/>
  <c r="X160" i="28"/>
  <c r="V160" i="28"/>
  <c r="U160" i="28"/>
  <c r="R160" i="28"/>
  <c r="O160" i="28"/>
  <c r="P160" i="28" s="1"/>
  <c r="M160" i="28"/>
  <c r="K160" i="28"/>
  <c r="I160" i="28"/>
  <c r="C160" i="28"/>
  <c r="B160" i="28" s="1"/>
  <c r="A160" i="28"/>
  <c r="AE159" i="28"/>
  <c r="AF159" i="28" s="1"/>
  <c r="AD159" i="28"/>
  <c r="AC159" i="28"/>
  <c r="X159" i="28"/>
  <c r="V159" i="28"/>
  <c r="U159" i="28"/>
  <c r="R159" i="28"/>
  <c r="O159" i="28"/>
  <c r="P159" i="28" s="1"/>
  <c r="M159" i="28"/>
  <c r="K159" i="28"/>
  <c r="I159" i="28"/>
  <c r="C159" i="28"/>
  <c r="B159" i="28" s="1"/>
  <c r="A159" i="28"/>
  <c r="AE158" i="28"/>
  <c r="AF158" i="28" s="1"/>
  <c r="AD158" i="28"/>
  <c r="AC158" i="28"/>
  <c r="X158" i="28"/>
  <c r="V158" i="28"/>
  <c r="U158" i="28"/>
  <c r="R158" i="28"/>
  <c r="O158" i="28"/>
  <c r="P158" i="28" s="1"/>
  <c r="M158" i="28"/>
  <c r="K158" i="28"/>
  <c r="I158" i="28"/>
  <c r="C158" i="28"/>
  <c r="B158" i="28" s="1"/>
  <c r="A158" i="28"/>
  <c r="AE157" i="28"/>
  <c r="AF157" i="28" s="1"/>
  <c r="AD157" i="28"/>
  <c r="AC157" i="28"/>
  <c r="X157" i="28"/>
  <c r="V157" i="28"/>
  <c r="U157" i="28"/>
  <c r="R157" i="28"/>
  <c r="O157" i="28"/>
  <c r="P157" i="28" s="1"/>
  <c r="M157" i="28"/>
  <c r="K157" i="28"/>
  <c r="I157" i="28"/>
  <c r="C157" i="28"/>
  <c r="B157" i="28" s="1"/>
  <c r="A157" i="28"/>
  <c r="AE156" i="28"/>
  <c r="AF156" i="28" s="1"/>
  <c r="AD156" i="28"/>
  <c r="AC156" i="28"/>
  <c r="X156" i="28"/>
  <c r="V156" i="28"/>
  <c r="U156" i="28"/>
  <c r="R156" i="28"/>
  <c r="O156" i="28"/>
  <c r="P156" i="28" s="1"/>
  <c r="M156" i="28"/>
  <c r="K156" i="28"/>
  <c r="I156" i="28"/>
  <c r="C156" i="28"/>
  <c r="B156" i="28" s="1"/>
  <c r="A156" i="28"/>
  <c r="AE155" i="28"/>
  <c r="AF155" i="28" s="1"/>
  <c r="AD155" i="28"/>
  <c r="AC155" i="28"/>
  <c r="X155" i="28"/>
  <c r="V155" i="28"/>
  <c r="U155" i="28"/>
  <c r="R155" i="28"/>
  <c r="O155" i="28"/>
  <c r="P155" i="28" s="1"/>
  <c r="M155" i="28"/>
  <c r="K155" i="28"/>
  <c r="I155" i="28"/>
  <c r="C155" i="28"/>
  <c r="B155" i="28" s="1"/>
  <c r="A155" i="28"/>
  <c r="AE154" i="28"/>
  <c r="AF154" i="28" s="1"/>
  <c r="AD154" i="28"/>
  <c r="AC154" i="28"/>
  <c r="X154" i="28"/>
  <c r="V154" i="28"/>
  <c r="U154" i="28"/>
  <c r="R154" i="28"/>
  <c r="O154" i="28"/>
  <c r="P154" i="28" s="1"/>
  <c r="M154" i="28"/>
  <c r="K154" i="28"/>
  <c r="I154" i="28"/>
  <c r="C154" i="28"/>
  <c r="B154" i="28" s="1"/>
  <c r="A154" i="28"/>
  <c r="AD153" i="28"/>
  <c r="AC153" i="28"/>
  <c r="X153" i="28"/>
  <c r="V153" i="28"/>
  <c r="U153" i="28"/>
  <c r="R153" i="28"/>
  <c r="AE153" i="28" s="1"/>
  <c r="AF153" i="28" s="1"/>
  <c r="O153" i="28"/>
  <c r="P153" i="28" s="1"/>
  <c r="M153" i="28"/>
  <c r="K153" i="28"/>
  <c r="I153" i="28"/>
  <c r="C153" i="28"/>
  <c r="B153" i="28" s="1"/>
  <c r="A153" i="28"/>
  <c r="AE152" i="28"/>
  <c r="AF152" i="28" s="1"/>
  <c r="AD152" i="28"/>
  <c r="X152" i="28"/>
  <c r="V152" i="28"/>
  <c r="U152" i="28"/>
  <c r="R152" i="28"/>
  <c r="AC152" i="28" s="1"/>
  <c r="O152" i="28"/>
  <c r="P152" i="28" s="1"/>
  <c r="M152" i="28"/>
  <c r="K152" i="28"/>
  <c r="I152" i="28"/>
  <c r="C152" i="28"/>
  <c r="B152" i="28" s="1"/>
  <c r="A152" i="28"/>
  <c r="AD151" i="28"/>
  <c r="X151" i="28"/>
  <c r="V151" i="28"/>
  <c r="U151" i="28"/>
  <c r="R151" i="28"/>
  <c r="AC151" i="28" s="1"/>
  <c r="O151" i="28"/>
  <c r="P151" i="28" s="1"/>
  <c r="M151" i="28"/>
  <c r="K151" i="28"/>
  <c r="I151" i="28"/>
  <c r="C151" i="28"/>
  <c r="B151" i="28" s="1"/>
  <c r="A151" i="28"/>
  <c r="AE150" i="28"/>
  <c r="AF150" i="28" s="1"/>
  <c r="AD150" i="28"/>
  <c r="AC150" i="28"/>
  <c r="X150" i="28"/>
  <c r="V150" i="28"/>
  <c r="U150" i="28"/>
  <c r="R150" i="28"/>
  <c r="O150" i="28"/>
  <c r="P150" i="28" s="1"/>
  <c r="M150" i="28"/>
  <c r="K150" i="28"/>
  <c r="I150" i="28"/>
  <c r="C150" i="28"/>
  <c r="B150" i="28" s="1"/>
  <c r="A150" i="28"/>
  <c r="AD149" i="28"/>
  <c r="AC149" i="28"/>
  <c r="X149" i="28"/>
  <c r="V149" i="28"/>
  <c r="U149" i="28"/>
  <c r="R149" i="28"/>
  <c r="AE149" i="28" s="1"/>
  <c r="AF149" i="28" s="1"/>
  <c r="O149" i="28"/>
  <c r="P149" i="28" s="1"/>
  <c r="M149" i="28"/>
  <c r="K149" i="28"/>
  <c r="I149" i="28"/>
  <c r="C149" i="28"/>
  <c r="B149" i="28" s="1"/>
  <c r="A149" i="28"/>
  <c r="AE148" i="28"/>
  <c r="AF148" i="28" s="1"/>
  <c r="AD148" i="28"/>
  <c r="X148" i="28"/>
  <c r="V148" i="28"/>
  <c r="U148" i="28"/>
  <c r="R148" i="28"/>
  <c r="AC148" i="28" s="1"/>
  <c r="O148" i="28"/>
  <c r="P148" i="28" s="1"/>
  <c r="M148" i="28"/>
  <c r="K148" i="28"/>
  <c r="I148" i="28"/>
  <c r="C148" i="28"/>
  <c r="B148" i="28" s="1"/>
  <c r="A148" i="28"/>
  <c r="AD147" i="28"/>
  <c r="X147" i="28"/>
  <c r="V147" i="28"/>
  <c r="U147" i="28"/>
  <c r="R147" i="28"/>
  <c r="AC147" i="28" s="1"/>
  <c r="O147" i="28"/>
  <c r="P147" i="28" s="1"/>
  <c r="M147" i="28"/>
  <c r="K147" i="28"/>
  <c r="I147" i="28"/>
  <c r="C147" i="28"/>
  <c r="B147" i="28" s="1"/>
  <c r="A147" i="28"/>
  <c r="AE146" i="28"/>
  <c r="AF146" i="28" s="1"/>
  <c r="AD146" i="28"/>
  <c r="AC146" i="28"/>
  <c r="X146" i="28"/>
  <c r="V146" i="28"/>
  <c r="U146" i="28"/>
  <c r="R146" i="28"/>
  <c r="O146" i="28"/>
  <c r="P146" i="28" s="1"/>
  <c r="M146" i="28"/>
  <c r="K146" i="28"/>
  <c r="I146" i="28"/>
  <c r="C146" i="28"/>
  <c r="B146" i="28" s="1"/>
  <c r="A146" i="28"/>
  <c r="AD145" i="28"/>
  <c r="AC145" i="28"/>
  <c r="X145" i="28"/>
  <c r="V145" i="28"/>
  <c r="U145" i="28"/>
  <c r="R145" i="28"/>
  <c r="AE145" i="28" s="1"/>
  <c r="AF145" i="28" s="1"/>
  <c r="O145" i="28"/>
  <c r="P145" i="28" s="1"/>
  <c r="M145" i="28"/>
  <c r="K145" i="28"/>
  <c r="I145" i="28"/>
  <c r="C145" i="28"/>
  <c r="B145" i="28" s="1"/>
  <c r="A145" i="28"/>
  <c r="AE144" i="28"/>
  <c r="AF144" i="28" s="1"/>
  <c r="AD144" i="28"/>
  <c r="X144" i="28"/>
  <c r="V144" i="28"/>
  <c r="U144" i="28"/>
  <c r="R144" i="28"/>
  <c r="AC144" i="28" s="1"/>
  <c r="O144" i="28"/>
  <c r="P144" i="28" s="1"/>
  <c r="M144" i="28"/>
  <c r="K144" i="28"/>
  <c r="I144" i="28"/>
  <c r="C144" i="28"/>
  <c r="B144" i="28" s="1"/>
  <c r="A144" i="28"/>
  <c r="AD143" i="28"/>
  <c r="X143" i="28"/>
  <c r="V143" i="28"/>
  <c r="U143" i="28"/>
  <c r="R143" i="28"/>
  <c r="AC143" i="28" s="1"/>
  <c r="O143" i="28"/>
  <c r="P143" i="28" s="1"/>
  <c r="M143" i="28"/>
  <c r="K143" i="28"/>
  <c r="I143" i="28"/>
  <c r="C143" i="28"/>
  <c r="B143" i="28" s="1"/>
  <c r="A143" i="28"/>
  <c r="AE142" i="28"/>
  <c r="AF142" i="28" s="1"/>
  <c r="AD142" i="28"/>
  <c r="AC142" i="28"/>
  <c r="X142" i="28"/>
  <c r="V142" i="28"/>
  <c r="U142" i="28"/>
  <c r="R142" i="28"/>
  <c r="O142" i="28"/>
  <c r="P142" i="28" s="1"/>
  <c r="M142" i="28"/>
  <c r="K142" i="28"/>
  <c r="I142" i="28"/>
  <c r="C142" i="28"/>
  <c r="B142" i="28" s="1"/>
  <c r="A142" i="28"/>
  <c r="AD141" i="28"/>
  <c r="AC141" i="28"/>
  <c r="X141" i="28"/>
  <c r="V141" i="28"/>
  <c r="U141" i="28"/>
  <c r="R141" i="28"/>
  <c r="AE141" i="28" s="1"/>
  <c r="AF141" i="28" s="1"/>
  <c r="O141" i="28"/>
  <c r="P141" i="28" s="1"/>
  <c r="M141" i="28"/>
  <c r="K141" i="28"/>
  <c r="I141" i="28"/>
  <c r="C141" i="28"/>
  <c r="B141" i="28" s="1"/>
  <c r="A141" i="28"/>
  <c r="AE140" i="28"/>
  <c r="AF140" i="28" s="1"/>
  <c r="AD140" i="28"/>
  <c r="X140" i="28"/>
  <c r="V140" i="28"/>
  <c r="U140" i="28"/>
  <c r="R140" i="28"/>
  <c r="AC140" i="28" s="1"/>
  <c r="O140" i="28"/>
  <c r="P140" i="28" s="1"/>
  <c r="M140" i="28"/>
  <c r="K140" i="28"/>
  <c r="I140" i="28"/>
  <c r="C140" i="28"/>
  <c r="B140" i="28" s="1"/>
  <c r="A140" i="28"/>
  <c r="AD139" i="28"/>
  <c r="X139" i="28"/>
  <c r="V139" i="28"/>
  <c r="U139" i="28"/>
  <c r="R139" i="28"/>
  <c r="AC139" i="28" s="1"/>
  <c r="O139" i="28"/>
  <c r="P139" i="28" s="1"/>
  <c r="M139" i="28"/>
  <c r="K139" i="28"/>
  <c r="I139" i="28"/>
  <c r="C139" i="28"/>
  <c r="B139" i="28" s="1"/>
  <c r="A139" i="28"/>
  <c r="AE138" i="28"/>
  <c r="AF138" i="28" s="1"/>
  <c r="AD138" i="28"/>
  <c r="AC138" i="28"/>
  <c r="X138" i="28"/>
  <c r="V138" i="28"/>
  <c r="U138" i="28"/>
  <c r="R138" i="28"/>
  <c r="O138" i="28"/>
  <c r="P138" i="28" s="1"/>
  <c r="M138" i="28"/>
  <c r="K138" i="28"/>
  <c r="I138" i="28"/>
  <c r="C138" i="28"/>
  <c r="B138" i="28" s="1"/>
  <c r="A138" i="28"/>
  <c r="AD137" i="28"/>
  <c r="AC137" i="28"/>
  <c r="X137" i="28"/>
  <c r="V137" i="28"/>
  <c r="U137" i="28"/>
  <c r="R137" i="28"/>
  <c r="AE137" i="28" s="1"/>
  <c r="AF137" i="28" s="1"/>
  <c r="O137" i="28"/>
  <c r="P137" i="28" s="1"/>
  <c r="M137" i="28"/>
  <c r="K137" i="28"/>
  <c r="I137" i="28"/>
  <c r="C137" i="28"/>
  <c r="B137" i="28" s="1"/>
  <c r="A137" i="28"/>
  <c r="AE136" i="28"/>
  <c r="AF136" i="28" s="1"/>
  <c r="AD136" i="28"/>
  <c r="X136" i="28"/>
  <c r="V136" i="28"/>
  <c r="U136" i="28"/>
  <c r="R136" i="28"/>
  <c r="AC136" i="28" s="1"/>
  <c r="O136" i="28"/>
  <c r="P136" i="28" s="1"/>
  <c r="M136" i="28"/>
  <c r="K136" i="28"/>
  <c r="I136" i="28"/>
  <c r="C136" i="28"/>
  <c r="B136" i="28" s="1"/>
  <c r="A136" i="28"/>
  <c r="AD135" i="28"/>
  <c r="X135" i="28"/>
  <c r="V135" i="28"/>
  <c r="U135" i="28"/>
  <c r="R135" i="28"/>
  <c r="AC135" i="28" s="1"/>
  <c r="O135" i="28"/>
  <c r="P135" i="28" s="1"/>
  <c r="M135" i="28"/>
  <c r="K135" i="28"/>
  <c r="I135" i="28"/>
  <c r="C135" i="28"/>
  <c r="B135" i="28" s="1"/>
  <c r="A135" i="28"/>
  <c r="AE134" i="28"/>
  <c r="AF134" i="28" s="1"/>
  <c r="AD134" i="28"/>
  <c r="AC134" i="28"/>
  <c r="X134" i="28"/>
  <c r="V134" i="28"/>
  <c r="U134" i="28"/>
  <c r="R134" i="28"/>
  <c r="O134" i="28"/>
  <c r="P134" i="28" s="1"/>
  <c r="M134" i="28"/>
  <c r="K134" i="28"/>
  <c r="I134" i="28"/>
  <c r="C134" i="28"/>
  <c r="B134" i="28" s="1"/>
  <c r="A134" i="28"/>
  <c r="AD133" i="28"/>
  <c r="AC133" i="28"/>
  <c r="X133" i="28"/>
  <c r="V133" i="28"/>
  <c r="U133" i="28"/>
  <c r="R133" i="28"/>
  <c r="AE133" i="28" s="1"/>
  <c r="AF133" i="28" s="1"/>
  <c r="O133" i="28"/>
  <c r="P133" i="28" s="1"/>
  <c r="M133" i="28"/>
  <c r="K133" i="28"/>
  <c r="I133" i="28"/>
  <c r="C133" i="28"/>
  <c r="B133" i="28" s="1"/>
  <c r="A133" i="28"/>
  <c r="AD132" i="28"/>
  <c r="X132" i="28"/>
  <c r="V132" i="28"/>
  <c r="U132" i="28"/>
  <c r="R132" i="28"/>
  <c r="AE132" i="28" s="1"/>
  <c r="AF132" i="28" s="1"/>
  <c r="O132" i="28"/>
  <c r="P132" i="28" s="1"/>
  <c r="M132" i="28"/>
  <c r="K132" i="28"/>
  <c r="I132" i="28"/>
  <c r="C132" i="28"/>
  <c r="B132" i="28" s="1"/>
  <c r="A132" i="28"/>
  <c r="AD131" i="28"/>
  <c r="X131" i="28"/>
  <c r="V131" i="28"/>
  <c r="U131" i="28"/>
  <c r="R131" i="28"/>
  <c r="AC131" i="28" s="1"/>
  <c r="O131" i="28"/>
  <c r="P131" i="28" s="1"/>
  <c r="M131" i="28"/>
  <c r="K131" i="28"/>
  <c r="I131" i="28"/>
  <c r="C131" i="28"/>
  <c r="B131" i="28" s="1"/>
  <c r="A131" i="28"/>
  <c r="AE130" i="28"/>
  <c r="AF130" i="28" s="1"/>
  <c r="AD130" i="28"/>
  <c r="AC130" i="28"/>
  <c r="X130" i="28"/>
  <c r="V130" i="28"/>
  <c r="U130" i="28"/>
  <c r="R130" i="28"/>
  <c r="O130" i="28"/>
  <c r="P130" i="28" s="1"/>
  <c r="M130" i="28"/>
  <c r="K130" i="28"/>
  <c r="I130" i="28"/>
  <c r="C130" i="28"/>
  <c r="B130" i="28" s="1"/>
  <c r="A130" i="28"/>
  <c r="AD129" i="28"/>
  <c r="AC129" i="28"/>
  <c r="X129" i="28"/>
  <c r="V129" i="28"/>
  <c r="U129" i="28"/>
  <c r="R129" i="28"/>
  <c r="AE129" i="28" s="1"/>
  <c r="AF129" i="28" s="1"/>
  <c r="P129" i="28"/>
  <c r="O129" i="28"/>
  <c r="M129" i="28"/>
  <c r="K129" i="28"/>
  <c r="I129" i="28"/>
  <c r="C129" i="28"/>
  <c r="B129" i="28"/>
  <c r="A129" i="28"/>
  <c r="AF128" i="28"/>
  <c r="AD128" i="28"/>
  <c r="AC128" i="28"/>
  <c r="X128" i="28"/>
  <c r="V128" i="28"/>
  <c r="U128" i="28"/>
  <c r="R128" i="28"/>
  <c r="AE128" i="28" s="1"/>
  <c r="P128" i="28"/>
  <c r="O128" i="28"/>
  <c r="M128" i="28"/>
  <c r="K128" i="28"/>
  <c r="I128" i="28"/>
  <c r="C128" i="28"/>
  <c r="B128" i="28"/>
  <c r="A128" i="28"/>
  <c r="AD127" i="28"/>
  <c r="AC127" i="28"/>
  <c r="X127" i="28"/>
  <c r="V127" i="28"/>
  <c r="U127" i="28"/>
  <c r="R127" i="28"/>
  <c r="AE127" i="28" s="1"/>
  <c r="AF127" i="28" s="1"/>
  <c r="P127" i="28"/>
  <c r="O127" i="28"/>
  <c r="M127" i="28"/>
  <c r="K127" i="28"/>
  <c r="I127" i="28"/>
  <c r="C127" i="28"/>
  <c r="B127" i="28"/>
  <c r="A127" i="28"/>
  <c r="AD126" i="28"/>
  <c r="AC126" i="28"/>
  <c r="X126" i="28"/>
  <c r="V126" i="28"/>
  <c r="U126" i="28"/>
  <c r="R126" i="28"/>
  <c r="AE126" i="28" s="1"/>
  <c r="AF126" i="28" s="1"/>
  <c r="P126" i="28"/>
  <c r="O126" i="28"/>
  <c r="M126" i="28"/>
  <c r="K126" i="28"/>
  <c r="I126" i="28"/>
  <c r="C126" i="28"/>
  <c r="B126" i="28"/>
  <c r="A126" i="28"/>
  <c r="AF125" i="28"/>
  <c r="AD125" i="28"/>
  <c r="AC125" i="28"/>
  <c r="X125" i="28"/>
  <c r="V125" i="28"/>
  <c r="U125" i="28"/>
  <c r="R125" i="28"/>
  <c r="AE125" i="28" s="1"/>
  <c r="P125" i="28"/>
  <c r="O125" i="28"/>
  <c r="M125" i="28"/>
  <c r="K125" i="28"/>
  <c r="I125" i="28"/>
  <c r="C125" i="28"/>
  <c r="B125" i="28"/>
  <c r="A125" i="28"/>
  <c r="AD124" i="28"/>
  <c r="AC124" i="28"/>
  <c r="X124" i="28"/>
  <c r="V124" i="28"/>
  <c r="U124" i="28"/>
  <c r="R124" i="28"/>
  <c r="AE124" i="28" s="1"/>
  <c r="AF124" i="28" s="1"/>
  <c r="P124" i="28"/>
  <c r="O124" i="28"/>
  <c r="M124" i="28"/>
  <c r="K124" i="28"/>
  <c r="I124" i="28"/>
  <c r="C124" i="28"/>
  <c r="B124" i="28"/>
  <c r="A124" i="28"/>
  <c r="AF123" i="28"/>
  <c r="AD123" i="28"/>
  <c r="AC123" i="28"/>
  <c r="X123" i="28"/>
  <c r="V123" i="28"/>
  <c r="U123" i="28"/>
  <c r="R123" i="28"/>
  <c r="AE123" i="28" s="1"/>
  <c r="P123" i="28"/>
  <c r="O123" i="28"/>
  <c r="M123" i="28"/>
  <c r="K123" i="28"/>
  <c r="I123" i="28"/>
  <c r="C123" i="28"/>
  <c r="B123" i="28"/>
  <c r="A123" i="28"/>
  <c r="AF122" i="28"/>
  <c r="AD122" i="28"/>
  <c r="AC122" i="28"/>
  <c r="X122" i="28"/>
  <c r="V122" i="28"/>
  <c r="U122" i="28"/>
  <c r="R122" i="28"/>
  <c r="AE122" i="28" s="1"/>
  <c r="P122" i="28"/>
  <c r="O122" i="28"/>
  <c r="M122" i="28"/>
  <c r="K122" i="28"/>
  <c r="I122" i="28"/>
  <c r="C122" i="28"/>
  <c r="B122" i="28"/>
  <c r="A122" i="28"/>
  <c r="AF121" i="28"/>
  <c r="AD121" i="28"/>
  <c r="AC121" i="28"/>
  <c r="X121" i="28"/>
  <c r="V121" i="28"/>
  <c r="U121" i="28"/>
  <c r="R121" i="28"/>
  <c r="AE121" i="28" s="1"/>
  <c r="P121" i="28"/>
  <c r="O121" i="28"/>
  <c r="M121" i="28"/>
  <c r="K121" i="28"/>
  <c r="I121" i="28"/>
  <c r="C121" i="28"/>
  <c r="B121" i="28"/>
  <c r="A121" i="28"/>
  <c r="AF120" i="28"/>
  <c r="AD120" i="28"/>
  <c r="AC120" i="28"/>
  <c r="X120" i="28"/>
  <c r="V120" i="28"/>
  <c r="U120" i="28"/>
  <c r="R120" i="28"/>
  <c r="AE120" i="28" s="1"/>
  <c r="P120" i="28"/>
  <c r="O120" i="28"/>
  <c r="M120" i="28"/>
  <c r="K120" i="28"/>
  <c r="I120" i="28"/>
  <c r="C120" i="28"/>
  <c r="B120" i="28"/>
  <c r="A120" i="28"/>
  <c r="AD119" i="28"/>
  <c r="X119" i="28"/>
  <c r="V119" i="28"/>
  <c r="U119" i="28"/>
  <c r="R119" i="28"/>
  <c r="P119" i="28"/>
  <c r="O119" i="28"/>
  <c r="M119" i="28"/>
  <c r="K119" i="28"/>
  <c r="I119" i="28"/>
  <c r="C119" i="28"/>
  <c r="B119" i="28"/>
  <c r="A119" i="28"/>
  <c r="AD118" i="28"/>
  <c r="X118" i="28"/>
  <c r="V118" i="28"/>
  <c r="U118" i="28"/>
  <c r="R118" i="28"/>
  <c r="AE118" i="28" s="1"/>
  <c r="AF118" i="28" s="1"/>
  <c r="P118" i="28"/>
  <c r="O118" i="28"/>
  <c r="M118" i="28"/>
  <c r="K118" i="28"/>
  <c r="I118" i="28"/>
  <c r="C118" i="28"/>
  <c r="B118" i="28"/>
  <c r="A118" i="28"/>
  <c r="AD117" i="28"/>
  <c r="X117" i="28"/>
  <c r="V117" i="28"/>
  <c r="U117" i="28"/>
  <c r="R117" i="28"/>
  <c r="P117" i="28"/>
  <c r="O117" i="28"/>
  <c r="M117" i="28"/>
  <c r="K117" i="28"/>
  <c r="I117" i="28"/>
  <c r="C117" i="28"/>
  <c r="B117" i="28"/>
  <c r="A117" i="28"/>
  <c r="AD116" i="28"/>
  <c r="X116" i="28"/>
  <c r="V116" i="28"/>
  <c r="U116" i="28"/>
  <c r="R116" i="28"/>
  <c r="P116" i="28"/>
  <c r="O116" i="28"/>
  <c r="M116" i="28"/>
  <c r="K116" i="28"/>
  <c r="I116" i="28"/>
  <c r="C116" i="28"/>
  <c r="B116" i="28"/>
  <c r="A116" i="28"/>
  <c r="AF115" i="28"/>
  <c r="AD115" i="28"/>
  <c r="AC115" i="28"/>
  <c r="X115" i="28"/>
  <c r="V115" i="28"/>
  <c r="U115" i="28"/>
  <c r="R115" i="28"/>
  <c r="AE115" i="28" s="1"/>
  <c r="P115" i="28"/>
  <c r="O115" i="28"/>
  <c r="M115" i="28"/>
  <c r="K115" i="28"/>
  <c r="I115" i="28"/>
  <c r="C115" i="28"/>
  <c r="B115" i="28"/>
  <c r="A115" i="28"/>
  <c r="AF114" i="28"/>
  <c r="AD114" i="28"/>
  <c r="AC114" i="28"/>
  <c r="X114" i="28"/>
  <c r="V114" i="28"/>
  <c r="U114" i="28"/>
  <c r="R114" i="28"/>
  <c r="AE114" i="28" s="1"/>
  <c r="P114" i="28"/>
  <c r="O114" i="28"/>
  <c r="M114" i="28"/>
  <c r="K114" i="28"/>
  <c r="I114" i="28"/>
  <c r="C114" i="28"/>
  <c r="B114" i="28"/>
  <c r="A114" i="28"/>
  <c r="AF113" i="28"/>
  <c r="AD113" i="28"/>
  <c r="AC113" i="28"/>
  <c r="X113" i="28"/>
  <c r="V113" i="28"/>
  <c r="U113" i="28"/>
  <c r="R113" i="28"/>
  <c r="AE113" i="28" s="1"/>
  <c r="P113" i="28"/>
  <c r="O113" i="28"/>
  <c r="M113" i="28"/>
  <c r="K113" i="28"/>
  <c r="I113" i="28"/>
  <c r="C113" i="28"/>
  <c r="B113" i="28"/>
  <c r="A113" i="28"/>
  <c r="AF112" i="28"/>
  <c r="AD112" i="28"/>
  <c r="AC112" i="28"/>
  <c r="X112" i="28"/>
  <c r="V112" i="28"/>
  <c r="U112" i="28"/>
  <c r="R112" i="28"/>
  <c r="AE112" i="28" s="1"/>
  <c r="P112" i="28"/>
  <c r="O112" i="28"/>
  <c r="M112" i="28"/>
  <c r="K112" i="28"/>
  <c r="I112" i="28"/>
  <c r="C112" i="28"/>
  <c r="B112" i="28"/>
  <c r="A112" i="28"/>
  <c r="AD111" i="28"/>
  <c r="X111" i="28"/>
  <c r="V111" i="28"/>
  <c r="U111" i="28"/>
  <c r="R111" i="28"/>
  <c r="P111" i="28"/>
  <c r="O111" i="28"/>
  <c r="M111" i="28"/>
  <c r="K111" i="28"/>
  <c r="I111" i="28"/>
  <c r="C111" i="28"/>
  <c r="B111" i="28"/>
  <c r="A111" i="28"/>
  <c r="AD110" i="28"/>
  <c r="X110" i="28"/>
  <c r="V110" i="28"/>
  <c r="U110" i="28"/>
  <c r="R110" i="28"/>
  <c r="AE110" i="28" s="1"/>
  <c r="AF110" i="28" s="1"/>
  <c r="P110" i="28"/>
  <c r="O110" i="28"/>
  <c r="M110" i="28"/>
  <c r="K110" i="28"/>
  <c r="I110" i="28"/>
  <c r="C110" i="28"/>
  <c r="B110" i="28"/>
  <c r="A110" i="28"/>
  <c r="AD109" i="28"/>
  <c r="X109" i="28"/>
  <c r="V109" i="28"/>
  <c r="U109" i="28"/>
  <c r="R109" i="28"/>
  <c r="P109" i="28"/>
  <c r="O109" i="28"/>
  <c r="M109" i="28"/>
  <c r="K109" i="28"/>
  <c r="I109" i="28"/>
  <c r="C109" i="28"/>
  <c r="B109" i="28"/>
  <c r="A109" i="28"/>
  <c r="AD108" i="28"/>
  <c r="X108" i="28"/>
  <c r="V108" i="28"/>
  <c r="U108" i="28"/>
  <c r="R108" i="28"/>
  <c r="AE108" i="28" s="1"/>
  <c r="AF108" i="28" s="1"/>
  <c r="P108" i="28"/>
  <c r="O108" i="28"/>
  <c r="M108" i="28"/>
  <c r="K108" i="28"/>
  <c r="I108" i="28"/>
  <c r="C108" i="28"/>
  <c r="B108" i="28"/>
  <c r="A108" i="28"/>
  <c r="AF107" i="28"/>
  <c r="AD107" i="28"/>
  <c r="AC107" i="28"/>
  <c r="X107" i="28"/>
  <c r="V107" i="28"/>
  <c r="U107" i="28"/>
  <c r="R107" i="28"/>
  <c r="AE107" i="28" s="1"/>
  <c r="P107" i="28"/>
  <c r="O107" i="28"/>
  <c r="M107" i="28"/>
  <c r="K107" i="28"/>
  <c r="I107" i="28"/>
  <c r="C107" i="28"/>
  <c r="B107" i="28"/>
  <c r="A107" i="28"/>
  <c r="AF106" i="28"/>
  <c r="AD106" i="28"/>
  <c r="AC106" i="28"/>
  <c r="X106" i="28"/>
  <c r="V106" i="28"/>
  <c r="U106" i="28"/>
  <c r="R106" i="28"/>
  <c r="AE106" i="28" s="1"/>
  <c r="P106" i="28"/>
  <c r="O106" i="28"/>
  <c r="M106" i="28"/>
  <c r="K106" i="28"/>
  <c r="I106" i="28"/>
  <c r="C106" i="28"/>
  <c r="B106" i="28"/>
  <c r="A106" i="28"/>
  <c r="AF105" i="28"/>
  <c r="AD105" i="28"/>
  <c r="AC105" i="28"/>
  <c r="X105" i="28"/>
  <c r="V105" i="28"/>
  <c r="U105" i="28"/>
  <c r="R105" i="28"/>
  <c r="AE105" i="28" s="1"/>
  <c r="P105" i="28"/>
  <c r="O105" i="28"/>
  <c r="M105" i="28"/>
  <c r="K105" i="28"/>
  <c r="I105" i="28"/>
  <c r="C105" i="28"/>
  <c r="B105" i="28"/>
  <c r="A105" i="28"/>
  <c r="AD104" i="28"/>
  <c r="X104" i="28"/>
  <c r="V104" i="28"/>
  <c r="U104" i="28"/>
  <c r="R104" i="28"/>
  <c r="AE104" i="28" s="1"/>
  <c r="AF104" i="28" s="1"/>
  <c r="P104" i="28"/>
  <c r="O104" i="28"/>
  <c r="M104" i="28"/>
  <c r="K104" i="28"/>
  <c r="I104" i="28"/>
  <c r="C104" i="28"/>
  <c r="B104" i="28"/>
  <c r="A104" i="28"/>
  <c r="AD103" i="28"/>
  <c r="X103" i="28"/>
  <c r="V103" i="28"/>
  <c r="U103" i="28"/>
  <c r="R103" i="28"/>
  <c r="P103" i="28"/>
  <c r="O103" i="28"/>
  <c r="M103" i="28"/>
  <c r="K103" i="28"/>
  <c r="I103" i="28"/>
  <c r="C103" i="28"/>
  <c r="B103" i="28"/>
  <c r="A103" i="28"/>
  <c r="AD102" i="28"/>
  <c r="X102" i="28"/>
  <c r="V102" i="28"/>
  <c r="U102" i="28"/>
  <c r="R102" i="28"/>
  <c r="P102" i="28"/>
  <c r="O102" i="28"/>
  <c r="M102" i="28"/>
  <c r="K102" i="28"/>
  <c r="I102" i="28"/>
  <c r="C102" i="28"/>
  <c r="B102" i="28"/>
  <c r="A102" i="28"/>
  <c r="AD101" i="28"/>
  <c r="X101" i="28"/>
  <c r="V101" i="28"/>
  <c r="U101" i="28"/>
  <c r="R101" i="28"/>
  <c r="P101" i="28"/>
  <c r="O101" i="28"/>
  <c r="M101" i="28"/>
  <c r="K101" i="28"/>
  <c r="I101" i="28"/>
  <c r="C101" i="28"/>
  <c r="B101" i="28"/>
  <c r="A101" i="28"/>
  <c r="AD100" i="28"/>
  <c r="X100" i="28"/>
  <c r="V100" i="28"/>
  <c r="U100" i="28"/>
  <c r="R100" i="28"/>
  <c r="AE100" i="28" s="1"/>
  <c r="AF100" i="28" s="1"/>
  <c r="P100" i="28"/>
  <c r="O100" i="28"/>
  <c r="M100" i="28"/>
  <c r="K100" i="28"/>
  <c r="I100" i="28"/>
  <c r="C100" i="28"/>
  <c r="B100" i="28"/>
  <c r="A100" i="28"/>
  <c r="AF99" i="28"/>
  <c r="AD99" i="28"/>
  <c r="AC99" i="28"/>
  <c r="X99" i="28"/>
  <c r="V99" i="28"/>
  <c r="U99" i="28"/>
  <c r="R99" i="28"/>
  <c r="AE99" i="28" s="1"/>
  <c r="P99" i="28"/>
  <c r="O99" i="28"/>
  <c r="M99" i="28"/>
  <c r="K99" i="28"/>
  <c r="I99" i="28"/>
  <c r="C99" i="28"/>
  <c r="B99" i="28"/>
  <c r="A99" i="28"/>
  <c r="AF98" i="28"/>
  <c r="AD98" i="28"/>
  <c r="AC98" i="28"/>
  <c r="X98" i="28"/>
  <c r="V98" i="28"/>
  <c r="U98" i="28"/>
  <c r="R98" i="28"/>
  <c r="AE98" i="28" s="1"/>
  <c r="P98" i="28"/>
  <c r="O98" i="28"/>
  <c r="M98" i="28"/>
  <c r="K98" i="28"/>
  <c r="I98" i="28"/>
  <c r="C98" i="28"/>
  <c r="B98" i="28"/>
  <c r="A98" i="28"/>
  <c r="AF97" i="28"/>
  <c r="AD97" i="28"/>
  <c r="AC97" i="28"/>
  <c r="X97" i="28"/>
  <c r="V97" i="28"/>
  <c r="U97" i="28"/>
  <c r="R97" i="28"/>
  <c r="AE97" i="28" s="1"/>
  <c r="P97" i="28"/>
  <c r="O97" i="28"/>
  <c r="M97" i="28"/>
  <c r="K97" i="28"/>
  <c r="I97" i="28"/>
  <c r="C97" i="28"/>
  <c r="B97" i="28"/>
  <c r="A97" i="28"/>
  <c r="AC96" i="28"/>
  <c r="X96" i="28"/>
  <c r="V96" i="28"/>
  <c r="AD96" i="28" s="1"/>
  <c r="U96" i="28"/>
  <c r="R96" i="28"/>
  <c r="AE96" i="28" s="1"/>
  <c r="AF96" i="28" s="1"/>
  <c r="P96" i="28"/>
  <c r="O96" i="28"/>
  <c r="M96" i="28"/>
  <c r="K96" i="28"/>
  <c r="I96" i="28"/>
  <c r="C96" i="28"/>
  <c r="B96" i="28" s="1"/>
  <c r="A96" i="28"/>
  <c r="X95" i="28"/>
  <c r="V95" i="28"/>
  <c r="AD95" i="28" s="1"/>
  <c r="U95" i="28"/>
  <c r="R95" i="28"/>
  <c r="P95" i="28"/>
  <c r="O95" i="28"/>
  <c r="M95" i="28"/>
  <c r="K95" i="28"/>
  <c r="I95" i="28"/>
  <c r="C95" i="28"/>
  <c r="B95" i="28" s="1"/>
  <c r="A95" i="28"/>
  <c r="X94" i="28"/>
  <c r="V94" i="28"/>
  <c r="AD94" i="28" s="1"/>
  <c r="U94" i="28"/>
  <c r="R94" i="28"/>
  <c r="P94" i="28"/>
  <c r="O94" i="28"/>
  <c r="M94" i="28"/>
  <c r="K94" i="28"/>
  <c r="I94" i="28"/>
  <c r="C94" i="28"/>
  <c r="B94" i="28" s="1"/>
  <c r="A94" i="28"/>
  <c r="AD93" i="28"/>
  <c r="X93" i="28"/>
  <c r="V93" i="28"/>
  <c r="U93" i="28"/>
  <c r="R93" i="28"/>
  <c r="P93" i="28"/>
  <c r="O93" i="28"/>
  <c r="M93" i="28"/>
  <c r="K93" i="28"/>
  <c r="I93" i="28"/>
  <c r="C93" i="28"/>
  <c r="B93" i="28"/>
  <c r="A93" i="28"/>
  <c r="AD92" i="28"/>
  <c r="X92" i="28"/>
  <c r="V92" i="28"/>
  <c r="U92" i="28"/>
  <c r="R92" i="28"/>
  <c r="AE92" i="28" s="1"/>
  <c r="AF92" i="28" s="1"/>
  <c r="P92" i="28"/>
  <c r="O92" i="28"/>
  <c r="M92" i="28"/>
  <c r="K92" i="28"/>
  <c r="I92" i="28"/>
  <c r="C92" i="28"/>
  <c r="B92" i="28"/>
  <c r="A92" i="28"/>
  <c r="AF91" i="28"/>
  <c r="AD91" i="28"/>
  <c r="AC91" i="28"/>
  <c r="X91" i="28"/>
  <c r="V91" i="28"/>
  <c r="U91" i="28"/>
  <c r="R91" i="28"/>
  <c r="AE91" i="28" s="1"/>
  <c r="P91" i="28"/>
  <c r="O91" i="28"/>
  <c r="M91" i="28"/>
  <c r="K91" i="28"/>
  <c r="I91" i="28"/>
  <c r="C91" i="28"/>
  <c r="B91" i="28" s="1"/>
  <c r="A91" i="28"/>
  <c r="AF90" i="28"/>
  <c r="AD90" i="28"/>
  <c r="AC90" i="28"/>
  <c r="X90" i="28"/>
  <c r="V90" i="28"/>
  <c r="U90" i="28"/>
  <c r="R90" i="28"/>
  <c r="AE90" i="28" s="1"/>
  <c r="P90" i="28"/>
  <c r="O90" i="28"/>
  <c r="M90" i="28"/>
  <c r="K90" i="28"/>
  <c r="I90" i="28"/>
  <c r="C90" i="28"/>
  <c r="B90" i="28" s="1"/>
  <c r="A90" i="28"/>
  <c r="AF89" i="28"/>
  <c r="AD89" i="28"/>
  <c r="AC89" i="28"/>
  <c r="X89" i="28"/>
  <c r="V89" i="28"/>
  <c r="U89" i="28"/>
  <c r="R89" i="28"/>
  <c r="AE89" i="28" s="1"/>
  <c r="P89" i="28"/>
  <c r="O89" i="28"/>
  <c r="M89" i="28"/>
  <c r="K89" i="28"/>
  <c r="I89" i="28"/>
  <c r="C89" i="28"/>
  <c r="B89" i="28" s="1"/>
  <c r="A89" i="28"/>
  <c r="X88" i="28"/>
  <c r="V88" i="28"/>
  <c r="AD88" i="28" s="1"/>
  <c r="U88" i="28"/>
  <c r="R88" i="28"/>
  <c r="AE88" i="28" s="1"/>
  <c r="AF88" i="28" s="1"/>
  <c r="P88" i="28"/>
  <c r="O88" i="28"/>
  <c r="M88" i="28"/>
  <c r="K88" i="28"/>
  <c r="I88" i="28"/>
  <c r="C88" i="28"/>
  <c r="B88" i="28" s="1"/>
  <c r="A88" i="28"/>
  <c r="X87" i="28"/>
  <c r="V87" i="28"/>
  <c r="AD87" i="28" s="1"/>
  <c r="U87" i="28"/>
  <c r="R87" i="28"/>
  <c r="P87" i="28"/>
  <c r="O87" i="28"/>
  <c r="M87" i="28"/>
  <c r="K87" i="28"/>
  <c r="I87" i="28"/>
  <c r="C87" i="28"/>
  <c r="B87" i="28"/>
  <c r="A87" i="28"/>
  <c r="X86" i="28"/>
  <c r="V86" i="28"/>
  <c r="AD86" i="28" s="1"/>
  <c r="U86" i="28"/>
  <c r="R86" i="28"/>
  <c r="P86" i="28"/>
  <c r="O86" i="28"/>
  <c r="M86" i="28"/>
  <c r="K86" i="28"/>
  <c r="I86" i="28"/>
  <c r="C86" i="28"/>
  <c r="B86" i="28"/>
  <c r="A86" i="28"/>
  <c r="AD85" i="28"/>
  <c r="X85" i="28"/>
  <c r="V85" i="28"/>
  <c r="U85" i="28"/>
  <c r="R85" i="28"/>
  <c r="P85" i="28"/>
  <c r="O85" i="28"/>
  <c r="M85" i="28"/>
  <c r="K85" i="28"/>
  <c r="I85" i="28"/>
  <c r="C85" i="28"/>
  <c r="B85" i="28"/>
  <c r="A85" i="28"/>
  <c r="AF84" i="28"/>
  <c r="AD84" i="28"/>
  <c r="X84" i="28"/>
  <c r="V84" i="28"/>
  <c r="U84" i="28"/>
  <c r="R84" i="28"/>
  <c r="AE84" i="28" s="1"/>
  <c r="P84" i="28"/>
  <c r="O84" i="28"/>
  <c r="M84" i="28"/>
  <c r="K84" i="28"/>
  <c r="I84" i="28"/>
  <c r="C84" i="28"/>
  <c r="B84" i="28"/>
  <c r="A84" i="28"/>
  <c r="AF83" i="28"/>
  <c r="AD83" i="28"/>
  <c r="AC83" i="28"/>
  <c r="X83" i="28"/>
  <c r="V83" i="28"/>
  <c r="U83" i="28"/>
  <c r="R83" i="28"/>
  <c r="AE83" i="28" s="1"/>
  <c r="P83" i="28"/>
  <c r="O83" i="28"/>
  <c r="M83" i="28"/>
  <c r="K83" i="28"/>
  <c r="I83" i="28"/>
  <c r="C83" i="28"/>
  <c r="B83" i="28" s="1"/>
  <c r="A83" i="28"/>
  <c r="AF82" i="28"/>
  <c r="AD82" i="28"/>
  <c r="AC82" i="28"/>
  <c r="X82" i="28"/>
  <c r="V82" i="28"/>
  <c r="U82" i="28"/>
  <c r="R82" i="28"/>
  <c r="AE82" i="28" s="1"/>
  <c r="P82" i="28"/>
  <c r="O82" i="28"/>
  <c r="M82" i="28"/>
  <c r="K82" i="28"/>
  <c r="I82" i="28"/>
  <c r="C82" i="28"/>
  <c r="B82" i="28" s="1"/>
  <c r="A82" i="28"/>
  <c r="AF81" i="28"/>
  <c r="AD81" i="28"/>
  <c r="AC81" i="28"/>
  <c r="X81" i="28"/>
  <c r="V81" i="28"/>
  <c r="U81" i="28"/>
  <c r="R81" i="28"/>
  <c r="AE81" i="28" s="1"/>
  <c r="P81" i="28"/>
  <c r="O81" i="28"/>
  <c r="M81" i="28"/>
  <c r="K81" i="28"/>
  <c r="I81" i="28"/>
  <c r="C81" i="28"/>
  <c r="B81" i="28"/>
  <c r="A81" i="28"/>
  <c r="X80" i="28"/>
  <c r="V80" i="28"/>
  <c r="AD80" i="28" s="1"/>
  <c r="U80" i="28"/>
  <c r="R80" i="28"/>
  <c r="AE80" i="28" s="1"/>
  <c r="AF80" i="28" s="1"/>
  <c r="P80" i="28"/>
  <c r="O80" i="28"/>
  <c r="M80" i="28"/>
  <c r="K80" i="28"/>
  <c r="I80" i="28"/>
  <c r="C80" i="28"/>
  <c r="B80" i="28" s="1"/>
  <c r="A80" i="28"/>
  <c r="X79" i="28"/>
  <c r="V79" i="28"/>
  <c r="AD79" i="28" s="1"/>
  <c r="U79" i="28"/>
  <c r="R79" i="28"/>
  <c r="P79" i="28"/>
  <c r="O79" i="28"/>
  <c r="M79" i="28"/>
  <c r="K79" i="28"/>
  <c r="C79" i="28"/>
  <c r="B79" i="28"/>
  <c r="A79" i="28"/>
  <c r="AE78" i="28"/>
  <c r="AF78" i="28" s="1"/>
  <c r="X78" i="28"/>
  <c r="V78" i="28"/>
  <c r="AD78" i="28" s="1"/>
  <c r="U78" i="28"/>
  <c r="R78" i="28"/>
  <c r="AC78" i="28" s="1"/>
  <c r="P78" i="28"/>
  <c r="O78" i="28"/>
  <c r="M78" i="28"/>
  <c r="K78" i="28"/>
  <c r="I78" i="28"/>
  <c r="C78" i="28"/>
  <c r="B78" i="28"/>
  <c r="A78" i="28"/>
  <c r="X77" i="28"/>
  <c r="V77" i="28"/>
  <c r="AD77" i="28" s="1"/>
  <c r="U77" i="28"/>
  <c r="R77" i="28"/>
  <c r="AC77" i="28" s="1"/>
  <c r="O77" i="28"/>
  <c r="P77" i="28" s="1"/>
  <c r="M77" i="28"/>
  <c r="K77" i="28"/>
  <c r="I77" i="28"/>
  <c r="C77" i="28"/>
  <c r="B77" i="28"/>
  <c r="A77" i="28"/>
  <c r="AE76" i="28"/>
  <c r="AF76" i="28" s="1"/>
  <c r="AC76" i="28"/>
  <c r="X76" i="28"/>
  <c r="V76" i="28"/>
  <c r="AD76" i="28" s="1"/>
  <c r="U76" i="28"/>
  <c r="R76" i="28"/>
  <c r="P76" i="28"/>
  <c r="O76" i="28"/>
  <c r="M76" i="28"/>
  <c r="K76" i="28"/>
  <c r="I76" i="28"/>
  <c r="C76" i="28"/>
  <c r="B76" i="28" s="1"/>
  <c r="A76" i="28"/>
  <c r="AE75" i="28"/>
  <c r="AF75" i="28" s="1"/>
  <c r="AC75" i="28"/>
  <c r="X75" i="28"/>
  <c r="V75" i="28"/>
  <c r="AD75" i="28" s="1"/>
  <c r="U75" i="28"/>
  <c r="R75" i="28"/>
  <c r="O75" i="28"/>
  <c r="P75" i="28" s="1"/>
  <c r="M75" i="28"/>
  <c r="K75" i="28"/>
  <c r="I75" i="28"/>
  <c r="C75" i="28"/>
  <c r="B75" i="28" s="1"/>
  <c r="A75" i="28"/>
  <c r="AE74" i="28"/>
  <c r="AF74" i="28" s="1"/>
  <c r="AC74" i="28"/>
  <c r="X74" i="28"/>
  <c r="V74" i="28"/>
  <c r="AD74" i="28" s="1"/>
  <c r="U74" i="28"/>
  <c r="R74" i="28"/>
  <c r="O74" i="28"/>
  <c r="P74" i="28" s="1"/>
  <c r="M74" i="28"/>
  <c r="K74" i="28"/>
  <c r="I74" i="28"/>
  <c r="C74" i="28"/>
  <c r="B74" i="28"/>
  <c r="A74" i="28"/>
  <c r="AE73" i="28"/>
  <c r="AF73" i="28" s="1"/>
  <c r="X73" i="28"/>
  <c r="V73" i="28"/>
  <c r="AD73" i="28" s="1"/>
  <c r="U73" i="28"/>
  <c r="R73" i="28"/>
  <c r="AC73" i="28" s="1"/>
  <c r="P73" i="28"/>
  <c r="O73" i="28"/>
  <c r="M73" i="28"/>
  <c r="K73" i="28"/>
  <c r="I73" i="28"/>
  <c r="C73" i="28"/>
  <c r="B73" i="28"/>
  <c r="A73" i="28"/>
  <c r="AC72" i="28"/>
  <c r="X72" i="28"/>
  <c r="V72" i="28"/>
  <c r="AD72" i="28" s="1"/>
  <c r="U72" i="28"/>
  <c r="R72" i="28"/>
  <c r="AE72" i="28" s="1"/>
  <c r="AF72" i="28" s="1"/>
  <c r="P72" i="28"/>
  <c r="O72" i="28"/>
  <c r="M72" i="28"/>
  <c r="K72" i="28"/>
  <c r="I72" i="28"/>
  <c r="C72" i="28"/>
  <c r="B72" i="28" s="1"/>
  <c r="A72" i="28"/>
  <c r="X71" i="28"/>
  <c r="V71" i="28"/>
  <c r="AD71" i="28" s="1"/>
  <c r="U71" i="28"/>
  <c r="R71" i="28"/>
  <c r="P71" i="28"/>
  <c r="O71" i="28"/>
  <c r="M71" i="28"/>
  <c r="K71" i="28"/>
  <c r="I71" i="28"/>
  <c r="C71" i="28"/>
  <c r="B71" i="28"/>
  <c r="A71" i="28"/>
  <c r="X70" i="28"/>
  <c r="V70" i="28"/>
  <c r="AD70" i="28" s="1"/>
  <c r="U70" i="28"/>
  <c r="R70" i="28"/>
  <c r="AC70" i="28" s="1"/>
  <c r="P70" i="28"/>
  <c r="O70" i="28"/>
  <c r="M70" i="28"/>
  <c r="K70" i="28"/>
  <c r="I70" i="28"/>
  <c r="C70" i="28"/>
  <c r="B70" i="28"/>
  <c r="A70" i="28"/>
  <c r="X69" i="28"/>
  <c r="V69" i="28"/>
  <c r="AD69" i="28" s="1"/>
  <c r="U69" i="28"/>
  <c r="R69" i="28"/>
  <c r="AC69" i="28" s="1"/>
  <c r="P69" i="28"/>
  <c r="O69" i="28"/>
  <c r="M69" i="28"/>
  <c r="K69" i="28"/>
  <c r="I69" i="28"/>
  <c r="C69" i="28"/>
  <c r="B69" i="28" s="1"/>
  <c r="A69" i="28"/>
  <c r="AF68" i="28"/>
  <c r="AE68" i="28"/>
  <c r="X68" i="28"/>
  <c r="V68" i="28"/>
  <c r="AD68" i="28" s="1"/>
  <c r="U68" i="28"/>
  <c r="R68" i="28"/>
  <c r="AC68" i="28" s="1"/>
  <c r="O68" i="28"/>
  <c r="P68" i="28" s="1"/>
  <c r="M68" i="28"/>
  <c r="K68" i="28"/>
  <c r="I68" i="28"/>
  <c r="C68" i="28"/>
  <c r="B68" i="28"/>
  <c r="A68" i="28"/>
  <c r="AE67" i="28"/>
  <c r="AF67" i="28" s="1"/>
  <c r="X67" i="28"/>
  <c r="V67" i="28"/>
  <c r="AD67" i="28" s="1"/>
  <c r="U67" i="28"/>
  <c r="R67" i="28"/>
  <c r="AC67" i="28" s="1"/>
  <c r="P67" i="28"/>
  <c r="O67" i="28"/>
  <c r="M67" i="28"/>
  <c r="K67" i="28"/>
  <c r="I67" i="28"/>
  <c r="C67" i="28"/>
  <c r="B67" i="28"/>
  <c r="A67" i="28"/>
  <c r="X66" i="28"/>
  <c r="V66" i="28"/>
  <c r="AD66" i="28" s="1"/>
  <c r="U66" i="28"/>
  <c r="R66" i="28"/>
  <c r="AC66" i="28" s="1"/>
  <c r="P66" i="28"/>
  <c r="O66" i="28"/>
  <c r="M66" i="28"/>
  <c r="K66" i="28"/>
  <c r="I66" i="28"/>
  <c r="C66" i="28"/>
  <c r="B66" i="28"/>
  <c r="A66" i="28"/>
  <c r="X65" i="28"/>
  <c r="V65" i="28"/>
  <c r="AD65" i="28" s="1"/>
  <c r="U65" i="28"/>
  <c r="R65" i="28"/>
  <c r="AC65" i="28" s="1"/>
  <c r="P65" i="28"/>
  <c r="O65" i="28"/>
  <c r="M65" i="28"/>
  <c r="K65" i="28"/>
  <c r="I65" i="28"/>
  <c r="C65" i="28"/>
  <c r="B65" i="28"/>
  <c r="A65" i="28"/>
  <c r="AF64" i="28"/>
  <c r="AE64" i="28"/>
  <c r="X64" i="28"/>
  <c r="V64" i="28"/>
  <c r="AD64" i="28" s="1"/>
  <c r="U64" i="28"/>
  <c r="R64" i="28"/>
  <c r="AC64" i="28" s="1"/>
  <c r="P64" i="28"/>
  <c r="O64" i="28"/>
  <c r="M64" i="28"/>
  <c r="K64" i="28"/>
  <c r="I64" i="28"/>
  <c r="C64" i="28"/>
  <c r="B64" i="28"/>
  <c r="A64" i="28"/>
  <c r="AF63" i="28"/>
  <c r="AE63" i="28"/>
  <c r="X63" i="28"/>
  <c r="V63" i="28"/>
  <c r="AD63" i="28" s="1"/>
  <c r="U63" i="28"/>
  <c r="R63" i="28"/>
  <c r="AC63" i="28" s="1"/>
  <c r="P63" i="28"/>
  <c r="O63" i="28"/>
  <c r="M63" i="28"/>
  <c r="K63" i="28"/>
  <c r="I63" i="28"/>
  <c r="C63" i="28"/>
  <c r="B63" i="28"/>
  <c r="A63" i="28"/>
  <c r="X62" i="28"/>
  <c r="V62" i="28"/>
  <c r="AD62" i="28" s="1"/>
  <c r="U62" i="28"/>
  <c r="R62" i="28"/>
  <c r="AC62" i="28" s="1"/>
  <c r="P62" i="28"/>
  <c r="O62" i="28"/>
  <c r="M62" i="28"/>
  <c r="K62" i="28"/>
  <c r="I62" i="28"/>
  <c r="C62" i="28"/>
  <c r="B62" i="28"/>
  <c r="A62" i="28"/>
  <c r="X61" i="28"/>
  <c r="V61" i="28"/>
  <c r="AD61" i="28" s="1"/>
  <c r="U61" i="28"/>
  <c r="R61" i="28"/>
  <c r="AC61" i="28" s="1"/>
  <c r="P61" i="28"/>
  <c r="O61" i="28"/>
  <c r="M61" i="28"/>
  <c r="K61" i="28"/>
  <c r="I61" i="28"/>
  <c r="C61" i="28"/>
  <c r="B61" i="28"/>
  <c r="A61" i="28"/>
  <c r="AF60" i="28"/>
  <c r="AE60" i="28"/>
  <c r="X60" i="28"/>
  <c r="V60" i="28"/>
  <c r="AD60" i="28" s="1"/>
  <c r="U60" i="28"/>
  <c r="R60" i="28"/>
  <c r="AC60" i="28" s="1"/>
  <c r="P60" i="28"/>
  <c r="O60" i="28"/>
  <c r="M60" i="28"/>
  <c r="K60" i="28"/>
  <c r="I60" i="28"/>
  <c r="C60" i="28"/>
  <c r="B60" i="28"/>
  <c r="A60" i="28"/>
  <c r="AF59" i="28"/>
  <c r="AE59" i="28"/>
  <c r="X59" i="28"/>
  <c r="V59" i="28"/>
  <c r="AD59" i="28" s="1"/>
  <c r="U59" i="28"/>
  <c r="R59" i="28"/>
  <c r="AC59" i="28" s="1"/>
  <c r="P59" i="28"/>
  <c r="O59" i="28"/>
  <c r="M59" i="28"/>
  <c r="K59" i="28"/>
  <c r="I59" i="28"/>
  <c r="C59" i="28"/>
  <c r="B59" i="28"/>
  <c r="A59" i="28"/>
  <c r="X58" i="28"/>
  <c r="V58" i="28"/>
  <c r="AD58" i="28" s="1"/>
  <c r="U58" i="28"/>
  <c r="R58" i="28"/>
  <c r="AC58" i="28" s="1"/>
  <c r="P58" i="28"/>
  <c r="O58" i="28"/>
  <c r="M58" i="28"/>
  <c r="K58" i="28"/>
  <c r="I58" i="28"/>
  <c r="C58" i="28"/>
  <c r="B58" i="28"/>
  <c r="A58" i="28"/>
  <c r="X57" i="28"/>
  <c r="V57" i="28"/>
  <c r="AD57" i="28" s="1"/>
  <c r="U57" i="28"/>
  <c r="R57" i="28"/>
  <c r="AC57" i="28" s="1"/>
  <c r="P57" i="28"/>
  <c r="O57" i="28"/>
  <c r="M57" i="28"/>
  <c r="K57" i="28"/>
  <c r="I57" i="28"/>
  <c r="C57" i="28"/>
  <c r="B57" i="28"/>
  <c r="A57" i="28"/>
  <c r="AF56" i="28"/>
  <c r="AE56" i="28"/>
  <c r="X56" i="28"/>
  <c r="V56" i="28"/>
  <c r="AD56" i="28" s="1"/>
  <c r="U56" i="28"/>
  <c r="R56" i="28"/>
  <c r="AC56" i="28" s="1"/>
  <c r="P56" i="28"/>
  <c r="O56" i="28"/>
  <c r="M56" i="28"/>
  <c r="K56" i="28"/>
  <c r="I56" i="28"/>
  <c r="C56" i="28"/>
  <c r="B56" i="28"/>
  <c r="A56" i="28"/>
  <c r="AF55" i="28"/>
  <c r="AE55" i="28"/>
  <c r="X55" i="28"/>
  <c r="V55" i="28"/>
  <c r="AD55" i="28" s="1"/>
  <c r="U55" i="28"/>
  <c r="R55" i="28"/>
  <c r="AC55" i="28" s="1"/>
  <c r="P55" i="28"/>
  <c r="O55" i="28"/>
  <c r="M55" i="28"/>
  <c r="K55" i="28"/>
  <c r="I55" i="28"/>
  <c r="C55" i="28"/>
  <c r="B55" i="28"/>
  <c r="A55" i="28"/>
  <c r="X54" i="28"/>
  <c r="V54" i="28"/>
  <c r="AD54" i="28" s="1"/>
  <c r="U54" i="28"/>
  <c r="R54" i="28"/>
  <c r="AC54" i="28" s="1"/>
  <c r="P54" i="28"/>
  <c r="O54" i="28"/>
  <c r="M54" i="28"/>
  <c r="K54" i="28"/>
  <c r="I54" i="28"/>
  <c r="C54" i="28"/>
  <c r="B54" i="28"/>
  <c r="A54" i="28"/>
  <c r="X53" i="28"/>
  <c r="V53" i="28"/>
  <c r="AD53" i="28" s="1"/>
  <c r="U53" i="28"/>
  <c r="R53" i="28"/>
  <c r="AC53" i="28" s="1"/>
  <c r="P53" i="28"/>
  <c r="O53" i="28"/>
  <c r="M53" i="28"/>
  <c r="K53" i="28"/>
  <c r="I53" i="28"/>
  <c r="C53" i="28"/>
  <c r="B53" i="28"/>
  <c r="A53" i="28"/>
  <c r="AF52" i="28"/>
  <c r="AE52" i="28"/>
  <c r="X52" i="28"/>
  <c r="V52" i="28"/>
  <c r="AD52" i="28" s="1"/>
  <c r="U52" i="28"/>
  <c r="R52" i="28"/>
  <c r="AC52" i="28" s="1"/>
  <c r="P52" i="28"/>
  <c r="O52" i="28"/>
  <c r="M52" i="28"/>
  <c r="K52" i="28"/>
  <c r="I52" i="28"/>
  <c r="C52" i="28"/>
  <c r="B52" i="28"/>
  <c r="A52" i="28"/>
  <c r="AF51" i="28"/>
  <c r="AE51" i="28"/>
  <c r="X51" i="28"/>
  <c r="V51" i="28"/>
  <c r="AD51" i="28" s="1"/>
  <c r="U51" i="28"/>
  <c r="R51" i="28"/>
  <c r="AC51" i="28" s="1"/>
  <c r="P51" i="28"/>
  <c r="O51" i="28"/>
  <c r="M51" i="28"/>
  <c r="K51" i="28"/>
  <c r="I51" i="28"/>
  <c r="C51" i="28"/>
  <c r="B51" i="28"/>
  <c r="A51" i="28"/>
  <c r="X50" i="28"/>
  <c r="V50" i="28"/>
  <c r="AD50" i="28" s="1"/>
  <c r="U50" i="28"/>
  <c r="R50" i="28"/>
  <c r="AC50" i="28" s="1"/>
  <c r="P50" i="28"/>
  <c r="O50" i="28"/>
  <c r="M50" i="28"/>
  <c r="K50" i="28"/>
  <c r="I50" i="28"/>
  <c r="C50" i="28"/>
  <c r="B50" i="28"/>
  <c r="A50" i="28"/>
  <c r="X49" i="28"/>
  <c r="V49" i="28"/>
  <c r="AD49" i="28" s="1"/>
  <c r="U49" i="28"/>
  <c r="R49" i="28"/>
  <c r="AC49" i="28" s="1"/>
  <c r="P49" i="28"/>
  <c r="O49" i="28"/>
  <c r="M49" i="28"/>
  <c r="K49" i="28"/>
  <c r="I49" i="28"/>
  <c r="C49" i="28"/>
  <c r="B49" i="28"/>
  <c r="A49" i="28"/>
  <c r="AF48" i="28"/>
  <c r="AE48" i="28"/>
  <c r="X48" i="28"/>
  <c r="V48" i="28"/>
  <c r="AD48" i="28" s="1"/>
  <c r="U48" i="28"/>
  <c r="R48" i="28"/>
  <c r="AC48" i="28" s="1"/>
  <c r="P48" i="28"/>
  <c r="O48" i="28"/>
  <c r="M48" i="28"/>
  <c r="K48" i="28"/>
  <c r="I48" i="28"/>
  <c r="C48" i="28"/>
  <c r="B48" i="28"/>
  <c r="A48" i="28"/>
  <c r="AF47" i="28"/>
  <c r="AE47" i="28"/>
  <c r="X47" i="28"/>
  <c r="V47" i="28"/>
  <c r="AD47" i="28" s="1"/>
  <c r="U47" i="28"/>
  <c r="R47" i="28"/>
  <c r="AC47" i="28" s="1"/>
  <c r="P47" i="28"/>
  <c r="O47" i="28"/>
  <c r="M47" i="28"/>
  <c r="K47" i="28"/>
  <c r="I47" i="28"/>
  <c r="C47" i="28"/>
  <c r="B47" i="28"/>
  <c r="A47" i="28"/>
  <c r="X46" i="28"/>
  <c r="V46" i="28"/>
  <c r="AD46" i="28" s="1"/>
  <c r="U46" i="28"/>
  <c r="R46" i="28"/>
  <c r="AC46" i="28" s="1"/>
  <c r="P46" i="28"/>
  <c r="O46" i="28"/>
  <c r="M46" i="28"/>
  <c r="K46" i="28"/>
  <c r="I46" i="28"/>
  <c r="C46" i="28"/>
  <c r="B46" i="28"/>
  <c r="A46" i="28"/>
  <c r="X45" i="28"/>
  <c r="V45" i="28"/>
  <c r="AD45" i="28" s="1"/>
  <c r="U45" i="28"/>
  <c r="R45" i="28"/>
  <c r="AC45" i="28" s="1"/>
  <c r="P45" i="28"/>
  <c r="O45" i="28"/>
  <c r="M45" i="28"/>
  <c r="K45" i="28"/>
  <c r="I45" i="28"/>
  <c r="C45" i="28"/>
  <c r="B45" i="28"/>
  <c r="A45" i="28"/>
  <c r="AF44" i="28"/>
  <c r="AE44" i="28"/>
  <c r="X44" i="28"/>
  <c r="V44" i="28"/>
  <c r="AD44" i="28" s="1"/>
  <c r="U44" i="28"/>
  <c r="R44" i="28"/>
  <c r="AC44" i="28" s="1"/>
  <c r="P44" i="28"/>
  <c r="O44" i="28"/>
  <c r="M44" i="28"/>
  <c r="K44" i="28"/>
  <c r="I44" i="28"/>
  <c r="C44" i="28"/>
  <c r="B44" i="28"/>
  <c r="A44" i="28"/>
  <c r="AF43" i="28"/>
  <c r="AE43" i="28"/>
  <c r="X43" i="28"/>
  <c r="V43" i="28"/>
  <c r="AD43" i="28" s="1"/>
  <c r="U43" i="28"/>
  <c r="R43" i="28"/>
  <c r="AC43" i="28" s="1"/>
  <c r="P43" i="28"/>
  <c r="O43" i="28"/>
  <c r="M43" i="28"/>
  <c r="K43" i="28"/>
  <c r="I43" i="28"/>
  <c r="C43" i="28"/>
  <c r="B43" i="28"/>
  <c r="A43" i="28"/>
  <c r="X42" i="28"/>
  <c r="V42" i="28"/>
  <c r="AD42" i="28" s="1"/>
  <c r="U42" i="28"/>
  <c r="R42" i="28"/>
  <c r="AC42" i="28" s="1"/>
  <c r="P42" i="28"/>
  <c r="O42" i="28"/>
  <c r="M42" i="28"/>
  <c r="K42" i="28"/>
  <c r="I42" i="28"/>
  <c r="C42" i="28"/>
  <c r="B42" i="28"/>
  <c r="A42" i="28"/>
  <c r="X41" i="28"/>
  <c r="V41" i="28"/>
  <c r="AD41" i="28" s="1"/>
  <c r="U41" i="28"/>
  <c r="R41" i="28"/>
  <c r="AC41" i="28" s="1"/>
  <c r="P41" i="28"/>
  <c r="O41" i="28"/>
  <c r="M41" i="28"/>
  <c r="K41" i="28"/>
  <c r="I41" i="28"/>
  <c r="C41" i="28"/>
  <c r="B41" i="28"/>
  <c r="A41" i="28"/>
  <c r="AF40" i="28"/>
  <c r="AE40" i="28"/>
  <c r="X40" i="28"/>
  <c r="V40" i="28"/>
  <c r="AD40" i="28" s="1"/>
  <c r="U40" i="28"/>
  <c r="R40" i="28"/>
  <c r="AC40" i="28" s="1"/>
  <c r="P40" i="28"/>
  <c r="O40" i="28"/>
  <c r="M40" i="28"/>
  <c r="K40" i="28"/>
  <c r="I40" i="28"/>
  <c r="C40" i="28"/>
  <c r="B40" i="28"/>
  <c r="A40" i="28"/>
  <c r="AF39" i="28"/>
  <c r="AE39" i="28"/>
  <c r="X39" i="28"/>
  <c r="V39" i="28"/>
  <c r="AD39" i="28" s="1"/>
  <c r="U39" i="28"/>
  <c r="R39" i="28"/>
  <c r="AC39" i="28" s="1"/>
  <c r="P39" i="28"/>
  <c r="O39" i="28"/>
  <c r="M39" i="28"/>
  <c r="K39" i="28"/>
  <c r="I39" i="28"/>
  <c r="C39" i="28"/>
  <c r="B39" i="28"/>
  <c r="A39" i="28"/>
  <c r="X38" i="28"/>
  <c r="V38" i="28"/>
  <c r="AD38" i="28" s="1"/>
  <c r="U38" i="28"/>
  <c r="R38" i="28"/>
  <c r="AC38" i="28" s="1"/>
  <c r="P38" i="28"/>
  <c r="O38" i="28"/>
  <c r="M38" i="28"/>
  <c r="K38" i="28"/>
  <c r="I38" i="28"/>
  <c r="C38" i="28"/>
  <c r="B38" i="28"/>
  <c r="A38" i="28"/>
  <c r="X37" i="28"/>
  <c r="V37" i="28"/>
  <c r="AD37" i="28" s="1"/>
  <c r="U37" i="28"/>
  <c r="R37" i="28"/>
  <c r="AC37" i="28" s="1"/>
  <c r="P37" i="28"/>
  <c r="O37" i="28"/>
  <c r="M37" i="28"/>
  <c r="K37" i="28"/>
  <c r="I37" i="28"/>
  <c r="C37" i="28"/>
  <c r="B37" i="28"/>
  <c r="A37" i="28"/>
  <c r="AF36" i="28"/>
  <c r="AE36" i="28"/>
  <c r="X36" i="28"/>
  <c r="V36" i="28"/>
  <c r="AD36" i="28" s="1"/>
  <c r="U36" i="28"/>
  <c r="R36" i="28"/>
  <c r="AC36" i="28" s="1"/>
  <c r="P36" i="28"/>
  <c r="O36" i="28"/>
  <c r="M36" i="28"/>
  <c r="K36" i="28"/>
  <c r="I36" i="28"/>
  <c r="C36" i="28"/>
  <c r="B36" i="28"/>
  <c r="A36" i="28"/>
  <c r="AF35" i="28"/>
  <c r="AE35" i="28"/>
  <c r="X35" i="28"/>
  <c r="V35" i="28"/>
  <c r="AD35" i="28" s="1"/>
  <c r="U35" i="28"/>
  <c r="R35" i="28"/>
  <c r="AC35" i="28" s="1"/>
  <c r="P35" i="28"/>
  <c r="O35" i="28"/>
  <c r="M35" i="28"/>
  <c r="K35" i="28"/>
  <c r="I35" i="28"/>
  <c r="C35" i="28"/>
  <c r="B35" i="28"/>
  <c r="A35" i="28"/>
  <c r="X34" i="28"/>
  <c r="V34" i="28"/>
  <c r="AD34" i="28" s="1"/>
  <c r="U34" i="28"/>
  <c r="R34" i="28"/>
  <c r="AC34" i="28" s="1"/>
  <c r="P34" i="28"/>
  <c r="O34" i="28"/>
  <c r="M34" i="28"/>
  <c r="K34" i="28"/>
  <c r="I34" i="28"/>
  <c r="C34" i="28"/>
  <c r="B34" i="28"/>
  <c r="A34" i="28"/>
  <c r="X33" i="28"/>
  <c r="V33" i="28"/>
  <c r="AD33" i="28" s="1"/>
  <c r="U33" i="28"/>
  <c r="R33" i="28"/>
  <c r="AC33" i="28" s="1"/>
  <c r="P33" i="28"/>
  <c r="O33" i="28"/>
  <c r="M33" i="28"/>
  <c r="K33" i="28"/>
  <c r="I33" i="28"/>
  <c r="C33" i="28"/>
  <c r="B33" i="28"/>
  <c r="A33" i="28"/>
  <c r="AF32" i="28"/>
  <c r="AE32" i="28"/>
  <c r="X32" i="28"/>
  <c r="V32" i="28"/>
  <c r="AD32" i="28" s="1"/>
  <c r="U32" i="28"/>
  <c r="R32" i="28"/>
  <c r="AC32" i="28" s="1"/>
  <c r="P32" i="28"/>
  <c r="O32" i="28"/>
  <c r="M32" i="28"/>
  <c r="K32" i="28"/>
  <c r="I32" i="28"/>
  <c r="C32" i="28"/>
  <c r="B32" i="28"/>
  <c r="A32" i="28"/>
  <c r="AF31" i="28"/>
  <c r="AE31" i="28"/>
  <c r="X31" i="28"/>
  <c r="V31" i="28"/>
  <c r="AD31" i="28" s="1"/>
  <c r="U31" i="28"/>
  <c r="R31" i="28"/>
  <c r="AC31" i="28" s="1"/>
  <c r="P31" i="28"/>
  <c r="O31" i="28"/>
  <c r="M31" i="28"/>
  <c r="K31" i="28"/>
  <c r="I31" i="28"/>
  <c r="C31" i="28"/>
  <c r="B31" i="28"/>
  <c r="A31" i="28"/>
  <c r="X30" i="28"/>
  <c r="V30" i="28"/>
  <c r="AD30" i="28" s="1"/>
  <c r="U30" i="28"/>
  <c r="R30" i="28"/>
  <c r="AC30" i="28" s="1"/>
  <c r="P30" i="28"/>
  <c r="O30" i="28"/>
  <c r="M30" i="28"/>
  <c r="K30" i="28"/>
  <c r="I30" i="28"/>
  <c r="C30" i="28"/>
  <c r="B30" i="28"/>
  <c r="A30" i="28"/>
  <c r="X29" i="28"/>
  <c r="V29" i="28"/>
  <c r="AD29" i="28" s="1"/>
  <c r="U29" i="28"/>
  <c r="R29" i="28"/>
  <c r="AC29" i="28" s="1"/>
  <c r="P29" i="28"/>
  <c r="O29" i="28"/>
  <c r="M29" i="28"/>
  <c r="K29" i="28"/>
  <c r="I29" i="28"/>
  <c r="C29" i="28"/>
  <c r="B29" i="28"/>
  <c r="A29" i="28"/>
  <c r="AF28" i="28"/>
  <c r="AE28" i="28"/>
  <c r="X28" i="28"/>
  <c r="V28" i="28"/>
  <c r="AD28" i="28" s="1"/>
  <c r="U28" i="28"/>
  <c r="R28" i="28"/>
  <c r="AC28" i="28" s="1"/>
  <c r="P28" i="28"/>
  <c r="O28" i="28"/>
  <c r="M28" i="28"/>
  <c r="K28" i="28"/>
  <c r="I28" i="28"/>
  <c r="C28" i="28"/>
  <c r="B28" i="28"/>
  <c r="A28" i="28"/>
  <c r="AF27" i="28"/>
  <c r="AE27" i="28"/>
  <c r="X27" i="28"/>
  <c r="V27" i="28"/>
  <c r="AD27" i="28" s="1"/>
  <c r="U27" i="28"/>
  <c r="R27" i="28"/>
  <c r="AC27" i="28" s="1"/>
  <c r="P27" i="28"/>
  <c r="O27" i="28"/>
  <c r="M27" i="28"/>
  <c r="K27" i="28"/>
  <c r="I27" i="28"/>
  <c r="C27" i="28"/>
  <c r="B27" i="28"/>
  <c r="A27" i="28"/>
  <c r="X26" i="28"/>
  <c r="V26" i="28"/>
  <c r="AD26" i="28" s="1"/>
  <c r="U26" i="28"/>
  <c r="R26" i="28"/>
  <c r="AC26" i="28" s="1"/>
  <c r="P26" i="28"/>
  <c r="O26" i="28"/>
  <c r="M26" i="28"/>
  <c r="K26" i="28"/>
  <c r="I26" i="28"/>
  <c r="C26" i="28"/>
  <c r="B26" i="28"/>
  <c r="A26" i="28"/>
  <c r="X25" i="28"/>
  <c r="V25" i="28"/>
  <c r="AD25" i="28" s="1"/>
  <c r="U25" i="28"/>
  <c r="R25" i="28"/>
  <c r="AC25" i="28" s="1"/>
  <c r="P25" i="28"/>
  <c r="O25" i="28"/>
  <c r="M25" i="28"/>
  <c r="K25" i="28"/>
  <c r="I25" i="28"/>
  <c r="C25" i="28"/>
  <c r="B25" i="28"/>
  <c r="A25" i="28"/>
  <c r="AF24" i="28"/>
  <c r="AE24" i="28"/>
  <c r="X24" i="28"/>
  <c r="V24" i="28"/>
  <c r="AD24" i="28" s="1"/>
  <c r="U24" i="28"/>
  <c r="R24" i="28"/>
  <c r="AC24" i="28" s="1"/>
  <c r="P24" i="28"/>
  <c r="O24" i="28"/>
  <c r="M24" i="28"/>
  <c r="K24" i="28"/>
  <c r="I24" i="28"/>
  <c r="C24" i="28"/>
  <c r="B24" i="28"/>
  <c r="A24" i="28"/>
  <c r="AF23" i="28"/>
  <c r="AE23" i="28"/>
  <c r="X23" i="28"/>
  <c r="V23" i="28"/>
  <c r="AD23" i="28" s="1"/>
  <c r="U23" i="28"/>
  <c r="R23" i="28"/>
  <c r="AC23" i="28" s="1"/>
  <c r="P23" i="28"/>
  <c r="O23" i="28"/>
  <c r="M23" i="28"/>
  <c r="K23" i="28"/>
  <c r="I23" i="28"/>
  <c r="C23" i="28"/>
  <c r="B23" i="28"/>
  <c r="A23" i="28"/>
  <c r="X22" i="28"/>
  <c r="V22" i="28"/>
  <c r="AD22" i="28" s="1"/>
  <c r="U22" i="28"/>
  <c r="R22" i="28"/>
  <c r="AC22" i="28" s="1"/>
  <c r="P22" i="28"/>
  <c r="O22" i="28"/>
  <c r="M22" i="28"/>
  <c r="K22" i="28"/>
  <c r="I22" i="28"/>
  <c r="C22" i="28"/>
  <c r="B22" i="28"/>
  <c r="A22" i="28"/>
  <c r="X21" i="28"/>
  <c r="V21" i="28"/>
  <c r="AD21" i="28" s="1"/>
  <c r="U21" i="28"/>
  <c r="R21" i="28"/>
  <c r="AC21" i="28" s="1"/>
  <c r="P21" i="28"/>
  <c r="O21" i="28"/>
  <c r="M21" i="28"/>
  <c r="K21" i="28"/>
  <c r="I21" i="28"/>
  <c r="C21" i="28"/>
  <c r="B21" i="28"/>
  <c r="A21" i="28"/>
  <c r="AF20" i="28"/>
  <c r="AE20" i="28"/>
  <c r="X20" i="28"/>
  <c r="V20" i="28"/>
  <c r="AD20" i="28" s="1"/>
  <c r="U20" i="28"/>
  <c r="R20" i="28"/>
  <c r="AC20" i="28" s="1"/>
  <c r="P20" i="28"/>
  <c r="O20" i="28"/>
  <c r="M20" i="28"/>
  <c r="K20" i="28"/>
  <c r="I20" i="28"/>
  <c r="C20" i="28"/>
  <c r="B20" i="28"/>
  <c r="A20" i="28"/>
  <c r="AF19" i="28"/>
  <c r="AE19" i="28"/>
  <c r="X19" i="28"/>
  <c r="V19" i="28"/>
  <c r="AD19" i="28" s="1"/>
  <c r="U19" i="28"/>
  <c r="R19" i="28"/>
  <c r="AC19" i="28" s="1"/>
  <c r="P19" i="28"/>
  <c r="O19" i="28"/>
  <c r="M19" i="28"/>
  <c r="K19" i="28"/>
  <c r="I19" i="28"/>
  <c r="C19" i="28"/>
  <c r="B19" i="28"/>
  <c r="A19" i="28"/>
  <c r="X18" i="28"/>
  <c r="V18" i="28"/>
  <c r="AD18" i="28" s="1"/>
  <c r="U18" i="28"/>
  <c r="R18" i="28"/>
  <c r="AC18" i="28" s="1"/>
  <c r="P18" i="28"/>
  <c r="O18" i="28"/>
  <c r="M18" i="28"/>
  <c r="K18" i="28"/>
  <c r="I18" i="28"/>
  <c r="C18" i="28"/>
  <c r="B18" i="28"/>
  <c r="A18" i="28"/>
  <c r="X17" i="28"/>
  <c r="V17" i="28"/>
  <c r="AD17" i="28" s="1"/>
  <c r="U17" i="28"/>
  <c r="R17" i="28"/>
  <c r="AC17" i="28" s="1"/>
  <c r="P17" i="28"/>
  <c r="O17" i="28"/>
  <c r="M17" i="28"/>
  <c r="K17" i="28"/>
  <c r="I17" i="28"/>
  <c r="C17" i="28"/>
  <c r="B17" i="28"/>
  <c r="A17" i="28"/>
  <c r="AF16" i="28"/>
  <c r="AE16" i="28"/>
  <c r="X16" i="28"/>
  <c r="V16" i="28"/>
  <c r="AD16" i="28" s="1"/>
  <c r="U16" i="28"/>
  <c r="R16" i="28"/>
  <c r="AC16" i="28" s="1"/>
  <c r="P16" i="28"/>
  <c r="O16" i="28"/>
  <c r="M16" i="28"/>
  <c r="K16" i="28"/>
  <c r="I16" i="28"/>
  <c r="C16" i="28"/>
  <c r="B16" i="28"/>
  <c r="A16" i="28"/>
  <c r="AF15" i="28"/>
  <c r="AE15" i="28"/>
  <c r="X15" i="28"/>
  <c r="V15" i="28"/>
  <c r="AD15" i="28" s="1"/>
  <c r="U15" i="28"/>
  <c r="R15" i="28"/>
  <c r="AC15" i="28" s="1"/>
  <c r="P15" i="28"/>
  <c r="O15" i="28"/>
  <c r="M15" i="28"/>
  <c r="K15" i="28"/>
  <c r="I15" i="28"/>
  <c r="C15" i="28"/>
  <c r="B15" i="28"/>
  <c r="A15" i="28"/>
  <c r="X14" i="28"/>
  <c r="V14" i="28"/>
  <c r="AD14" i="28" s="1"/>
  <c r="U14" i="28"/>
  <c r="R14" i="28"/>
  <c r="AC14" i="28" s="1"/>
  <c r="P14" i="28"/>
  <c r="O14" i="28"/>
  <c r="M14" i="28"/>
  <c r="K14" i="28"/>
  <c r="I14" i="28"/>
  <c r="C14" i="28"/>
  <c r="B14" i="28"/>
  <c r="A14" i="28"/>
  <c r="X13" i="28"/>
  <c r="V13" i="28"/>
  <c r="AD13" i="28" s="1"/>
  <c r="U13" i="28"/>
  <c r="R13" i="28"/>
  <c r="AC13" i="28" s="1"/>
  <c r="P13" i="28"/>
  <c r="O13" i="28"/>
  <c r="M13" i="28"/>
  <c r="K13" i="28"/>
  <c r="I13" i="28"/>
  <c r="C13" i="28"/>
  <c r="B13" i="28"/>
  <c r="A13" i="28"/>
  <c r="AF12" i="28"/>
  <c r="AE12" i="28"/>
  <c r="X12" i="28"/>
  <c r="V12" i="28"/>
  <c r="AD12" i="28" s="1"/>
  <c r="U12" i="28"/>
  <c r="R12" i="28"/>
  <c r="AC12" i="28" s="1"/>
  <c r="P12" i="28"/>
  <c r="O12" i="28"/>
  <c r="M12" i="28"/>
  <c r="K12" i="28"/>
  <c r="I12" i="28"/>
  <c r="C12" i="28"/>
  <c r="B12" i="28"/>
  <c r="A12" i="28"/>
  <c r="AF11" i="28"/>
  <c r="AE11" i="28"/>
  <c r="X11" i="28"/>
  <c r="V11" i="28"/>
  <c r="AD11" i="28" s="1"/>
  <c r="U11" i="28"/>
  <c r="R11" i="28"/>
  <c r="AC11" i="28" s="1"/>
  <c r="P11" i="28"/>
  <c r="O11" i="28"/>
  <c r="M11" i="28"/>
  <c r="K11" i="28"/>
  <c r="I11" i="28"/>
  <c r="C11" i="28"/>
  <c r="B11" i="28"/>
  <c r="A11" i="28"/>
  <c r="X10" i="28"/>
  <c r="V10" i="28"/>
  <c r="AD10" i="28" s="1"/>
  <c r="U10" i="28"/>
  <c r="R10" i="28"/>
  <c r="AC10" i="28" s="1"/>
  <c r="P10" i="28"/>
  <c r="O10" i="28"/>
  <c r="M10" i="28"/>
  <c r="K10" i="28"/>
  <c r="I10" i="28"/>
  <c r="C10" i="28"/>
  <c r="B10" i="28"/>
  <c r="A10" i="28"/>
  <c r="X9" i="28"/>
  <c r="V9" i="28"/>
  <c r="AD9" i="28" s="1"/>
  <c r="U9" i="28"/>
  <c r="R9" i="28"/>
  <c r="AC9" i="28" s="1"/>
  <c r="P9" i="28"/>
  <c r="O9" i="28"/>
  <c r="M9" i="28"/>
  <c r="K9" i="28"/>
  <c r="I9" i="28"/>
  <c r="C9" i="28"/>
  <c r="B9" i="28"/>
  <c r="A9" i="28"/>
  <c r="AF8" i="28"/>
  <c r="AE8" i="28"/>
  <c r="X8" i="28"/>
  <c r="V8" i="28"/>
  <c r="AD8" i="28" s="1"/>
  <c r="U8" i="28"/>
  <c r="R8" i="28"/>
  <c r="AC8" i="28" s="1"/>
  <c r="P8" i="28"/>
  <c r="O8" i="28"/>
  <c r="M8" i="28"/>
  <c r="K8" i="28"/>
  <c r="I8" i="28"/>
  <c r="C8" i="28"/>
  <c r="B8" i="28"/>
  <c r="A8" i="28"/>
  <c r="AF7" i="28"/>
  <c r="AE7" i="28"/>
  <c r="X7" i="28"/>
  <c r="V7" i="28"/>
  <c r="AD7" i="28" s="1"/>
  <c r="U7" i="28"/>
  <c r="R7" i="28"/>
  <c r="AC7" i="28" s="1"/>
  <c r="M7" i="28"/>
  <c r="K7" i="28"/>
  <c r="I7" i="28"/>
  <c r="C7" i="28"/>
  <c r="B7" i="28"/>
  <c r="A7" i="28"/>
  <c r="AE233" i="27"/>
  <c r="AF233" i="27" s="1"/>
  <c r="X233" i="27"/>
  <c r="V233" i="27"/>
  <c r="AD233" i="27" s="1"/>
  <c r="U233" i="27"/>
  <c r="R233" i="27"/>
  <c r="AC233" i="27" s="1"/>
  <c r="O233" i="27"/>
  <c r="P233" i="27" s="1"/>
  <c r="M233" i="27"/>
  <c r="K233" i="27"/>
  <c r="I233" i="27"/>
  <c r="C233" i="27"/>
  <c r="B233" i="27" s="1"/>
  <c r="A233" i="27"/>
  <c r="AE232" i="27"/>
  <c r="AF232" i="27" s="1"/>
  <c r="X232" i="27"/>
  <c r="V232" i="27"/>
  <c r="AD232" i="27" s="1"/>
  <c r="U232" i="27"/>
  <c r="R232" i="27"/>
  <c r="AC232" i="27" s="1"/>
  <c r="O232" i="27"/>
  <c r="P232" i="27" s="1"/>
  <c r="M232" i="27"/>
  <c r="K232" i="27"/>
  <c r="I232" i="27"/>
  <c r="C232" i="27"/>
  <c r="B232" i="27" s="1"/>
  <c r="A232" i="27"/>
  <c r="AE231" i="27"/>
  <c r="AF231" i="27" s="1"/>
  <c r="X231" i="27"/>
  <c r="V231" i="27"/>
  <c r="AD231" i="27" s="1"/>
  <c r="U231" i="27"/>
  <c r="R231" i="27"/>
  <c r="AC231" i="27" s="1"/>
  <c r="O231" i="27"/>
  <c r="P231" i="27" s="1"/>
  <c r="M231" i="27"/>
  <c r="K231" i="27"/>
  <c r="I231" i="27"/>
  <c r="C231" i="27"/>
  <c r="B231" i="27" s="1"/>
  <c r="A231" i="27"/>
  <c r="X230" i="27"/>
  <c r="V230" i="27"/>
  <c r="AD230" i="27" s="1"/>
  <c r="U230" i="27"/>
  <c r="R230" i="27"/>
  <c r="AE230" i="27" s="1"/>
  <c r="AF230" i="27" s="1"/>
  <c r="O230" i="27"/>
  <c r="P230" i="27" s="1"/>
  <c r="M230" i="27"/>
  <c r="K230" i="27"/>
  <c r="I230" i="27"/>
  <c r="C230" i="27"/>
  <c r="B230" i="27" s="1"/>
  <c r="A230" i="27"/>
  <c r="X229" i="27"/>
  <c r="V229" i="27"/>
  <c r="AD229" i="27" s="1"/>
  <c r="U229" i="27"/>
  <c r="R229" i="27"/>
  <c r="AE229" i="27" s="1"/>
  <c r="AF229" i="27" s="1"/>
  <c r="O229" i="27"/>
  <c r="P229" i="27" s="1"/>
  <c r="M229" i="27"/>
  <c r="K229" i="27"/>
  <c r="I229" i="27"/>
  <c r="C229" i="27"/>
  <c r="B229" i="27" s="1"/>
  <c r="A229" i="27"/>
  <c r="X228" i="27"/>
  <c r="V228" i="27"/>
  <c r="AD228" i="27" s="1"/>
  <c r="U228" i="27"/>
  <c r="R228" i="27"/>
  <c r="AE228" i="27" s="1"/>
  <c r="AF228" i="27" s="1"/>
  <c r="O228" i="27"/>
  <c r="P228" i="27" s="1"/>
  <c r="M228" i="27"/>
  <c r="K228" i="27"/>
  <c r="I228" i="27"/>
  <c r="C228" i="27"/>
  <c r="B228" i="27" s="1"/>
  <c r="A228" i="27"/>
  <c r="X227" i="27"/>
  <c r="V227" i="27"/>
  <c r="AD227" i="27" s="1"/>
  <c r="U227" i="27"/>
  <c r="R227" i="27"/>
  <c r="AE227" i="27" s="1"/>
  <c r="AF227" i="27" s="1"/>
  <c r="O227" i="27"/>
  <c r="P227" i="27" s="1"/>
  <c r="M227" i="27"/>
  <c r="K227" i="27"/>
  <c r="I227" i="27"/>
  <c r="C227" i="27"/>
  <c r="B227" i="27" s="1"/>
  <c r="A227" i="27"/>
  <c r="X226" i="27"/>
  <c r="V226" i="27"/>
  <c r="AD226" i="27" s="1"/>
  <c r="U226" i="27"/>
  <c r="R226" i="27"/>
  <c r="AE226" i="27" s="1"/>
  <c r="AF226" i="27" s="1"/>
  <c r="O226" i="27"/>
  <c r="P226" i="27" s="1"/>
  <c r="M226" i="27"/>
  <c r="K226" i="27"/>
  <c r="I226" i="27"/>
  <c r="C226" i="27"/>
  <c r="B226" i="27" s="1"/>
  <c r="A226" i="27"/>
  <c r="X225" i="27"/>
  <c r="V225" i="27"/>
  <c r="AD225" i="27" s="1"/>
  <c r="U225" i="27"/>
  <c r="R225" i="27"/>
  <c r="AE225" i="27" s="1"/>
  <c r="AF225" i="27" s="1"/>
  <c r="O225" i="27"/>
  <c r="P225" i="27" s="1"/>
  <c r="M225" i="27"/>
  <c r="K225" i="27"/>
  <c r="I225" i="27"/>
  <c r="C225" i="27"/>
  <c r="B225" i="27" s="1"/>
  <c r="A225" i="27"/>
  <c r="X224" i="27"/>
  <c r="V224" i="27"/>
  <c r="AD224" i="27" s="1"/>
  <c r="U224" i="27"/>
  <c r="R224" i="27"/>
  <c r="AE224" i="27" s="1"/>
  <c r="AF224" i="27" s="1"/>
  <c r="O224" i="27"/>
  <c r="P224" i="27" s="1"/>
  <c r="M224" i="27"/>
  <c r="K224" i="27"/>
  <c r="I224" i="27"/>
  <c r="C224" i="27"/>
  <c r="B224" i="27" s="1"/>
  <c r="A224" i="27"/>
  <c r="X223" i="27"/>
  <c r="V223" i="27"/>
  <c r="AD223" i="27" s="1"/>
  <c r="U223" i="27"/>
  <c r="R223" i="27"/>
  <c r="AE223" i="27" s="1"/>
  <c r="AF223" i="27" s="1"/>
  <c r="O223" i="27"/>
  <c r="P223" i="27" s="1"/>
  <c r="M223" i="27"/>
  <c r="K223" i="27"/>
  <c r="I223" i="27"/>
  <c r="C223" i="27"/>
  <c r="B223" i="27" s="1"/>
  <c r="A223" i="27"/>
  <c r="X222" i="27"/>
  <c r="V222" i="27"/>
  <c r="AD222" i="27" s="1"/>
  <c r="U222" i="27"/>
  <c r="R222" i="27"/>
  <c r="AE222" i="27" s="1"/>
  <c r="AF222" i="27" s="1"/>
  <c r="O222" i="27"/>
  <c r="P222" i="27" s="1"/>
  <c r="M222" i="27"/>
  <c r="K222" i="27"/>
  <c r="I222" i="27"/>
  <c r="C222" i="27"/>
  <c r="B222" i="27" s="1"/>
  <c r="A222" i="27"/>
  <c r="X221" i="27"/>
  <c r="V221" i="27"/>
  <c r="AD221" i="27" s="1"/>
  <c r="U221" i="27"/>
  <c r="R221" i="27"/>
  <c r="AE221" i="27" s="1"/>
  <c r="AF221" i="27" s="1"/>
  <c r="O221" i="27"/>
  <c r="P221" i="27" s="1"/>
  <c r="M221" i="27"/>
  <c r="K221" i="27"/>
  <c r="I221" i="27"/>
  <c r="C221" i="27"/>
  <c r="B221" i="27" s="1"/>
  <c r="A221" i="27"/>
  <c r="X220" i="27"/>
  <c r="V220" i="27"/>
  <c r="AD220" i="27" s="1"/>
  <c r="U220" i="27"/>
  <c r="R220" i="27"/>
  <c r="AE220" i="27" s="1"/>
  <c r="AF220" i="27" s="1"/>
  <c r="O220" i="27"/>
  <c r="P220" i="27" s="1"/>
  <c r="M220" i="27"/>
  <c r="K220" i="27"/>
  <c r="I220" i="27"/>
  <c r="C220" i="27"/>
  <c r="B220" i="27" s="1"/>
  <c r="A220" i="27"/>
  <c r="X219" i="27"/>
  <c r="V219" i="27"/>
  <c r="AD219" i="27" s="1"/>
  <c r="U219" i="27"/>
  <c r="R219" i="27"/>
  <c r="AE219" i="27" s="1"/>
  <c r="AF219" i="27" s="1"/>
  <c r="O219" i="27"/>
  <c r="P219" i="27" s="1"/>
  <c r="M219" i="27"/>
  <c r="K219" i="27"/>
  <c r="I219" i="27"/>
  <c r="C219" i="27"/>
  <c r="B219" i="27" s="1"/>
  <c r="A219" i="27"/>
  <c r="X218" i="27"/>
  <c r="V218" i="27"/>
  <c r="AD218" i="27" s="1"/>
  <c r="U218" i="27"/>
  <c r="R218" i="27"/>
  <c r="AE218" i="27" s="1"/>
  <c r="AF218" i="27" s="1"/>
  <c r="O218" i="27"/>
  <c r="P218" i="27" s="1"/>
  <c r="M218" i="27"/>
  <c r="K218" i="27"/>
  <c r="I218" i="27"/>
  <c r="C218" i="27"/>
  <c r="B218" i="27" s="1"/>
  <c r="A218" i="27"/>
  <c r="AD217" i="27"/>
  <c r="X217" i="27"/>
  <c r="V217" i="27"/>
  <c r="U217" i="27"/>
  <c r="R217" i="27"/>
  <c r="O217" i="27"/>
  <c r="P217" i="27" s="1"/>
  <c r="M217" i="27"/>
  <c r="K217" i="27"/>
  <c r="I217" i="27"/>
  <c r="C217" i="27"/>
  <c r="B217" i="27" s="1"/>
  <c r="A217" i="27"/>
  <c r="X216" i="27"/>
  <c r="V216" i="27"/>
  <c r="AD216" i="27" s="1"/>
  <c r="U216" i="27"/>
  <c r="R216" i="27"/>
  <c r="O216" i="27"/>
  <c r="P216" i="27" s="1"/>
  <c r="M216" i="27"/>
  <c r="K216" i="27"/>
  <c r="I216" i="27"/>
  <c r="C216" i="27"/>
  <c r="B216" i="27" s="1"/>
  <c r="A216" i="27"/>
  <c r="AD215" i="27"/>
  <c r="X215" i="27"/>
  <c r="V215" i="27"/>
  <c r="U215" i="27"/>
  <c r="R215" i="27"/>
  <c r="O215" i="27"/>
  <c r="P215" i="27" s="1"/>
  <c r="M215" i="27"/>
  <c r="K215" i="27"/>
  <c r="C215" i="27"/>
  <c r="B215" i="27" s="1"/>
  <c r="A215" i="27"/>
  <c r="AF214" i="27"/>
  <c r="AC214" i="27"/>
  <c r="X214" i="27"/>
  <c r="V214" i="27"/>
  <c r="AD214" i="27" s="1"/>
  <c r="U214" i="27"/>
  <c r="R214" i="27"/>
  <c r="AE214" i="27" s="1"/>
  <c r="P214" i="27"/>
  <c r="O214" i="27"/>
  <c r="M214" i="27"/>
  <c r="K214" i="27"/>
  <c r="I214" i="27"/>
  <c r="C214" i="27"/>
  <c r="B214" i="27" s="1"/>
  <c r="A214" i="27"/>
  <c r="AC213" i="27"/>
  <c r="X213" i="27"/>
  <c r="V213" i="27"/>
  <c r="AD213" i="27" s="1"/>
  <c r="U213" i="27"/>
  <c r="R213" i="27"/>
  <c r="AE213" i="27" s="1"/>
  <c r="AF213" i="27" s="1"/>
  <c r="P213" i="27"/>
  <c r="O213" i="27"/>
  <c r="M213" i="27"/>
  <c r="K213" i="27"/>
  <c r="I213" i="27"/>
  <c r="C213" i="27"/>
  <c r="B213" i="27" s="1"/>
  <c r="A213" i="27"/>
  <c r="AC212" i="27"/>
  <c r="X212" i="27"/>
  <c r="V212" i="27"/>
  <c r="AD212" i="27" s="1"/>
  <c r="U212" i="27"/>
  <c r="R212" i="27"/>
  <c r="AE212" i="27" s="1"/>
  <c r="AF212" i="27" s="1"/>
  <c r="P212" i="27"/>
  <c r="O212" i="27"/>
  <c r="M212" i="27"/>
  <c r="K212" i="27"/>
  <c r="I212" i="27"/>
  <c r="C212" i="27"/>
  <c r="B212" i="27"/>
  <c r="A212" i="27"/>
  <c r="AC211" i="27"/>
  <c r="X211" i="27"/>
  <c r="V211" i="27"/>
  <c r="AD211" i="27" s="1"/>
  <c r="U211" i="27"/>
  <c r="R211" i="27"/>
  <c r="AE211" i="27" s="1"/>
  <c r="AF211" i="27" s="1"/>
  <c r="P211" i="27"/>
  <c r="O211" i="27"/>
  <c r="M211" i="27"/>
  <c r="K211" i="27"/>
  <c r="I211" i="27"/>
  <c r="C211" i="27"/>
  <c r="B211" i="27" s="1"/>
  <c r="A211" i="27"/>
  <c r="AC210" i="27"/>
  <c r="X210" i="27"/>
  <c r="V210" i="27"/>
  <c r="AD210" i="27" s="1"/>
  <c r="U210" i="27"/>
  <c r="R210" i="27"/>
  <c r="AE210" i="27" s="1"/>
  <c r="AF210" i="27" s="1"/>
  <c r="P210" i="27"/>
  <c r="O210" i="27"/>
  <c r="M210" i="27"/>
  <c r="K210" i="27"/>
  <c r="I210" i="27"/>
  <c r="C210" i="27"/>
  <c r="B210" i="27" s="1"/>
  <c r="A210" i="27"/>
  <c r="AC209" i="27"/>
  <c r="X209" i="27"/>
  <c r="V209" i="27"/>
  <c r="AD209" i="27" s="1"/>
  <c r="U209" i="27"/>
  <c r="R209" i="27"/>
  <c r="AE209" i="27" s="1"/>
  <c r="AF209" i="27" s="1"/>
  <c r="P209" i="27"/>
  <c r="O209" i="27"/>
  <c r="M209" i="27"/>
  <c r="K209" i="27"/>
  <c r="I209" i="27"/>
  <c r="C209" i="27"/>
  <c r="B209" i="27" s="1"/>
  <c r="A209" i="27"/>
  <c r="AC208" i="27"/>
  <c r="X208" i="27"/>
  <c r="V208" i="27"/>
  <c r="AD208" i="27" s="1"/>
  <c r="U208" i="27"/>
  <c r="R208" i="27"/>
  <c r="AE208" i="27" s="1"/>
  <c r="AF208" i="27" s="1"/>
  <c r="P208" i="27"/>
  <c r="O208" i="27"/>
  <c r="M208" i="27"/>
  <c r="K208" i="27"/>
  <c r="I208" i="27"/>
  <c r="C208" i="27"/>
  <c r="B208" i="27" s="1"/>
  <c r="A208" i="27"/>
  <c r="AC207" i="27"/>
  <c r="X207" i="27"/>
  <c r="V207" i="27"/>
  <c r="AD207" i="27" s="1"/>
  <c r="U207" i="27"/>
  <c r="R207" i="27"/>
  <c r="AE207" i="27" s="1"/>
  <c r="AF207" i="27" s="1"/>
  <c r="P207" i="27"/>
  <c r="O207" i="27"/>
  <c r="M207" i="27"/>
  <c r="K207" i="27"/>
  <c r="I207" i="27"/>
  <c r="C207" i="27"/>
  <c r="B207" i="27" s="1"/>
  <c r="A207" i="27"/>
  <c r="AF206" i="27"/>
  <c r="AC206" i="27"/>
  <c r="X206" i="27"/>
  <c r="V206" i="27"/>
  <c r="AD206" i="27" s="1"/>
  <c r="U206" i="27"/>
  <c r="R206" i="27"/>
  <c r="AE206" i="27" s="1"/>
  <c r="P206" i="27"/>
  <c r="O206" i="27"/>
  <c r="M206" i="27"/>
  <c r="K206" i="27"/>
  <c r="I206" i="27"/>
  <c r="C206" i="27"/>
  <c r="B206" i="27" s="1"/>
  <c r="A206" i="27"/>
  <c r="AC205" i="27"/>
  <c r="X205" i="27"/>
  <c r="V205" i="27"/>
  <c r="AD205" i="27" s="1"/>
  <c r="U205" i="27"/>
  <c r="R205" i="27"/>
  <c r="AE205" i="27" s="1"/>
  <c r="AF205" i="27" s="1"/>
  <c r="P205" i="27"/>
  <c r="O205" i="27"/>
  <c r="M205" i="27"/>
  <c r="K205" i="27"/>
  <c r="I205" i="27"/>
  <c r="C205" i="27"/>
  <c r="B205" i="27" s="1"/>
  <c r="A205" i="27"/>
  <c r="AC204" i="27"/>
  <c r="X204" i="27"/>
  <c r="V204" i="27"/>
  <c r="AD204" i="27" s="1"/>
  <c r="U204" i="27"/>
  <c r="R204" i="27"/>
  <c r="AE204" i="27" s="1"/>
  <c r="AF204" i="27" s="1"/>
  <c r="P204" i="27"/>
  <c r="O204" i="27"/>
  <c r="M204" i="27"/>
  <c r="K204" i="27"/>
  <c r="I204" i="27"/>
  <c r="C204" i="27"/>
  <c r="B204" i="27" s="1"/>
  <c r="A204" i="27"/>
  <c r="AC203" i="27"/>
  <c r="X203" i="27"/>
  <c r="V203" i="27"/>
  <c r="AD203" i="27" s="1"/>
  <c r="U203" i="27"/>
  <c r="R203" i="27"/>
  <c r="AE203" i="27" s="1"/>
  <c r="AF203" i="27" s="1"/>
  <c r="P203" i="27"/>
  <c r="O203" i="27"/>
  <c r="M203" i="27"/>
  <c r="K203" i="27"/>
  <c r="I203" i="27"/>
  <c r="C203" i="27"/>
  <c r="B203" i="27" s="1"/>
  <c r="A203" i="27"/>
  <c r="AC202" i="27"/>
  <c r="X202" i="27"/>
  <c r="V202" i="27"/>
  <c r="AD202" i="27" s="1"/>
  <c r="U202" i="27"/>
  <c r="R202" i="27"/>
  <c r="AE202" i="27" s="1"/>
  <c r="AF202" i="27" s="1"/>
  <c r="P202" i="27"/>
  <c r="O202" i="27"/>
  <c r="M202" i="27"/>
  <c r="K202" i="27"/>
  <c r="I202" i="27"/>
  <c r="C202" i="27"/>
  <c r="B202" i="27" s="1"/>
  <c r="A202" i="27"/>
  <c r="AC201" i="27"/>
  <c r="X201" i="27"/>
  <c r="V201" i="27"/>
  <c r="AD201" i="27" s="1"/>
  <c r="U201" i="27"/>
  <c r="R201" i="27"/>
  <c r="AE201" i="27" s="1"/>
  <c r="AF201" i="27" s="1"/>
  <c r="P201" i="27"/>
  <c r="O201" i="27"/>
  <c r="M201" i="27"/>
  <c r="K201" i="27"/>
  <c r="I201" i="27"/>
  <c r="C201" i="27"/>
  <c r="B201" i="27" s="1"/>
  <c r="A201" i="27"/>
  <c r="AF200" i="27"/>
  <c r="AC200" i="27"/>
  <c r="X200" i="27"/>
  <c r="V200" i="27"/>
  <c r="AD200" i="27" s="1"/>
  <c r="U200" i="27"/>
  <c r="R200" i="27"/>
  <c r="AE200" i="27" s="1"/>
  <c r="P200" i="27"/>
  <c r="O200" i="27"/>
  <c r="M200" i="27"/>
  <c r="K200" i="27"/>
  <c r="I200" i="27"/>
  <c r="C200" i="27"/>
  <c r="B200" i="27"/>
  <c r="A200" i="27"/>
  <c r="AC199" i="27"/>
  <c r="X199" i="27"/>
  <c r="V199" i="27"/>
  <c r="AD199" i="27" s="1"/>
  <c r="U199" i="27"/>
  <c r="R199" i="27"/>
  <c r="AE199" i="27" s="1"/>
  <c r="AF199" i="27" s="1"/>
  <c r="P199" i="27"/>
  <c r="O199" i="27"/>
  <c r="M199" i="27"/>
  <c r="K199" i="27"/>
  <c r="I199" i="27"/>
  <c r="C199" i="27"/>
  <c r="B199" i="27" s="1"/>
  <c r="A199" i="27"/>
  <c r="AD198" i="27"/>
  <c r="X198" i="27"/>
  <c r="V198" i="27"/>
  <c r="U198" i="27"/>
  <c r="R198" i="27"/>
  <c r="P198" i="27"/>
  <c r="O198" i="27"/>
  <c r="M198" i="27"/>
  <c r="K198" i="27"/>
  <c r="I198" i="27"/>
  <c r="C198" i="27"/>
  <c r="B198" i="27"/>
  <c r="A198" i="27"/>
  <c r="AF197" i="27"/>
  <c r="X197" i="27"/>
  <c r="V197" i="27"/>
  <c r="AD197" i="27" s="1"/>
  <c r="U197" i="27"/>
  <c r="R197" i="27"/>
  <c r="AE197" i="27" s="1"/>
  <c r="P197" i="27"/>
  <c r="O197" i="27"/>
  <c r="M197" i="27"/>
  <c r="K197" i="27"/>
  <c r="I197" i="27"/>
  <c r="C197" i="27"/>
  <c r="B197" i="27" s="1"/>
  <c r="A197" i="27"/>
  <c r="AF196" i="27"/>
  <c r="AD196" i="27"/>
  <c r="X196" i="27"/>
  <c r="V196" i="27"/>
  <c r="U196" i="27"/>
  <c r="R196" i="27"/>
  <c r="AE196" i="27" s="1"/>
  <c r="P196" i="27"/>
  <c r="O196" i="27"/>
  <c r="M196" i="27"/>
  <c r="K196" i="27"/>
  <c r="I196" i="27"/>
  <c r="C196" i="27"/>
  <c r="B196" i="27"/>
  <c r="A196" i="27"/>
  <c r="AF195" i="27"/>
  <c r="AD195" i="27"/>
  <c r="X195" i="27"/>
  <c r="V195" i="27"/>
  <c r="U195" i="27"/>
  <c r="R195" i="27"/>
  <c r="AE195" i="27" s="1"/>
  <c r="P195" i="27"/>
  <c r="O195" i="27"/>
  <c r="M195" i="27"/>
  <c r="K195" i="27"/>
  <c r="I195" i="27"/>
  <c r="C195" i="27"/>
  <c r="B195" i="27" s="1"/>
  <c r="A195" i="27"/>
  <c r="AF194" i="27"/>
  <c r="AD194" i="27"/>
  <c r="AC194" i="27"/>
  <c r="X194" i="27"/>
  <c r="V194" i="27"/>
  <c r="U194" i="27"/>
  <c r="R194" i="27"/>
  <c r="AE194" i="27" s="1"/>
  <c r="P194" i="27"/>
  <c r="O194" i="27"/>
  <c r="M194" i="27"/>
  <c r="K194" i="27"/>
  <c r="I194" i="27"/>
  <c r="C194" i="27"/>
  <c r="B194" i="27"/>
  <c r="A194" i="27"/>
  <c r="AF193" i="27"/>
  <c r="AC193" i="27"/>
  <c r="X193" i="27"/>
  <c r="V193" i="27"/>
  <c r="AD193" i="27" s="1"/>
  <c r="U193" i="27"/>
  <c r="R193" i="27"/>
  <c r="AE193" i="27" s="1"/>
  <c r="P193" i="27"/>
  <c r="O193" i="27"/>
  <c r="M193" i="27"/>
  <c r="K193" i="27"/>
  <c r="I193" i="27"/>
  <c r="C193" i="27"/>
  <c r="B193" i="27" s="1"/>
  <c r="A193" i="27"/>
  <c r="AF192" i="27"/>
  <c r="AD192" i="27"/>
  <c r="AC192" i="27"/>
  <c r="X192" i="27"/>
  <c r="V192" i="27"/>
  <c r="U192" i="27"/>
  <c r="R192" i="27"/>
  <c r="AE192" i="27" s="1"/>
  <c r="P192" i="27"/>
  <c r="O192" i="27"/>
  <c r="M192" i="27"/>
  <c r="K192" i="27"/>
  <c r="I192" i="27"/>
  <c r="C192" i="27"/>
  <c r="B192" i="27"/>
  <c r="A192" i="27"/>
  <c r="AF191" i="27"/>
  <c r="X191" i="27"/>
  <c r="V191" i="27"/>
  <c r="AD191" i="27" s="1"/>
  <c r="U191" i="27"/>
  <c r="R191" i="27"/>
  <c r="AE191" i="27" s="1"/>
  <c r="P191" i="27"/>
  <c r="O191" i="27"/>
  <c r="M191" i="27"/>
  <c r="K191" i="27"/>
  <c r="I191" i="27"/>
  <c r="C191" i="27"/>
  <c r="B191" i="27" s="1"/>
  <c r="A191" i="27"/>
  <c r="AD190" i="27"/>
  <c r="X190" i="27"/>
  <c r="V190" i="27"/>
  <c r="U190" i="27"/>
  <c r="R190" i="27"/>
  <c r="P190" i="27"/>
  <c r="O190" i="27"/>
  <c r="M190" i="27"/>
  <c r="K190" i="27"/>
  <c r="I190" i="27"/>
  <c r="C190" i="27"/>
  <c r="B190" i="27"/>
  <c r="A190" i="27"/>
  <c r="AF189" i="27"/>
  <c r="X189" i="27"/>
  <c r="V189" i="27"/>
  <c r="AD189" i="27" s="1"/>
  <c r="U189" i="27"/>
  <c r="R189" i="27"/>
  <c r="AE189" i="27" s="1"/>
  <c r="P189" i="27"/>
  <c r="O189" i="27"/>
  <c r="M189" i="27"/>
  <c r="K189" i="27"/>
  <c r="I189" i="27"/>
  <c r="C189" i="27"/>
  <c r="B189" i="27" s="1"/>
  <c r="A189" i="27"/>
  <c r="AF188" i="27"/>
  <c r="AD188" i="27"/>
  <c r="X188" i="27"/>
  <c r="V188" i="27"/>
  <c r="U188" i="27"/>
  <c r="R188" i="27"/>
  <c r="AE188" i="27" s="1"/>
  <c r="P188" i="27"/>
  <c r="O188" i="27"/>
  <c r="M188" i="27"/>
  <c r="K188" i="27"/>
  <c r="I188" i="27"/>
  <c r="C188" i="27"/>
  <c r="B188" i="27"/>
  <c r="A188" i="27"/>
  <c r="AF187" i="27"/>
  <c r="X187" i="27"/>
  <c r="V187" i="27"/>
  <c r="AD187" i="27" s="1"/>
  <c r="U187" i="27"/>
  <c r="R187" i="27"/>
  <c r="AE187" i="27" s="1"/>
  <c r="P187" i="27"/>
  <c r="O187" i="27"/>
  <c r="M187" i="27"/>
  <c r="K187" i="27"/>
  <c r="I187" i="27"/>
  <c r="C187" i="27"/>
  <c r="B187" i="27" s="1"/>
  <c r="A187" i="27"/>
  <c r="AF186" i="27"/>
  <c r="AD186" i="27"/>
  <c r="AC186" i="27"/>
  <c r="X186" i="27"/>
  <c r="V186" i="27"/>
  <c r="U186" i="27"/>
  <c r="R186" i="27"/>
  <c r="AE186" i="27" s="1"/>
  <c r="P186" i="27"/>
  <c r="O186" i="27"/>
  <c r="M186" i="27"/>
  <c r="K186" i="27"/>
  <c r="I186" i="27"/>
  <c r="C186" i="27"/>
  <c r="B186" i="27"/>
  <c r="A186" i="27"/>
  <c r="AC185" i="27"/>
  <c r="X185" i="27"/>
  <c r="V185" i="27"/>
  <c r="AD185" i="27" s="1"/>
  <c r="U185" i="27"/>
  <c r="R185" i="27"/>
  <c r="AE185" i="27" s="1"/>
  <c r="AF185" i="27" s="1"/>
  <c r="P185" i="27"/>
  <c r="O185" i="27"/>
  <c r="M185" i="27"/>
  <c r="K185" i="27"/>
  <c r="I185" i="27"/>
  <c r="C185" i="27"/>
  <c r="B185" i="27" s="1"/>
  <c r="A185" i="27"/>
  <c r="AF184" i="27"/>
  <c r="AC184" i="27"/>
  <c r="X184" i="27"/>
  <c r="V184" i="27"/>
  <c r="AD184" i="27" s="1"/>
  <c r="U184" i="27"/>
  <c r="R184" i="27"/>
  <c r="AE184" i="27" s="1"/>
  <c r="P184" i="27"/>
  <c r="O184" i="27"/>
  <c r="M184" i="27"/>
  <c r="K184" i="27"/>
  <c r="I184" i="27"/>
  <c r="C184" i="27"/>
  <c r="B184" i="27" s="1"/>
  <c r="A184" i="27"/>
  <c r="AF183" i="27"/>
  <c r="X183" i="27"/>
  <c r="V183" i="27"/>
  <c r="AD183" i="27" s="1"/>
  <c r="U183" i="27"/>
  <c r="R183" i="27"/>
  <c r="AE183" i="27" s="1"/>
  <c r="P183" i="27"/>
  <c r="O183" i="27"/>
  <c r="M183" i="27"/>
  <c r="K183" i="27"/>
  <c r="I183" i="27"/>
  <c r="C183" i="27"/>
  <c r="B183" i="27" s="1"/>
  <c r="A183" i="27"/>
  <c r="AD182" i="27"/>
  <c r="X182" i="27"/>
  <c r="V182" i="27"/>
  <c r="U182" i="27"/>
  <c r="R182" i="27"/>
  <c r="P182" i="27"/>
  <c r="O182" i="27"/>
  <c r="M182" i="27"/>
  <c r="K182" i="27"/>
  <c r="I182" i="27"/>
  <c r="C182" i="27"/>
  <c r="B182" i="27"/>
  <c r="A182" i="27"/>
  <c r="AF181" i="27"/>
  <c r="X181" i="27"/>
  <c r="V181" i="27"/>
  <c r="AD181" i="27" s="1"/>
  <c r="U181" i="27"/>
  <c r="R181" i="27"/>
  <c r="AE181" i="27" s="1"/>
  <c r="P181" i="27"/>
  <c r="O181" i="27"/>
  <c r="M181" i="27"/>
  <c r="K181" i="27"/>
  <c r="I181" i="27"/>
  <c r="C181" i="27"/>
  <c r="B181" i="27" s="1"/>
  <c r="A181" i="27"/>
  <c r="AF180" i="27"/>
  <c r="AD180" i="27"/>
  <c r="X180" i="27"/>
  <c r="V180" i="27"/>
  <c r="U180" i="27"/>
  <c r="R180" i="27"/>
  <c r="AE180" i="27" s="1"/>
  <c r="P180" i="27"/>
  <c r="O180" i="27"/>
  <c r="M180" i="27"/>
  <c r="K180" i="27"/>
  <c r="I180" i="27"/>
  <c r="C180" i="27"/>
  <c r="B180" i="27"/>
  <c r="A180" i="27"/>
  <c r="AD179" i="27"/>
  <c r="AC179" i="27"/>
  <c r="X179" i="27"/>
  <c r="V179" i="27"/>
  <c r="U179" i="27"/>
  <c r="R179" i="27"/>
  <c r="AE179" i="27" s="1"/>
  <c r="AF179" i="27" s="1"/>
  <c r="P179" i="27"/>
  <c r="O179" i="27"/>
  <c r="M179" i="27"/>
  <c r="K179" i="27"/>
  <c r="I179" i="27"/>
  <c r="C179" i="27"/>
  <c r="B179" i="27" s="1"/>
  <c r="A179" i="27"/>
  <c r="AF178" i="27"/>
  <c r="AD178" i="27"/>
  <c r="AC178" i="27"/>
  <c r="X178" i="27"/>
  <c r="V178" i="27"/>
  <c r="U178" i="27"/>
  <c r="R178" i="27"/>
  <c r="AE178" i="27" s="1"/>
  <c r="P178" i="27"/>
  <c r="O178" i="27"/>
  <c r="M178" i="27"/>
  <c r="K178" i="27"/>
  <c r="I178" i="27"/>
  <c r="C178" i="27"/>
  <c r="B178" i="27"/>
  <c r="A178" i="27"/>
  <c r="AF177" i="27"/>
  <c r="X177" i="27"/>
  <c r="V177" i="27"/>
  <c r="AD177" i="27" s="1"/>
  <c r="U177" i="27"/>
  <c r="R177" i="27"/>
  <c r="AE177" i="27" s="1"/>
  <c r="P177" i="27"/>
  <c r="O177" i="27"/>
  <c r="M177" i="27"/>
  <c r="K177" i="27"/>
  <c r="I177" i="27"/>
  <c r="C177" i="27"/>
  <c r="B177" i="27" s="1"/>
  <c r="A177" i="27"/>
  <c r="AF176" i="27"/>
  <c r="AD176" i="27"/>
  <c r="AC176" i="27"/>
  <c r="X176" i="27"/>
  <c r="V176" i="27"/>
  <c r="U176" i="27"/>
  <c r="R176" i="27"/>
  <c r="AE176" i="27" s="1"/>
  <c r="P176" i="27"/>
  <c r="O176" i="27"/>
  <c r="M176" i="27"/>
  <c r="K176" i="27"/>
  <c r="I176" i="27"/>
  <c r="C176" i="27"/>
  <c r="B176" i="27"/>
  <c r="A176" i="27"/>
  <c r="AF175" i="27"/>
  <c r="AC175" i="27"/>
  <c r="X175" i="27"/>
  <c r="V175" i="27"/>
  <c r="AD175" i="27" s="1"/>
  <c r="U175" i="27"/>
  <c r="R175" i="27"/>
  <c r="AE175" i="27" s="1"/>
  <c r="P175" i="27"/>
  <c r="O175" i="27"/>
  <c r="M175" i="27"/>
  <c r="K175" i="27"/>
  <c r="I175" i="27"/>
  <c r="C175" i="27"/>
  <c r="B175" i="27"/>
  <c r="A175" i="27"/>
  <c r="AD174" i="27"/>
  <c r="X174" i="27"/>
  <c r="V174" i="27"/>
  <c r="U174" i="27"/>
  <c r="R174" i="27"/>
  <c r="P174" i="27"/>
  <c r="O174" i="27"/>
  <c r="M174" i="27"/>
  <c r="K174" i="27"/>
  <c r="I174" i="27"/>
  <c r="C174" i="27"/>
  <c r="B174" i="27"/>
  <c r="A174" i="27"/>
  <c r="AC173" i="27"/>
  <c r="X173" i="27"/>
  <c r="V173" i="27"/>
  <c r="AD173" i="27" s="1"/>
  <c r="U173" i="27"/>
  <c r="R173" i="27"/>
  <c r="AE173" i="27" s="1"/>
  <c r="AF173" i="27" s="1"/>
  <c r="P173" i="27"/>
  <c r="O173" i="27"/>
  <c r="M173" i="27"/>
  <c r="K173" i="27"/>
  <c r="I173" i="27"/>
  <c r="C173" i="27"/>
  <c r="B173" i="27" s="1"/>
  <c r="A173" i="27"/>
  <c r="AF172" i="27"/>
  <c r="AD172" i="27"/>
  <c r="X172" i="27"/>
  <c r="V172" i="27"/>
  <c r="U172" i="27"/>
  <c r="R172" i="27"/>
  <c r="AE172" i="27" s="1"/>
  <c r="P172" i="27"/>
  <c r="O172" i="27"/>
  <c r="M172" i="27"/>
  <c r="K172" i="27"/>
  <c r="I172" i="27"/>
  <c r="C172" i="27"/>
  <c r="B172" i="27"/>
  <c r="A172" i="27"/>
  <c r="X171" i="27"/>
  <c r="V171" i="27"/>
  <c r="AD171" i="27" s="1"/>
  <c r="U171" i="27"/>
  <c r="R171" i="27"/>
  <c r="P171" i="27"/>
  <c r="O171" i="27"/>
  <c r="M171" i="27"/>
  <c r="K171" i="27"/>
  <c r="I171" i="27"/>
  <c r="C171" i="27"/>
  <c r="B171" i="27" s="1"/>
  <c r="A171" i="27"/>
  <c r="AF170" i="27"/>
  <c r="AD170" i="27"/>
  <c r="AC170" i="27"/>
  <c r="X170" i="27"/>
  <c r="V170" i="27"/>
  <c r="U170" i="27"/>
  <c r="R170" i="27"/>
  <c r="AE170" i="27" s="1"/>
  <c r="P170" i="27"/>
  <c r="O170" i="27"/>
  <c r="M170" i="27"/>
  <c r="K170" i="27"/>
  <c r="I170" i="27"/>
  <c r="C170" i="27"/>
  <c r="B170" i="27"/>
  <c r="A170" i="27"/>
  <c r="AD169" i="27"/>
  <c r="X169" i="27"/>
  <c r="V169" i="27"/>
  <c r="U169" i="27"/>
  <c r="R169" i="27"/>
  <c r="AE169" i="27" s="1"/>
  <c r="AF169" i="27" s="1"/>
  <c r="P169" i="27"/>
  <c r="O169" i="27"/>
  <c r="M169" i="27"/>
  <c r="K169" i="27"/>
  <c r="I169" i="27"/>
  <c r="C169" i="27"/>
  <c r="B169" i="27" s="1"/>
  <c r="A169" i="27"/>
  <c r="AF168" i="27"/>
  <c r="AD168" i="27"/>
  <c r="AC168" i="27"/>
  <c r="X168" i="27"/>
  <c r="V168" i="27"/>
  <c r="U168" i="27"/>
  <c r="R168" i="27"/>
  <c r="AE168" i="27" s="1"/>
  <c r="O168" i="27"/>
  <c r="P168" i="27" s="1"/>
  <c r="M168" i="27"/>
  <c r="K168" i="27"/>
  <c r="I168" i="27"/>
  <c r="C168" i="27"/>
  <c r="B168" i="27"/>
  <c r="A168" i="27"/>
  <c r="AE167" i="27"/>
  <c r="AF167" i="27" s="1"/>
  <c r="AD167" i="27"/>
  <c r="AC167" i="27"/>
  <c r="X167" i="27"/>
  <c r="V167" i="27"/>
  <c r="U167" i="27"/>
  <c r="R167" i="27"/>
  <c r="O167" i="27"/>
  <c r="P167" i="27" s="1"/>
  <c r="M167" i="27"/>
  <c r="K167" i="27"/>
  <c r="C167" i="27"/>
  <c r="B167" i="27" s="1"/>
  <c r="A167" i="27"/>
  <c r="AE166" i="27"/>
  <c r="AF166" i="27" s="1"/>
  <c r="AD166" i="27"/>
  <c r="AC166" i="27"/>
  <c r="X166" i="27"/>
  <c r="V166" i="27"/>
  <c r="U166" i="27"/>
  <c r="R166" i="27"/>
  <c r="O166" i="27"/>
  <c r="P166" i="27" s="1"/>
  <c r="M166" i="27"/>
  <c r="K166" i="27"/>
  <c r="I166" i="27"/>
  <c r="C166" i="27"/>
  <c r="B166" i="27" s="1"/>
  <c r="A166" i="27"/>
  <c r="AC165" i="27"/>
  <c r="X165" i="27"/>
  <c r="V165" i="27"/>
  <c r="AD165" i="27" s="1"/>
  <c r="U165" i="27"/>
  <c r="R165" i="27"/>
  <c r="AE165" i="27" s="1"/>
  <c r="AF165" i="27" s="1"/>
  <c r="O165" i="27"/>
  <c r="P165" i="27" s="1"/>
  <c r="M165" i="27"/>
  <c r="K165" i="27"/>
  <c r="I165" i="27"/>
  <c r="C165" i="27"/>
  <c r="B165" i="27"/>
  <c r="A165" i="27"/>
  <c r="AD164" i="27"/>
  <c r="X164" i="27"/>
  <c r="V164" i="27"/>
  <c r="U164" i="27"/>
  <c r="R164" i="27"/>
  <c r="O164" i="27"/>
  <c r="P164" i="27" s="1"/>
  <c r="M164" i="27"/>
  <c r="K164" i="27"/>
  <c r="I164" i="27"/>
  <c r="C164" i="27"/>
  <c r="B164" i="27" s="1"/>
  <c r="A164" i="27"/>
  <c r="AE163" i="27"/>
  <c r="AF163" i="27" s="1"/>
  <c r="AD163" i="27"/>
  <c r="X163" i="27"/>
  <c r="V163" i="27"/>
  <c r="U163" i="27"/>
  <c r="R163" i="27"/>
  <c r="AC163" i="27" s="1"/>
  <c r="O163" i="27"/>
  <c r="P163" i="27" s="1"/>
  <c r="M163" i="27"/>
  <c r="K163" i="27"/>
  <c r="I163" i="27"/>
  <c r="C163" i="27"/>
  <c r="B163" i="27" s="1"/>
  <c r="A163" i="27"/>
  <c r="AE162" i="27"/>
  <c r="AF162" i="27" s="1"/>
  <c r="AD162" i="27"/>
  <c r="AC162" i="27"/>
  <c r="X162" i="27"/>
  <c r="V162" i="27"/>
  <c r="U162" i="27"/>
  <c r="R162" i="27"/>
  <c r="O162" i="27"/>
  <c r="P162" i="27" s="1"/>
  <c r="M162" i="27"/>
  <c r="K162" i="27"/>
  <c r="I162" i="27"/>
  <c r="C162" i="27"/>
  <c r="B162" i="27" s="1"/>
  <c r="A162" i="27"/>
  <c r="AC161" i="27"/>
  <c r="X161" i="27"/>
  <c r="V161" i="27"/>
  <c r="AD161" i="27" s="1"/>
  <c r="U161" i="27"/>
  <c r="R161" i="27"/>
  <c r="AE161" i="27" s="1"/>
  <c r="AF161" i="27" s="1"/>
  <c r="O161" i="27"/>
  <c r="P161" i="27" s="1"/>
  <c r="M161" i="27"/>
  <c r="K161" i="27"/>
  <c r="I161" i="27"/>
  <c r="C161" i="27"/>
  <c r="B161" i="27"/>
  <c r="A161" i="27"/>
  <c r="AD160" i="27"/>
  <c r="X160" i="27"/>
  <c r="V160" i="27"/>
  <c r="U160" i="27"/>
  <c r="R160" i="27"/>
  <c r="O160" i="27"/>
  <c r="P160" i="27" s="1"/>
  <c r="M160" i="27"/>
  <c r="K160" i="27"/>
  <c r="I160" i="27"/>
  <c r="C160" i="27"/>
  <c r="B160" i="27" s="1"/>
  <c r="A160" i="27"/>
  <c r="AE159" i="27"/>
  <c r="AF159" i="27" s="1"/>
  <c r="AD159" i="27"/>
  <c r="X159" i="27"/>
  <c r="V159" i="27"/>
  <c r="U159" i="27"/>
  <c r="R159" i="27"/>
  <c r="AC159" i="27" s="1"/>
  <c r="O159" i="27"/>
  <c r="P159" i="27" s="1"/>
  <c r="M159" i="27"/>
  <c r="K159" i="27"/>
  <c r="I159" i="27"/>
  <c r="C159" i="27"/>
  <c r="B159" i="27" s="1"/>
  <c r="A159" i="27"/>
  <c r="AE158" i="27"/>
  <c r="AF158" i="27" s="1"/>
  <c r="AD158" i="27"/>
  <c r="AC158" i="27"/>
  <c r="X158" i="27"/>
  <c r="V158" i="27"/>
  <c r="U158" i="27"/>
  <c r="R158" i="27"/>
  <c r="O158" i="27"/>
  <c r="P158" i="27" s="1"/>
  <c r="M158" i="27"/>
  <c r="K158" i="27"/>
  <c r="I158" i="27"/>
  <c r="C158" i="27"/>
  <c r="B158" i="27" s="1"/>
  <c r="A158" i="27"/>
  <c r="AC157" i="27"/>
  <c r="X157" i="27"/>
  <c r="V157" i="27"/>
  <c r="AD157" i="27" s="1"/>
  <c r="U157" i="27"/>
  <c r="R157" i="27"/>
  <c r="AE157" i="27" s="1"/>
  <c r="AF157" i="27" s="1"/>
  <c r="O157" i="27"/>
  <c r="P157" i="27" s="1"/>
  <c r="M157" i="27"/>
  <c r="K157" i="27"/>
  <c r="I157" i="27"/>
  <c r="C157" i="27"/>
  <c r="B157" i="27"/>
  <c r="A157" i="27"/>
  <c r="AD156" i="27"/>
  <c r="X156" i="27"/>
  <c r="V156" i="27"/>
  <c r="U156" i="27"/>
  <c r="R156" i="27"/>
  <c r="O156" i="27"/>
  <c r="P156" i="27" s="1"/>
  <c r="M156" i="27"/>
  <c r="K156" i="27"/>
  <c r="I156" i="27"/>
  <c r="C156" i="27"/>
  <c r="B156" i="27" s="1"/>
  <c r="A156" i="27"/>
  <c r="AE155" i="27"/>
  <c r="AF155" i="27" s="1"/>
  <c r="AD155" i="27"/>
  <c r="X155" i="27"/>
  <c r="V155" i="27"/>
  <c r="U155" i="27"/>
  <c r="R155" i="27"/>
  <c r="AC155" i="27" s="1"/>
  <c r="O155" i="27"/>
  <c r="P155" i="27" s="1"/>
  <c r="M155" i="27"/>
  <c r="K155" i="27"/>
  <c r="I155" i="27"/>
  <c r="C155" i="27"/>
  <c r="B155" i="27" s="1"/>
  <c r="A155" i="27"/>
  <c r="AE154" i="27"/>
  <c r="AF154" i="27" s="1"/>
  <c r="AD154" i="27"/>
  <c r="AC154" i="27"/>
  <c r="X154" i="27"/>
  <c r="V154" i="27"/>
  <c r="U154" i="27"/>
  <c r="R154" i="27"/>
  <c r="O154" i="27"/>
  <c r="P154" i="27" s="1"/>
  <c r="M154" i="27"/>
  <c r="K154" i="27"/>
  <c r="I154" i="27"/>
  <c r="C154" i="27"/>
  <c r="B154" i="27" s="1"/>
  <c r="A154" i="27"/>
  <c r="AC153" i="27"/>
  <c r="X153" i="27"/>
  <c r="V153" i="27"/>
  <c r="AD153" i="27" s="1"/>
  <c r="U153" i="27"/>
  <c r="R153" i="27"/>
  <c r="AE153" i="27" s="1"/>
  <c r="AF153" i="27" s="1"/>
  <c r="O153" i="27"/>
  <c r="P153" i="27" s="1"/>
  <c r="M153" i="27"/>
  <c r="K153" i="27"/>
  <c r="I153" i="27"/>
  <c r="C153" i="27"/>
  <c r="B153" i="27"/>
  <c r="A153" i="27"/>
  <c r="AD152" i="27"/>
  <c r="X152" i="27"/>
  <c r="V152" i="27"/>
  <c r="U152" i="27"/>
  <c r="R152" i="27"/>
  <c r="O152" i="27"/>
  <c r="P152" i="27" s="1"/>
  <c r="M152" i="27"/>
  <c r="K152" i="27"/>
  <c r="I152" i="27"/>
  <c r="C152" i="27"/>
  <c r="B152" i="27" s="1"/>
  <c r="A152" i="27"/>
  <c r="AE151" i="27"/>
  <c r="AF151" i="27" s="1"/>
  <c r="AD151" i="27"/>
  <c r="X151" i="27"/>
  <c r="V151" i="27"/>
  <c r="U151" i="27"/>
  <c r="R151" i="27"/>
  <c r="AC151" i="27" s="1"/>
  <c r="O151" i="27"/>
  <c r="P151" i="27" s="1"/>
  <c r="M151" i="27"/>
  <c r="K151" i="27"/>
  <c r="I151" i="27"/>
  <c r="C151" i="27"/>
  <c r="B151" i="27" s="1"/>
  <c r="A151" i="27"/>
  <c r="AE150" i="27"/>
  <c r="AF150" i="27" s="1"/>
  <c r="AD150" i="27"/>
  <c r="AC150" i="27"/>
  <c r="X150" i="27"/>
  <c r="V150" i="27"/>
  <c r="U150" i="27"/>
  <c r="R150" i="27"/>
  <c r="O150" i="27"/>
  <c r="P150" i="27" s="1"/>
  <c r="M150" i="27"/>
  <c r="K150" i="27"/>
  <c r="I150" i="27"/>
  <c r="C150" i="27"/>
  <c r="B150" i="27" s="1"/>
  <c r="A150" i="27"/>
  <c r="AC149" i="27"/>
  <c r="X149" i="27"/>
  <c r="V149" i="27"/>
  <c r="AD149" i="27" s="1"/>
  <c r="U149" i="27"/>
  <c r="R149" i="27"/>
  <c r="AE149" i="27" s="1"/>
  <c r="AF149" i="27" s="1"/>
  <c r="O149" i="27"/>
  <c r="P149" i="27" s="1"/>
  <c r="M149" i="27"/>
  <c r="K149" i="27"/>
  <c r="I149" i="27"/>
  <c r="C149" i="27"/>
  <c r="B149" i="27"/>
  <c r="A149" i="27"/>
  <c r="AD148" i="27"/>
  <c r="X148" i="27"/>
  <c r="V148" i="27"/>
  <c r="U148" i="27"/>
  <c r="R148" i="27"/>
  <c r="O148" i="27"/>
  <c r="P148" i="27" s="1"/>
  <c r="M148" i="27"/>
  <c r="K148" i="27"/>
  <c r="I148" i="27"/>
  <c r="C148" i="27"/>
  <c r="B148" i="27" s="1"/>
  <c r="A148" i="27"/>
  <c r="AE147" i="27"/>
  <c r="AF147" i="27" s="1"/>
  <c r="AD147" i="27"/>
  <c r="X147" i="27"/>
  <c r="V147" i="27"/>
  <c r="U147" i="27"/>
  <c r="R147" i="27"/>
  <c r="AC147" i="27" s="1"/>
  <c r="O147" i="27"/>
  <c r="P147" i="27" s="1"/>
  <c r="M147" i="27"/>
  <c r="K147" i="27"/>
  <c r="I147" i="27"/>
  <c r="C147" i="27"/>
  <c r="B147" i="27" s="1"/>
  <c r="A147" i="27"/>
  <c r="AE146" i="27"/>
  <c r="AF146" i="27" s="1"/>
  <c r="AD146" i="27"/>
  <c r="AC146" i="27"/>
  <c r="X146" i="27"/>
  <c r="V146" i="27"/>
  <c r="U146" i="27"/>
  <c r="R146" i="27"/>
  <c r="O146" i="27"/>
  <c r="P146" i="27" s="1"/>
  <c r="M146" i="27"/>
  <c r="K146" i="27"/>
  <c r="I146" i="27"/>
  <c r="C146" i="27"/>
  <c r="B146" i="27" s="1"/>
  <c r="A146" i="27"/>
  <c r="AC145" i="27"/>
  <c r="X145" i="27"/>
  <c r="V145" i="27"/>
  <c r="AD145" i="27" s="1"/>
  <c r="U145" i="27"/>
  <c r="R145" i="27"/>
  <c r="AE145" i="27" s="1"/>
  <c r="AF145" i="27" s="1"/>
  <c r="O145" i="27"/>
  <c r="P145" i="27" s="1"/>
  <c r="M145" i="27"/>
  <c r="K145" i="27"/>
  <c r="I145" i="27"/>
  <c r="C145" i="27"/>
  <c r="B145" i="27"/>
  <c r="A145" i="27"/>
  <c r="AD144" i="27"/>
  <c r="X144" i="27"/>
  <c r="V144" i="27"/>
  <c r="U144" i="27"/>
  <c r="R144" i="27"/>
  <c r="O144" i="27"/>
  <c r="P144" i="27" s="1"/>
  <c r="M144" i="27"/>
  <c r="K144" i="27"/>
  <c r="I144" i="27"/>
  <c r="C144" i="27"/>
  <c r="B144" i="27"/>
  <c r="A144" i="27"/>
  <c r="AD143" i="27"/>
  <c r="X143" i="27"/>
  <c r="V143" i="27"/>
  <c r="U143" i="27"/>
  <c r="R143" i="27"/>
  <c r="AC143" i="27" s="1"/>
  <c r="O143" i="27"/>
  <c r="P143" i="27" s="1"/>
  <c r="M143" i="27"/>
  <c r="K143" i="27"/>
  <c r="I143" i="27"/>
  <c r="C143" i="27"/>
  <c r="B143" i="27" s="1"/>
  <c r="A143" i="27"/>
  <c r="AE142" i="27"/>
  <c r="AF142" i="27" s="1"/>
  <c r="AD142" i="27"/>
  <c r="AC142" i="27"/>
  <c r="X142" i="27"/>
  <c r="V142" i="27"/>
  <c r="U142" i="27"/>
  <c r="R142" i="27"/>
  <c r="O142" i="27"/>
  <c r="P142" i="27" s="1"/>
  <c r="M142" i="27"/>
  <c r="K142" i="27"/>
  <c r="I142" i="27"/>
  <c r="C142" i="27"/>
  <c r="B142" i="27" s="1"/>
  <c r="A142" i="27"/>
  <c r="AC141" i="27"/>
  <c r="X141" i="27"/>
  <c r="V141" i="27"/>
  <c r="AD141" i="27" s="1"/>
  <c r="U141" i="27"/>
  <c r="R141" i="27"/>
  <c r="AE141" i="27" s="1"/>
  <c r="AF141" i="27" s="1"/>
  <c r="O141" i="27"/>
  <c r="P141" i="27" s="1"/>
  <c r="M141" i="27"/>
  <c r="K141" i="27"/>
  <c r="I141" i="27"/>
  <c r="C141" i="27"/>
  <c r="B141" i="27"/>
  <c r="A141" i="27"/>
  <c r="AD140" i="27"/>
  <c r="X140" i="27"/>
  <c r="V140" i="27"/>
  <c r="U140" i="27"/>
  <c r="R140" i="27"/>
  <c r="O140" i="27"/>
  <c r="P140" i="27" s="1"/>
  <c r="M140" i="27"/>
  <c r="K140" i="27"/>
  <c r="I140" i="27"/>
  <c r="C140" i="27"/>
  <c r="B140" i="27"/>
  <c r="A140" i="27"/>
  <c r="AE139" i="27"/>
  <c r="AF139" i="27" s="1"/>
  <c r="AD139" i="27"/>
  <c r="X139" i="27"/>
  <c r="V139" i="27"/>
  <c r="U139" i="27"/>
  <c r="R139" i="27"/>
  <c r="AC139" i="27" s="1"/>
  <c r="O139" i="27"/>
  <c r="P139" i="27" s="1"/>
  <c r="M139" i="27"/>
  <c r="K139" i="27"/>
  <c r="I139" i="27"/>
  <c r="C139" i="27"/>
  <c r="B139" i="27" s="1"/>
  <c r="A139" i="27"/>
  <c r="AE138" i="27"/>
  <c r="AF138" i="27" s="1"/>
  <c r="AD138" i="27"/>
  <c r="AC138" i="27"/>
  <c r="X138" i="27"/>
  <c r="V138" i="27"/>
  <c r="U138" i="27"/>
  <c r="R138" i="27"/>
  <c r="O138" i="27"/>
  <c r="P138" i="27" s="1"/>
  <c r="M138" i="27"/>
  <c r="K138" i="27"/>
  <c r="I138" i="27"/>
  <c r="C138" i="27"/>
  <c r="B138" i="27" s="1"/>
  <c r="A138" i="27"/>
  <c r="AC137" i="27"/>
  <c r="X137" i="27"/>
  <c r="V137" i="27"/>
  <c r="AD137" i="27" s="1"/>
  <c r="U137" i="27"/>
  <c r="R137" i="27"/>
  <c r="AE137" i="27" s="1"/>
  <c r="AF137" i="27" s="1"/>
  <c r="O137" i="27"/>
  <c r="P137" i="27" s="1"/>
  <c r="M137" i="27"/>
  <c r="K137" i="27"/>
  <c r="I137" i="27"/>
  <c r="C137" i="27"/>
  <c r="B137" i="27"/>
  <c r="A137" i="27"/>
  <c r="AD136" i="27"/>
  <c r="X136" i="27"/>
  <c r="V136" i="27"/>
  <c r="U136" i="27"/>
  <c r="R136" i="27"/>
  <c r="P136" i="27"/>
  <c r="O136" i="27"/>
  <c r="M136" i="27"/>
  <c r="K136" i="27"/>
  <c r="I136" i="27"/>
  <c r="C136" i="27"/>
  <c r="B136" i="27" s="1"/>
  <c r="A136" i="27"/>
  <c r="X135" i="27"/>
  <c r="V135" i="27"/>
  <c r="AD135" i="27" s="1"/>
  <c r="U135" i="27"/>
  <c r="R135" i="27"/>
  <c r="P135" i="27"/>
  <c r="O135" i="27"/>
  <c r="M135" i="27"/>
  <c r="K135" i="27"/>
  <c r="I135" i="27"/>
  <c r="C135" i="27"/>
  <c r="B135" i="27" s="1"/>
  <c r="A135" i="27"/>
  <c r="AD134" i="27"/>
  <c r="X134" i="27"/>
  <c r="V134" i="27"/>
  <c r="U134" i="27"/>
  <c r="R134" i="27"/>
  <c r="P134" i="27"/>
  <c r="O134" i="27"/>
  <c r="M134" i="27"/>
  <c r="K134" i="27"/>
  <c r="I134" i="27"/>
  <c r="C134" i="27"/>
  <c r="B134" i="27" s="1"/>
  <c r="A134" i="27"/>
  <c r="X133" i="27"/>
  <c r="V133" i="27"/>
  <c r="AD133" i="27" s="1"/>
  <c r="U133" i="27"/>
  <c r="R133" i="27"/>
  <c r="P133" i="27"/>
  <c r="O133" i="27"/>
  <c r="M133" i="27"/>
  <c r="K133" i="27"/>
  <c r="I133" i="27"/>
  <c r="C133" i="27"/>
  <c r="B133" i="27" s="1"/>
  <c r="A133" i="27"/>
  <c r="AD132" i="27"/>
  <c r="X132" i="27"/>
  <c r="V132" i="27"/>
  <c r="U132" i="27"/>
  <c r="R132" i="27"/>
  <c r="P132" i="27"/>
  <c r="O132" i="27"/>
  <c r="M132" i="27"/>
  <c r="K132" i="27"/>
  <c r="I132" i="27"/>
  <c r="C132" i="27"/>
  <c r="B132" i="27" s="1"/>
  <c r="A132" i="27"/>
  <c r="X131" i="27"/>
  <c r="V131" i="27"/>
  <c r="AD131" i="27" s="1"/>
  <c r="U131" i="27"/>
  <c r="R131" i="27"/>
  <c r="P131" i="27"/>
  <c r="O131" i="27"/>
  <c r="M131" i="27"/>
  <c r="K131" i="27"/>
  <c r="I131" i="27"/>
  <c r="C131" i="27"/>
  <c r="B131" i="27" s="1"/>
  <c r="A131" i="27"/>
  <c r="AD130" i="27"/>
  <c r="X130" i="27"/>
  <c r="V130" i="27"/>
  <c r="U130" i="27"/>
  <c r="R130" i="27"/>
  <c r="P130" i="27"/>
  <c r="O130" i="27"/>
  <c r="M130" i="27"/>
  <c r="K130" i="27"/>
  <c r="I130" i="27"/>
  <c r="C130" i="27"/>
  <c r="B130" i="27" s="1"/>
  <c r="A130" i="27"/>
  <c r="X129" i="27"/>
  <c r="V129" i="27"/>
  <c r="AD129" i="27" s="1"/>
  <c r="U129" i="27"/>
  <c r="R129" i="27"/>
  <c r="P129" i="27"/>
  <c r="O129" i="27"/>
  <c r="M129" i="27"/>
  <c r="K129" i="27"/>
  <c r="I129" i="27"/>
  <c r="C129" i="27"/>
  <c r="B129" i="27" s="1"/>
  <c r="A129" i="27"/>
  <c r="AD128" i="27"/>
  <c r="X128" i="27"/>
  <c r="V128" i="27"/>
  <c r="U128" i="27"/>
  <c r="R128" i="27"/>
  <c r="P128" i="27"/>
  <c r="O128" i="27"/>
  <c r="M128" i="27"/>
  <c r="K128" i="27"/>
  <c r="I128" i="27"/>
  <c r="C128" i="27"/>
  <c r="B128" i="27" s="1"/>
  <c r="A128" i="27"/>
  <c r="X127" i="27"/>
  <c r="V127" i="27"/>
  <c r="AD127" i="27" s="1"/>
  <c r="U127" i="27"/>
  <c r="R127" i="27"/>
  <c r="P127" i="27"/>
  <c r="O127" i="27"/>
  <c r="M127" i="27"/>
  <c r="K127" i="27"/>
  <c r="I127" i="27"/>
  <c r="C127" i="27"/>
  <c r="B127" i="27" s="1"/>
  <c r="A127" i="27"/>
  <c r="AD126" i="27"/>
  <c r="X126" i="27"/>
  <c r="V126" i="27"/>
  <c r="U126" i="27"/>
  <c r="R126" i="27"/>
  <c r="P126" i="27"/>
  <c r="O126" i="27"/>
  <c r="M126" i="27"/>
  <c r="K126" i="27"/>
  <c r="I126" i="27"/>
  <c r="C126" i="27"/>
  <c r="B126" i="27" s="1"/>
  <c r="A126" i="27"/>
  <c r="X125" i="27"/>
  <c r="V125" i="27"/>
  <c r="AD125" i="27" s="1"/>
  <c r="U125" i="27"/>
  <c r="R125" i="27"/>
  <c r="P125" i="27"/>
  <c r="O125" i="27"/>
  <c r="M125" i="27"/>
  <c r="K125" i="27"/>
  <c r="I125" i="27"/>
  <c r="C125" i="27"/>
  <c r="B125" i="27" s="1"/>
  <c r="A125" i="27"/>
  <c r="AD124" i="27"/>
  <c r="X124" i="27"/>
  <c r="V124" i="27"/>
  <c r="U124" i="27"/>
  <c r="R124" i="27"/>
  <c r="O124" i="27"/>
  <c r="P124" i="27" s="1"/>
  <c r="M124" i="27"/>
  <c r="K124" i="27"/>
  <c r="I124" i="27"/>
  <c r="C124" i="27"/>
  <c r="B124" i="27" s="1"/>
  <c r="A124" i="27"/>
  <c r="AD123" i="27"/>
  <c r="X123" i="27"/>
  <c r="V123" i="27"/>
  <c r="U123" i="27"/>
  <c r="R123" i="27"/>
  <c r="O123" i="27"/>
  <c r="P123" i="27" s="1"/>
  <c r="M123" i="27"/>
  <c r="K123" i="27"/>
  <c r="I123" i="27"/>
  <c r="C123" i="27"/>
  <c r="B123" i="27" s="1"/>
  <c r="A123" i="27"/>
  <c r="AD122" i="27"/>
  <c r="X122" i="27"/>
  <c r="V122" i="27"/>
  <c r="U122" i="27"/>
  <c r="R122" i="27"/>
  <c r="O122" i="27"/>
  <c r="P122" i="27" s="1"/>
  <c r="M122" i="27"/>
  <c r="K122" i="27"/>
  <c r="I122" i="27"/>
  <c r="C122" i="27"/>
  <c r="B122" i="27" s="1"/>
  <c r="A122" i="27"/>
  <c r="X121" i="27"/>
  <c r="V121" i="27"/>
  <c r="AD121" i="27" s="1"/>
  <c r="U121" i="27"/>
  <c r="R121" i="27"/>
  <c r="O121" i="27"/>
  <c r="P121" i="27" s="1"/>
  <c r="M121" i="27"/>
  <c r="K121" i="27"/>
  <c r="I121" i="27"/>
  <c r="C121" i="27"/>
  <c r="B121" i="27" s="1"/>
  <c r="A121" i="27"/>
  <c r="AE120" i="27"/>
  <c r="AF120" i="27" s="1"/>
  <c r="X120" i="27"/>
  <c r="V120" i="27"/>
  <c r="AD120" i="27" s="1"/>
  <c r="U120" i="27"/>
  <c r="R120" i="27"/>
  <c r="AC120" i="27" s="1"/>
  <c r="O120" i="27"/>
  <c r="P120" i="27" s="1"/>
  <c r="M120" i="27"/>
  <c r="K120" i="27"/>
  <c r="I120" i="27"/>
  <c r="C120" i="27"/>
  <c r="B120" i="27" s="1"/>
  <c r="A120" i="27"/>
  <c r="AE119" i="27"/>
  <c r="AF119" i="27" s="1"/>
  <c r="X119" i="27"/>
  <c r="V119" i="27"/>
  <c r="AD119" i="27" s="1"/>
  <c r="U119" i="27"/>
  <c r="R119" i="27"/>
  <c r="AC119" i="27" s="1"/>
  <c r="O119" i="27"/>
  <c r="P119" i="27" s="1"/>
  <c r="M119" i="27"/>
  <c r="K119" i="27"/>
  <c r="I119" i="27"/>
  <c r="C119" i="27"/>
  <c r="B119" i="27" s="1"/>
  <c r="A119" i="27"/>
  <c r="AE118" i="27"/>
  <c r="AF118" i="27" s="1"/>
  <c r="X118" i="27"/>
  <c r="V118" i="27"/>
  <c r="AD118" i="27" s="1"/>
  <c r="U118" i="27"/>
  <c r="R118" i="27"/>
  <c r="AC118" i="27" s="1"/>
  <c r="O118" i="27"/>
  <c r="P118" i="27" s="1"/>
  <c r="M118" i="27"/>
  <c r="K118" i="27"/>
  <c r="I118" i="27"/>
  <c r="C118" i="27"/>
  <c r="B118" i="27" s="1"/>
  <c r="A118" i="27"/>
  <c r="AE117" i="27"/>
  <c r="AF117" i="27" s="1"/>
  <c r="X117" i="27"/>
  <c r="V117" i="27"/>
  <c r="AD117" i="27" s="1"/>
  <c r="U117" i="27"/>
  <c r="R117" i="27"/>
  <c r="AC117" i="27" s="1"/>
  <c r="O117" i="27"/>
  <c r="P117" i="27" s="1"/>
  <c r="M117" i="27"/>
  <c r="K117" i="27"/>
  <c r="I117" i="27"/>
  <c r="C117" i="27"/>
  <c r="B117" i="27" s="1"/>
  <c r="A117" i="27"/>
  <c r="AE116" i="27"/>
  <c r="AF116" i="27" s="1"/>
  <c r="X116" i="27"/>
  <c r="V116" i="27"/>
  <c r="AD116" i="27" s="1"/>
  <c r="U116" i="27"/>
  <c r="R116" i="27"/>
  <c r="AC116" i="27" s="1"/>
  <c r="O116" i="27"/>
  <c r="P116" i="27" s="1"/>
  <c r="M116" i="27"/>
  <c r="K116" i="27"/>
  <c r="I116" i="27"/>
  <c r="C116" i="27"/>
  <c r="B116" i="27" s="1"/>
  <c r="A116" i="27"/>
  <c r="AE115" i="27"/>
  <c r="AF115" i="27" s="1"/>
  <c r="X115" i="27"/>
  <c r="V115" i="27"/>
  <c r="AD115" i="27" s="1"/>
  <c r="U115" i="27"/>
  <c r="R115" i="27"/>
  <c r="AC115" i="27" s="1"/>
  <c r="O115" i="27"/>
  <c r="P115" i="27" s="1"/>
  <c r="M115" i="27"/>
  <c r="K115" i="27"/>
  <c r="I115" i="27"/>
  <c r="C115" i="27"/>
  <c r="B115" i="27" s="1"/>
  <c r="A115" i="27"/>
  <c r="AE114" i="27"/>
  <c r="AF114" i="27" s="1"/>
  <c r="X114" i="27"/>
  <c r="V114" i="27"/>
  <c r="AD114" i="27" s="1"/>
  <c r="U114" i="27"/>
  <c r="R114" i="27"/>
  <c r="AC114" i="27" s="1"/>
  <c r="O114" i="27"/>
  <c r="P114" i="27" s="1"/>
  <c r="M114" i="27"/>
  <c r="K114" i="27"/>
  <c r="I114" i="27"/>
  <c r="C114" i="27"/>
  <c r="B114" i="27"/>
  <c r="A114" i="27"/>
  <c r="X113" i="27"/>
  <c r="V113" i="27"/>
  <c r="AD113" i="27" s="1"/>
  <c r="U113" i="27"/>
  <c r="R113" i="27"/>
  <c r="O113" i="27"/>
  <c r="P113" i="27" s="1"/>
  <c r="M113" i="27"/>
  <c r="K113" i="27"/>
  <c r="I113" i="27"/>
  <c r="C113" i="27"/>
  <c r="B113" i="27"/>
  <c r="A113" i="27"/>
  <c r="AE112" i="27"/>
  <c r="AF112" i="27" s="1"/>
  <c r="AD112" i="27"/>
  <c r="X112" i="27"/>
  <c r="V112" i="27"/>
  <c r="U112" i="27"/>
  <c r="R112" i="27"/>
  <c r="AC112" i="27" s="1"/>
  <c r="O112" i="27"/>
  <c r="P112" i="27" s="1"/>
  <c r="M112" i="27"/>
  <c r="K112" i="27"/>
  <c r="I112" i="27"/>
  <c r="C112" i="27"/>
  <c r="B112" i="27" s="1"/>
  <c r="A112" i="27"/>
  <c r="X111" i="27"/>
  <c r="V111" i="27"/>
  <c r="AD111" i="27" s="1"/>
  <c r="U111" i="27"/>
  <c r="R111" i="27"/>
  <c r="O111" i="27"/>
  <c r="P111" i="27" s="1"/>
  <c r="M111" i="27"/>
  <c r="K111" i="27"/>
  <c r="I111" i="27"/>
  <c r="C111" i="27"/>
  <c r="B111" i="27"/>
  <c r="A111" i="27"/>
  <c r="AE110" i="27"/>
  <c r="AF110" i="27" s="1"/>
  <c r="X110" i="27"/>
  <c r="V110" i="27"/>
  <c r="AD110" i="27" s="1"/>
  <c r="U110" i="27"/>
  <c r="R110" i="27"/>
  <c r="AC110" i="27" s="1"/>
  <c r="O110" i="27"/>
  <c r="P110" i="27" s="1"/>
  <c r="M110" i="27"/>
  <c r="K110" i="27"/>
  <c r="I110" i="27"/>
  <c r="C110" i="27"/>
  <c r="B110" i="27" s="1"/>
  <c r="A110" i="27"/>
  <c r="AD109" i="27"/>
  <c r="X109" i="27"/>
  <c r="V109" i="27"/>
  <c r="U109" i="27"/>
  <c r="R109" i="27"/>
  <c r="AC109" i="27" s="1"/>
  <c r="O109" i="27"/>
  <c r="P109" i="27" s="1"/>
  <c r="M109" i="27"/>
  <c r="K109" i="27"/>
  <c r="I109" i="27"/>
  <c r="C109" i="27"/>
  <c r="B109" i="27" s="1"/>
  <c r="A109" i="27"/>
  <c r="AD108" i="27"/>
  <c r="X108" i="27"/>
  <c r="V108" i="27"/>
  <c r="U108" i="27"/>
  <c r="R108" i="27"/>
  <c r="O108" i="27"/>
  <c r="P108" i="27" s="1"/>
  <c r="M108" i="27"/>
  <c r="K108" i="27"/>
  <c r="I108" i="27"/>
  <c r="C108" i="27"/>
  <c r="B108" i="27" s="1"/>
  <c r="A108" i="27"/>
  <c r="AE107" i="27"/>
  <c r="AF107" i="27" s="1"/>
  <c r="AD107" i="27"/>
  <c r="X107" i="27"/>
  <c r="V107" i="27"/>
  <c r="U107" i="27"/>
  <c r="R107" i="27"/>
  <c r="AC107" i="27" s="1"/>
  <c r="O107" i="27"/>
  <c r="P107" i="27" s="1"/>
  <c r="M107" i="27"/>
  <c r="K107" i="27"/>
  <c r="I107" i="27"/>
  <c r="C107" i="27"/>
  <c r="B107" i="27" s="1"/>
  <c r="A107" i="27"/>
  <c r="AE106" i="27"/>
  <c r="AF106" i="27" s="1"/>
  <c r="X106" i="27"/>
  <c r="V106" i="27"/>
  <c r="AD106" i="27" s="1"/>
  <c r="U106" i="27"/>
  <c r="R106" i="27"/>
  <c r="AC106" i="27" s="1"/>
  <c r="O106" i="27"/>
  <c r="P106" i="27" s="1"/>
  <c r="M106" i="27"/>
  <c r="K106" i="27"/>
  <c r="I106" i="27"/>
  <c r="C106" i="27"/>
  <c r="B106" i="27"/>
  <c r="A106" i="27"/>
  <c r="X105" i="27"/>
  <c r="V105" i="27"/>
  <c r="AD105" i="27" s="1"/>
  <c r="U105" i="27"/>
  <c r="R105" i="27"/>
  <c r="O105" i="27"/>
  <c r="P105" i="27" s="1"/>
  <c r="M105" i="27"/>
  <c r="K105" i="27"/>
  <c r="I105" i="27"/>
  <c r="C105" i="27"/>
  <c r="B105" i="27"/>
  <c r="A105" i="27"/>
  <c r="AE104" i="27"/>
  <c r="AF104" i="27" s="1"/>
  <c r="X104" i="27"/>
  <c r="V104" i="27"/>
  <c r="AD104" i="27" s="1"/>
  <c r="U104" i="27"/>
  <c r="R104" i="27"/>
  <c r="AC104" i="27" s="1"/>
  <c r="O104" i="27"/>
  <c r="P104" i="27" s="1"/>
  <c r="M104" i="27"/>
  <c r="K104" i="27"/>
  <c r="I104" i="27"/>
  <c r="C104" i="27"/>
  <c r="B104" i="27" s="1"/>
  <c r="A104" i="27"/>
  <c r="AD103" i="27"/>
  <c r="X103" i="27"/>
  <c r="V103" i="27"/>
  <c r="U103" i="27"/>
  <c r="R103" i="27"/>
  <c r="O103" i="27"/>
  <c r="P103" i="27" s="1"/>
  <c r="M103" i="27"/>
  <c r="K103" i="27"/>
  <c r="I103" i="27"/>
  <c r="C103" i="27"/>
  <c r="B103" i="27"/>
  <c r="A103" i="27"/>
  <c r="AE102" i="27"/>
  <c r="AF102" i="27" s="1"/>
  <c r="AD102" i="27"/>
  <c r="X102" i="27"/>
  <c r="V102" i="27"/>
  <c r="U102" i="27"/>
  <c r="R102" i="27"/>
  <c r="AC102" i="27" s="1"/>
  <c r="O102" i="27"/>
  <c r="P102" i="27" s="1"/>
  <c r="M102" i="27"/>
  <c r="K102" i="27"/>
  <c r="I102" i="27"/>
  <c r="C102" i="27"/>
  <c r="B102" i="27" s="1"/>
  <c r="A102" i="27"/>
  <c r="AD101" i="27"/>
  <c r="X101" i="27"/>
  <c r="V101" i="27"/>
  <c r="U101" i="27"/>
  <c r="R101" i="27"/>
  <c r="AC101" i="27" s="1"/>
  <c r="O101" i="27"/>
  <c r="P101" i="27" s="1"/>
  <c r="M101" i="27"/>
  <c r="K101" i="27"/>
  <c r="I101" i="27"/>
  <c r="C101" i="27"/>
  <c r="B101" i="27" s="1"/>
  <c r="A101" i="27"/>
  <c r="AD100" i="27"/>
  <c r="X100" i="27"/>
  <c r="V100" i="27"/>
  <c r="U100" i="27"/>
  <c r="R100" i="27"/>
  <c r="AC100" i="27" s="1"/>
  <c r="O100" i="27"/>
  <c r="P100" i="27" s="1"/>
  <c r="M100" i="27"/>
  <c r="K100" i="27"/>
  <c r="I100" i="27"/>
  <c r="C100" i="27"/>
  <c r="B100" i="27" s="1"/>
  <c r="A100" i="27"/>
  <c r="AE99" i="27"/>
  <c r="AF99" i="27" s="1"/>
  <c r="X99" i="27"/>
  <c r="V99" i="27"/>
  <c r="AD99" i="27" s="1"/>
  <c r="U99" i="27"/>
  <c r="R99" i="27"/>
  <c r="AC99" i="27" s="1"/>
  <c r="O99" i="27"/>
  <c r="P99" i="27" s="1"/>
  <c r="M99" i="27"/>
  <c r="K99" i="27"/>
  <c r="I99" i="27"/>
  <c r="C99" i="27"/>
  <c r="B99" i="27"/>
  <c r="A99" i="27"/>
  <c r="AE98" i="27"/>
  <c r="AF98" i="27" s="1"/>
  <c r="X98" i="27"/>
  <c r="V98" i="27"/>
  <c r="AD98" i="27" s="1"/>
  <c r="U98" i="27"/>
  <c r="R98" i="27"/>
  <c r="AC98" i="27" s="1"/>
  <c r="O98" i="27"/>
  <c r="P98" i="27" s="1"/>
  <c r="M98" i="27"/>
  <c r="K98" i="27"/>
  <c r="I98" i="27"/>
  <c r="C98" i="27"/>
  <c r="B98" i="27" s="1"/>
  <c r="A98" i="27"/>
  <c r="AD97" i="27"/>
  <c r="X97" i="27"/>
  <c r="V97" i="27"/>
  <c r="U97" i="27"/>
  <c r="R97" i="27"/>
  <c r="AC97" i="27" s="1"/>
  <c r="O97" i="27"/>
  <c r="P97" i="27" s="1"/>
  <c r="M97" i="27"/>
  <c r="K97" i="27"/>
  <c r="I97" i="27"/>
  <c r="C97" i="27"/>
  <c r="B97" i="27"/>
  <c r="A97" i="27"/>
  <c r="AE96" i="27"/>
  <c r="AF96" i="27" s="1"/>
  <c r="X96" i="27"/>
  <c r="V96" i="27"/>
  <c r="AD96" i="27" s="1"/>
  <c r="U96" i="27"/>
  <c r="R96" i="27"/>
  <c r="AC96" i="27" s="1"/>
  <c r="O96" i="27"/>
  <c r="P96" i="27" s="1"/>
  <c r="M96" i="27"/>
  <c r="K96" i="27"/>
  <c r="I96" i="27"/>
  <c r="C96" i="27"/>
  <c r="B96" i="27" s="1"/>
  <c r="A96" i="27"/>
  <c r="AD95" i="27"/>
  <c r="X95" i="27"/>
  <c r="V95" i="27"/>
  <c r="U95" i="27"/>
  <c r="R95" i="27"/>
  <c r="O95" i="27"/>
  <c r="P95" i="27" s="1"/>
  <c r="M95" i="27"/>
  <c r="K95" i="27"/>
  <c r="I95" i="27"/>
  <c r="C95" i="27"/>
  <c r="B95" i="27"/>
  <c r="A95" i="27"/>
  <c r="AE94" i="27"/>
  <c r="AF94" i="27" s="1"/>
  <c r="AD94" i="27"/>
  <c r="X94" i="27"/>
  <c r="V94" i="27"/>
  <c r="U94" i="27"/>
  <c r="R94" i="27"/>
  <c r="AC94" i="27" s="1"/>
  <c r="O94" i="27"/>
  <c r="P94" i="27" s="1"/>
  <c r="M94" i="27"/>
  <c r="K94" i="27"/>
  <c r="I94" i="27"/>
  <c r="C94" i="27"/>
  <c r="B94" i="27" s="1"/>
  <c r="A94" i="27"/>
  <c r="AD93" i="27"/>
  <c r="X93" i="27"/>
  <c r="V93" i="27"/>
  <c r="U93" i="27"/>
  <c r="R93" i="27"/>
  <c r="O93" i="27"/>
  <c r="P93" i="27" s="1"/>
  <c r="M93" i="27"/>
  <c r="K93" i="27"/>
  <c r="I93" i="27"/>
  <c r="C93" i="27"/>
  <c r="B93" i="27"/>
  <c r="A93" i="27"/>
  <c r="AE92" i="27"/>
  <c r="AF92" i="27" s="1"/>
  <c r="AC92" i="27"/>
  <c r="X92" i="27"/>
  <c r="V92" i="27"/>
  <c r="AD92" i="27" s="1"/>
  <c r="U92" i="27"/>
  <c r="R92" i="27"/>
  <c r="O92" i="27"/>
  <c r="P92" i="27" s="1"/>
  <c r="M92" i="27"/>
  <c r="K92" i="27"/>
  <c r="I92" i="27"/>
  <c r="C92" i="27"/>
  <c r="B92" i="27"/>
  <c r="A92" i="27"/>
  <c r="AC91" i="27"/>
  <c r="X91" i="27"/>
  <c r="V91" i="27"/>
  <c r="AD91" i="27" s="1"/>
  <c r="U91" i="27"/>
  <c r="R91" i="27"/>
  <c r="AE91" i="27" s="1"/>
  <c r="AF91" i="27" s="1"/>
  <c r="O91" i="27"/>
  <c r="P91" i="27" s="1"/>
  <c r="M91" i="27"/>
  <c r="K91" i="27"/>
  <c r="I91" i="27"/>
  <c r="C91" i="27"/>
  <c r="B91" i="27"/>
  <c r="A91" i="27"/>
  <c r="AD90" i="27"/>
  <c r="X90" i="27"/>
  <c r="V90" i="27"/>
  <c r="U90" i="27"/>
  <c r="R90" i="27"/>
  <c r="O90" i="27"/>
  <c r="P90" i="27" s="1"/>
  <c r="M90" i="27"/>
  <c r="K90" i="27"/>
  <c r="I90" i="27"/>
  <c r="C90" i="27"/>
  <c r="B90" i="27" s="1"/>
  <c r="A90" i="27"/>
  <c r="AE89" i="27"/>
  <c r="AF89" i="27" s="1"/>
  <c r="X89" i="27"/>
  <c r="V89" i="27"/>
  <c r="AD89" i="27" s="1"/>
  <c r="U89" i="27"/>
  <c r="R89" i="27"/>
  <c r="AC89" i="27" s="1"/>
  <c r="O89" i="27"/>
  <c r="P89" i="27" s="1"/>
  <c r="M89" i="27"/>
  <c r="K89" i="27"/>
  <c r="I89" i="27"/>
  <c r="C89" i="27"/>
  <c r="B89" i="27"/>
  <c r="A89" i="27"/>
  <c r="AE88" i="27"/>
  <c r="AF88" i="27" s="1"/>
  <c r="AC88" i="27"/>
  <c r="X88" i="27"/>
  <c r="V88" i="27"/>
  <c r="AD88" i="27" s="1"/>
  <c r="U88" i="27"/>
  <c r="R88" i="27"/>
  <c r="O88" i="27"/>
  <c r="P88" i="27" s="1"/>
  <c r="M88" i="27"/>
  <c r="K88" i="27"/>
  <c r="I88" i="27"/>
  <c r="C88" i="27"/>
  <c r="B88" i="27"/>
  <c r="A88" i="27"/>
  <c r="AE87" i="27"/>
  <c r="AF87" i="27" s="1"/>
  <c r="AC87" i="27"/>
  <c r="X87" i="27"/>
  <c r="V87" i="27"/>
  <c r="AD87" i="27" s="1"/>
  <c r="U87" i="27"/>
  <c r="R87" i="27"/>
  <c r="O87" i="27"/>
  <c r="P87" i="27" s="1"/>
  <c r="M87" i="27"/>
  <c r="K87" i="27"/>
  <c r="I87" i="27"/>
  <c r="C87" i="27"/>
  <c r="B87" i="27"/>
  <c r="A87" i="27"/>
  <c r="AC86" i="27"/>
  <c r="X86" i="27"/>
  <c r="V86" i="27"/>
  <c r="AD86" i="27" s="1"/>
  <c r="U86" i="27"/>
  <c r="R86" i="27"/>
  <c r="AE86" i="27" s="1"/>
  <c r="AF86" i="27" s="1"/>
  <c r="O86" i="27"/>
  <c r="P86" i="27" s="1"/>
  <c r="M86" i="27"/>
  <c r="K86" i="27"/>
  <c r="I86" i="27"/>
  <c r="C86" i="27"/>
  <c r="B86" i="27" s="1"/>
  <c r="A86" i="27"/>
  <c r="AC85" i="27"/>
  <c r="X85" i="27"/>
  <c r="V85" i="27"/>
  <c r="AD85" i="27" s="1"/>
  <c r="U85" i="27"/>
  <c r="R85" i="27"/>
  <c r="AE85" i="27" s="1"/>
  <c r="AF85" i="27" s="1"/>
  <c r="O85" i="27"/>
  <c r="P85" i="27" s="1"/>
  <c r="M85" i="27"/>
  <c r="K85" i="27"/>
  <c r="I85" i="27"/>
  <c r="C85" i="27"/>
  <c r="B85" i="27"/>
  <c r="A85" i="27"/>
  <c r="AD84" i="27"/>
  <c r="X84" i="27"/>
  <c r="V84" i="27"/>
  <c r="U84" i="27"/>
  <c r="R84" i="27"/>
  <c r="O84" i="27"/>
  <c r="P84" i="27" s="1"/>
  <c r="M84" i="27"/>
  <c r="K84" i="27"/>
  <c r="I84" i="27"/>
  <c r="C84" i="27"/>
  <c r="B84" i="27" s="1"/>
  <c r="A84" i="27"/>
  <c r="AE83" i="27"/>
  <c r="AF83" i="27" s="1"/>
  <c r="AD83" i="27"/>
  <c r="X83" i="27"/>
  <c r="V83" i="27"/>
  <c r="U83" i="27"/>
  <c r="R83" i="27"/>
  <c r="AC83" i="27" s="1"/>
  <c r="O83" i="27"/>
  <c r="P83" i="27" s="1"/>
  <c r="M83" i="27"/>
  <c r="K83" i="27"/>
  <c r="I83" i="27"/>
  <c r="C83" i="27"/>
  <c r="B83" i="27" s="1"/>
  <c r="A83" i="27"/>
  <c r="AE82" i="27"/>
  <c r="AF82" i="27" s="1"/>
  <c r="AC82" i="27"/>
  <c r="X82" i="27"/>
  <c r="V82" i="27"/>
  <c r="AD82" i="27" s="1"/>
  <c r="U82" i="27"/>
  <c r="R82" i="27"/>
  <c r="O82" i="27"/>
  <c r="P82" i="27" s="1"/>
  <c r="M82" i="27"/>
  <c r="K82" i="27"/>
  <c r="I82" i="27"/>
  <c r="C82" i="27"/>
  <c r="B82" i="27" s="1"/>
  <c r="A82" i="27"/>
  <c r="AC81" i="27"/>
  <c r="X81" i="27"/>
  <c r="V81" i="27"/>
  <c r="AD81" i="27" s="1"/>
  <c r="U81" i="27"/>
  <c r="R81" i="27"/>
  <c r="AE81" i="27" s="1"/>
  <c r="AF81" i="27" s="1"/>
  <c r="O81" i="27"/>
  <c r="P81" i="27" s="1"/>
  <c r="M81" i="27"/>
  <c r="K81" i="27"/>
  <c r="I81" i="27"/>
  <c r="C81" i="27"/>
  <c r="B81" i="27"/>
  <c r="A81" i="27"/>
  <c r="AD80" i="27"/>
  <c r="X80" i="27"/>
  <c r="V80" i="27"/>
  <c r="U80" i="27"/>
  <c r="R80" i="27"/>
  <c r="O80" i="27"/>
  <c r="P80" i="27" s="1"/>
  <c r="M80" i="27"/>
  <c r="K80" i="27"/>
  <c r="I80" i="27"/>
  <c r="C80" i="27"/>
  <c r="B80" i="27" s="1"/>
  <c r="A80" i="27"/>
  <c r="AE79" i="27"/>
  <c r="AF79" i="27" s="1"/>
  <c r="AD79" i="27"/>
  <c r="X79" i="27"/>
  <c r="V79" i="27"/>
  <c r="U79" i="27"/>
  <c r="R79" i="27"/>
  <c r="AC79" i="27" s="1"/>
  <c r="O79" i="27"/>
  <c r="P79" i="27" s="1"/>
  <c r="M79" i="27"/>
  <c r="K79" i="27"/>
  <c r="C79" i="27"/>
  <c r="B79" i="27"/>
  <c r="A79" i="27"/>
  <c r="X78" i="27"/>
  <c r="V78" i="27"/>
  <c r="AD78" i="27" s="1"/>
  <c r="U78" i="27"/>
  <c r="R78" i="27"/>
  <c r="P78" i="27"/>
  <c r="O78" i="27"/>
  <c r="M78" i="27"/>
  <c r="K78" i="27"/>
  <c r="I78" i="27"/>
  <c r="C78" i="27"/>
  <c r="B78" i="27" s="1"/>
  <c r="A78" i="27"/>
  <c r="AC77" i="27"/>
  <c r="X77" i="27"/>
  <c r="V77" i="27"/>
  <c r="AD77" i="27" s="1"/>
  <c r="U77" i="27"/>
  <c r="R77" i="27"/>
  <c r="AE77" i="27" s="1"/>
  <c r="AF77" i="27" s="1"/>
  <c r="P77" i="27"/>
  <c r="O77" i="27"/>
  <c r="M77" i="27"/>
  <c r="K77" i="27"/>
  <c r="I77" i="27"/>
  <c r="C77" i="27"/>
  <c r="B77" i="27"/>
  <c r="A77" i="27"/>
  <c r="AD76" i="27"/>
  <c r="X76" i="27"/>
  <c r="V76" i="27"/>
  <c r="U76" i="27"/>
  <c r="R76" i="27"/>
  <c r="P76" i="27"/>
  <c r="O76" i="27"/>
  <c r="M76" i="27"/>
  <c r="K76" i="27"/>
  <c r="I76" i="27"/>
  <c r="C76" i="27"/>
  <c r="B76" i="27"/>
  <c r="A76" i="27"/>
  <c r="AD75" i="27"/>
  <c r="X75" i="27"/>
  <c r="V75" i="27"/>
  <c r="U75" i="27"/>
  <c r="R75" i="27"/>
  <c r="P75" i="27"/>
  <c r="O75" i="27"/>
  <c r="M75" i="27"/>
  <c r="K75" i="27"/>
  <c r="I75" i="27"/>
  <c r="C75" i="27"/>
  <c r="B75" i="27" s="1"/>
  <c r="A75" i="27"/>
  <c r="AF74" i="27"/>
  <c r="AC74" i="27"/>
  <c r="X74" i="27"/>
  <c r="V74" i="27"/>
  <c r="AD74" i="27" s="1"/>
  <c r="U74" i="27"/>
  <c r="R74" i="27"/>
  <c r="AE74" i="27" s="1"/>
  <c r="P74" i="27"/>
  <c r="O74" i="27"/>
  <c r="M74" i="27"/>
  <c r="K74" i="27"/>
  <c r="I74" i="27"/>
  <c r="C74" i="27"/>
  <c r="B74" i="27" s="1"/>
  <c r="A74" i="27"/>
  <c r="AF73" i="27"/>
  <c r="AD73" i="27"/>
  <c r="X73" i="27"/>
  <c r="V73" i="27"/>
  <c r="U73" i="27"/>
  <c r="R73" i="27"/>
  <c r="AE73" i="27" s="1"/>
  <c r="P73" i="27"/>
  <c r="O73" i="27"/>
  <c r="M73" i="27"/>
  <c r="K73" i="27"/>
  <c r="I73" i="27"/>
  <c r="C73" i="27"/>
  <c r="B73" i="27"/>
  <c r="A73" i="27"/>
  <c r="AC72" i="27"/>
  <c r="X72" i="27"/>
  <c r="V72" i="27"/>
  <c r="AD72" i="27" s="1"/>
  <c r="U72" i="27"/>
  <c r="R72" i="27"/>
  <c r="AE72" i="27" s="1"/>
  <c r="AF72" i="27" s="1"/>
  <c r="P72" i="27"/>
  <c r="O72" i="27"/>
  <c r="M72" i="27"/>
  <c r="K72" i="27"/>
  <c r="I72" i="27"/>
  <c r="C72" i="27"/>
  <c r="B72" i="27" s="1"/>
  <c r="A72" i="27"/>
  <c r="AF71" i="27"/>
  <c r="AC71" i="27"/>
  <c r="X71" i="27"/>
  <c r="V71" i="27"/>
  <c r="AD71" i="27" s="1"/>
  <c r="U71" i="27"/>
  <c r="R71" i="27"/>
  <c r="AE71" i="27" s="1"/>
  <c r="P71" i="27"/>
  <c r="O71" i="27"/>
  <c r="M71" i="27"/>
  <c r="K71" i="27"/>
  <c r="I71" i="27"/>
  <c r="C71" i="27"/>
  <c r="B71" i="27"/>
  <c r="A71" i="27"/>
  <c r="X70" i="27"/>
  <c r="V70" i="27"/>
  <c r="AD70" i="27" s="1"/>
  <c r="U70" i="27"/>
  <c r="R70" i="27"/>
  <c r="P70" i="27"/>
  <c r="O70" i="27"/>
  <c r="M70" i="27"/>
  <c r="K70" i="27"/>
  <c r="I70" i="27"/>
  <c r="C70" i="27"/>
  <c r="B70" i="27" s="1"/>
  <c r="A70" i="27"/>
  <c r="AC69" i="27"/>
  <c r="X69" i="27"/>
  <c r="V69" i="27"/>
  <c r="AD69" i="27" s="1"/>
  <c r="U69" i="27"/>
  <c r="R69" i="27"/>
  <c r="AE69" i="27" s="1"/>
  <c r="AF69" i="27" s="1"/>
  <c r="P69" i="27"/>
  <c r="O69" i="27"/>
  <c r="M69" i="27"/>
  <c r="K69" i="27"/>
  <c r="I69" i="27"/>
  <c r="C69" i="27"/>
  <c r="B69" i="27"/>
  <c r="A69" i="27"/>
  <c r="AD68" i="27"/>
  <c r="X68" i="27"/>
  <c r="V68" i="27"/>
  <c r="U68" i="27"/>
  <c r="R68" i="27"/>
  <c r="P68" i="27"/>
  <c r="O68" i="27"/>
  <c r="M68" i="27"/>
  <c r="K68" i="27"/>
  <c r="I68" i="27"/>
  <c r="C68" i="27"/>
  <c r="B68" i="27"/>
  <c r="A68" i="27"/>
  <c r="AD67" i="27"/>
  <c r="X67" i="27"/>
  <c r="V67" i="27"/>
  <c r="U67" i="27"/>
  <c r="R67" i="27"/>
  <c r="P67" i="27"/>
  <c r="O67" i="27"/>
  <c r="M67" i="27"/>
  <c r="K67" i="27"/>
  <c r="I67" i="27"/>
  <c r="C67" i="27"/>
  <c r="B67" i="27" s="1"/>
  <c r="A67" i="27"/>
  <c r="AF66" i="27"/>
  <c r="AC66" i="27"/>
  <c r="X66" i="27"/>
  <c r="V66" i="27"/>
  <c r="AD66" i="27" s="1"/>
  <c r="U66" i="27"/>
  <c r="R66" i="27"/>
  <c r="AE66" i="27" s="1"/>
  <c r="P66" i="27"/>
  <c r="O66" i="27"/>
  <c r="M66" i="27"/>
  <c r="K66" i="27"/>
  <c r="I66" i="27"/>
  <c r="C66" i="27"/>
  <c r="B66" i="27" s="1"/>
  <c r="A66" i="27"/>
  <c r="AF65" i="27"/>
  <c r="AD65" i="27"/>
  <c r="X65" i="27"/>
  <c r="V65" i="27"/>
  <c r="U65" i="27"/>
  <c r="R65" i="27"/>
  <c r="AE65" i="27" s="1"/>
  <c r="P65" i="27"/>
  <c r="O65" i="27"/>
  <c r="M65" i="27"/>
  <c r="K65" i="27"/>
  <c r="I65" i="27"/>
  <c r="C65" i="27"/>
  <c r="B65" i="27"/>
  <c r="A65" i="27"/>
  <c r="AC64" i="27"/>
  <c r="X64" i="27"/>
  <c r="V64" i="27"/>
  <c r="AD64" i="27" s="1"/>
  <c r="U64" i="27"/>
  <c r="R64" i="27"/>
  <c r="AE64" i="27" s="1"/>
  <c r="AF64" i="27" s="1"/>
  <c r="P64" i="27"/>
  <c r="O64" i="27"/>
  <c r="M64" i="27"/>
  <c r="K64" i="27"/>
  <c r="I64" i="27"/>
  <c r="C64" i="27"/>
  <c r="B64" i="27" s="1"/>
  <c r="A64" i="27"/>
  <c r="AF63" i="27"/>
  <c r="AC63" i="27"/>
  <c r="X63" i="27"/>
  <c r="V63" i="27"/>
  <c r="AD63" i="27" s="1"/>
  <c r="U63" i="27"/>
  <c r="R63" i="27"/>
  <c r="AE63" i="27" s="1"/>
  <c r="P63" i="27"/>
  <c r="O63" i="27"/>
  <c r="M63" i="27"/>
  <c r="K63" i="27"/>
  <c r="I63" i="27"/>
  <c r="C63" i="27"/>
  <c r="B63" i="27"/>
  <c r="A63" i="27"/>
  <c r="X62" i="27"/>
  <c r="V62" i="27"/>
  <c r="AD62" i="27" s="1"/>
  <c r="U62" i="27"/>
  <c r="R62" i="27"/>
  <c r="P62" i="27"/>
  <c r="O62" i="27"/>
  <c r="M62" i="27"/>
  <c r="K62" i="27"/>
  <c r="I62" i="27"/>
  <c r="C62" i="27"/>
  <c r="B62" i="27" s="1"/>
  <c r="A62" i="27"/>
  <c r="AC61" i="27"/>
  <c r="X61" i="27"/>
  <c r="V61" i="27"/>
  <c r="AD61" i="27" s="1"/>
  <c r="U61" i="27"/>
  <c r="R61" i="27"/>
  <c r="AE61" i="27" s="1"/>
  <c r="AF61" i="27" s="1"/>
  <c r="P61" i="27"/>
  <c r="O61" i="27"/>
  <c r="M61" i="27"/>
  <c r="K61" i="27"/>
  <c r="I61" i="27"/>
  <c r="C61" i="27"/>
  <c r="B61" i="27"/>
  <c r="A61" i="27"/>
  <c r="AD60" i="27"/>
  <c r="X60" i="27"/>
  <c r="V60" i="27"/>
  <c r="U60" i="27"/>
  <c r="R60" i="27"/>
  <c r="P60" i="27"/>
  <c r="O60" i="27"/>
  <c r="M60" i="27"/>
  <c r="K60" i="27"/>
  <c r="I60" i="27"/>
  <c r="C60" i="27"/>
  <c r="B60" i="27"/>
  <c r="A60" i="27"/>
  <c r="AD59" i="27"/>
  <c r="X59" i="27"/>
  <c r="V59" i="27"/>
  <c r="U59" i="27"/>
  <c r="R59" i="27"/>
  <c r="P59" i="27"/>
  <c r="O59" i="27"/>
  <c r="M59" i="27"/>
  <c r="K59" i="27"/>
  <c r="I59" i="27"/>
  <c r="C59" i="27"/>
  <c r="B59" i="27" s="1"/>
  <c r="A59" i="27"/>
  <c r="AF58" i="27"/>
  <c r="AC58" i="27"/>
  <c r="X58" i="27"/>
  <c r="V58" i="27"/>
  <c r="AD58" i="27" s="1"/>
  <c r="U58" i="27"/>
  <c r="R58" i="27"/>
  <c r="AE58" i="27" s="1"/>
  <c r="P58" i="27"/>
  <c r="O58" i="27"/>
  <c r="M58" i="27"/>
  <c r="K58" i="27"/>
  <c r="I58" i="27"/>
  <c r="C58" i="27"/>
  <c r="B58" i="27" s="1"/>
  <c r="A58" i="27"/>
  <c r="AF57" i="27"/>
  <c r="AD57" i="27"/>
  <c r="X57" i="27"/>
  <c r="V57" i="27"/>
  <c r="U57" i="27"/>
  <c r="R57" i="27"/>
  <c r="AE57" i="27" s="1"/>
  <c r="P57" i="27"/>
  <c r="O57" i="27"/>
  <c r="M57" i="27"/>
  <c r="K57" i="27"/>
  <c r="I57" i="27"/>
  <c r="C57" i="27"/>
  <c r="B57" i="27"/>
  <c r="A57" i="27"/>
  <c r="AC56" i="27"/>
  <c r="X56" i="27"/>
  <c r="V56" i="27"/>
  <c r="AD56" i="27" s="1"/>
  <c r="U56" i="27"/>
  <c r="R56" i="27"/>
  <c r="AE56" i="27" s="1"/>
  <c r="AF56" i="27" s="1"/>
  <c r="P56" i="27"/>
  <c r="O56" i="27"/>
  <c r="M56" i="27"/>
  <c r="K56" i="27"/>
  <c r="I56" i="27"/>
  <c r="C56" i="27"/>
  <c r="B56" i="27" s="1"/>
  <c r="A56" i="27"/>
  <c r="AF55" i="27"/>
  <c r="AC55" i="27"/>
  <c r="X55" i="27"/>
  <c r="V55" i="27"/>
  <c r="AD55" i="27" s="1"/>
  <c r="U55" i="27"/>
  <c r="R55" i="27"/>
  <c r="AE55" i="27" s="1"/>
  <c r="P55" i="27"/>
  <c r="O55" i="27"/>
  <c r="M55" i="27"/>
  <c r="K55" i="27"/>
  <c r="I55" i="27"/>
  <c r="C55" i="27"/>
  <c r="B55" i="27"/>
  <c r="A55" i="27"/>
  <c r="X54" i="27"/>
  <c r="V54" i="27"/>
  <c r="AD54" i="27" s="1"/>
  <c r="U54" i="27"/>
  <c r="R54" i="27"/>
  <c r="P54" i="27"/>
  <c r="O54" i="27"/>
  <c r="M54" i="27"/>
  <c r="K54" i="27"/>
  <c r="I54" i="27"/>
  <c r="C54" i="27"/>
  <c r="B54" i="27" s="1"/>
  <c r="A54" i="27"/>
  <c r="X53" i="27"/>
  <c r="V53" i="27"/>
  <c r="AD53" i="27" s="1"/>
  <c r="U53" i="27"/>
  <c r="R53" i="27"/>
  <c r="P53" i="27"/>
  <c r="O53" i="27"/>
  <c r="M53" i="27"/>
  <c r="K53" i="27"/>
  <c r="I53" i="27"/>
  <c r="C53" i="27"/>
  <c r="B53" i="27"/>
  <c r="A53" i="27"/>
  <c r="X52" i="27"/>
  <c r="V52" i="27"/>
  <c r="AD52" i="27" s="1"/>
  <c r="U52" i="27"/>
  <c r="R52" i="27"/>
  <c r="P52" i="27"/>
  <c r="O52" i="27"/>
  <c r="M52" i="27"/>
  <c r="K52" i="27"/>
  <c r="I52" i="27"/>
  <c r="C52" i="27"/>
  <c r="B52" i="27"/>
  <c r="A52" i="27"/>
  <c r="AD51" i="27"/>
  <c r="X51" i="27"/>
  <c r="V51" i="27"/>
  <c r="U51" i="27"/>
  <c r="R51" i="27"/>
  <c r="P51" i="27"/>
  <c r="O51" i="27"/>
  <c r="M51" i="27"/>
  <c r="K51" i="27"/>
  <c r="I51" i="27"/>
  <c r="C51" i="27"/>
  <c r="B51" i="27"/>
  <c r="A51" i="27"/>
  <c r="AF50" i="27"/>
  <c r="AD50" i="27"/>
  <c r="AC50" i="27"/>
  <c r="X50" i="27"/>
  <c r="V50" i="27"/>
  <c r="U50" i="27"/>
  <c r="R50" i="27"/>
  <c r="AE50" i="27" s="1"/>
  <c r="P50" i="27"/>
  <c r="O50" i="27"/>
  <c r="M50" i="27"/>
  <c r="K50" i="27"/>
  <c r="I50" i="27"/>
  <c r="C50" i="27"/>
  <c r="B50" i="27" s="1"/>
  <c r="A50" i="27"/>
  <c r="AF49" i="27"/>
  <c r="AD49" i="27"/>
  <c r="AC49" i="27"/>
  <c r="X49" i="27"/>
  <c r="V49" i="27"/>
  <c r="U49" i="27"/>
  <c r="R49" i="27"/>
  <c r="AE49" i="27" s="1"/>
  <c r="P49" i="27"/>
  <c r="O49" i="27"/>
  <c r="M49" i="27"/>
  <c r="K49" i="27"/>
  <c r="I49" i="27"/>
  <c r="C49" i="27"/>
  <c r="B49" i="27"/>
  <c r="A49" i="27"/>
  <c r="AD48" i="27"/>
  <c r="AC48" i="27"/>
  <c r="X48" i="27"/>
  <c r="V48" i="27"/>
  <c r="U48" i="27"/>
  <c r="R48" i="27"/>
  <c r="AE48" i="27" s="1"/>
  <c r="AF48" i="27" s="1"/>
  <c r="P48" i="27"/>
  <c r="O48" i="27"/>
  <c r="M48" i="27"/>
  <c r="K48" i="27"/>
  <c r="I48" i="27"/>
  <c r="C48" i="27"/>
  <c r="B48" i="27" s="1"/>
  <c r="A48" i="27"/>
  <c r="AF47" i="27"/>
  <c r="AC47" i="27"/>
  <c r="X47" i="27"/>
  <c r="V47" i="27"/>
  <c r="AD47" i="27" s="1"/>
  <c r="U47" i="27"/>
  <c r="R47" i="27"/>
  <c r="AE47" i="27" s="1"/>
  <c r="P47" i="27"/>
  <c r="O47" i="27"/>
  <c r="M47" i="27"/>
  <c r="K47" i="27"/>
  <c r="I47" i="27"/>
  <c r="C47" i="27"/>
  <c r="B47" i="27" s="1"/>
  <c r="A47" i="27"/>
  <c r="X46" i="27"/>
  <c r="V46" i="27"/>
  <c r="AD46" i="27" s="1"/>
  <c r="U46" i="27"/>
  <c r="R46" i="27"/>
  <c r="P46" i="27"/>
  <c r="O46" i="27"/>
  <c r="M46" i="27"/>
  <c r="K46" i="27"/>
  <c r="I46" i="27"/>
  <c r="C46" i="27"/>
  <c r="B46" i="27" s="1"/>
  <c r="A46" i="27"/>
  <c r="X45" i="27"/>
  <c r="V45" i="27"/>
  <c r="AD45" i="27" s="1"/>
  <c r="U45" i="27"/>
  <c r="R45" i="27"/>
  <c r="P45" i="27"/>
  <c r="O45" i="27"/>
  <c r="M45" i="27"/>
  <c r="K45" i="27"/>
  <c r="I45" i="27"/>
  <c r="C45" i="27"/>
  <c r="B45" i="27" s="1"/>
  <c r="A45" i="27"/>
  <c r="X44" i="27"/>
  <c r="V44" i="27"/>
  <c r="AD44" i="27" s="1"/>
  <c r="U44" i="27"/>
  <c r="R44" i="27"/>
  <c r="P44" i="27"/>
  <c r="O44" i="27"/>
  <c r="M44" i="27"/>
  <c r="K44" i="27"/>
  <c r="I44" i="27"/>
  <c r="C44" i="27"/>
  <c r="B44" i="27"/>
  <c r="A44" i="27"/>
  <c r="AD43" i="27"/>
  <c r="X43" i="27"/>
  <c r="V43" i="27"/>
  <c r="U43" i="27"/>
  <c r="R43" i="27"/>
  <c r="P43" i="27"/>
  <c r="O43" i="27"/>
  <c r="M43" i="27"/>
  <c r="K43" i="27"/>
  <c r="I43" i="27"/>
  <c r="C43" i="27"/>
  <c r="B43" i="27"/>
  <c r="A43" i="27"/>
  <c r="AF42" i="27"/>
  <c r="AD42" i="27"/>
  <c r="AC42" i="27"/>
  <c r="X42" i="27"/>
  <c r="V42" i="27"/>
  <c r="U42" i="27"/>
  <c r="R42" i="27"/>
  <c r="AE42" i="27" s="1"/>
  <c r="P42" i="27"/>
  <c r="O42" i="27"/>
  <c r="M42" i="27"/>
  <c r="K42" i="27"/>
  <c r="I42" i="27"/>
  <c r="C42" i="27"/>
  <c r="B42" i="27" s="1"/>
  <c r="A42" i="27"/>
  <c r="AF41" i="27"/>
  <c r="AD41" i="27"/>
  <c r="AC41" i="27"/>
  <c r="X41" i="27"/>
  <c r="V41" i="27"/>
  <c r="U41" i="27"/>
  <c r="R41" i="27"/>
  <c r="AE41" i="27" s="1"/>
  <c r="P41" i="27"/>
  <c r="O41" i="27"/>
  <c r="M41" i="27"/>
  <c r="K41" i="27"/>
  <c r="I41" i="27"/>
  <c r="C41" i="27"/>
  <c r="B41" i="27"/>
  <c r="A41" i="27"/>
  <c r="AC40" i="27"/>
  <c r="X40" i="27"/>
  <c r="V40" i="27"/>
  <c r="AD40" i="27" s="1"/>
  <c r="U40" i="27"/>
  <c r="R40" i="27"/>
  <c r="AE40" i="27" s="1"/>
  <c r="AF40" i="27" s="1"/>
  <c r="P40" i="27"/>
  <c r="O40" i="27"/>
  <c r="M40" i="27"/>
  <c r="K40" i="27"/>
  <c r="I40" i="27"/>
  <c r="C40" i="27"/>
  <c r="B40" i="27" s="1"/>
  <c r="A40" i="27"/>
  <c r="AF39" i="27"/>
  <c r="AC39" i="27"/>
  <c r="X39" i="27"/>
  <c r="V39" i="27"/>
  <c r="AD39" i="27" s="1"/>
  <c r="U39" i="27"/>
  <c r="R39" i="27"/>
  <c r="AE39" i="27" s="1"/>
  <c r="P39" i="27"/>
  <c r="O39" i="27"/>
  <c r="M39" i="27"/>
  <c r="K39" i="27"/>
  <c r="I39" i="27"/>
  <c r="C39" i="27"/>
  <c r="B39" i="27"/>
  <c r="A39" i="27"/>
  <c r="X38" i="27"/>
  <c r="V38" i="27"/>
  <c r="AD38" i="27" s="1"/>
  <c r="U38" i="27"/>
  <c r="R38" i="27"/>
  <c r="P38" i="27"/>
  <c r="O38" i="27"/>
  <c r="M38" i="27"/>
  <c r="K38" i="27"/>
  <c r="I38" i="27"/>
  <c r="C38" i="27"/>
  <c r="B38" i="27"/>
  <c r="A38" i="27"/>
  <c r="X37" i="27"/>
  <c r="V37" i="27"/>
  <c r="AD37" i="27" s="1"/>
  <c r="U37" i="27"/>
  <c r="R37" i="27"/>
  <c r="P37" i="27"/>
  <c r="O37" i="27"/>
  <c r="M37" i="27"/>
  <c r="K37" i="27"/>
  <c r="I37" i="27"/>
  <c r="C37" i="27"/>
  <c r="B37" i="27"/>
  <c r="A37" i="27"/>
  <c r="X36" i="27"/>
  <c r="V36" i="27"/>
  <c r="AD36" i="27" s="1"/>
  <c r="U36" i="27"/>
  <c r="R36" i="27"/>
  <c r="P36" i="27"/>
  <c r="O36" i="27"/>
  <c r="M36" i="27"/>
  <c r="K36" i="27"/>
  <c r="I36" i="27"/>
  <c r="C36" i="27"/>
  <c r="B36" i="27"/>
  <c r="A36" i="27"/>
  <c r="AD35" i="27"/>
  <c r="X35" i="27"/>
  <c r="V35" i="27"/>
  <c r="U35" i="27"/>
  <c r="R35" i="27"/>
  <c r="P35" i="27"/>
  <c r="O35" i="27"/>
  <c r="M35" i="27"/>
  <c r="K35" i="27"/>
  <c r="I35" i="27"/>
  <c r="C35" i="27"/>
  <c r="B35" i="27"/>
  <c r="A35" i="27"/>
  <c r="AF34" i="27"/>
  <c r="AD34" i="27"/>
  <c r="AC34" i="27"/>
  <c r="X34" i="27"/>
  <c r="V34" i="27"/>
  <c r="U34" i="27"/>
  <c r="R34" i="27"/>
  <c r="AE34" i="27" s="1"/>
  <c r="P34" i="27"/>
  <c r="O34" i="27"/>
  <c r="M34" i="27"/>
  <c r="K34" i="27"/>
  <c r="I34" i="27"/>
  <c r="C34" i="27"/>
  <c r="B34" i="27" s="1"/>
  <c r="A34" i="27"/>
  <c r="AF33" i="27"/>
  <c r="AD33" i="27"/>
  <c r="AC33" i="27"/>
  <c r="X33" i="27"/>
  <c r="V33" i="27"/>
  <c r="U33" i="27"/>
  <c r="R33" i="27"/>
  <c r="AE33" i="27" s="1"/>
  <c r="P33" i="27"/>
  <c r="O33" i="27"/>
  <c r="M33" i="27"/>
  <c r="K33" i="27"/>
  <c r="I33" i="27"/>
  <c r="C33" i="27"/>
  <c r="B33" i="27"/>
  <c r="A33" i="27"/>
  <c r="AD32" i="27"/>
  <c r="X32" i="27"/>
  <c r="V32" i="27"/>
  <c r="U32" i="27"/>
  <c r="R32" i="27"/>
  <c r="AE32" i="27" s="1"/>
  <c r="AF32" i="27" s="1"/>
  <c r="P32" i="27"/>
  <c r="O32" i="27"/>
  <c r="M32" i="27"/>
  <c r="K32" i="27"/>
  <c r="I32" i="27"/>
  <c r="C32" i="27"/>
  <c r="B32" i="27" s="1"/>
  <c r="A32" i="27"/>
  <c r="AF31" i="27"/>
  <c r="AC31" i="27"/>
  <c r="X31" i="27"/>
  <c r="V31" i="27"/>
  <c r="AD31" i="27" s="1"/>
  <c r="U31" i="27"/>
  <c r="R31" i="27"/>
  <c r="AE31" i="27" s="1"/>
  <c r="P31" i="27"/>
  <c r="O31" i="27"/>
  <c r="M31" i="27"/>
  <c r="K31" i="27"/>
  <c r="I31" i="27"/>
  <c r="C31" i="27"/>
  <c r="B31" i="27" s="1"/>
  <c r="A31" i="27"/>
  <c r="X30" i="27"/>
  <c r="V30" i="27"/>
  <c r="AD30" i="27" s="1"/>
  <c r="U30" i="27"/>
  <c r="R30" i="27"/>
  <c r="P30" i="27"/>
  <c r="O30" i="27"/>
  <c r="M30" i="27"/>
  <c r="K30" i="27"/>
  <c r="I30" i="27"/>
  <c r="C30" i="27"/>
  <c r="B30" i="27"/>
  <c r="A30" i="27"/>
  <c r="AD29" i="27"/>
  <c r="X29" i="27"/>
  <c r="V29" i="27"/>
  <c r="U29" i="27"/>
  <c r="R29" i="27"/>
  <c r="P29" i="27"/>
  <c r="O29" i="27"/>
  <c r="M29" i="27"/>
  <c r="K29" i="27"/>
  <c r="I29" i="27"/>
  <c r="C29" i="27"/>
  <c r="B29" i="27" s="1"/>
  <c r="A29" i="27"/>
  <c r="AC28" i="27"/>
  <c r="X28" i="27"/>
  <c r="V28" i="27"/>
  <c r="AD28" i="27" s="1"/>
  <c r="U28" i="27"/>
  <c r="R28" i="27"/>
  <c r="AE28" i="27" s="1"/>
  <c r="AF28" i="27" s="1"/>
  <c r="P28" i="27"/>
  <c r="O28" i="27"/>
  <c r="M28" i="27"/>
  <c r="K28" i="27"/>
  <c r="I28" i="27"/>
  <c r="C28" i="27"/>
  <c r="B28" i="27"/>
  <c r="A28" i="27"/>
  <c r="AD27" i="27"/>
  <c r="X27" i="27"/>
  <c r="V27" i="27"/>
  <c r="U27" i="27"/>
  <c r="R27" i="27"/>
  <c r="P27" i="27"/>
  <c r="O27" i="27"/>
  <c r="M27" i="27"/>
  <c r="K27" i="27"/>
  <c r="I27" i="27"/>
  <c r="C27" i="27"/>
  <c r="B27" i="27"/>
  <c r="A27" i="27"/>
  <c r="AF26" i="27"/>
  <c r="AD26" i="27"/>
  <c r="AC26" i="27"/>
  <c r="X26" i="27"/>
  <c r="V26" i="27"/>
  <c r="U26" i="27"/>
  <c r="R26" i="27"/>
  <c r="AE26" i="27" s="1"/>
  <c r="P26" i="27"/>
  <c r="O26" i="27"/>
  <c r="M26" i="27"/>
  <c r="K26" i="27"/>
  <c r="I26" i="27"/>
  <c r="C26" i="27"/>
  <c r="B26" i="27" s="1"/>
  <c r="A26" i="27"/>
  <c r="AF25" i="27"/>
  <c r="AD25" i="27"/>
  <c r="AC25" i="27"/>
  <c r="X25" i="27"/>
  <c r="V25" i="27"/>
  <c r="U25" i="27"/>
  <c r="R25" i="27"/>
  <c r="AE25" i="27" s="1"/>
  <c r="P25" i="27"/>
  <c r="O25" i="27"/>
  <c r="M25" i="27"/>
  <c r="K25" i="27"/>
  <c r="I25" i="27"/>
  <c r="C25" i="27"/>
  <c r="B25" i="27"/>
  <c r="A25" i="27"/>
  <c r="AD24" i="27"/>
  <c r="X24" i="27"/>
  <c r="V24" i="27"/>
  <c r="U24" i="27"/>
  <c r="R24" i="27"/>
  <c r="AE24" i="27" s="1"/>
  <c r="AF24" i="27" s="1"/>
  <c r="P24" i="27"/>
  <c r="O24" i="27"/>
  <c r="M24" i="27"/>
  <c r="K24" i="27"/>
  <c r="I24" i="27"/>
  <c r="C24" i="27"/>
  <c r="B24" i="27" s="1"/>
  <c r="A24" i="27"/>
  <c r="AF23" i="27"/>
  <c r="AC23" i="27"/>
  <c r="X23" i="27"/>
  <c r="V23" i="27"/>
  <c r="AD23" i="27" s="1"/>
  <c r="U23" i="27"/>
  <c r="R23" i="27"/>
  <c r="AE23" i="27" s="1"/>
  <c r="P23" i="27"/>
  <c r="O23" i="27"/>
  <c r="M23" i="27"/>
  <c r="K23" i="27"/>
  <c r="I23" i="27"/>
  <c r="C23" i="27"/>
  <c r="B23" i="27" s="1"/>
  <c r="A23" i="27"/>
  <c r="X22" i="27"/>
  <c r="V22" i="27"/>
  <c r="AD22" i="27" s="1"/>
  <c r="U22" i="27"/>
  <c r="R22" i="27"/>
  <c r="O22" i="27"/>
  <c r="P22" i="27" s="1"/>
  <c r="M22" i="27"/>
  <c r="K22" i="27"/>
  <c r="I22" i="27"/>
  <c r="C22" i="27"/>
  <c r="B22" i="27" s="1"/>
  <c r="A22" i="27"/>
  <c r="AE21" i="27"/>
  <c r="AF21" i="27" s="1"/>
  <c r="X21" i="27"/>
  <c r="V21" i="27"/>
  <c r="AD21" i="27" s="1"/>
  <c r="U21" i="27"/>
  <c r="R21" i="27"/>
  <c r="AC21" i="27" s="1"/>
  <c r="O21" i="27"/>
  <c r="P21" i="27" s="1"/>
  <c r="M21" i="27"/>
  <c r="K21" i="27"/>
  <c r="I21" i="27"/>
  <c r="C21" i="27"/>
  <c r="B21" i="27" s="1"/>
  <c r="A21" i="27"/>
  <c r="X20" i="27"/>
  <c r="V20" i="27"/>
  <c r="AD20" i="27" s="1"/>
  <c r="U20" i="27"/>
  <c r="R20" i="27"/>
  <c r="AC20" i="27" s="1"/>
  <c r="O20" i="27"/>
  <c r="P20" i="27" s="1"/>
  <c r="M20" i="27"/>
  <c r="K20" i="27"/>
  <c r="I20" i="27"/>
  <c r="C20" i="27"/>
  <c r="B20" i="27" s="1"/>
  <c r="A20" i="27"/>
  <c r="AE19" i="27"/>
  <c r="AF19" i="27" s="1"/>
  <c r="X19" i="27"/>
  <c r="V19" i="27"/>
  <c r="AD19" i="27" s="1"/>
  <c r="U19" i="27"/>
  <c r="R19" i="27"/>
  <c r="AC19" i="27" s="1"/>
  <c r="O19" i="27"/>
  <c r="P19" i="27" s="1"/>
  <c r="M19" i="27"/>
  <c r="K19" i="27"/>
  <c r="I19" i="27"/>
  <c r="C19" i="27"/>
  <c r="B19" i="27" s="1"/>
  <c r="A19" i="27"/>
  <c r="X18" i="27"/>
  <c r="V18" i="27"/>
  <c r="AD18" i="27" s="1"/>
  <c r="U18" i="27"/>
  <c r="R18" i="27"/>
  <c r="AC18" i="27" s="1"/>
  <c r="O18" i="27"/>
  <c r="P18" i="27" s="1"/>
  <c r="M18" i="27"/>
  <c r="K18" i="27"/>
  <c r="I18" i="27"/>
  <c r="C18" i="27"/>
  <c r="B18" i="27" s="1"/>
  <c r="A18" i="27"/>
  <c r="AE17" i="27"/>
  <c r="AF17" i="27" s="1"/>
  <c r="X17" i="27"/>
  <c r="V17" i="27"/>
  <c r="AD17" i="27" s="1"/>
  <c r="U17" i="27"/>
  <c r="R17" i="27"/>
  <c r="AC17" i="27" s="1"/>
  <c r="O17" i="27"/>
  <c r="P17" i="27" s="1"/>
  <c r="M17" i="27"/>
  <c r="K17" i="27"/>
  <c r="I17" i="27"/>
  <c r="C17" i="27"/>
  <c r="B17" i="27" s="1"/>
  <c r="A17" i="27"/>
  <c r="X16" i="27"/>
  <c r="V16" i="27"/>
  <c r="AD16" i="27" s="1"/>
  <c r="U16" i="27"/>
  <c r="R16" i="27"/>
  <c r="AC16" i="27" s="1"/>
  <c r="O16" i="27"/>
  <c r="P16" i="27" s="1"/>
  <c r="M16" i="27"/>
  <c r="K16" i="27"/>
  <c r="I16" i="27"/>
  <c r="C16" i="27"/>
  <c r="B16" i="27" s="1"/>
  <c r="A16" i="27"/>
  <c r="AE15" i="27"/>
  <c r="AF15" i="27" s="1"/>
  <c r="X15" i="27"/>
  <c r="V15" i="27"/>
  <c r="AD15" i="27" s="1"/>
  <c r="U15" i="27"/>
  <c r="R15" i="27"/>
  <c r="AC15" i="27" s="1"/>
  <c r="O15" i="27"/>
  <c r="P15" i="27" s="1"/>
  <c r="M15" i="27"/>
  <c r="K15" i="27"/>
  <c r="I15" i="27"/>
  <c r="C15" i="27"/>
  <c r="B15" i="27" s="1"/>
  <c r="A15" i="27"/>
  <c r="X14" i="27"/>
  <c r="V14" i="27"/>
  <c r="AD14" i="27" s="1"/>
  <c r="U14" i="27"/>
  <c r="R14" i="27"/>
  <c r="AC14" i="27" s="1"/>
  <c r="O14" i="27"/>
  <c r="P14" i="27" s="1"/>
  <c r="M14" i="27"/>
  <c r="K14" i="27"/>
  <c r="I14" i="27"/>
  <c r="C14" i="27"/>
  <c r="B14" i="27" s="1"/>
  <c r="A14" i="27"/>
  <c r="AE13" i="27"/>
  <c r="AF13" i="27" s="1"/>
  <c r="X13" i="27"/>
  <c r="V13" i="27"/>
  <c r="AD13" i="27" s="1"/>
  <c r="U13" i="27"/>
  <c r="R13" i="27"/>
  <c r="AC13" i="27" s="1"/>
  <c r="O13" i="27"/>
  <c r="P13" i="27" s="1"/>
  <c r="M13" i="27"/>
  <c r="K13" i="27"/>
  <c r="I13" i="27"/>
  <c r="C13" i="27"/>
  <c r="B13" i="27" s="1"/>
  <c r="A13" i="27"/>
  <c r="X12" i="27"/>
  <c r="V12" i="27"/>
  <c r="AD12" i="27" s="1"/>
  <c r="U12" i="27"/>
  <c r="R12" i="27"/>
  <c r="AE12" i="27" s="1"/>
  <c r="AF12" i="27" s="1"/>
  <c r="O12" i="27"/>
  <c r="P12" i="27" s="1"/>
  <c r="M12" i="27"/>
  <c r="K12" i="27"/>
  <c r="I12" i="27"/>
  <c r="C12" i="27"/>
  <c r="B12" i="27"/>
  <c r="A12" i="27"/>
  <c r="AE11" i="27"/>
  <c r="AF11" i="27" s="1"/>
  <c r="X11" i="27"/>
  <c r="V11" i="27"/>
  <c r="AD11" i="27" s="1"/>
  <c r="U11" i="27"/>
  <c r="R11" i="27"/>
  <c r="AC11" i="27" s="1"/>
  <c r="O11" i="27"/>
  <c r="P11" i="27" s="1"/>
  <c r="M11" i="27"/>
  <c r="K11" i="27"/>
  <c r="I11" i="27"/>
  <c r="C11" i="27"/>
  <c r="B11" i="27" s="1"/>
  <c r="A11" i="27"/>
  <c r="X10" i="27"/>
  <c r="V10" i="27"/>
  <c r="AD10" i="27" s="1"/>
  <c r="U10" i="27"/>
  <c r="R10" i="27"/>
  <c r="AE10" i="27" s="1"/>
  <c r="AF10" i="27" s="1"/>
  <c r="O10" i="27"/>
  <c r="P10" i="27" s="1"/>
  <c r="M10" i="27"/>
  <c r="K10" i="27"/>
  <c r="I10" i="27"/>
  <c r="C10" i="27"/>
  <c r="B10" i="27"/>
  <c r="A10" i="27"/>
  <c r="AE9" i="27"/>
  <c r="AF9" i="27" s="1"/>
  <c r="X9" i="27"/>
  <c r="V9" i="27"/>
  <c r="AD9" i="27" s="1"/>
  <c r="U9" i="27"/>
  <c r="R9" i="27"/>
  <c r="AC9" i="27" s="1"/>
  <c r="O9" i="27"/>
  <c r="P9" i="27" s="1"/>
  <c r="M9" i="27"/>
  <c r="K9" i="27"/>
  <c r="I9" i="27"/>
  <c r="C9" i="27"/>
  <c r="B9" i="27" s="1"/>
  <c r="A9" i="27"/>
  <c r="AC8" i="27"/>
  <c r="X8" i="27"/>
  <c r="V8" i="27"/>
  <c r="AD8" i="27" s="1"/>
  <c r="U8" i="27"/>
  <c r="R8" i="27"/>
  <c r="AE8" i="27" s="1"/>
  <c r="AF8" i="27" s="1"/>
  <c r="O8" i="27"/>
  <c r="P8" i="27" s="1"/>
  <c r="M8" i="27"/>
  <c r="K8" i="27"/>
  <c r="I8" i="27"/>
  <c r="C8" i="27"/>
  <c r="B8" i="27"/>
  <c r="A8" i="27"/>
  <c r="AE7" i="27"/>
  <c r="AF7" i="27" s="1"/>
  <c r="AC7" i="27"/>
  <c r="X7" i="27"/>
  <c r="V7" i="27"/>
  <c r="AD7" i="27" s="1"/>
  <c r="U7" i="27"/>
  <c r="R7" i="27"/>
  <c r="M7" i="27"/>
  <c r="K7" i="27"/>
  <c r="I7" i="27"/>
  <c r="C7" i="27"/>
  <c r="B7" i="27"/>
  <c r="A7" i="27"/>
  <c r="I12" i="26"/>
  <c r="I13" i="26"/>
  <c r="I14" i="26"/>
  <c r="I15" i="26"/>
  <c r="I16" i="26"/>
  <c r="I17" i="26"/>
  <c r="I18" i="26"/>
  <c r="I19" i="26"/>
  <c r="X233" i="26"/>
  <c r="V233" i="26"/>
  <c r="AD233" i="26" s="1"/>
  <c r="U233" i="26"/>
  <c r="R233" i="26"/>
  <c r="AE233" i="26" s="1"/>
  <c r="AF233" i="26" s="1"/>
  <c r="O233" i="26"/>
  <c r="P233" i="26" s="1"/>
  <c r="M233" i="26"/>
  <c r="K233" i="26"/>
  <c r="I233" i="26"/>
  <c r="C233" i="26"/>
  <c r="B233" i="26" s="1"/>
  <c r="A233" i="26"/>
  <c r="X232" i="26"/>
  <c r="V232" i="26"/>
  <c r="AD232" i="26" s="1"/>
  <c r="U232" i="26"/>
  <c r="R232" i="26"/>
  <c r="AE232" i="26" s="1"/>
  <c r="AF232" i="26" s="1"/>
  <c r="O232" i="26"/>
  <c r="P232" i="26" s="1"/>
  <c r="M232" i="26"/>
  <c r="K232" i="26"/>
  <c r="I232" i="26"/>
  <c r="C232" i="26"/>
  <c r="B232" i="26" s="1"/>
  <c r="A232" i="26"/>
  <c r="X231" i="26"/>
  <c r="V231" i="26"/>
  <c r="AD231" i="26" s="1"/>
  <c r="U231" i="26"/>
  <c r="R231" i="26"/>
  <c r="AE231" i="26" s="1"/>
  <c r="AF231" i="26" s="1"/>
  <c r="O231" i="26"/>
  <c r="P231" i="26" s="1"/>
  <c r="M231" i="26"/>
  <c r="K231" i="26"/>
  <c r="I231" i="26"/>
  <c r="C231" i="26"/>
  <c r="B231" i="26" s="1"/>
  <c r="A231" i="26"/>
  <c r="X230" i="26"/>
  <c r="V230" i="26"/>
  <c r="AD230" i="26" s="1"/>
  <c r="U230" i="26"/>
  <c r="R230" i="26"/>
  <c r="AE230" i="26" s="1"/>
  <c r="AF230" i="26" s="1"/>
  <c r="O230" i="26"/>
  <c r="P230" i="26" s="1"/>
  <c r="M230" i="26"/>
  <c r="K230" i="26"/>
  <c r="I230" i="26"/>
  <c r="C230" i="26"/>
  <c r="B230" i="26" s="1"/>
  <c r="A230" i="26"/>
  <c r="X229" i="26"/>
  <c r="V229" i="26"/>
  <c r="AD229" i="26" s="1"/>
  <c r="U229" i="26"/>
  <c r="R229" i="26"/>
  <c r="AE229" i="26" s="1"/>
  <c r="AF229" i="26" s="1"/>
  <c r="O229" i="26"/>
  <c r="P229" i="26" s="1"/>
  <c r="M229" i="26"/>
  <c r="K229" i="26"/>
  <c r="I229" i="26"/>
  <c r="C229" i="26"/>
  <c r="B229" i="26" s="1"/>
  <c r="A229" i="26"/>
  <c r="X228" i="26"/>
  <c r="V228" i="26"/>
  <c r="AD228" i="26" s="1"/>
  <c r="U228" i="26"/>
  <c r="R228" i="26"/>
  <c r="AE228" i="26" s="1"/>
  <c r="AF228" i="26" s="1"/>
  <c r="O228" i="26"/>
  <c r="P228" i="26" s="1"/>
  <c r="M228" i="26"/>
  <c r="K228" i="26"/>
  <c r="I228" i="26"/>
  <c r="C228" i="26"/>
  <c r="B228" i="26" s="1"/>
  <c r="A228" i="26"/>
  <c r="X227" i="26"/>
  <c r="V227" i="26"/>
  <c r="AD227" i="26" s="1"/>
  <c r="U227" i="26"/>
  <c r="R227" i="26"/>
  <c r="AE227" i="26" s="1"/>
  <c r="AF227" i="26" s="1"/>
  <c r="O227" i="26"/>
  <c r="P227" i="26" s="1"/>
  <c r="M227" i="26"/>
  <c r="K227" i="26"/>
  <c r="I227" i="26"/>
  <c r="C227" i="26"/>
  <c r="B227" i="26" s="1"/>
  <c r="A227" i="26"/>
  <c r="X226" i="26"/>
  <c r="V226" i="26"/>
  <c r="AD226" i="26" s="1"/>
  <c r="U226" i="26"/>
  <c r="R226" i="26"/>
  <c r="AE226" i="26" s="1"/>
  <c r="AF226" i="26" s="1"/>
  <c r="O226" i="26"/>
  <c r="P226" i="26" s="1"/>
  <c r="M226" i="26"/>
  <c r="K226" i="26"/>
  <c r="I226" i="26"/>
  <c r="C226" i="26"/>
  <c r="B226" i="26" s="1"/>
  <c r="A226" i="26"/>
  <c r="X225" i="26"/>
  <c r="V225" i="26"/>
  <c r="AD225" i="26" s="1"/>
  <c r="U225" i="26"/>
  <c r="R225" i="26"/>
  <c r="AE225" i="26" s="1"/>
  <c r="AF225" i="26" s="1"/>
  <c r="O225" i="26"/>
  <c r="P225" i="26" s="1"/>
  <c r="M225" i="26"/>
  <c r="K225" i="26"/>
  <c r="I225" i="26"/>
  <c r="C225" i="26"/>
  <c r="B225" i="26" s="1"/>
  <c r="A225" i="26"/>
  <c r="X224" i="26"/>
  <c r="V224" i="26"/>
  <c r="AD224" i="26" s="1"/>
  <c r="U224" i="26"/>
  <c r="R224" i="26"/>
  <c r="AE224" i="26" s="1"/>
  <c r="AF224" i="26" s="1"/>
  <c r="O224" i="26"/>
  <c r="P224" i="26" s="1"/>
  <c r="M224" i="26"/>
  <c r="K224" i="26"/>
  <c r="I224" i="26"/>
  <c r="C224" i="26"/>
  <c r="B224" i="26" s="1"/>
  <c r="A224" i="26"/>
  <c r="X223" i="26"/>
  <c r="V223" i="26"/>
  <c r="AD223" i="26" s="1"/>
  <c r="U223" i="26"/>
  <c r="R223" i="26"/>
  <c r="AE223" i="26" s="1"/>
  <c r="AF223" i="26" s="1"/>
  <c r="O223" i="26"/>
  <c r="P223" i="26" s="1"/>
  <c r="M223" i="26"/>
  <c r="K223" i="26"/>
  <c r="I223" i="26"/>
  <c r="C223" i="26"/>
  <c r="B223" i="26" s="1"/>
  <c r="A223" i="26"/>
  <c r="X222" i="26"/>
  <c r="V222" i="26"/>
  <c r="AD222" i="26" s="1"/>
  <c r="U222" i="26"/>
  <c r="R222" i="26"/>
  <c r="AE222" i="26" s="1"/>
  <c r="AF222" i="26" s="1"/>
  <c r="O222" i="26"/>
  <c r="P222" i="26" s="1"/>
  <c r="M222" i="26"/>
  <c r="K222" i="26"/>
  <c r="I222" i="26"/>
  <c r="C222" i="26"/>
  <c r="B222" i="26" s="1"/>
  <c r="A222" i="26"/>
  <c r="X221" i="26"/>
  <c r="V221" i="26"/>
  <c r="AD221" i="26" s="1"/>
  <c r="U221" i="26"/>
  <c r="R221" i="26"/>
  <c r="AE221" i="26" s="1"/>
  <c r="AF221" i="26" s="1"/>
  <c r="O221" i="26"/>
  <c r="P221" i="26" s="1"/>
  <c r="M221" i="26"/>
  <c r="K221" i="26"/>
  <c r="I221" i="26"/>
  <c r="C221" i="26"/>
  <c r="B221" i="26" s="1"/>
  <c r="A221" i="26"/>
  <c r="X220" i="26"/>
  <c r="V220" i="26"/>
  <c r="AD220" i="26" s="1"/>
  <c r="U220" i="26"/>
  <c r="R220" i="26"/>
  <c r="AE220" i="26" s="1"/>
  <c r="AF220" i="26" s="1"/>
  <c r="O220" i="26"/>
  <c r="P220" i="26" s="1"/>
  <c r="M220" i="26"/>
  <c r="K220" i="26"/>
  <c r="I220" i="26"/>
  <c r="C220" i="26"/>
  <c r="B220" i="26" s="1"/>
  <c r="A220" i="26"/>
  <c r="X219" i="26"/>
  <c r="V219" i="26"/>
  <c r="AD219" i="26" s="1"/>
  <c r="U219" i="26"/>
  <c r="R219" i="26"/>
  <c r="AE219" i="26" s="1"/>
  <c r="AF219" i="26" s="1"/>
  <c r="O219" i="26"/>
  <c r="P219" i="26" s="1"/>
  <c r="M219" i="26"/>
  <c r="K219" i="26"/>
  <c r="I219" i="26"/>
  <c r="C219" i="26"/>
  <c r="B219" i="26" s="1"/>
  <c r="A219" i="26"/>
  <c r="X218" i="26"/>
  <c r="V218" i="26"/>
  <c r="AD218" i="26" s="1"/>
  <c r="U218" i="26"/>
  <c r="R218" i="26"/>
  <c r="AE218" i="26" s="1"/>
  <c r="AF218" i="26" s="1"/>
  <c r="O218" i="26"/>
  <c r="P218" i="26" s="1"/>
  <c r="M218" i="26"/>
  <c r="K218" i="26"/>
  <c r="I218" i="26"/>
  <c r="C218" i="26"/>
  <c r="B218" i="26" s="1"/>
  <c r="A218" i="26"/>
  <c r="AD217" i="26"/>
  <c r="X217" i="26"/>
  <c r="V217" i="26"/>
  <c r="U217" i="26"/>
  <c r="R217" i="26"/>
  <c r="O217" i="26"/>
  <c r="P217" i="26" s="1"/>
  <c r="M217" i="26"/>
  <c r="K217" i="26"/>
  <c r="I217" i="26"/>
  <c r="C217" i="26"/>
  <c r="B217" i="26" s="1"/>
  <c r="A217" i="26"/>
  <c r="X216" i="26"/>
  <c r="V216" i="26"/>
  <c r="AD216" i="26" s="1"/>
  <c r="U216" i="26"/>
  <c r="R216" i="26"/>
  <c r="O216" i="26"/>
  <c r="P216" i="26" s="1"/>
  <c r="M216" i="26"/>
  <c r="K216" i="26"/>
  <c r="I216" i="26"/>
  <c r="C216" i="26"/>
  <c r="B216" i="26" s="1"/>
  <c r="A216" i="26"/>
  <c r="X215" i="26"/>
  <c r="V215" i="26"/>
  <c r="AD215" i="26" s="1"/>
  <c r="U215" i="26"/>
  <c r="R215" i="26"/>
  <c r="O215" i="26"/>
  <c r="P215" i="26" s="1"/>
  <c r="M215" i="26"/>
  <c r="K215" i="26"/>
  <c r="C215" i="26"/>
  <c r="B215" i="26" s="1"/>
  <c r="A215" i="26"/>
  <c r="AC214" i="26"/>
  <c r="X214" i="26"/>
  <c r="V214" i="26"/>
  <c r="AD214" i="26" s="1"/>
  <c r="U214" i="26"/>
  <c r="R214" i="26"/>
  <c r="AE214" i="26" s="1"/>
  <c r="AF214" i="26" s="1"/>
  <c r="P214" i="26"/>
  <c r="O214" i="26"/>
  <c r="M214" i="26"/>
  <c r="K214" i="26"/>
  <c r="I214" i="26"/>
  <c r="C214" i="26"/>
  <c r="B214" i="26" s="1"/>
  <c r="A214" i="26"/>
  <c r="AC213" i="26"/>
  <c r="X213" i="26"/>
  <c r="V213" i="26"/>
  <c r="AD213" i="26" s="1"/>
  <c r="U213" i="26"/>
  <c r="R213" i="26"/>
  <c r="AE213" i="26" s="1"/>
  <c r="AF213" i="26" s="1"/>
  <c r="P213" i="26"/>
  <c r="O213" i="26"/>
  <c r="M213" i="26"/>
  <c r="K213" i="26"/>
  <c r="I213" i="26"/>
  <c r="C213" i="26"/>
  <c r="B213" i="26" s="1"/>
  <c r="A213" i="26"/>
  <c r="AF212" i="26"/>
  <c r="AC212" i="26"/>
  <c r="X212" i="26"/>
  <c r="V212" i="26"/>
  <c r="AD212" i="26" s="1"/>
  <c r="U212" i="26"/>
  <c r="R212" i="26"/>
  <c r="AE212" i="26" s="1"/>
  <c r="P212" i="26"/>
  <c r="O212" i="26"/>
  <c r="M212" i="26"/>
  <c r="K212" i="26"/>
  <c r="I212" i="26"/>
  <c r="C212" i="26"/>
  <c r="B212" i="26" s="1"/>
  <c r="A212" i="26"/>
  <c r="AC211" i="26"/>
  <c r="X211" i="26"/>
  <c r="V211" i="26"/>
  <c r="AD211" i="26" s="1"/>
  <c r="U211" i="26"/>
  <c r="R211" i="26"/>
  <c r="AE211" i="26" s="1"/>
  <c r="AF211" i="26" s="1"/>
  <c r="P211" i="26"/>
  <c r="O211" i="26"/>
  <c r="M211" i="26"/>
  <c r="K211" i="26"/>
  <c r="I211" i="26"/>
  <c r="C211" i="26"/>
  <c r="B211" i="26" s="1"/>
  <c r="A211" i="26"/>
  <c r="AC210" i="26"/>
  <c r="X210" i="26"/>
  <c r="V210" i="26"/>
  <c r="AD210" i="26" s="1"/>
  <c r="U210" i="26"/>
  <c r="R210" i="26"/>
  <c r="AE210" i="26" s="1"/>
  <c r="AF210" i="26" s="1"/>
  <c r="P210" i="26"/>
  <c r="O210" i="26"/>
  <c r="M210" i="26"/>
  <c r="K210" i="26"/>
  <c r="I210" i="26"/>
  <c r="C210" i="26"/>
  <c r="B210" i="26" s="1"/>
  <c r="A210" i="26"/>
  <c r="AC209" i="26"/>
  <c r="X209" i="26"/>
  <c r="V209" i="26"/>
  <c r="AD209" i="26" s="1"/>
  <c r="U209" i="26"/>
  <c r="R209" i="26"/>
  <c r="AE209" i="26" s="1"/>
  <c r="AF209" i="26" s="1"/>
  <c r="P209" i="26"/>
  <c r="O209" i="26"/>
  <c r="M209" i="26"/>
  <c r="K209" i="26"/>
  <c r="I209" i="26"/>
  <c r="C209" i="26"/>
  <c r="B209" i="26" s="1"/>
  <c r="A209" i="26"/>
  <c r="AF208" i="26"/>
  <c r="AC208" i="26"/>
  <c r="X208" i="26"/>
  <c r="V208" i="26"/>
  <c r="AD208" i="26" s="1"/>
  <c r="U208" i="26"/>
  <c r="R208" i="26"/>
  <c r="AE208" i="26" s="1"/>
  <c r="P208" i="26"/>
  <c r="O208" i="26"/>
  <c r="M208" i="26"/>
  <c r="K208" i="26"/>
  <c r="I208" i="26"/>
  <c r="C208" i="26"/>
  <c r="B208" i="26" s="1"/>
  <c r="A208" i="26"/>
  <c r="AC207" i="26"/>
  <c r="X207" i="26"/>
  <c r="V207" i="26"/>
  <c r="AD207" i="26" s="1"/>
  <c r="U207" i="26"/>
  <c r="R207" i="26"/>
  <c r="AE207" i="26" s="1"/>
  <c r="AF207" i="26" s="1"/>
  <c r="P207" i="26"/>
  <c r="O207" i="26"/>
  <c r="M207" i="26"/>
  <c r="K207" i="26"/>
  <c r="I207" i="26"/>
  <c r="C207" i="26"/>
  <c r="B207" i="26" s="1"/>
  <c r="A207" i="26"/>
  <c r="AC206" i="26"/>
  <c r="X206" i="26"/>
  <c r="V206" i="26"/>
  <c r="AD206" i="26" s="1"/>
  <c r="U206" i="26"/>
  <c r="R206" i="26"/>
  <c r="AE206" i="26" s="1"/>
  <c r="AF206" i="26" s="1"/>
  <c r="P206" i="26"/>
  <c r="O206" i="26"/>
  <c r="M206" i="26"/>
  <c r="K206" i="26"/>
  <c r="I206" i="26"/>
  <c r="C206" i="26"/>
  <c r="B206" i="26" s="1"/>
  <c r="A206" i="26"/>
  <c r="AC205" i="26"/>
  <c r="X205" i="26"/>
  <c r="V205" i="26"/>
  <c r="AD205" i="26" s="1"/>
  <c r="U205" i="26"/>
  <c r="R205" i="26"/>
  <c r="AE205" i="26" s="1"/>
  <c r="AF205" i="26" s="1"/>
  <c r="P205" i="26"/>
  <c r="O205" i="26"/>
  <c r="M205" i="26"/>
  <c r="K205" i="26"/>
  <c r="I205" i="26"/>
  <c r="C205" i="26"/>
  <c r="B205" i="26" s="1"/>
  <c r="A205" i="26"/>
  <c r="AF204" i="26"/>
  <c r="AC204" i="26"/>
  <c r="X204" i="26"/>
  <c r="V204" i="26"/>
  <c r="AD204" i="26" s="1"/>
  <c r="U204" i="26"/>
  <c r="R204" i="26"/>
  <c r="AE204" i="26" s="1"/>
  <c r="P204" i="26"/>
  <c r="O204" i="26"/>
  <c r="M204" i="26"/>
  <c r="K204" i="26"/>
  <c r="I204" i="26"/>
  <c r="C204" i="26"/>
  <c r="B204" i="26" s="1"/>
  <c r="A204" i="26"/>
  <c r="AC203" i="26"/>
  <c r="X203" i="26"/>
  <c r="V203" i="26"/>
  <c r="AD203" i="26" s="1"/>
  <c r="U203" i="26"/>
  <c r="R203" i="26"/>
  <c r="AE203" i="26" s="1"/>
  <c r="AF203" i="26" s="1"/>
  <c r="P203" i="26"/>
  <c r="O203" i="26"/>
  <c r="M203" i="26"/>
  <c r="K203" i="26"/>
  <c r="I203" i="26"/>
  <c r="C203" i="26"/>
  <c r="B203" i="26" s="1"/>
  <c r="A203" i="26"/>
  <c r="AC202" i="26"/>
  <c r="X202" i="26"/>
  <c r="V202" i="26"/>
  <c r="AD202" i="26" s="1"/>
  <c r="U202" i="26"/>
  <c r="R202" i="26"/>
  <c r="AE202" i="26" s="1"/>
  <c r="AF202" i="26" s="1"/>
  <c r="P202" i="26"/>
  <c r="O202" i="26"/>
  <c r="M202" i="26"/>
  <c r="K202" i="26"/>
  <c r="I202" i="26"/>
  <c r="C202" i="26"/>
  <c r="B202" i="26"/>
  <c r="A202" i="26"/>
  <c r="AC201" i="26"/>
  <c r="X201" i="26"/>
  <c r="V201" i="26"/>
  <c r="AD201" i="26" s="1"/>
  <c r="U201" i="26"/>
  <c r="R201" i="26"/>
  <c r="AE201" i="26" s="1"/>
  <c r="AF201" i="26" s="1"/>
  <c r="P201" i="26"/>
  <c r="O201" i="26"/>
  <c r="M201" i="26"/>
  <c r="K201" i="26"/>
  <c r="I201" i="26"/>
  <c r="C201" i="26"/>
  <c r="B201" i="26" s="1"/>
  <c r="A201" i="26"/>
  <c r="AF200" i="26"/>
  <c r="AC200" i="26"/>
  <c r="X200" i="26"/>
  <c r="V200" i="26"/>
  <c r="AD200" i="26" s="1"/>
  <c r="U200" i="26"/>
  <c r="R200" i="26"/>
  <c r="AE200" i="26" s="1"/>
  <c r="P200" i="26"/>
  <c r="O200" i="26"/>
  <c r="M200" i="26"/>
  <c r="K200" i="26"/>
  <c r="I200" i="26"/>
  <c r="C200" i="26"/>
  <c r="B200" i="26" s="1"/>
  <c r="A200" i="26"/>
  <c r="AC199" i="26"/>
  <c r="X199" i="26"/>
  <c r="V199" i="26"/>
  <c r="AD199" i="26" s="1"/>
  <c r="U199" i="26"/>
  <c r="R199" i="26"/>
  <c r="AE199" i="26" s="1"/>
  <c r="AF199" i="26" s="1"/>
  <c r="P199" i="26"/>
  <c r="O199" i="26"/>
  <c r="M199" i="26"/>
  <c r="K199" i="26"/>
  <c r="I199" i="26"/>
  <c r="C199" i="26"/>
  <c r="B199" i="26" s="1"/>
  <c r="A199" i="26"/>
  <c r="X198" i="26"/>
  <c r="V198" i="26"/>
  <c r="AD198" i="26" s="1"/>
  <c r="U198" i="26"/>
  <c r="R198" i="26"/>
  <c r="AE198" i="26" s="1"/>
  <c r="AF198" i="26" s="1"/>
  <c r="P198" i="26"/>
  <c r="O198" i="26"/>
  <c r="M198" i="26"/>
  <c r="K198" i="26"/>
  <c r="I198" i="26"/>
  <c r="C198" i="26"/>
  <c r="B198" i="26" s="1"/>
  <c r="A198" i="26"/>
  <c r="AF197" i="26"/>
  <c r="AC197" i="26"/>
  <c r="X197" i="26"/>
  <c r="V197" i="26"/>
  <c r="AD197" i="26" s="1"/>
  <c r="U197" i="26"/>
  <c r="R197" i="26"/>
  <c r="AE197" i="26" s="1"/>
  <c r="P197" i="26"/>
  <c r="O197" i="26"/>
  <c r="M197" i="26"/>
  <c r="K197" i="26"/>
  <c r="I197" i="26"/>
  <c r="C197" i="26"/>
  <c r="B197" i="26" s="1"/>
  <c r="A197" i="26"/>
  <c r="AD196" i="26"/>
  <c r="X196" i="26"/>
  <c r="V196" i="26"/>
  <c r="U196" i="26"/>
  <c r="R196" i="26"/>
  <c r="P196" i="26"/>
  <c r="O196" i="26"/>
  <c r="M196" i="26"/>
  <c r="K196" i="26"/>
  <c r="I196" i="26"/>
  <c r="C196" i="26"/>
  <c r="B196" i="26"/>
  <c r="A196" i="26"/>
  <c r="AC195" i="26"/>
  <c r="X195" i="26"/>
  <c r="V195" i="26"/>
  <c r="AD195" i="26" s="1"/>
  <c r="U195" i="26"/>
  <c r="R195" i="26"/>
  <c r="AE195" i="26" s="1"/>
  <c r="AF195" i="26" s="1"/>
  <c r="P195" i="26"/>
  <c r="O195" i="26"/>
  <c r="M195" i="26"/>
  <c r="K195" i="26"/>
  <c r="I195" i="26"/>
  <c r="C195" i="26"/>
  <c r="B195" i="26" s="1"/>
  <c r="A195" i="26"/>
  <c r="AF194" i="26"/>
  <c r="AD194" i="26"/>
  <c r="AC194" i="26"/>
  <c r="X194" i="26"/>
  <c r="V194" i="26"/>
  <c r="U194" i="26"/>
  <c r="R194" i="26"/>
  <c r="AE194" i="26" s="1"/>
  <c r="P194" i="26"/>
  <c r="O194" i="26"/>
  <c r="M194" i="26"/>
  <c r="K194" i="26"/>
  <c r="I194" i="26"/>
  <c r="C194" i="26"/>
  <c r="B194" i="26"/>
  <c r="A194" i="26"/>
  <c r="AF193" i="26"/>
  <c r="AD193" i="26"/>
  <c r="X193" i="26"/>
  <c r="V193" i="26"/>
  <c r="U193" i="26"/>
  <c r="R193" i="26"/>
  <c r="AE193" i="26" s="1"/>
  <c r="P193" i="26"/>
  <c r="O193" i="26"/>
  <c r="M193" i="26"/>
  <c r="K193" i="26"/>
  <c r="I193" i="26"/>
  <c r="C193" i="26"/>
  <c r="B193" i="26" s="1"/>
  <c r="A193" i="26"/>
  <c r="AD192" i="26"/>
  <c r="AC192" i="26"/>
  <c r="X192" i="26"/>
  <c r="V192" i="26"/>
  <c r="U192" i="26"/>
  <c r="R192" i="26"/>
  <c r="AE192" i="26" s="1"/>
  <c r="AF192" i="26" s="1"/>
  <c r="P192" i="26"/>
  <c r="O192" i="26"/>
  <c r="M192" i="26"/>
  <c r="K192" i="26"/>
  <c r="I192" i="26"/>
  <c r="C192" i="26"/>
  <c r="B192" i="26"/>
  <c r="A192" i="26"/>
  <c r="AC191" i="26"/>
  <c r="X191" i="26"/>
  <c r="V191" i="26"/>
  <c r="AD191" i="26" s="1"/>
  <c r="U191" i="26"/>
  <c r="R191" i="26"/>
  <c r="AE191" i="26" s="1"/>
  <c r="AF191" i="26" s="1"/>
  <c r="P191" i="26"/>
  <c r="O191" i="26"/>
  <c r="M191" i="26"/>
  <c r="K191" i="26"/>
  <c r="I191" i="26"/>
  <c r="C191" i="26"/>
  <c r="B191" i="26" s="1"/>
  <c r="A191" i="26"/>
  <c r="X190" i="26"/>
  <c r="V190" i="26"/>
  <c r="AD190" i="26" s="1"/>
  <c r="U190" i="26"/>
  <c r="R190" i="26"/>
  <c r="AE190" i="26" s="1"/>
  <c r="AF190" i="26" s="1"/>
  <c r="P190" i="26"/>
  <c r="O190" i="26"/>
  <c r="M190" i="26"/>
  <c r="K190" i="26"/>
  <c r="I190" i="26"/>
  <c r="C190" i="26"/>
  <c r="B190" i="26" s="1"/>
  <c r="A190" i="26"/>
  <c r="AC189" i="26"/>
  <c r="X189" i="26"/>
  <c r="V189" i="26"/>
  <c r="AD189" i="26" s="1"/>
  <c r="U189" i="26"/>
  <c r="R189" i="26"/>
  <c r="AE189" i="26" s="1"/>
  <c r="AF189" i="26" s="1"/>
  <c r="P189" i="26"/>
  <c r="O189" i="26"/>
  <c r="M189" i="26"/>
  <c r="K189" i="26"/>
  <c r="I189" i="26"/>
  <c r="C189" i="26"/>
  <c r="B189" i="26" s="1"/>
  <c r="A189" i="26"/>
  <c r="AD188" i="26"/>
  <c r="X188" i="26"/>
  <c r="V188" i="26"/>
  <c r="U188" i="26"/>
  <c r="R188" i="26"/>
  <c r="P188" i="26"/>
  <c r="O188" i="26"/>
  <c r="M188" i="26"/>
  <c r="K188" i="26"/>
  <c r="I188" i="26"/>
  <c r="C188" i="26"/>
  <c r="B188" i="26"/>
  <c r="A188" i="26"/>
  <c r="X187" i="26"/>
  <c r="V187" i="26"/>
  <c r="AD187" i="26" s="1"/>
  <c r="U187" i="26"/>
  <c r="R187" i="26"/>
  <c r="AE187" i="26" s="1"/>
  <c r="AF187" i="26" s="1"/>
  <c r="P187" i="26"/>
  <c r="O187" i="26"/>
  <c r="M187" i="26"/>
  <c r="K187" i="26"/>
  <c r="I187" i="26"/>
  <c r="C187" i="26"/>
  <c r="B187" i="26" s="1"/>
  <c r="A187" i="26"/>
  <c r="AF186" i="26"/>
  <c r="AD186" i="26"/>
  <c r="AC186" i="26"/>
  <c r="X186" i="26"/>
  <c r="V186" i="26"/>
  <c r="U186" i="26"/>
  <c r="R186" i="26"/>
  <c r="AE186" i="26" s="1"/>
  <c r="P186" i="26"/>
  <c r="O186" i="26"/>
  <c r="M186" i="26"/>
  <c r="K186" i="26"/>
  <c r="I186" i="26"/>
  <c r="C186" i="26"/>
  <c r="B186" i="26"/>
  <c r="A186" i="26"/>
  <c r="AD185" i="26"/>
  <c r="AC185" i="26"/>
  <c r="X185" i="26"/>
  <c r="V185" i="26"/>
  <c r="U185" i="26"/>
  <c r="R185" i="26"/>
  <c r="AE185" i="26" s="1"/>
  <c r="AF185" i="26" s="1"/>
  <c r="P185" i="26"/>
  <c r="O185" i="26"/>
  <c r="M185" i="26"/>
  <c r="K185" i="26"/>
  <c r="I185" i="26"/>
  <c r="C185" i="26"/>
  <c r="B185" i="26" s="1"/>
  <c r="A185" i="26"/>
  <c r="AD184" i="26"/>
  <c r="AC184" i="26"/>
  <c r="X184" i="26"/>
  <c r="V184" i="26"/>
  <c r="U184" i="26"/>
  <c r="R184" i="26"/>
  <c r="AE184" i="26" s="1"/>
  <c r="AF184" i="26" s="1"/>
  <c r="P184" i="26"/>
  <c r="O184" i="26"/>
  <c r="M184" i="26"/>
  <c r="K184" i="26"/>
  <c r="I184" i="26"/>
  <c r="C184" i="26"/>
  <c r="B184" i="26"/>
  <c r="A184" i="26"/>
  <c r="AF183" i="26"/>
  <c r="X183" i="26"/>
  <c r="V183" i="26"/>
  <c r="AD183" i="26" s="1"/>
  <c r="U183" i="26"/>
  <c r="R183" i="26"/>
  <c r="AE183" i="26" s="1"/>
  <c r="P183" i="26"/>
  <c r="O183" i="26"/>
  <c r="M183" i="26"/>
  <c r="K183" i="26"/>
  <c r="I183" i="26"/>
  <c r="C183" i="26"/>
  <c r="B183" i="26" s="1"/>
  <c r="A183" i="26"/>
  <c r="X182" i="26"/>
  <c r="V182" i="26"/>
  <c r="AD182" i="26" s="1"/>
  <c r="U182" i="26"/>
  <c r="R182" i="26"/>
  <c r="AE182" i="26" s="1"/>
  <c r="AF182" i="26" s="1"/>
  <c r="P182" i="26"/>
  <c r="O182" i="26"/>
  <c r="M182" i="26"/>
  <c r="K182" i="26"/>
  <c r="I182" i="26"/>
  <c r="C182" i="26"/>
  <c r="B182" i="26" s="1"/>
  <c r="A182" i="26"/>
  <c r="X181" i="26"/>
  <c r="V181" i="26"/>
  <c r="AD181" i="26" s="1"/>
  <c r="U181" i="26"/>
  <c r="R181" i="26"/>
  <c r="P181" i="26"/>
  <c r="O181" i="26"/>
  <c r="M181" i="26"/>
  <c r="K181" i="26"/>
  <c r="I181" i="26"/>
  <c r="C181" i="26"/>
  <c r="B181" i="26"/>
  <c r="A181" i="26"/>
  <c r="AD180" i="26"/>
  <c r="X180" i="26"/>
  <c r="V180" i="26"/>
  <c r="U180" i="26"/>
  <c r="R180" i="26"/>
  <c r="P180" i="26"/>
  <c r="O180" i="26"/>
  <c r="M180" i="26"/>
  <c r="K180" i="26"/>
  <c r="I180" i="26"/>
  <c r="C180" i="26"/>
  <c r="B180" i="26"/>
  <c r="A180" i="26"/>
  <c r="AC179" i="26"/>
  <c r="X179" i="26"/>
  <c r="V179" i="26"/>
  <c r="AD179" i="26" s="1"/>
  <c r="U179" i="26"/>
  <c r="R179" i="26"/>
  <c r="AE179" i="26" s="1"/>
  <c r="AF179" i="26" s="1"/>
  <c r="P179" i="26"/>
  <c r="O179" i="26"/>
  <c r="M179" i="26"/>
  <c r="K179" i="26"/>
  <c r="I179" i="26"/>
  <c r="C179" i="26"/>
  <c r="B179" i="26" s="1"/>
  <c r="A179" i="26"/>
  <c r="AF178" i="26"/>
  <c r="AD178" i="26"/>
  <c r="AC178" i="26"/>
  <c r="X178" i="26"/>
  <c r="V178" i="26"/>
  <c r="U178" i="26"/>
  <c r="R178" i="26"/>
  <c r="AE178" i="26" s="1"/>
  <c r="P178" i="26"/>
  <c r="O178" i="26"/>
  <c r="M178" i="26"/>
  <c r="K178" i="26"/>
  <c r="I178" i="26"/>
  <c r="C178" i="26"/>
  <c r="B178" i="26"/>
  <c r="A178" i="26"/>
  <c r="AD177" i="26"/>
  <c r="X177" i="26"/>
  <c r="V177" i="26"/>
  <c r="U177" i="26"/>
  <c r="R177" i="26"/>
  <c r="P177" i="26"/>
  <c r="O177" i="26"/>
  <c r="M177" i="26"/>
  <c r="K177" i="26"/>
  <c r="I177" i="26"/>
  <c r="C177" i="26"/>
  <c r="B177" i="26" s="1"/>
  <c r="A177" i="26"/>
  <c r="AD176" i="26"/>
  <c r="AC176" i="26"/>
  <c r="X176" i="26"/>
  <c r="V176" i="26"/>
  <c r="U176" i="26"/>
  <c r="R176" i="26"/>
  <c r="AE176" i="26" s="1"/>
  <c r="AF176" i="26" s="1"/>
  <c r="P176" i="26"/>
  <c r="O176" i="26"/>
  <c r="M176" i="26"/>
  <c r="K176" i="26"/>
  <c r="I176" i="26"/>
  <c r="C176" i="26"/>
  <c r="B176" i="26"/>
  <c r="A176" i="26"/>
  <c r="AC175" i="26"/>
  <c r="X175" i="26"/>
  <c r="V175" i="26"/>
  <c r="AD175" i="26" s="1"/>
  <c r="U175" i="26"/>
  <c r="R175" i="26"/>
  <c r="AE175" i="26" s="1"/>
  <c r="AF175" i="26" s="1"/>
  <c r="P175" i="26"/>
  <c r="O175" i="26"/>
  <c r="M175" i="26"/>
  <c r="K175" i="26"/>
  <c r="I175" i="26"/>
  <c r="C175" i="26"/>
  <c r="B175" i="26" s="1"/>
  <c r="A175" i="26"/>
  <c r="AD174" i="26"/>
  <c r="X174" i="26"/>
  <c r="V174" i="26"/>
  <c r="U174" i="26"/>
  <c r="R174" i="26"/>
  <c r="AE174" i="26" s="1"/>
  <c r="AF174" i="26" s="1"/>
  <c r="P174" i="26"/>
  <c r="O174" i="26"/>
  <c r="M174" i="26"/>
  <c r="K174" i="26"/>
  <c r="I174" i="26"/>
  <c r="C174" i="26"/>
  <c r="B174" i="26"/>
  <c r="A174" i="26"/>
  <c r="AF173" i="26"/>
  <c r="AC173" i="26"/>
  <c r="X173" i="26"/>
  <c r="V173" i="26"/>
  <c r="AD173" i="26" s="1"/>
  <c r="U173" i="26"/>
  <c r="R173" i="26"/>
  <c r="AE173" i="26" s="1"/>
  <c r="P173" i="26"/>
  <c r="O173" i="26"/>
  <c r="M173" i="26"/>
  <c r="K173" i="26"/>
  <c r="I173" i="26"/>
  <c r="C173" i="26"/>
  <c r="B173" i="26"/>
  <c r="A173" i="26"/>
  <c r="AD172" i="26"/>
  <c r="X172" i="26"/>
  <c r="V172" i="26"/>
  <c r="U172" i="26"/>
  <c r="R172" i="26"/>
  <c r="P172" i="26"/>
  <c r="O172" i="26"/>
  <c r="M172" i="26"/>
  <c r="K172" i="26"/>
  <c r="I172" i="26"/>
  <c r="C172" i="26"/>
  <c r="B172" i="26"/>
  <c r="A172" i="26"/>
  <c r="X171" i="26"/>
  <c r="V171" i="26"/>
  <c r="AD171" i="26" s="1"/>
  <c r="U171" i="26"/>
  <c r="R171" i="26"/>
  <c r="P171" i="26"/>
  <c r="O171" i="26"/>
  <c r="M171" i="26"/>
  <c r="K171" i="26"/>
  <c r="I171" i="26"/>
  <c r="C171" i="26"/>
  <c r="B171" i="26" s="1"/>
  <c r="A171" i="26"/>
  <c r="AF170" i="26"/>
  <c r="AD170" i="26"/>
  <c r="AC170" i="26"/>
  <c r="X170" i="26"/>
  <c r="V170" i="26"/>
  <c r="U170" i="26"/>
  <c r="R170" i="26"/>
  <c r="AE170" i="26" s="1"/>
  <c r="P170" i="26"/>
  <c r="O170" i="26"/>
  <c r="M170" i="26"/>
  <c r="K170" i="26"/>
  <c r="I170" i="26"/>
  <c r="C170" i="26"/>
  <c r="B170" i="26"/>
  <c r="A170" i="26"/>
  <c r="AF169" i="26"/>
  <c r="AD169" i="26"/>
  <c r="AC169" i="26"/>
  <c r="X169" i="26"/>
  <c r="V169" i="26"/>
  <c r="U169" i="26"/>
  <c r="R169" i="26"/>
  <c r="AE169" i="26" s="1"/>
  <c r="P169" i="26"/>
  <c r="O169" i="26"/>
  <c r="M169" i="26"/>
  <c r="K169" i="26"/>
  <c r="I169" i="26"/>
  <c r="C169" i="26"/>
  <c r="B169" i="26" s="1"/>
  <c r="A169" i="26"/>
  <c r="AC168" i="26"/>
  <c r="X168" i="26"/>
  <c r="V168" i="26"/>
  <c r="AD168" i="26" s="1"/>
  <c r="U168" i="26"/>
  <c r="R168" i="26"/>
  <c r="AE168" i="26" s="1"/>
  <c r="AF168" i="26" s="1"/>
  <c r="P168" i="26"/>
  <c r="O168" i="26"/>
  <c r="M168" i="26"/>
  <c r="K168" i="26"/>
  <c r="I168" i="26"/>
  <c r="C168" i="26"/>
  <c r="B168" i="26" s="1"/>
  <c r="A168" i="26"/>
  <c r="AC167" i="26"/>
  <c r="X167" i="26"/>
  <c r="V167" i="26"/>
  <c r="AD167" i="26" s="1"/>
  <c r="U167" i="26"/>
  <c r="R167" i="26"/>
  <c r="AE167" i="26" s="1"/>
  <c r="AF167" i="26" s="1"/>
  <c r="P167" i="26"/>
  <c r="O167" i="26"/>
  <c r="M167" i="26"/>
  <c r="K167" i="26"/>
  <c r="C167" i="26"/>
  <c r="B167" i="26"/>
  <c r="A167" i="26"/>
  <c r="AE166" i="26"/>
  <c r="AF166" i="26" s="1"/>
  <c r="X166" i="26"/>
  <c r="V166" i="26"/>
  <c r="AD166" i="26" s="1"/>
  <c r="U166" i="26"/>
  <c r="R166" i="26"/>
  <c r="AC166" i="26" s="1"/>
  <c r="O166" i="26"/>
  <c r="P166" i="26" s="1"/>
  <c r="M166" i="26"/>
  <c r="K166" i="26"/>
  <c r="I166" i="26"/>
  <c r="C166" i="26"/>
  <c r="B166" i="26"/>
  <c r="A166" i="26"/>
  <c r="AE165" i="26"/>
  <c r="AF165" i="26" s="1"/>
  <c r="AC165" i="26"/>
  <c r="X165" i="26"/>
  <c r="V165" i="26"/>
  <c r="AD165" i="26" s="1"/>
  <c r="U165" i="26"/>
  <c r="R165" i="26"/>
  <c r="O165" i="26"/>
  <c r="P165" i="26" s="1"/>
  <c r="M165" i="26"/>
  <c r="K165" i="26"/>
  <c r="I165" i="26"/>
  <c r="C165" i="26"/>
  <c r="B165" i="26" s="1"/>
  <c r="A165" i="26"/>
  <c r="X164" i="26"/>
  <c r="V164" i="26"/>
  <c r="AD164" i="26" s="1"/>
  <c r="U164" i="26"/>
  <c r="R164" i="26"/>
  <c r="O164" i="26"/>
  <c r="P164" i="26" s="1"/>
  <c r="M164" i="26"/>
  <c r="K164" i="26"/>
  <c r="I164" i="26"/>
  <c r="C164" i="26"/>
  <c r="B164" i="26"/>
  <c r="A164" i="26"/>
  <c r="AE163" i="26"/>
  <c r="AF163" i="26" s="1"/>
  <c r="AC163" i="26"/>
  <c r="X163" i="26"/>
  <c r="V163" i="26"/>
  <c r="AD163" i="26" s="1"/>
  <c r="U163" i="26"/>
  <c r="R163" i="26"/>
  <c r="O163" i="26"/>
  <c r="P163" i="26" s="1"/>
  <c r="M163" i="26"/>
  <c r="K163" i="26"/>
  <c r="I163" i="26"/>
  <c r="C163" i="26"/>
  <c r="B163" i="26"/>
  <c r="A163" i="26"/>
  <c r="AE162" i="26"/>
  <c r="AF162" i="26" s="1"/>
  <c r="AC162" i="26"/>
  <c r="X162" i="26"/>
  <c r="V162" i="26"/>
  <c r="AD162" i="26" s="1"/>
  <c r="U162" i="26"/>
  <c r="R162" i="26"/>
  <c r="O162" i="26"/>
  <c r="P162" i="26" s="1"/>
  <c r="M162" i="26"/>
  <c r="K162" i="26"/>
  <c r="I162" i="26"/>
  <c r="C162" i="26"/>
  <c r="B162" i="26"/>
  <c r="A162" i="26"/>
  <c r="X161" i="26"/>
  <c r="V161" i="26"/>
  <c r="AD161" i="26" s="1"/>
  <c r="U161" i="26"/>
  <c r="R161" i="26"/>
  <c r="O161" i="26"/>
  <c r="P161" i="26" s="1"/>
  <c r="M161" i="26"/>
  <c r="K161" i="26"/>
  <c r="I161" i="26"/>
  <c r="C161" i="26"/>
  <c r="B161" i="26"/>
  <c r="A161" i="26"/>
  <c r="AE160" i="26"/>
  <c r="AF160" i="26" s="1"/>
  <c r="X160" i="26"/>
  <c r="V160" i="26"/>
  <c r="AD160" i="26" s="1"/>
  <c r="U160" i="26"/>
  <c r="R160" i="26"/>
  <c r="AC160" i="26" s="1"/>
  <c r="O160" i="26"/>
  <c r="P160" i="26" s="1"/>
  <c r="M160" i="26"/>
  <c r="K160" i="26"/>
  <c r="I160" i="26"/>
  <c r="C160" i="26"/>
  <c r="B160" i="26"/>
  <c r="A160" i="26"/>
  <c r="AD159" i="26"/>
  <c r="AC159" i="26"/>
  <c r="X159" i="26"/>
  <c r="V159" i="26"/>
  <c r="U159" i="26"/>
  <c r="R159" i="26"/>
  <c r="AE159" i="26" s="1"/>
  <c r="AF159" i="26" s="1"/>
  <c r="O159" i="26"/>
  <c r="P159" i="26" s="1"/>
  <c r="M159" i="26"/>
  <c r="K159" i="26"/>
  <c r="I159" i="26"/>
  <c r="C159" i="26"/>
  <c r="B159" i="26" s="1"/>
  <c r="A159" i="26"/>
  <c r="AE158" i="26"/>
  <c r="AF158" i="26" s="1"/>
  <c r="AC158" i="26"/>
  <c r="X158" i="26"/>
  <c r="V158" i="26"/>
  <c r="AD158" i="26" s="1"/>
  <c r="U158" i="26"/>
  <c r="R158" i="26"/>
  <c r="O158" i="26"/>
  <c r="P158" i="26" s="1"/>
  <c r="M158" i="26"/>
  <c r="K158" i="26"/>
  <c r="I158" i="26"/>
  <c r="C158" i="26"/>
  <c r="B158" i="26"/>
  <c r="A158" i="26"/>
  <c r="X157" i="26"/>
  <c r="V157" i="26"/>
  <c r="AD157" i="26" s="1"/>
  <c r="U157" i="26"/>
  <c r="R157" i="26"/>
  <c r="O157" i="26"/>
  <c r="P157" i="26" s="1"/>
  <c r="M157" i="26"/>
  <c r="K157" i="26"/>
  <c r="I157" i="26"/>
  <c r="C157" i="26"/>
  <c r="B157" i="26"/>
  <c r="A157" i="26"/>
  <c r="AE156" i="26"/>
  <c r="AF156" i="26" s="1"/>
  <c r="X156" i="26"/>
  <c r="V156" i="26"/>
  <c r="AD156" i="26" s="1"/>
  <c r="U156" i="26"/>
  <c r="R156" i="26"/>
  <c r="AC156" i="26" s="1"/>
  <c r="O156" i="26"/>
  <c r="P156" i="26" s="1"/>
  <c r="M156" i="26"/>
  <c r="K156" i="26"/>
  <c r="I156" i="26"/>
  <c r="C156" i="26"/>
  <c r="B156" i="26"/>
  <c r="A156" i="26"/>
  <c r="AD155" i="26"/>
  <c r="AC155" i="26"/>
  <c r="X155" i="26"/>
  <c r="V155" i="26"/>
  <c r="U155" i="26"/>
  <c r="R155" i="26"/>
  <c r="AE155" i="26" s="1"/>
  <c r="AF155" i="26" s="1"/>
  <c r="O155" i="26"/>
  <c r="P155" i="26" s="1"/>
  <c r="M155" i="26"/>
  <c r="K155" i="26"/>
  <c r="I155" i="26"/>
  <c r="C155" i="26"/>
  <c r="B155" i="26" s="1"/>
  <c r="A155" i="26"/>
  <c r="AE154" i="26"/>
  <c r="AF154" i="26" s="1"/>
  <c r="AC154" i="26"/>
  <c r="X154" i="26"/>
  <c r="V154" i="26"/>
  <c r="AD154" i="26" s="1"/>
  <c r="U154" i="26"/>
  <c r="R154" i="26"/>
  <c r="O154" i="26"/>
  <c r="P154" i="26" s="1"/>
  <c r="M154" i="26"/>
  <c r="K154" i="26"/>
  <c r="I154" i="26"/>
  <c r="C154" i="26"/>
  <c r="B154" i="26"/>
  <c r="A154" i="26"/>
  <c r="X153" i="26"/>
  <c r="V153" i="26"/>
  <c r="AD153" i="26" s="1"/>
  <c r="U153" i="26"/>
  <c r="R153" i="26"/>
  <c r="O153" i="26"/>
  <c r="P153" i="26" s="1"/>
  <c r="M153" i="26"/>
  <c r="K153" i="26"/>
  <c r="I153" i="26"/>
  <c r="C153" i="26"/>
  <c r="B153" i="26"/>
  <c r="A153" i="26"/>
  <c r="X152" i="26"/>
  <c r="V152" i="26"/>
  <c r="AD152" i="26" s="1"/>
  <c r="U152" i="26"/>
  <c r="R152" i="26"/>
  <c r="AC152" i="26" s="1"/>
  <c r="O152" i="26"/>
  <c r="P152" i="26" s="1"/>
  <c r="M152" i="26"/>
  <c r="K152" i="26"/>
  <c r="I152" i="26"/>
  <c r="C152" i="26"/>
  <c r="B152" i="26"/>
  <c r="A152" i="26"/>
  <c r="AE151" i="26"/>
  <c r="AF151" i="26" s="1"/>
  <c r="AD151" i="26"/>
  <c r="AC151" i="26"/>
  <c r="X151" i="26"/>
  <c r="V151" i="26"/>
  <c r="U151" i="26"/>
  <c r="R151" i="26"/>
  <c r="O151" i="26"/>
  <c r="P151" i="26" s="1"/>
  <c r="M151" i="26"/>
  <c r="K151" i="26"/>
  <c r="I151" i="26"/>
  <c r="C151" i="26"/>
  <c r="B151" i="26" s="1"/>
  <c r="A151" i="26"/>
  <c r="AE150" i="26"/>
  <c r="AF150" i="26" s="1"/>
  <c r="AC150" i="26"/>
  <c r="X150" i="26"/>
  <c r="V150" i="26"/>
  <c r="AD150" i="26" s="1"/>
  <c r="U150" i="26"/>
  <c r="R150" i="26"/>
  <c r="O150" i="26"/>
  <c r="P150" i="26" s="1"/>
  <c r="M150" i="26"/>
  <c r="K150" i="26"/>
  <c r="I150" i="26"/>
  <c r="C150" i="26"/>
  <c r="B150" i="26"/>
  <c r="A150" i="26"/>
  <c r="AC149" i="26"/>
  <c r="X149" i="26"/>
  <c r="V149" i="26"/>
  <c r="AD149" i="26" s="1"/>
  <c r="U149" i="26"/>
  <c r="R149" i="26"/>
  <c r="AE149" i="26" s="1"/>
  <c r="AF149" i="26" s="1"/>
  <c r="O149" i="26"/>
  <c r="P149" i="26" s="1"/>
  <c r="M149" i="26"/>
  <c r="K149" i="26"/>
  <c r="I149" i="26"/>
  <c r="C149" i="26"/>
  <c r="B149" i="26"/>
  <c r="A149" i="26"/>
  <c r="X148" i="26"/>
  <c r="V148" i="26"/>
  <c r="AD148" i="26" s="1"/>
  <c r="U148" i="26"/>
  <c r="R148" i="26"/>
  <c r="AC148" i="26" s="1"/>
  <c r="O148" i="26"/>
  <c r="P148" i="26" s="1"/>
  <c r="M148" i="26"/>
  <c r="K148" i="26"/>
  <c r="I148" i="26"/>
  <c r="C148" i="26"/>
  <c r="B148" i="26"/>
  <c r="A148" i="26"/>
  <c r="AD147" i="26"/>
  <c r="X147" i="26"/>
  <c r="V147" i="26"/>
  <c r="U147" i="26"/>
  <c r="R147" i="26"/>
  <c r="AE147" i="26" s="1"/>
  <c r="AF147" i="26" s="1"/>
  <c r="O147" i="26"/>
  <c r="P147" i="26" s="1"/>
  <c r="M147" i="26"/>
  <c r="K147" i="26"/>
  <c r="I147" i="26"/>
  <c r="C147" i="26"/>
  <c r="B147" i="26" s="1"/>
  <c r="A147" i="26"/>
  <c r="AE146" i="26"/>
  <c r="AF146" i="26" s="1"/>
  <c r="AC146" i="26"/>
  <c r="X146" i="26"/>
  <c r="V146" i="26"/>
  <c r="AD146" i="26" s="1"/>
  <c r="U146" i="26"/>
  <c r="R146" i="26"/>
  <c r="O146" i="26"/>
  <c r="P146" i="26" s="1"/>
  <c r="M146" i="26"/>
  <c r="K146" i="26"/>
  <c r="I146" i="26"/>
  <c r="C146" i="26"/>
  <c r="B146" i="26"/>
  <c r="A146" i="26"/>
  <c r="X145" i="26"/>
  <c r="V145" i="26"/>
  <c r="AD145" i="26" s="1"/>
  <c r="U145" i="26"/>
  <c r="R145" i="26"/>
  <c r="AE145" i="26" s="1"/>
  <c r="AF145" i="26" s="1"/>
  <c r="O145" i="26"/>
  <c r="P145" i="26" s="1"/>
  <c r="M145" i="26"/>
  <c r="K145" i="26"/>
  <c r="I145" i="26"/>
  <c r="C145" i="26"/>
  <c r="B145" i="26"/>
  <c r="A145" i="26"/>
  <c r="AE144" i="26"/>
  <c r="AF144" i="26" s="1"/>
  <c r="X144" i="26"/>
  <c r="V144" i="26"/>
  <c r="AD144" i="26" s="1"/>
  <c r="U144" i="26"/>
  <c r="R144" i="26"/>
  <c r="AC144" i="26" s="1"/>
  <c r="O144" i="26"/>
  <c r="P144" i="26" s="1"/>
  <c r="M144" i="26"/>
  <c r="K144" i="26"/>
  <c r="I144" i="26"/>
  <c r="C144" i="26"/>
  <c r="B144" i="26"/>
  <c r="A144" i="26"/>
  <c r="AD143" i="26"/>
  <c r="X143" i="26"/>
  <c r="V143" i="26"/>
  <c r="U143" i="26"/>
  <c r="R143" i="26"/>
  <c r="AE143" i="26" s="1"/>
  <c r="AF143" i="26" s="1"/>
  <c r="O143" i="26"/>
  <c r="P143" i="26" s="1"/>
  <c r="M143" i="26"/>
  <c r="K143" i="26"/>
  <c r="I143" i="26"/>
  <c r="C143" i="26"/>
  <c r="B143" i="26" s="1"/>
  <c r="A143" i="26"/>
  <c r="AE142" i="26"/>
  <c r="AF142" i="26" s="1"/>
  <c r="AC142" i="26"/>
  <c r="X142" i="26"/>
  <c r="V142" i="26"/>
  <c r="AD142" i="26" s="1"/>
  <c r="U142" i="26"/>
  <c r="R142" i="26"/>
  <c r="O142" i="26"/>
  <c r="P142" i="26" s="1"/>
  <c r="M142" i="26"/>
  <c r="K142" i="26"/>
  <c r="I142" i="26"/>
  <c r="C142" i="26"/>
  <c r="B142" i="26"/>
  <c r="A142" i="26"/>
  <c r="X141" i="26"/>
  <c r="V141" i="26"/>
  <c r="AD141" i="26" s="1"/>
  <c r="U141" i="26"/>
  <c r="R141" i="26"/>
  <c r="AE141" i="26" s="1"/>
  <c r="AF141" i="26" s="1"/>
  <c r="O141" i="26"/>
  <c r="P141" i="26" s="1"/>
  <c r="M141" i="26"/>
  <c r="K141" i="26"/>
  <c r="I141" i="26"/>
  <c r="C141" i="26"/>
  <c r="B141" i="26"/>
  <c r="A141" i="26"/>
  <c r="AE140" i="26"/>
  <c r="AF140" i="26" s="1"/>
  <c r="X140" i="26"/>
  <c r="V140" i="26"/>
  <c r="AD140" i="26" s="1"/>
  <c r="U140" i="26"/>
  <c r="R140" i="26"/>
  <c r="AC140" i="26" s="1"/>
  <c r="O140" i="26"/>
  <c r="P140" i="26" s="1"/>
  <c r="M140" i="26"/>
  <c r="K140" i="26"/>
  <c r="I140" i="26"/>
  <c r="C140" i="26"/>
  <c r="B140" i="26"/>
  <c r="A140" i="26"/>
  <c r="AD139" i="26"/>
  <c r="AC139" i="26"/>
  <c r="X139" i="26"/>
  <c r="V139" i="26"/>
  <c r="U139" i="26"/>
  <c r="R139" i="26"/>
  <c r="AE139" i="26" s="1"/>
  <c r="AF139" i="26" s="1"/>
  <c r="O139" i="26"/>
  <c r="P139" i="26" s="1"/>
  <c r="M139" i="26"/>
  <c r="K139" i="26"/>
  <c r="I139" i="26"/>
  <c r="C139" i="26"/>
  <c r="B139" i="26" s="1"/>
  <c r="A139" i="26"/>
  <c r="AE138" i="26"/>
  <c r="AF138" i="26" s="1"/>
  <c r="AC138" i="26"/>
  <c r="X138" i="26"/>
  <c r="V138" i="26"/>
  <c r="AD138" i="26" s="1"/>
  <c r="U138" i="26"/>
  <c r="R138" i="26"/>
  <c r="O138" i="26"/>
  <c r="P138" i="26" s="1"/>
  <c r="M138" i="26"/>
  <c r="K138" i="26"/>
  <c r="I138" i="26"/>
  <c r="C138" i="26"/>
  <c r="B138" i="26"/>
  <c r="A138" i="26"/>
  <c r="AC137" i="26"/>
  <c r="X137" i="26"/>
  <c r="V137" i="26"/>
  <c r="AD137" i="26" s="1"/>
  <c r="U137" i="26"/>
  <c r="R137" i="26"/>
  <c r="AE137" i="26" s="1"/>
  <c r="AF137" i="26" s="1"/>
  <c r="O137" i="26"/>
  <c r="P137" i="26" s="1"/>
  <c r="M137" i="26"/>
  <c r="K137" i="26"/>
  <c r="I137" i="26"/>
  <c r="C137" i="26"/>
  <c r="B137" i="26"/>
  <c r="A137" i="26"/>
  <c r="X136" i="26"/>
  <c r="V136" i="26"/>
  <c r="AD136" i="26" s="1"/>
  <c r="U136" i="26"/>
  <c r="R136" i="26"/>
  <c r="AC136" i="26" s="1"/>
  <c r="O136" i="26"/>
  <c r="P136" i="26" s="1"/>
  <c r="M136" i="26"/>
  <c r="K136" i="26"/>
  <c r="I136" i="26"/>
  <c r="C136" i="26"/>
  <c r="B136" i="26" s="1"/>
  <c r="A136" i="26"/>
  <c r="AE135" i="26"/>
  <c r="AF135" i="26" s="1"/>
  <c r="X135" i="26"/>
  <c r="V135" i="26"/>
  <c r="AD135" i="26" s="1"/>
  <c r="U135" i="26"/>
  <c r="R135" i="26"/>
  <c r="AC135" i="26" s="1"/>
  <c r="O135" i="26"/>
  <c r="P135" i="26" s="1"/>
  <c r="M135" i="26"/>
  <c r="K135" i="26"/>
  <c r="I135" i="26"/>
  <c r="C135" i="26"/>
  <c r="B135" i="26" s="1"/>
  <c r="A135" i="26"/>
  <c r="AE134" i="26"/>
  <c r="AF134" i="26" s="1"/>
  <c r="X134" i="26"/>
  <c r="V134" i="26"/>
  <c r="AD134" i="26" s="1"/>
  <c r="U134" i="26"/>
  <c r="R134" i="26"/>
  <c r="AC134" i="26" s="1"/>
  <c r="O134" i="26"/>
  <c r="P134" i="26" s="1"/>
  <c r="M134" i="26"/>
  <c r="K134" i="26"/>
  <c r="I134" i="26"/>
  <c r="C134" i="26"/>
  <c r="B134" i="26" s="1"/>
  <c r="A134" i="26"/>
  <c r="AE133" i="26"/>
  <c r="AF133" i="26" s="1"/>
  <c r="X133" i="26"/>
  <c r="V133" i="26"/>
  <c r="AD133" i="26" s="1"/>
  <c r="U133" i="26"/>
  <c r="R133" i="26"/>
  <c r="AC133" i="26" s="1"/>
  <c r="O133" i="26"/>
  <c r="P133" i="26" s="1"/>
  <c r="M133" i="26"/>
  <c r="K133" i="26"/>
  <c r="I133" i="26"/>
  <c r="C133" i="26"/>
  <c r="B133" i="26" s="1"/>
  <c r="A133" i="26"/>
  <c r="AE132" i="26"/>
  <c r="AF132" i="26" s="1"/>
  <c r="X132" i="26"/>
  <c r="V132" i="26"/>
  <c r="AD132" i="26" s="1"/>
  <c r="U132" i="26"/>
  <c r="R132" i="26"/>
  <c r="AC132" i="26" s="1"/>
  <c r="O132" i="26"/>
  <c r="P132" i="26" s="1"/>
  <c r="M132" i="26"/>
  <c r="K132" i="26"/>
  <c r="I132" i="26"/>
  <c r="C132" i="26"/>
  <c r="B132" i="26" s="1"/>
  <c r="A132" i="26"/>
  <c r="X131" i="26"/>
  <c r="V131" i="26"/>
  <c r="AD131" i="26" s="1"/>
  <c r="U131" i="26"/>
  <c r="R131" i="26"/>
  <c r="AC131" i="26" s="1"/>
  <c r="O131" i="26"/>
  <c r="P131" i="26" s="1"/>
  <c r="M131" i="26"/>
  <c r="K131" i="26"/>
  <c r="I131" i="26"/>
  <c r="C131" i="26"/>
  <c r="B131" i="26" s="1"/>
  <c r="A131" i="26"/>
  <c r="X130" i="26"/>
  <c r="V130" i="26"/>
  <c r="AD130" i="26" s="1"/>
  <c r="U130" i="26"/>
  <c r="R130" i="26"/>
  <c r="AC130" i="26" s="1"/>
  <c r="O130" i="26"/>
  <c r="P130" i="26" s="1"/>
  <c r="M130" i="26"/>
  <c r="K130" i="26"/>
  <c r="I130" i="26"/>
  <c r="C130" i="26"/>
  <c r="B130" i="26" s="1"/>
  <c r="A130" i="26"/>
  <c r="X129" i="26"/>
  <c r="V129" i="26"/>
  <c r="AD129" i="26" s="1"/>
  <c r="U129" i="26"/>
  <c r="R129" i="26"/>
  <c r="AC129" i="26" s="1"/>
  <c r="O129" i="26"/>
  <c r="P129" i="26" s="1"/>
  <c r="M129" i="26"/>
  <c r="K129" i="26"/>
  <c r="I129" i="26"/>
  <c r="C129" i="26"/>
  <c r="B129" i="26" s="1"/>
  <c r="A129" i="26"/>
  <c r="X128" i="26"/>
  <c r="V128" i="26"/>
  <c r="AD128" i="26" s="1"/>
  <c r="U128" i="26"/>
  <c r="R128" i="26"/>
  <c r="AC128" i="26" s="1"/>
  <c r="O128" i="26"/>
  <c r="P128" i="26" s="1"/>
  <c r="M128" i="26"/>
  <c r="K128" i="26"/>
  <c r="I128" i="26"/>
  <c r="C128" i="26"/>
  <c r="B128" i="26" s="1"/>
  <c r="A128" i="26"/>
  <c r="AE127" i="26"/>
  <c r="AF127" i="26" s="1"/>
  <c r="X127" i="26"/>
  <c r="V127" i="26"/>
  <c r="AD127" i="26" s="1"/>
  <c r="U127" i="26"/>
  <c r="R127" i="26"/>
  <c r="AC127" i="26" s="1"/>
  <c r="O127" i="26"/>
  <c r="P127" i="26" s="1"/>
  <c r="M127" i="26"/>
  <c r="K127" i="26"/>
  <c r="I127" i="26"/>
  <c r="C127" i="26"/>
  <c r="B127" i="26" s="1"/>
  <c r="A127" i="26"/>
  <c r="AE126" i="26"/>
  <c r="AF126" i="26" s="1"/>
  <c r="X126" i="26"/>
  <c r="V126" i="26"/>
  <c r="AD126" i="26" s="1"/>
  <c r="U126" i="26"/>
  <c r="R126" i="26"/>
  <c r="AC126" i="26" s="1"/>
  <c r="O126" i="26"/>
  <c r="P126" i="26" s="1"/>
  <c r="M126" i="26"/>
  <c r="K126" i="26"/>
  <c r="I126" i="26"/>
  <c r="C126" i="26"/>
  <c r="B126" i="26" s="1"/>
  <c r="A126" i="26"/>
  <c r="AE125" i="26"/>
  <c r="AF125" i="26" s="1"/>
  <c r="X125" i="26"/>
  <c r="V125" i="26"/>
  <c r="AD125" i="26" s="1"/>
  <c r="U125" i="26"/>
  <c r="R125" i="26"/>
  <c r="AC125" i="26" s="1"/>
  <c r="O125" i="26"/>
  <c r="P125" i="26" s="1"/>
  <c r="M125" i="26"/>
  <c r="K125" i="26"/>
  <c r="I125" i="26"/>
  <c r="C125" i="26"/>
  <c r="B125" i="26" s="1"/>
  <c r="A125" i="26"/>
  <c r="AE124" i="26"/>
  <c r="AF124" i="26" s="1"/>
  <c r="AD124" i="26"/>
  <c r="X124" i="26"/>
  <c r="V124" i="26"/>
  <c r="U124" i="26"/>
  <c r="R124" i="26"/>
  <c r="AC124" i="26" s="1"/>
  <c r="O124" i="26"/>
  <c r="P124" i="26" s="1"/>
  <c r="M124" i="26"/>
  <c r="K124" i="26"/>
  <c r="I124" i="26"/>
  <c r="C124" i="26"/>
  <c r="B124" i="26" s="1"/>
  <c r="A124" i="26"/>
  <c r="AE123" i="26"/>
  <c r="AF123" i="26" s="1"/>
  <c r="AD123" i="26"/>
  <c r="X123" i="26"/>
  <c r="V123" i="26"/>
  <c r="U123" i="26"/>
  <c r="R123" i="26"/>
  <c r="AC123" i="26" s="1"/>
  <c r="O123" i="26"/>
  <c r="P123" i="26" s="1"/>
  <c r="M123" i="26"/>
  <c r="K123" i="26"/>
  <c r="I123" i="26"/>
  <c r="C123" i="26"/>
  <c r="B123" i="26" s="1"/>
  <c r="A123" i="26"/>
  <c r="AE122" i="26"/>
  <c r="AF122" i="26" s="1"/>
  <c r="AD122" i="26"/>
  <c r="X122" i="26"/>
  <c r="V122" i="26"/>
  <c r="U122" i="26"/>
  <c r="R122" i="26"/>
  <c r="AC122" i="26" s="1"/>
  <c r="O122" i="26"/>
  <c r="P122" i="26" s="1"/>
  <c r="M122" i="26"/>
  <c r="K122" i="26"/>
  <c r="I122" i="26"/>
  <c r="C122" i="26"/>
  <c r="B122" i="26" s="1"/>
  <c r="A122" i="26"/>
  <c r="AE121" i="26"/>
  <c r="AF121" i="26" s="1"/>
  <c r="AD121" i="26"/>
  <c r="X121" i="26"/>
  <c r="V121" i="26"/>
  <c r="U121" i="26"/>
  <c r="R121" i="26"/>
  <c r="AC121" i="26" s="1"/>
  <c r="O121" i="26"/>
  <c r="P121" i="26" s="1"/>
  <c r="M121" i="26"/>
  <c r="K121" i="26"/>
  <c r="I121" i="26"/>
  <c r="C121" i="26"/>
  <c r="B121" i="26" s="1"/>
  <c r="A121" i="26"/>
  <c r="AE120" i="26"/>
  <c r="AF120" i="26" s="1"/>
  <c r="AD120" i="26"/>
  <c r="X120" i="26"/>
  <c r="V120" i="26"/>
  <c r="U120" i="26"/>
  <c r="R120" i="26"/>
  <c r="AC120" i="26" s="1"/>
  <c r="O120" i="26"/>
  <c r="P120" i="26" s="1"/>
  <c r="M120" i="26"/>
  <c r="K120" i="26"/>
  <c r="I120" i="26"/>
  <c r="C120" i="26"/>
  <c r="B120" i="26" s="1"/>
  <c r="A120" i="26"/>
  <c r="AE119" i="26"/>
  <c r="AF119" i="26" s="1"/>
  <c r="AD119" i="26"/>
  <c r="X119" i="26"/>
  <c r="V119" i="26"/>
  <c r="U119" i="26"/>
  <c r="R119" i="26"/>
  <c r="AC119" i="26" s="1"/>
  <c r="O119" i="26"/>
  <c r="P119" i="26" s="1"/>
  <c r="M119" i="26"/>
  <c r="K119" i="26"/>
  <c r="I119" i="26"/>
  <c r="C119" i="26"/>
  <c r="B119" i="26" s="1"/>
  <c r="A119" i="26"/>
  <c r="AE118" i="26"/>
  <c r="AF118" i="26" s="1"/>
  <c r="AD118" i="26"/>
  <c r="X118" i="26"/>
  <c r="V118" i="26"/>
  <c r="U118" i="26"/>
  <c r="R118" i="26"/>
  <c r="AC118" i="26" s="1"/>
  <c r="O118" i="26"/>
  <c r="P118" i="26" s="1"/>
  <c r="M118" i="26"/>
  <c r="K118" i="26"/>
  <c r="I118" i="26"/>
  <c r="C118" i="26"/>
  <c r="B118" i="26" s="1"/>
  <c r="A118" i="26"/>
  <c r="AD117" i="26"/>
  <c r="X117" i="26"/>
  <c r="V117" i="26"/>
  <c r="U117" i="26"/>
  <c r="R117" i="26"/>
  <c r="AC117" i="26" s="1"/>
  <c r="O117" i="26"/>
  <c r="P117" i="26" s="1"/>
  <c r="M117" i="26"/>
  <c r="K117" i="26"/>
  <c r="I117" i="26"/>
  <c r="C117" i="26"/>
  <c r="B117" i="26" s="1"/>
  <c r="A117" i="26"/>
  <c r="AE116" i="26"/>
  <c r="AF116" i="26" s="1"/>
  <c r="X116" i="26"/>
  <c r="V116" i="26"/>
  <c r="AD116" i="26" s="1"/>
  <c r="U116" i="26"/>
  <c r="R116" i="26"/>
  <c r="AC116" i="26" s="1"/>
  <c r="O116" i="26"/>
  <c r="P116" i="26" s="1"/>
  <c r="M116" i="26"/>
  <c r="K116" i="26"/>
  <c r="I116" i="26"/>
  <c r="C116" i="26"/>
  <c r="B116" i="26" s="1"/>
  <c r="A116" i="26"/>
  <c r="AD115" i="26"/>
  <c r="X115" i="26"/>
  <c r="V115" i="26"/>
  <c r="U115" i="26"/>
  <c r="R115" i="26"/>
  <c r="AC115" i="26" s="1"/>
  <c r="O115" i="26"/>
  <c r="P115" i="26" s="1"/>
  <c r="M115" i="26"/>
  <c r="K115" i="26"/>
  <c r="I115" i="26"/>
  <c r="C115" i="26"/>
  <c r="B115" i="26" s="1"/>
  <c r="A115" i="26"/>
  <c r="AE114" i="26"/>
  <c r="AF114" i="26" s="1"/>
  <c r="X114" i="26"/>
  <c r="V114" i="26"/>
  <c r="AD114" i="26" s="1"/>
  <c r="U114" i="26"/>
  <c r="R114" i="26"/>
  <c r="AC114" i="26" s="1"/>
  <c r="O114" i="26"/>
  <c r="P114" i="26" s="1"/>
  <c r="M114" i="26"/>
  <c r="K114" i="26"/>
  <c r="I114" i="26"/>
  <c r="C114" i="26"/>
  <c r="B114" i="26" s="1"/>
  <c r="A114" i="26"/>
  <c r="AD113" i="26"/>
  <c r="X113" i="26"/>
  <c r="V113" i="26"/>
  <c r="U113" i="26"/>
  <c r="R113" i="26"/>
  <c r="AC113" i="26" s="1"/>
  <c r="O113" i="26"/>
  <c r="P113" i="26" s="1"/>
  <c r="M113" i="26"/>
  <c r="K113" i="26"/>
  <c r="I113" i="26"/>
  <c r="C113" i="26"/>
  <c r="B113" i="26" s="1"/>
  <c r="A113" i="26"/>
  <c r="X112" i="26"/>
  <c r="V112" i="26"/>
  <c r="AD112" i="26" s="1"/>
  <c r="U112" i="26"/>
  <c r="R112" i="26"/>
  <c r="AC112" i="26" s="1"/>
  <c r="O112" i="26"/>
  <c r="P112" i="26" s="1"/>
  <c r="M112" i="26"/>
  <c r="K112" i="26"/>
  <c r="I112" i="26"/>
  <c r="C112" i="26"/>
  <c r="B112" i="26" s="1"/>
  <c r="A112" i="26"/>
  <c r="AD111" i="26"/>
  <c r="X111" i="26"/>
  <c r="V111" i="26"/>
  <c r="U111" i="26"/>
  <c r="R111" i="26"/>
  <c r="AC111" i="26" s="1"/>
  <c r="O111" i="26"/>
  <c r="P111" i="26" s="1"/>
  <c r="M111" i="26"/>
  <c r="K111" i="26"/>
  <c r="I111" i="26"/>
  <c r="C111" i="26"/>
  <c r="B111" i="26" s="1"/>
  <c r="A111" i="26"/>
  <c r="X110" i="26"/>
  <c r="V110" i="26"/>
  <c r="AD110" i="26" s="1"/>
  <c r="U110" i="26"/>
  <c r="R110" i="26"/>
  <c r="AC110" i="26" s="1"/>
  <c r="O110" i="26"/>
  <c r="P110" i="26" s="1"/>
  <c r="M110" i="26"/>
  <c r="K110" i="26"/>
  <c r="I110" i="26"/>
  <c r="C110" i="26"/>
  <c r="B110" i="26" s="1"/>
  <c r="A110" i="26"/>
  <c r="AD109" i="26"/>
  <c r="X109" i="26"/>
  <c r="V109" i="26"/>
  <c r="U109" i="26"/>
  <c r="R109" i="26"/>
  <c r="AC109" i="26" s="1"/>
  <c r="O109" i="26"/>
  <c r="P109" i="26" s="1"/>
  <c r="M109" i="26"/>
  <c r="K109" i="26"/>
  <c r="I109" i="26"/>
  <c r="C109" i="26"/>
  <c r="B109" i="26" s="1"/>
  <c r="A109" i="26"/>
  <c r="X108" i="26"/>
  <c r="V108" i="26"/>
  <c r="AD108" i="26" s="1"/>
  <c r="U108" i="26"/>
  <c r="R108" i="26"/>
  <c r="AC108" i="26" s="1"/>
  <c r="O108" i="26"/>
  <c r="P108" i="26" s="1"/>
  <c r="M108" i="26"/>
  <c r="K108" i="26"/>
  <c r="I108" i="26"/>
  <c r="C108" i="26"/>
  <c r="B108" i="26" s="1"/>
  <c r="A108" i="26"/>
  <c r="AD107" i="26"/>
  <c r="X107" i="26"/>
  <c r="V107" i="26"/>
  <c r="U107" i="26"/>
  <c r="R107" i="26"/>
  <c r="AC107" i="26" s="1"/>
  <c r="O107" i="26"/>
  <c r="P107" i="26" s="1"/>
  <c r="M107" i="26"/>
  <c r="K107" i="26"/>
  <c r="I107" i="26"/>
  <c r="C107" i="26"/>
  <c r="B107" i="26" s="1"/>
  <c r="A107" i="26"/>
  <c r="X106" i="26"/>
  <c r="V106" i="26"/>
  <c r="AD106" i="26" s="1"/>
  <c r="U106" i="26"/>
  <c r="R106" i="26"/>
  <c r="AC106" i="26" s="1"/>
  <c r="O106" i="26"/>
  <c r="P106" i="26" s="1"/>
  <c r="M106" i="26"/>
  <c r="K106" i="26"/>
  <c r="I106" i="26"/>
  <c r="C106" i="26"/>
  <c r="B106" i="26" s="1"/>
  <c r="A106" i="26"/>
  <c r="AD105" i="26"/>
  <c r="X105" i="26"/>
  <c r="V105" i="26"/>
  <c r="U105" i="26"/>
  <c r="R105" i="26"/>
  <c r="AC105" i="26" s="1"/>
  <c r="O105" i="26"/>
  <c r="P105" i="26" s="1"/>
  <c r="M105" i="26"/>
  <c r="K105" i="26"/>
  <c r="I105" i="26"/>
  <c r="C105" i="26"/>
  <c r="B105" i="26" s="1"/>
  <c r="A105" i="26"/>
  <c r="X104" i="26"/>
  <c r="V104" i="26"/>
  <c r="AD104" i="26" s="1"/>
  <c r="U104" i="26"/>
  <c r="R104" i="26"/>
  <c r="AC104" i="26" s="1"/>
  <c r="O104" i="26"/>
  <c r="P104" i="26" s="1"/>
  <c r="M104" i="26"/>
  <c r="K104" i="26"/>
  <c r="I104" i="26"/>
  <c r="C104" i="26"/>
  <c r="B104" i="26" s="1"/>
  <c r="A104" i="26"/>
  <c r="AD103" i="26"/>
  <c r="X103" i="26"/>
  <c r="V103" i="26"/>
  <c r="U103" i="26"/>
  <c r="R103" i="26"/>
  <c r="AC103" i="26" s="1"/>
  <c r="O103" i="26"/>
  <c r="P103" i="26" s="1"/>
  <c r="M103" i="26"/>
  <c r="K103" i="26"/>
  <c r="I103" i="26"/>
  <c r="C103" i="26"/>
  <c r="B103" i="26" s="1"/>
  <c r="A103" i="26"/>
  <c r="X102" i="26"/>
  <c r="V102" i="26"/>
  <c r="AD102" i="26" s="1"/>
  <c r="U102" i="26"/>
  <c r="R102" i="26"/>
  <c r="AC102" i="26" s="1"/>
  <c r="O102" i="26"/>
  <c r="P102" i="26" s="1"/>
  <c r="M102" i="26"/>
  <c r="K102" i="26"/>
  <c r="I102" i="26"/>
  <c r="C102" i="26"/>
  <c r="B102" i="26" s="1"/>
  <c r="A102" i="26"/>
  <c r="AD101" i="26"/>
  <c r="X101" i="26"/>
  <c r="V101" i="26"/>
  <c r="U101" i="26"/>
  <c r="R101" i="26"/>
  <c r="AC101" i="26" s="1"/>
  <c r="O101" i="26"/>
  <c r="P101" i="26" s="1"/>
  <c r="M101" i="26"/>
  <c r="K101" i="26"/>
  <c r="I101" i="26"/>
  <c r="C101" i="26"/>
  <c r="B101" i="26" s="1"/>
  <c r="A101" i="26"/>
  <c r="X100" i="26"/>
  <c r="V100" i="26"/>
  <c r="AD100" i="26" s="1"/>
  <c r="U100" i="26"/>
  <c r="R100" i="26"/>
  <c r="AC100" i="26" s="1"/>
  <c r="O100" i="26"/>
  <c r="P100" i="26" s="1"/>
  <c r="M100" i="26"/>
  <c r="K100" i="26"/>
  <c r="I100" i="26"/>
  <c r="C100" i="26"/>
  <c r="B100" i="26" s="1"/>
  <c r="A100" i="26"/>
  <c r="AD99" i="26"/>
  <c r="X99" i="26"/>
  <c r="V99" i="26"/>
  <c r="U99" i="26"/>
  <c r="R99" i="26"/>
  <c r="AC99" i="26" s="1"/>
  <c r="O99" i="26"/>
  <c r="P99" i="26" s="1"/>
  <c r="M99" i="26"/>
  <c r="K99" i="26"/>
  <c r="I99" i="26"/>
  <c r="C99" i="26"/>
  <c r="B99" i="26" s="1"/>
  <c r="A99" i="26"/>
  <c r="X98" i="26"/>
  <c r="V98" i="26"/>
  <c r="AD98" i="26" s="1"/>
  <c r="U98" i="26"/>
  <c r="R98" i="26"/>
  <c r="AC98" i="26" s="1"/>
  <c r="O98" i="26"/>
  <c r="P98" i="26" s="1"/>
  <c r="M98" i="26"/>
  <c r="K98" i="26"/>
  <c r="I98" i="26"/>
  <c r="C98" i="26"/>
  <c r="B98" i="26" s="1"/>
  <c r="A98" i="26"/>
  <c r="AD97" i="26"/>
  <c r="X97" i="26"/>
  <c r="V97" i="26"/>
  <c r="U97" i="26"/>
  <c r="R97" i="26"/>
  <c r="AC97" i="26" s="1"/>
  <c r="O97" i="26"/>
  <c r="P97" i="26" s="1"/>
  <c r="M97" i="26"/>
  <c r="K97" i="26"/>
  <c r="I97" i="26"/>
  <c r="C97" i="26"/>
  <c r="B97" i="26" s="1"/>
  <c r="A97" i="26"/>
  <c r="X96" i="26"/>
  <c r="V96" i="26"/>
  <c r="AD96" i="26" s="1"/>
  <c r="U96" i="26"/>
  <c r="R96" i="26"/>
  <c r="AC96" i="26" s="1"/>
  <c r="O96" i="26"/>
  <c r="P96" i="26" s="1"/>
  <c r="M96" i="26"/>
  <c r="K96" i="26"/>
  <c r="I96" i="26"/>
  <c r="C96" i="26"/>
  <c r="B96" i="26" s="1"/>
  <c r="A96" i="26"/>
  <c r="AD95" i="26"/>
  <c r="X95" i="26"/>
  <c r="V95" i="26"/>
  <c r="U95" i="26"/>
  <c r="R95" i="26"/>
  <c r="AC95" i="26" s="1"/>
  <c r="O95" i="26"/>
  <c r="P95" i="26" s="1"/>
  <c r="M95" i="26"/>
  <c r="K95" i="26"/>
  <c r="I95" i="26"/>
  <c r="C95" i="26"/>
  <c r="B95" i="26" s="1"/>
  <c r="A95" i="26"/>
  <c r="X94" i="26"/>
  <c r="V94" i="26"/>
  <c r="AD94" i="26" s="1"/>
  <c r="U94" i="26"/>
  <c r="R94" i="26"/>
  <c r="AC94" i="26" s="1"/>
  <c r="O94" i="26"/>
  <c r="P94" i="26" s="1"/>
  <c r="M94" i="26"/>
  <c r="K94" i="26"/>
  <c r="I94" i="26"/>
  <c r="C94" i="26"/>
  <c r="B94" i="26" s="1"/>
  <c r="A94" i="26"/>
  <c r="AE93" i="26"/>
  <c r="AF93" i="26" s="1"/>
  <c r="AD93" i="26"/>
  <c r="X93" i="26"/>
  <c r="V93" i="26"/>
  <c r="U93" i="26"/>
  <c r="R93" i="26"/>
  <c r="AC93" i="26" s="1"/>
  <c r="P93" i="26"/>
  <c r="O93" i="26"/>
  <c r="M93" i="26"/>
  <c r="K93" i="26"/>
  <c r="I93" i="26"/>
  <c r="C93" i="26"/>
  <c r="B93" i="26" s="1"/>
  <c r="A93" i="26"/>
  <c r="X92" i="26"/>
  <c r="V92" i="26"/>
  <c r="AD92" i="26" s="1"/>
  <c r="U92" i="26"/>
  <c r="R92" i="26"/>
  <c r="AC92" i="26" s="1"/>
  <c r="O92" i="26"/>
  <c r="P92" i="26" s="1"/>
  <c r="M92" i="26"/>
  <c r="K92" i="26"/>
  <c r="I92" i="26"/>
  <c r="C92" i="26"/>
  <c r="B92" i="26" s="1"/>
  <c r="A92" i="26"/>
  <c r="AD91" i="26"/>
  <c r="X91" i="26"/>
  <c r="V91" i="26"/>
  <c r="U91" i="26"/>
  <c r="R91" i="26"/>
  <c r="AC91" i="26" s="1"/>
  <c r="O91" i="26"/>
  <c r="P91" i="26" s="1"/>
  <c r="M91" i="26"/>
  <c r="K91" i="26"/>
  <c r="I91" i="26"/>
  <c r="C91" i="26"/>
  <c r="B91" i="26" s="1"/>
  <c r="A91" i="26"/>
  <c r="AF90" i="26"/>
  <c r="AE90" i="26"/>
  <c r="AD90" i="26"/>
  <c r="X90" i="26"/>
  <c r="V90" i="26"/>
  <c r="U90" i="26"/>
  <c r="R90" i="26"/>
  <c r="AC90" i="26" s="1"/>
  <c r="O90" i="26"/>
  <c r="P90" i="26" s="1"/>
  <c r="M90" i="26"/>
  <c r="K90" i="26"/>
  <c r="I90" i="26"/>
  <c r="C90" i="26"/>
  <c r="B90" i="26" s="1"/>
  <c r="A90" i="26"/>
  <c r="AE89" i="26"/>
  <c r="AF89" i="26" s="1"/>
  <c r="AD89" i="26"/>
  <c r="X89" i="26"/>
  <c r="V89" i="26"/>
  <c r="U89" i="26"/>
  <c r="R89" i="26"/>
  <c r="AC89" i="26" s="1"/>
  <c r="P89" i="26"/>
  <c r="O89" i="26"/>
  <c r="M89" i="26"/>
  <c r="K89" i="26"/>
  <c r="I89" i="26"/>
  <c r="C89" i="26"/>
  <c r="B89" i="26" s="1"/>
  <c r="A89" i="26"/>
  <c r="X88" i="26"/>
  <c r="V88" i="26"/>
  <c r="AD88" i="26" s="1"/>
  <c r="U88" i="26"/>
  <c r="R88" i="26"/>
  <c r="AC88" i="26" s="1"/>
  <c r="O88" i="26"/>
  <c r="P88" i="26" s="1"/>
  <c r="M88" i="26"/>
  <c r="K88" i="26"/>
  <c r="I88" i="26"/>
  <c r="C88" i="26"/>
  <c r="B88" i="26" s="1"/>
  <c r="A88" i="26"/>
  <c r="AD87" i="26"/>
  <c r="X87" i="26"/>
  <c r="V87" i="26"/>
  <c r="U87" i="26"/>
  <c r="R87" i="26"/>
  <c r="AC87" i="26" s="1"/>
  <c r="O87" i="26"/>
  <c r="P87" i="26" s="1"/>
  <c r="M87" i="26"/>
  <c r="K87" i="26"/>
  <c r="I87" i="26"/>
  <c r="C87" i="26"/>
  <c r="B87" i="26" s="1"/>
  <c r="A87" i="26"/>
  <c r="AF86" i="26"/>
  <c r="AE86" i="26"/>
  <c r="AD86" i="26"/>
  <c r="X86" i="26"/>
  <c r="V86" i="26"/>
  <c r="U86" i="26"/>
  <c r="R86" i="26"/>
  <c r="AC86" i="26" s="1"/>
  <c r="O86" i="26"/>
  <c r="P86" i="26" s="1"/>
  <c r="M86" i="26"/>
  <c r="K86" i="26"/>
  <c r="I86" i="26"/>
  <c r="C86" i="26"/>
  <c r="B86" i="26" s="1"/>
  <c r="A86" i="26"/>
  <c r="AE85" i="26"/>
  <c r="AF85" i="26" s="1"/>
  <c r="AD85" i="26"/>
  <c r="X85" i="26"/>
  <c r="V85" i="26"/>
  <c r="U85" i="26"/>
  <c r="R85" i="26"/>
  <c r="AC85" i="26" s="1"/>
  <c r="P85" i="26"/>
  <c r="O85" i="26"/>
  <c r="M85" i="26"/>
  <c r="K85" i="26"/>
  <c r="I85" i="26"/>
  <c r="C85" i="26"/>
  <c r="B85" i="26" s="1"/>
  <c r="A85" i="26"/>
  <c r="X84" i="26"/>
  <c r="V84" i="26"/>
  <c r="AD84" i="26" s="1"/>
  <c r="U84" i="26"/>
  <c r="R84" i="26"/>
  <c r="AC84" i="26" s="1"/>
  <c r="O84" i="26"/>
  <c r="P84" i="26" s="1"/>
  <c r="M84" i="26"/>
  <c r="K84" i="26"/>
  <c r="I84" i="26"/>
  <c r="C84" i="26"/>
  <c r="B84" i="26" s="1"/>
  <c r="A84" i="26"/>
  <c r="AD83" i="26"/>
  <c r="X83" i="26"/>
  <c r="V83" i="26"/>
  <c r="U83" i="26"/>
  <c r="R83" i="26"/>
  <c r="AC83" i="26" s="1"/>
  <c r="O83" i="26"/>
  <c r="P83" i="26" s="1"/>
  <c r="M83" i="26"/>
  <c r="K83" i="26"/>
  <c r="I83" i="26"/>
  <c r="C83" i="26"/>
  <c r="B83" i="26" s="1"/>
  <c r="A83" i="26"/>
  <c r="AF82" i="26"/>
  <c r="AE82" i="26"/>
  <c r="AD82" i="26"/>
  <c r="X82" i="26"/>
  <c r="V82" i="26"/>
  <c r="U82" i="26"/>
  <c r="R82" i="26"/>
  <c r="AC82" i="26" s="1"/>
  <c r="O82" i="26"/>
  <c r="P82" i="26" s="1"/>
  <c r="M82" i="26"/>
  <c r="K82" i="26"/>
  <c r="I82" i="26"/>
  <c r="C82" i="26"/>
  <c r="B82" i="26" s="1"/>
  <c r="A82" i="26"/>
  <c r="AE81" i="26"/>
  <c r="AF81" i="26" s="1"/>
  <c r="AD81" i="26"/>
  <c r="X81" i="26"/>
  <c r="V81" i="26"/>
  <c r="U81" i="26"/>
  <c r="R81" i="26"/>
  <c r="AC81" i="26" s="1"/>
  <c r="P81" i="26"/>
  <c r="O81" i="26"/>
  <c r="M81" i="26"/>
  <c r="K81" i="26"/>
  <c r="I81" i="26"/>
  <c r="C81" i="26"/>
  <c r="B81" i="26" s="1"/>
  <c r="A81" i="26"/>
  <c r="X80" i="26"/>
  <c r="V80" i="26"/>
  <c r="AD80" i="26" s="1"/>
  <c r="U80" i="26"/>
  <c r="R80" i="26"/>
  <c r="AC80" i="26" s="1"/>
  <c r="O80" i="26"/>
  <c r="P80" i="26" s="1"/>
  <c r="M80" i="26"/>
  <c r="K80" i="26"/>
  <c r="I80" i="26"/>
  <c r="C80" i="26"/>
  <c r="B80" i="26" s="1"/>
  <c r="A80" i="26"/>
  <c r="AD79" i="26"/>
  <c r="X79" i="26"/>
  <c r="V79" i="26"/>
  <c r="U79" i="26"/>
  <c r="R79" i="26"/>
  <c r="AC79" i="26" s="1"/>
  <c r="O79" i="26"/>
  <c r="P79" i="26" s="1"/>
  <c r="M79" i="26"/>
  <c r="K79" i="26"/>
  <c r="C79" i="26"/>
  <c r="B79" i="26" s="1"/>
  <c r="A79" i="26"/>
  <c r="AF78" i="26"/>
  <c r="AE78" i="26"/>
  <c r="AD78" i="26"/>
  <c r="AC78" i="26"/>
  <c r="X78" i="26"/>
  <c r="V78" i="26"/>
  <c r="U78" i="26"/>
  <c r="R78" i="26"/>
  <c r="P78" i="26"/>
  <c r="O78" i="26"/>
  <c r="M78" i="26"/>
  <c r="K78" i="26"/>
  <c r="I78" i="26"/>
  <c r="C78" i="26"/>
  <c r="B78" i="26" s="1"/>
  <c r="A78" i="26"/>
  <c r="AF77" i="26"/>
  <c r="AE77" i="26"/>
  <c r="AD77" i="26"/>
  <c r="AC77" i="26"/>
  <c r="X77" i="26"/>
  <c r="V77" i="26"/>
  <c r="U77" i="26"/>
  <c r="R77" i="26"/>
  <c r="P77" i="26"/>
  <c r="O77" i="26"/>
  <c r="M77" i="26"/>
  <c r="K77" i="26"/>
  <c r="I77" i="26"/>
  <c r="C77" i="26"/>
  <c r="B77" i="26" s="1"/>
  <c r="A77" i="26"/>
  <c r="AF76" i="26"/>
  <c r="AE76" i="26"/>
  <c r="AD76" i="26"/>
  <c r="AC76" i="26"/>
  <c r="X76" i="26"/>
  <c r="V76" i="26"/>
  <c r="U76" i="26"/>
  <c r="R76" i="26"/>
  <c r="P76" i="26"/>
  <c r="O76" i="26"/>
  <c r="M76" i="26"/>
  <c r="K76" i="26"/>
  <c r="I76" i="26"/>
  <c r="C76" i="26"/>
  <c r="B76" i="26" s="1"/>
  <c r="A76" i="26"/>
  <c r="AF75" i="26"/>
  <c r="AE75" i="26"/>
  <c r="AD75" i="26"/>
  <c r="AC75" i="26"/>
  <c r="X75" i="26"/>
  <c r="V75" i="26"/>
  <c r="U75" i="26"/>
  <c r="R75" i="26"/>
  <c r="P75" i="26"/>
  <c r="O75" i="26"/>
  <c r="M75" i="26"/>
  <c r="K75" i="26"/>
  <c r="I75" i="26"/>
  <c r="C75" i="26"/>
  <c r="B75" i="26" s="1"/>
  <c r="A75" i="26"/>
  <c r="AF74" i="26"/>
  <c r="AE74" i="26"/>
  <c r="AD74" i="26"/>
  <c r="AC74" i="26"/>
  <c r="X74" i="26"/>
  <c r="V74" i="26"/>
  <c r="U74" i="26"/>
  <c r="R74" i="26"/>
  <c r="P74" i="26"/>
  <c r="O74" i="26"/>
  <c r="M74" i="26"/>
  <c r="K74" i="26"/>
  <c r="I74" i="26"/>
  <c r="C74" i="26"/>
  <c r="B74" i="26" s="1"/>
  <c r="A74" i="26"/>
  <c r="AF73" i="26"/>
  <c r="AE73" i="26"/>
  <c r="AD73" i="26"/>
  <c r="AC73" i="26"/>
  <c r="X73" i="26"/>
  <c r="V73" i="26"/>
  <c r="U73" i="26"/>
  <c r="R73" i="26"/>
  <c r="P73" i="26"/>
  <c r="O73" i="26"/>
  <c r="M73" i="26"/>
  <c r="K73" i="26"/>
  <c r="I73" i="26"/>
  <c r="C73" i="26"/>
  <c r="B73" i="26" s="1"/>
  <c r="A73" i="26"/>
  <c r="AF72" i="26"/>
  <c r="AE72" i="26"/>
  <c r="AD72" i="26"/>
  <c r="AC72" i="26"/>
  <c r="X72" i="26"/>
  <c r="V72" i="26"/>
  <c r="U72" i="26"/>
  <c r="R72" i="26"/>
  <c r="P72" i="26"/>
  <c r="O72" i="26"/>
  <c r="M72" i="26"/>
  <c r="K72" i="26"/>
  <c r="I72" i="26"/>
  <c r="C72" i="26"/>
  <c r="B72" i="26" s="1"/>
  <c r="A72" i="26"/>
  <c r="AF71" i="26"/>
  <c r="AE71" i="26"/>
  <c r="AD71" i="26"/>
  <c r="AC71" i="26"/>
  <c r="X71" i="26"/>
  <c r="V71" i="26"/>
  <c r="U71" i="26"/>
  <c r="R71" i="26"/>
  <c r="P71" i="26"/>
  <c r="O71" i="26"/>
  <c r="M71" i="26"/>
  <c r="K71" i="26"/>
  <c r="I71" i="26"/>
  <c r="C71" i="26"/>
  <c r="B71" i="26" s="1"/>
  <c r="A71" i="26"/>
  <c r="AF70" i="26"/>
  <c r="AE70" i="26"/>
  <c r="AD70" i="26"/>
  <c r="AC70" i="26"/>
  <c r="X70" i="26"/>
  <c r="V70" i="26"/>
  <c r="U70" i="26"/>
  <c r="R70" i="26"/>
  <c r="P70" i="26"/>
  <c r="O70" i="26"/>
  <c r="M70" i="26"/>
  <c r="K70" i="26"/>
  <c r="I70" i="26"/>
  <c r="C70" i="26"/>
  <c r="B70" i="26" s="1"/>
  <c r="A70" i="26"/>
  <c r="AF69" i="26"/>
  <c r="AE69" i="26"/>
  <c r="AD69" i="26"/>
  <c r="AC69" i="26"/>
  <c r="X69" i="26"/>
  <c r="V69" i="26"/>
  <c r="U69" i="26"/>
  <c r="R69" i="26"/>
  <c r="P69" i="26"/>
  <c r="O69" i="26"/>
  <c r="M69" i="26"/>
  <c r="K69" i="26"/>
  <c r="I69" i="26"/>
  <c r="C69" i="26"/>
  <c r="B69" i="26" s="1"/>
  <c r="A69" i="26"/>
  <c r="AF68" i="26"/>
  <c r="AE68" i="26"/>
  <c r="AD68" i="26"/>
  <c r="AC68" i="26"/>
  <c r="X68" i="26"/>
  <c r="V68" i="26"/>
  <c r="U68" i="26"/>
  <c r="R68" i="26"/>
  <c r="P68" i="26"/>
  <c r="O68" i="26"/>
  <c r="M68" i="26"/>
  <c r="K68" i="26"/>
  <c r="I68" i="26"/>
  <c r="C68" i="26"/>
  <c r="B68" i="26" s="1"/>
  <c r="A68" i="26"/>
  <c r="AF67" i="26"/>
  <c r="AE67" i="26"/>
  <c r="AD67" i="26"/>
  <c r="AC67" i="26"/>
  <c r="X67" i="26"/>
  <c r="V67" i="26"/>
  <c r="U67" i="26"/>
  <c r="R67" i="26"/>
  <c r="P67" i="26"/>
  <c r="O67" i="26"/>
  <c r="M67" i="26"/>
  <c r="K67" i="26"/>
  <c r="I67" i="26"/>
  <c r="C67" i="26"/>
  <c r="B67" i="26" s="1"/>
  <c r="A67" i="26"/>
  <c r="AF66" i="26"/>
  <c r="AE66" i="26"/>
  <c r="AD66" i="26"/>
  <c r="AC66" i="26"/>
  <c r="X66" i="26"/>
  <c r="V66" i="26"/>
  <c r="U66" i="26"/>
  <c r="R66" i="26"/>
  <c r="P66" i="26"/>
  <c r="O66" i="26"/>
  <c r="M66" i="26"/>
  <c r="K66" i="26"/>
  <c r="I66" i="26"/>
  <c r="C66" i="26"/>
  <c r="B66" i="26" s="1"/>
  <c r="A66" i="26"/>
  <c r="AF65" i="26"/>
  <c r="AE65" i="26"/>
  <c r="AD65" i="26"/>
  <c r="AC65" i="26"/>
  <c r="X65" i="26"/>
  <c r="V65" i="26"/>
  <c r="U65" i="26"/>
  <c r="R65" i="26"/>
  <c r="P65" i="26"/>
  <c r="O65" i="26"/>
  <c r="M65" i="26"/>
  <c r="K65" i="26"/>
  <c r="I65" i="26"/>
  <c r="C65" i="26"/>
  <c r="B65" i="26" s="1"/>
  <c r="A65" i="26"/>
  <c r="AF64" i="26"/>
  <c r="AE64" i="26"/>
  <c r="AD64" i="26"/>
  <c r="AC64" i="26"/>
  <c r="X64" i="26"/>
  <c r="V64" i="26"/>
  <c r="U64" i="26"/>
  <c r="R64" i="26"/>
  <c r="P64" i="26"/>
  <c r="O64" i="26"/>
  <c r="M64" i="26"/>
  <c r="K64" i="26"/>
  <c r="I64" i="26"/>
  <c r="C64" i="26"/>
  <c r="B64" i="26" s="1"/>
  <c r="A64" i="26"/>
  <c r="AF63" i="26"/>
  <c r="AE63" i="26"/>
  <c r="AD63" i="26"/>
  <c r="AC63" i="26"/>
  <c r="X63" i="26"/>
  <c r="V63" i="26"/>
  <c r="U63" i="26"/>
  <c r="R63" i="26"/>
  <c r="P63" i="26"/>
  <c r="O63" i="26"/>
  <c r="M63" i="26"/>
  <c r="K63" i="26"/>
  <c r="I63" i="26"/>
  <c r="C63" i="26"/>
  <c r="B63" i="26" s="1"/>
  <c r="A63" i="26"/>
  <c r="AF62" i="26"/>
  <c r="AE62" i="26"/>
  <c r="AD62" i="26"/>
  <c r="AC62" i="26"/>
  <c r="X62" i="26"/>
  <c r="V62" i="26"/>
  <c r="U62" i="26"/>
  <c r="R62" i="26"/>
  <c r="P62" i="26"/>
  <c r="O62" i="26"/>
  <c r="M62" i="26"/>
  <c r="K62" i="26"/>
  <c r="I62" i="26"/>
  <c r="C62" i="26"/>
  <c r="B62" i="26" s="1"/>
  <c r="A62" i="26"/>
  <c r="AF61" i="26"/>
  <c r="AE61" i="26"/>
  <c r="AD61" i="26"/>
  <c r="AC61" i="26"/>
  <c r="X61" i="26"/>
  <c r="V61" i="26"/>
  <c r="U61" i="26"/>
  <c r="R61" i="26"/>
  <c r="P61" i="26"/>
  <c r="O61" i="26"/>
  <c r="M61" i="26"/>
  <c r="K61" i="26"/>
  <c r="I61" i="26"/>
  <c r="C61" i="26"/>
  <c r="B61" i="26" s="1"/>
  <c r="A61" i="26"/>
  <c r="AF60" i="26"/>
  <c r="AE60" i="26"/>
  <c r="AD60" i="26"/>
  <c r="AC60" i="26"/>
  <c r="X60" i="26"/>
  <c r="V60" i="26"/>
  <c r="U60" i="26"/>
  <c r="R60" i="26"/>
  <c r="P60" i="26"/>
  <c r="O60" i="26"/>
  <c r="M60" i="26"/>
  <c r="K60" i="26"/>
  <c r="I60" i="26"/>
  <c r="C60" i="26"/>
  <c r="B60" i="26" s="1"/>
  <c r="A60" i="26"/>
  <c r="AF59" i="26"/>
  <c r="AE59" i="26"/>
  <c r="AD59" i="26"/>
  <c r="AC59" i="26"/>
  <c r="X59" i="26"/>
  <c r="V59" i="26"/>
  <c r="U59" i="26"/>
  <c r="R59" i="26"/>
  <c r="P59" i="26"/>
  <c r="O59" i="26"/>
  <c r="M59" i="26"/>
  <c r="K59" i="26"/>
  <c r="I59" i="26"/>
  <c r="C59" i="26"/>
  <c r="B59" i="26" s="1"/>
  <c r="A59" i="26"/>
  <c r="AD58" i="26"/>
  <c r="X58" i="26"/>
  <c r="V58" i="26"/>
  <c r="U58" i="26"/>
  <c r="R58" i="26"/>
  <c r="AC58" i="26" s="1"/>
  <c r="P58" i="26"/>
  <c r="O58" i="26"/>
  <c r="M58" i="26"/>
  <c r="K58" i="26"/>
  <c r="I58" i="26"/>
  <c r="C58" i="26"/>
  <c r="B58" i="26" s="1"/>
  <c r="A58" i="26"/>
  <c r="AD57" i="26"/>
  <c r="X57" i="26"/>
  <c r="V57" i="26"/>
  <c r="U57" i="26"/>
  <c r="R57" i="26"/>
  <c r="AC57" i="26" s="1"/>
  <c r="P57" i="26"/>
  <c r="O57" i="26"/>
  <c r="M57" i="26"/>
  <c r="K57" i="26"/>
  <c r="I57" i="26"/>
  <c r="C57" i="26"/>
  <c r="B57" i="26" s="1"/>
  <c r="A57" i="26"/>
  <c r="AD56" i="26"/>
  <c r="X56" i="26"/>
  <c r="V56" i="26"/>
  <c r="U56" i="26"/>
  <c r="R56" i="26"/>
  <c r="AC56" i="26" s="1"/>
  <c r="P56" i="26"/>
  <c r="O56" i="26"/>
  <c r="M56" i="26"/>
  <c r="K56" i="26"/>
  <c r="I56" i="26"/>
  <c r="C56" i="26"/>
  <c r="B56" i="26" s="1"/>
  <c r="A56" i="26"/>
  <c r="AD55" i="26"/>
  <c r="X55" i="26"/>
  <c r="V55" i="26"/>
  <c r="U55" i="26"/>
  <c r="R55" i="26"/>
  <c r="AC55" i="26" s="1"/>
  <c r="P55" i="26"/>
  <c r="O55" i="26"/>
  <c r="M55" i="26"/>
  <c r="K55" i="26"/>
  <c r="I55" i="26"/>
  <c r="C55" i="26"/>
  <c r="B55" i="26" s="1"/>
  <c r="A55" i="26"/>
  <c r="AD54" i="26"/>
  <c r="X54" i="26"/>
  <c r="V54" i="26"/>
  <c r="U54" i="26"/>
  <c r="R54" i="26"/>
  <c r="AC54" i="26" s="1"/>
  <c r="P54" i="26"/>
  <c r="O54" i="26"/>
  <c r="M54" i="26"/>
  <c r="K54" i="26"/>
  <c r="I54" i="26"/>
  <c r="C54" i="26"/>
  <c r="B54" i="26" s="1"/>
  <c r="A54" i="26"/>
  <c r="AD53" i="26"/>
  <c r="X53" i="26"/>
  <c r="V53" i="26"/>
  <c r="U53" i="26"/>
  <c r="R53" i="26"/>
  <c r="AC53" i="26" s="1"/>
  <c r="P53" i="26"/>
  <c r="O53" i="26"/>
  <c r="M53" i="26"/>
  <c r="K53" i="26"/>
  <c r="I53" i="26"/>
  <c r="C53" i="26"/>
  <c r="B53" i="26" s="1"/>
  <c r="A53" i="26"/>
  <c r="AD52" i="26"/>
  <c r="X52" i="26"/>
  <c r="V52" i="26"/>
  <c r="U52" i="26"/>
  <c r="R52" i="26"/>
  <c r="AC52" i="26" s="1"/>
  <c r="P52" i="26"/>
  <c r="O52" i="26"/>
  <c r="M52" i="26"/>
  <c r="K52" i="26"/>
  <c r="I52" i="26"/>
  <c r="C52" i="26"/>
  <c r="B52" i="26" s="1"/>
  <c r="A52" i="26"/>
  <c r="AD51" i="26"/>
  <c r="X51" i="26"/>
  <c r="V51" i="26"/>
  <c r="U51" i="26"/>
  <c r="R51" i="26"/>
  <c r="AC51" i="26" s="1"/>
  <c r="P51" i="26"/>
  <c r="O51" i="26"/>
  <c r="M51" i="26"/>
  <c r="K51" i="26"/>
  <c r="I51" i="26"/>
  <c r="C51" i="26"/>
  <c r="B51" i="26" s="1"/>
  <c r="A51" i="26"/>
  <c r="AD50" i="26"/>
  <c r="X50" i="26"/>
  <c r="V50" i="26"/>
  <c r="U50" i="26"/>
  <c r="R50" i="26"/>
  <c r="AC50" i="26" s="1"/>
  <c r="P50" i="26"/>
  <c r="O50" i="26"/>
  <c r="M50" i="26"/>
  <c r="K50" i="26"/>
  <c r="I50" i="26"/>
  <c r="C50" i="26"/>
  <c r="B50" i="26" s="1"/>
  <c r="A50" i="26"/>
  <c r="AD49" i="26"/>
  <c r="X49" i="26"/>
  <c r="V49" i="26"/>
  <c r="U49" i="26"/>
  <c r="R49" i="26"/>
  <c r="AC49" i="26" s="1"/>
  <c r="P49" i="26"/>
  <c r="O49" i="26"/>
  <c r="M49" i="26"/>
  <c r="K49" i="26"/>
  <c r="I49" i="26"/>
  <c r="C49" i="26"/>
  <c r="B49" i="26" s="1"/>
  <c r="A49" i="26"/>
  <c r="AD48" i="26"/>
  <c r="X48" i="26"/>
  <c r="V48" i="26"/>
  <c r="U48" i="26"/>
  <c r="R48" i="26"/>
  <c r="AC48" i="26" s="1"/>
  <c r="P48" i="26"/>
  <c r="O48" i="26"/>
  <c r="M48" i="26"/>
  <c r="K48" i="26"/>
  <c r="I48" i="26"/>
  <c r="C48" i="26"/>
  <c r="B48" i="26" s="1"/>
  <c r="A48" i="26"/>
  <c r="AD47" i="26"/>
  <c r="X47" i="26"/>
  <c r="V47" i="26"/>
  <c r="U47" i="26"/>
  <c r="R47" i="26"/>
  <c r="AC47" i="26" s="1"/>
  <c r="P47" i="26"/>
  <c r="O47" i="26"/>
  <c r="M47" i="26"/>
  <c r="K47" i="26"/>
  <c r="I47" i="26"/>
  <c r="C47" i="26"/>
  <c r="B47" i="26" s="1"/>
  <c r="A47" i="26"/>
  <c r="AD46" i="26"/>
  <c r="X46" i="26"/>
  <c r="V46" i="26"/>
  <c r="U46" i="26"/>
  <c r="R46" i="26"/>
  <c r="AC46" i="26" s="1"/>
  <c r="P46" i="26"/>
  <c r="O46" i="26"/>
  <c r="M46" i="26"/>
  <c r="K46" i="26"/>
  <c r="I46" i="26"/>
  <c r="C46" i="26"/>
  <c r="B46" i="26" s="1"/>
  <c r="A46" i="26"/>
  <c r="AD45" i="26"/>
  <c r="X45" i="26"/>
  <c r="V45" i="26"/>
  <c r="U45" i="26"/>
  <c r="R45" i="26"/>
  <c r="AC45" i="26" s="1"/>
  <c r="P45" i="26"/>
  <c r="O45" i="26"/>
  <c r="M45" i="26"/>
  <c r="K45" i="26"/>
  <c r="I45" i="26"/>
  <c r="C45" i="26"/>
  <c r="B45" i="26" s="1"/>
  <c r="A45" i="26"/>
  <c r="AD44" i="26"/>
  <c r="X44" i="26"/>
  <c r="V44" i="26"/>
  <c r="U44" i="26"/>
  <c r="R44" i="26"/>
  <c r="AC44" i="26" s="1"/>
  <c r="P44" i="26"/>
  <c r="O44" i="26"/>
  <c r="M44" i="26"/>
  <c r="K44" i="26"/>
  <c r="I44" i="26"/>
  <c r="C44" i="26"/>
  <c r="B44" i="26" s="1"/>
  <c r="A44" i="26"/>
  <c r="AD43" i="26"/>
  <c r="X43" i="26"/>
  <c r="V43" i="26"/>
  <c r="U43" i="26"/>
  <c r="R43" i="26"/>
  <c r="AC43" i="26" s="1"/>
  <c r="P43" i="26"/>
  <c r="O43" i="26"/>
  <c r="M43" i="26"/>
  <c r="K43" i="26"/>
  <c r="I43" i="26"/>
  <c r="C43" i="26"/>
  <c r="B43" i="26" s="1"/>
  <c r="A43" i="26"/>
  <c r="AD42" i="26"/>
  <c r="X42" i="26"/>
  <c r="V42" i="26"/>
  <c r="U42" i="26"/>
  <c r="R42" i="26"/>
  <c r="AC42" i="26" s="1"/>
  <c r="P42" i="26"/>
  <c r="O42" i="26"/>
  <c r="M42" i="26"/>
  <c r="K42" i="26"/>
  <c r="I42" i="26"/>
  <c r="C42" i="26"/>
  <c r="B42" i="26" s="1"/>
  <c r="A42" i="26"/>
  <c r="AD41" i="26"/>
  <c r="X41" i="26"/>
  <c r="V41" i="26"/>
  <c r="U41" i="26"/>
  <c r="R41" i="26"/>
  <c r="AC41" i="26" s="1"/>
  <c r="P41" i="26"/>
  <c r="O41" i="26"/>
  <c r="M41" i="26"/>
  <c r="K41" i="26"/>
  <c r="I41" i="26"/>
  <c r="C41" i="26"/>
  <c r="B41" i="26" s="1"/>
  <c r="A41" i="26"/>
  <c r="AD40" i="26"/>
  <c r="X40" i="26"/>
  <c r="V40" i="26"/>
  <c r="U40" i="26"/>
  <c r="R40" i="26"/>
  <c r="AC40" i="26" s="1"/>
  <c r="P40" i="26"/>
  <c r="O40" i="26"/>
  <c r="M40" i="26"/>
  <c r="K40" i="26"/>
  <c r="I40" i="26"/>
  <c r="C40" i="26"/>
  <c r="B40" i="26" s="1"/>
  <c r="A40" i="26"/>
  <c r="AD39" i="26"/>
  <c r="X39" i="26"/>
  <c r="V39" i="26"/>
  <c r="U39" i="26"/>
  <c r="R39" i="26"/>
  <c r="AC39" i="26" s="1"/>
  <c r="P39" i="26"/>
  <c r="O39" i="26"/>
  <c r="M39" i="26"/>
  <c r="K39" i="26"/>
  <c r="I39" i="26"/>
  <c r="C39" i="26"/>
  <c r="B39" i="26" s="1"/>
  <c r="A39" i="26"/>
  <c r="AD38" i="26"/>
  <c r="X38" i="26"/>
  <c r="V38" i="26"/>
  <c r="U38" i="26"/>
  <c r="R38" i="26"/>
  <c r="AC38" i="26" s="1"/>
  <c r="P38" i="26"/>
  <c r="O38" i="26"/>
  <c r="M38" i="26"/>
  <c r="K38" i="26"/>
  <c r="I38" i="26"/>
  <c r="C38" i="26"/>
  <c r="B38" i="26" s="1"/>
  <c r="A38" i="26"/>
  <c r="AD37" i="26"/>
  <c r="X37" i="26"/>
  <c r="V37" i="26"/>
  <c r="U37" i="26"/>
  <c r="R37" i="26"/>
  <c r="AC37" i="26" s="1"/>
  <c r="P37" i="26"/>
  <c r="O37" i="26"/>
  <c r="M37" i="26"/>
  <c r="K37" i="26"/>
  <c r="I37" i="26"/>
  <c r="C37" i="26"/>
  <c r="B37" i="26" s="1"/>
  <c r="A37" i="26"/>
  <c r="AD36" i="26"/>
  <c r="X36" i="26"/>
  <c r="V36" i="26"/>
  <c r="U36" i="26"/>
  <c r="R36" i="26"/>
  <c r="AC36" i="26" s="1"/>
  <c r="P36" i="26"/>
  <c r="O36" i="26"/>
  <c r="M36" i="26"/>
  <c r="K36" i="26"/>
  <c r="I36" i="26"/>
  <c r="C36" i="26"/>
  <c r="B36" i="26" s="1"/>
  <c r="A36" i="26"/>
  <c r="AD35" i="26"/>
  <c r="X35" i="26"/>
  <c r="V35" i="26"/>
  <c r="U35" i="26"/>
  <c r="R35" i="26"/>
  <c r="AC35" i="26" s="1"/>
  <c r="P35" i="26"/>
  <c r="O35" i="26"/>
  <c r="M35" i="26"/>
  <c r="K35" i="26"/>
  <c r="I35" i="26"/>
  <c r="C35" i="26"/>
  <c r="B35" i="26" s="1"/>
  <c r="A35" i="26"/>
  <c r="AD34" i="26"/>
  <c r="X34" i="26"/>
  <c r="V34" i="26"/>
  <c r="U34" i="26"/>
  <c r="R34" i="26"/>
  <c r="AC34" i="26" s="1"/>
  <c r="P34" i="26"/>
  <c r="O34" i="26"/>
  <c r="M34" i="26"/>
  <c r="K34" i="26"/>
  <c r="I34" i="26"/>
  <c r="C34" i="26"/>
  <c r="B34" i="26" s="1"/>
  <c r="A34" i="26"/>
  <c r="AD33" i="26"/>
  <c r="X33" i="26"/>
  <c r="V33" i="26"/>
  <c r="U33" i="26"/>
  <c r="R33" i="26"/>
  <c r="AC33" i="26" s="1"/>
  <c r="P33" i="26"/>
  <c r="O33" i="26"/>
  <c r="M33" i="26"/>
  <c r="K33" i="26"/>
  <c r="I33" i="26"/>
  <c r="C33" i="26"/>
  <c r="B33" i="26" s="1"/>
  <c r="A33" i="26"/>
  <c r="AD32" i="26"/>
  <c r="X32" i="26"/>
  <c r="V32" i="26"/>
  <c r="U32" i="26"/>
  <c r="R32" i="26"/>
  <c r="AC32" i="26" s="1"/>
  <c r="P32" i="26"/>
  <c r="O32" i="26"/>
  <c r="M32" i="26"/>
  <c r="K32" i="26"/>
  <c r="I32" i="26"/>
  <c r="C32" i="26"/>
  <c r="B32" i="26" s="1"/>
  <c r="A32" i="26"/>
  <c r="AD31" i="26"/>
  <c r="X31" i="26"/>
  <c r="V31" i="26"/>
  <c r="U31" i="26"/>
  <c r="R31" i="26"/>
  <c r="AC31" i="26" s="1"/>
  <c r="P31" i="26"/>
  <c r="O31" i="26"/>
  <c r="M31" i="26"/>
  <c r="K31" i="26"/>
  <c r="I31" i="26"/>
  <c r="C31" i="26"/>
  <c r="B31" i="26"/>
  <c r="A31" i="26"/>
  <c r="AD30" i="26"/>
  <c r="X30" i="26"/>
  <c r="V30" i="26"/>
  <c r="U30" i="26"/>
  <c r="R30" i="26"/>
  <c r="AC30" i="26" s="1"/>
  <c r="P30" i="26"/>
  <c r="O30" i="26"/>
  <c r="M30" i="26"/>
  <c r="K30" i="26"/>
  <c r="I30" i="26"/>
  <c r="C30" i="26"/>
  <c r="B30" i="26"/>
  <c r="A30" i="26"/>
  <c r="AD29" i="26"/>
  <c r="X29" i="26"/>
  <c r="V29" i="26"/>
  <c r="U29" i="26"/>
  <c r="R29" i="26"/>
  <c r="AC29" i="26" s="1"/>
  <c r="P29" i="26"/>
  <c r="O29" i="26"/>
  <c r="M29" i="26"/>
  <c r="K29" i="26"/>
  <c r="I29" i="26"/>
  <c r="C29" i="26"/>
  <c r="B29" i="26"/>
  <c r="A29" i="26"/>
  <c r="AD28" i="26"/>
  <c r="X28" i="26"/>
  <c r="V28" i="26"/>
  <c r="U28" i="26"/>
  <c r="R28" i="26"/>
  <c r="AC28" i="26" s="1"/>
  <c r="P28" i="26"/>
  <c r="O28" i="26"/>
  <c r="M28" i="26"/>
  <c r="K28" i="26"/>
  <c r="I28" i="26"/>
  <c r="C28" i="26"/>
  <c r="B28" i="26"/>
  <c r="A28" i="26"/>
  <c r="AD27" i="26"/>
  <c r="X27" i="26"/>
  <c r="V27" i="26"/>
  <c r="U27" i="26"/>
  <c r="R27" i="26"/>
  <c r="AC27" i="26" s="1"/>
  <c r="P27" i="26"/>
  <c r="O27" i="26"/>
  <c r="M27" i="26"/>
  <c r="K27" i="26"/>
  <c r="I27" i="26"/>
  <c r="C27" i="26"/>
  <c r="B27" i="26"/>
  <c r="A27" i="26"/>
  <c r="AD26" i="26"/>
  <c r="X26" i="26"/>
  <c r="V26" i="26"/>
  <c r="U26" i="26"/>
  <c r="R26" i="26"/>
  <c r="AC26" i="26" s="1"/>
  <c r="P26" i="26"/>
  <c r="O26" i="26"/>
  <c r="M26" i="26"/>
  <c r="K26" i="26"/>
  <c r="I26" i="26"/>
  <c r="C26" i="26"/>
  <c r="B26" i="26"/>
  <c r="A26" i="26"/>
  <c r="AD25" i="26"/>
  <c r="X25" i="26"/>
  <c r="V25" i="26"/>
  <c r="U25" i="26"/>
  <c r="R25" i="26"/>
  <c r="AC25" i="26" s="1"/>
  <c r="P25" i="26"/>
  <c r="O25" i="26"/>
  <c r="M25" i="26"/>
  <c r="K25" i="26"/>
  <c r="I25" i="26"/>
  <c r="C25" i="26"/>
  <c r="B25" i="26"/>
  <c r="A25" i="26"/>
  <c r="AD24" i="26"/>
  <c r="X24" i="26"/>
  <c r="V24" i="26"/>
  <c r="U24" i="26"/>
  <c r="R24" i="26"/>
  <c r="AC24" i="26" s="1"/>
  <c r="P24" i="26"/>
  <c r="O24" i="26"/>
  <c r="M24" i="26"/>
  <c r="K24" i="26"/>
  <c r="I24" i="26"/>
  <c r="C24" i="26"/>
  <c r="B24" i="26"/>
  <c r="A24" i="26"/>
  <c r="AD23" i="26"/>
  <c r="X23" i="26"/>
  <c r="V23" i="26"/>
  <c r="U23" i="26"/>
  <c r="R23" i="26"/>
  <c r="AC23" i="26" s="1"/>
  <c r="P23" i="26"/>
  <c r="O23" i="26"/>
  <c r="M23" i="26"/>
  <c r="K23" i="26"/>
  <c r="I23" i="26"/>
  <c r="C23" i="26"/>
  <c r="B23" i="26"/>
  <c r="A23" i="26"/>
  <c r="AD22" i="26"/>
  <c r="X22" i="26"/>
  <c r="V22" i="26"/>
  <c r="U22" i="26"/>
  <c r="R22" i="26"/>
  <c r="AC22" i="26" s="1"/>
  <c r="P22" i="26"/>
  <c r="O22" i="26"/>
  <c r="M22" i="26"/>
  <c r="K22" i="26"/>
  <c r="I22" i="26"/>
  <c r="C22" i="26"/>
  <c r="B22" i="26"/>
  <c r="A22" i="26"/>
  <c r="AD21" i="26"/>
  <c r="X21" i="26"/>
  <c r="V21" i="26"/>
  <c r="U21" i="26"/>
  <c r="R21" i="26"/>
  <c r="AC21" i="26" s="1"/>
  <c r="P21" i="26"/>
  <c r="O21" i="26"/>
  <c r="M21" i="26"/>
  <c r="K21" i="26"/>
  <c r="I21" i="26"/>
  <c r="C21" i="26"/>
  <c r="B21" i="26"/>
  <c r="A21" i="26"/>
  <c r="AD20" i="26"/>
  <c r="X20" i="26"/>
  <c r="V20" i="26"/>
  <c r="U20" i="26"/>
  <c r="R20" i="26"/>
  <c r="AC20" i="26" s="1"/>
  <c r="P20" i="26"/>
  <c r="O20" i="26"/>
  <c r="M20" i="26"/>
  <c r="K20" i="26"/>
  <c r="I20" i="26"/>
  <c r="C20" i="26"/>
  <c r="B20" i="26"/>
  <c r="A20" i="26"/>
  <c r="AD19" i="26"/>
  <c r="X19" i="26"/>
  <c r="V19" i="26"/>
  <c r="U19" i="26"/>
  <c r="R19" i="26"/>
  <c r="AC19" i="26" s="1"/>
  <c r="P19" i="26"/>
  <c r="O19" i="26"/>
  <c r="M19" i="26"/>
  <c r="K19" i="26"/>
  <c r="C19" i="26"/>
  <c r="B19" i="26"/>
  <c r="A19" i="26"/>
  <c r="AD18" i="26"/>
  <c r="X18" i="26"/>
  <c r="V18" i="26"/>
  <c r="U18" i="26"/>
  <c r="R18" i="26"/>
  <c r="AC18" i="26" s="1"/>
  <c r="P18" i="26"/>
  <c r="O18" i="26"/>
  <c r="M18" i="26"/>
  <c r="K18" i="26"/>
  <c r="C18" i="26"/>
  <c r="B18" i="26"/>
  <c r="A18" i="26"/>
  <c r="AD17" i="26"/>
  <c r="X17" i="26"/>
  <c r="V17" i="26"/>
  <c r="U17" i="26"/>
  <c r="R17" i="26"/>
  <c r="AC17" i="26" s="1"/>
  <c r="P17" i="26"/>
  <c r="O17" i="26"/>
  <c r="M17" i="26"/>
  <c r="K17" i="26"/>
  <c r="C17" i="26"/>
  <c r="B17" i="26"/>
  <c r="A17" i="26"/>
  <c r="AD16" i="26"/>
  <c r="X16" i="26"/>
  <c r="V16" i="26"/>
  <c r="U16" i="26"/>
  <c r="R16" i="26"/>
  <c r="AC16" i="26" s="1"/>
  <c r="P16" i="26"/>
  <c r="O16" i="26"/>
  <c r="M16" i="26"/>
  <c r="K16" i="26"/>
  <c r="C16" i="26"/>
  <c r="B16" i="26"/>
  <c r="A16" i="26"/>
  <c r="AD15" i="26"/>
  <c r="X15" i="26"/>
  <c r="V15" i="26"/>
  <c r="U15" i="26"/>
  <c r="R15" i="26"/>
  <c r="AC15" i="26" s="1"/>
  <c r="P15" i="26"/>
  <c r="O15" i="26"/>
  <c r="M15" i="26"/>
  <c r="K15" i="26"/>
  <c r="C15" i="26"/>
  <c r="B15" i="26"/>
  <c r="A15" i="26"/>
  <c r="AD14" i="26"/>
  <c r="X14" i="26"/>
  <c r="V14" i="26"/>
  <c r="U14" i="26"/>
  <c r="R14" i="26"/>
  <c r="AC14" i="26" s="1"/>
  <c r="P14" i="26"/>
  <c r="O14" i="26"/>
  <c r="M14" i="26"/>
  <c r="K14" i="26"/>
  <c r="C14" i="26"/>
  <c r="B14" i="26"/>
  <c r="A14" i="26"/>
  <c r="AD13" i="26"/>
  <c r="X13" i="26"/>
  <c r="V13" i="26"/>
  <c r="U13" i="26"/>
  <c r="R13" i="26"/>
  <c r="AC13" i="26" s="1"/>
  <c r="P13" i="26"/>
  <c r="O13" i="26"/>
  <c r="M13" i="26"/>
  <c r="K13" i="26"/>
  <c r="C13" i="26"/>
  <c r="B13" i="26"/>
  <c r="A13" i="26"/>
  <c r="AD12" i="26"/>
  <c r="X12" i="26"/>
  <c r="V12" i="26"/>
  <c r="U12" i="26"/>
  <c r="R12" i="26"/>
  <c r="AC12" i="26" s="1"/>
  <c r="P12" i="26"/>
  <c r="O12" i="26"/>
  <c r="M12" i="26"/>
  <c r="K12" i="26"/>
  <c r="C12" i="26"/>
  <c r="B12" i="26"/>
  <c r="A12" i="26"/>
  <c r="AD11" i="26"/>
  <c r="X11" i="26"/>
  <c r="V11" i="26"/>
  <c r="U11" i="26"/>
  <c r="R11" i="26"/>
  <c r="AC11" i="26" s="1"/>
  <c r="P11" i="26"/>
  <c r="O11" i="26"/>
  <c r="M11" i="26"/>
  <c r="K11" i="26"/>
  <c r="I11" i="26"/>
  <c r="C11" i="26"/>
  <c r="B11" i="26"/>
  <c r="A11" i="26"/>
  <c r="AD10" i="26"/>
  <c r="X10" i="26"/>
  <c r="V10" i="26"/>
  <c r="U10" i="26"/>
  <c r="R10" i="26"/>
  <c r="AC10" i="26" s="1"/>
  <c r="P10" i="26"/>
  <c r="O10" i="26"/>
  <c r="M10" i="26"/>
  <c r="K10" i="26"/>
  <c r="I10" i="26"/>
  <c r="C10" i="26"/>
  <c r="B10" i="26"/>
  <c r="A10" i="26"/>
  <c r="AD9" i="26"/>
  <c r="X9" i="26"/>
  <c r="V9" i="26"/>
  <c r="U9" i="26"/>
  <c r="R9" i="26"/>
  <c r="AC9" i="26" s="1"/>
  <c r="P9" i="26"/>
  <c r="O9" i="26"/>
  <c r="M9" i="26"/>
  <c r="K9" i="26"/>
  <c r="I9" i="26"/>
  <c r="C9" i="26"/>
  <c r="B9" i="26"/>
  <c r="A9" i="26"/>
  <c r="AD8" i="26"/>
  <c r="X8" i="26"/>
  <c r="V8" i="26"/>
  <c r="U8" i="26"/>
  <c r="R8" i="26"/>
  <c r="AC8" i="26" s="1"/>
  <c r="P8" i="26"/>
  <c r="O8" i="26"/>
  <c r="M8" i="26"/>
  <c r="K8" i="26"/>
  <c r="I8" i="26"/>
  <c r="C8" i="26"/>
  <c r="B8" i="26"/>
  <c r="A8" i="26"/>
  <c r="AD7" i="26"/>
  <c r="X7" i="26"/>
  <c r="V7" i="26"/>
  <c r="U7" i="26"/>
  <c r="R7" i="26"/>
  <c r="AC7" i="26" s="1"/>
  <c r="M7" i="26"/>
  <c r="K7" i="26"/>
  <c r="I7" i="26"/>
  <c r="C7" i="26"/>
  <c r="B7" i="26"/>
  <c r="A7" i="26"/>
  <c r="X233" i="24"/>
  <c r="V233" i="24"/>
  <c r="AD233" i="24" s="1"/>
  <c r="U233" i="24"/>
  <c r="R233" i="24"/>
  <c r="AE233" i="24" s="1"/>
  <c r="AF233" i="24" s="1"/>
  <c r="O233" i="24"/>
  <c r="P233" i="24" s="1"/>
  <c r="M233" i="24"/>
  <c r="K233" i="24"/>
  <c r="I233" i="24"/>
  <c r="C233" i="24"/>
  <c r="B233" i="24" s="1"/>
  <c r="A233" i="24"/>
  <c r="AE232" i="24"/>
  <c r="AF232" i="24" s="1"/>
  <c r="X232" i="24"/>
  <c r="V232" i="24"/>
  <c r="AD232" i="24" s="1"/>
  <c r="U232" i="24"/>
  <c r="R232" i="24"/>
  <c r="AC232" i="24" s="1"/>
  <c r="O232" i="24"/>
  <c r="P232" i="24" s="1"/>
  <c r="M232" i="24"/>
  <c r="K232" i="24"/>
  <c r="I232" i="24"/>
  <c r="C232" i="24"/>
  <c r="B232" i="24" s="1"/>
  <c r="A232" i="24"/>
  <c r="AE231" i="24"/>
  <c r="AF231" i="24" s="1"/>
  <c r="X231" i="24"/>
  <c r="V231" i="24"/>
  <c r="AD231" i="24" s="1"/>
  <c r="U231" i="24"/>
  <c r="R231" i="24"/>
  <c r="AC231" i="24" s="1"/>
  <c r="O231" i="24"/>
  <c r="P231" i="24" s="1"/>
  <c r="M231" i="24"/>
  <c r="K231" i="24"/>
  <c r="I231" i="24"/>
  <c r="C231" i="24"/>
  <c r="B231" i="24" s="1"/>
  <c r="A231" i="24"/>
  <c r="AE230" i="24"/>
  <c r="AF230" i="24" s="1"/>
  <c r="X230" i="24"/>
  <c r="V230" i="24"/>
  <c r="AD230" i="24" s="1"/>
  <c r="U230" i="24"/>
  <c r="R230" i="24"/>
  <c r="AC230" i="24" s="1"/>
  <c r="O230" i="24"/>
  <c r="P230" i="24" s="1"/>
  <c r="M230" i="24"/>
  <c r="K230" i="24"/>
  <c r="I230" i="24"/>
  <c r="C230" i="24"/>
  <c r="B230" i="24" s="1"/>
  <c r="A230" i="24"/>
  <c r="AE229" i="24"/>
  <c r="AF229" i="24" s="1"/>
  <c r="X229" i="24"/>
  <c r="V229" i="24"/>
  <c r="AD229" i="24" s="1"/>
  <c r="U229" i="24"/>
  <c r="R229" i="24"/>
  <c r="AC229" i="24" s="1"/>
  <c r="O229" i="24"/>
  <c r="P229" i="24" s="1"/>
  <c r="M229" i="24"/>
  <c r="K229" i="24"/>
  <c r="I229" i="24"/>
  <c r="C229" i="24"/>
  <c r="B229" i="24" s="1"/>
  <c r="A229" i="24"/>
  <c r="AE228" i="24"/>
  <c r="AF228" i="24" s="1"/>
  <c r="X228" i="24"/>
  <c r="V228" i="24"/>
  <c r="AD228" i="24" s="1"/>
  <c r="U228" i="24"/>
  <c r="R228" i="24"/>
  <c r="AC228" i="24" s="1"/>
  <c r="O228" i="24"/>
  <c r="P228" i="24" s="1"/>
  <c r="M228" i="24"/>
  <c r="K228" i="24"/>
  <c r="I228" i="24"/>
  <c r="C228" i="24"/>
  <c r="B228" i="24" s="1"/>
  <c r="A228" i="24"/>
  <c r="AE227" i="24"/>
  <c r="AF227" i="24" s="1"/>
  <c r="X227" i="24"/>
  <c r="V227" i="24"/>
  <c r="AD227" i="24" s="1"/>
  <c r="U227" i="24"/>
  <c r="R227" i="24"/>
  <c r="AC227" i="24" s="1"/>
  <c r="O227" i="24"/>
  <c r="P227" i="24" s="1"/>
  <c r="M227" i="24"/>
  <c r="K227" i="24"/>
  <c r="I227" i="24"/>
  <c r="C227" i="24"/>
  <c r="B227" i="24" s="1"/>
  <c r="A227" i="24"/>
  <c r="AE226" i="24"/>
  <c r="AF226" i="24" s="1"/>
  <c r="X226" i="24"/>
  <c r="V226" i="24"/>
  <c r="AD226" i="24" s="1"/>
  <c r="U226" i="24"/>
  <c r="R226" i="24"/>
  <c r="AC226" i="24" s="1"/>
  <c r="O226" i="24"/>
  <c r="P226" i="24" s="1"/>
  <c r="M226" i="24"/>
  <c r="K226" i="24"/>
  <c r="I226" i="24"/>
  <c r="C226" i="24"/>
  <c r="B226" i="24" s="1"/>
  <c r="A226" i="24"/>
  <c r="AE225" i="24"/>
  <c r="AF225" i="24" s="1"/>
  <c r="X225" i="24"/>
  <c r="V225" i="24"/>
  <c r="AD225" i="24" s="1"/>
  <c r="U225" i="24"/>
  <c r="R225" i="24"/>
  <c r="AC225" i="24" s="1"/>
  <c r="O225" i="24"/>
  <c r="P225" i="24" s="1"/>
  <c r="M225" i="24"/>
  <c r="K225" i="24"/>
  <c r="I225" i="24"/>
  <c r="C225" i="24"/>
  <c r="B225" i="24" s="1"/>
  <c r="A225" i="24"/>
  <c r="AE224" i="24"/>
  <c r="AF224" i="24" s="1"/>
  <c r="X224" i="24"/>
  <c r="V224" i="24"/>
  <c r="AD224" i="24" s="1"/>
  <c r="U224" i="24"/>
  <c r="R224" i="24"/>
  <c r="AC224" i="24" s="1"/>
  <c r="O224" i="24"/>
  <c r="P224" i="24" s="1"/>
  <c r="M224" i="24"/>
  <c r="K224" i="24"/>
  <c r="I224" i="24"/>
  <c r="C224" i="24"/>
  <c r="B224" i="24" s="1"/>
  <c r="A224" i="24"/>
  <c r="AE223" i="24"/>
  <c r="AF223" i="24" s="1"/>
  <c r="X223" i="24"/>
  <c r="V223" i="24"/>
  <c r="AD223" i="24" s="1"/>
  <c r="U223" i="24"/>
  <c r="R223" i="24"/>
  <c r="AC223" i="24" s="1"/>
  <c r="O223" i="24"/>
  <c r="P223" i="24" s="1"/>
  <c r="M223" i="24"/>
  <c r="K223" i="24"/>
  <c r="I223" i="24"/>
  <c r="C223" i="24"/>
  <c r="B223" i="24" s="1"/>
  <c r="A223" i="24"/>
  <c r="AE222" i="24"/>
  <c r="AF222" i="24" s="1"/>
  <c r="X222" i="24"/>
  <c r="V222" i="24"/>
  <c r="AD222" i="24" s="1"/>
  <c r="U222" i="24"/>
  <c r="R222" i="24"/>
  <c r="AC222" i="24" s="1"/>
  <c r="O222" i="24"/>
  <c r="P222" i="24" s="1"/>
  <c r="M222" i="24"/>
  <c r="K222" i="24"/>
  <c r="I222" i="24"/>
  <c r="C222" i="24"/>
  <c r="B222" i="24" s="1"/>
  <c r="A222" i="24"/>
  <c r="AE221" i="24"/>
  <c r="AF221" i="24" s="1"/>
  <c r="X221" i="24"/>
  <c r="V221" i="24"/>
  <c r="AD221" i="24" s="1"/>
  <c r="U221" i="24"/>
  <c r="R221" i="24"/>
  <c r="AC221" i="24" s="1"/>
  <c r="O221" i="24"/>
  <c r="P221" i="24" s="1"/>
  <c r="M221" i="24"/>
  <c r="K221" i="24"/>
  <c r="I221" i="24"/>
  <c r="C221" i="24"/>
  <c r="B221" i="24" s="1"/>
  <c r="A221" i="24"/>
  <c r="AE220" i="24"/>
  <c r="AF220" i="24" s="1"/>
  <c r="X220" i="24"/>
  <c r="V220" i="24"/>
  <c r="AD220" i="24" s="1"/>
  <c r="U220" i="24"/>
  <c r="R220" i="24"/>
  <c r="AC220" i="24" s="1"/>
  <c r="O220" i="24"/>
  <c r="P220" i="24" s="1"/>
  <c r="M220" i="24"/>
  <c r="K220" i="24"/>
  <c r="I220" i="24"/>
  <c r="C220" i="24"/>
  <c r="B220" i="24" s="1"/>
  <c r="A220" i="24"/>
  <c r="AE219" i="24"/>
  <c r="AF219" i="24" s="1"/>
  <c r="X219" i="24"/>
  <c r="V219" i="24"/>
  <c r="AD219" i="24" s="1"/>
  <c r="U219" i="24"/>
  <c r="R219" i="24"/>
  <c r="AC219" i="24" s="1"/>
  <c r="O219" i="24"/>
  <c r="P219" i="24" s="1"/>
  <c r="M219" i="24"/>
  <c r="K219" i="24"/>
  <c r="I219" i="24"/>
  <c r="C219" i="24"/>
  <c r="B219" i="24" s="1"/>
  <c r="A219" i="24"/>
  <c r="X218" i="24"/>
  <c r="V218" i="24"/>
  <c r="AD218" i="24" s="1"/>
  <c r="U218" i="24"/>
  <c r="R218" i="24"/>
  <c r="AE218" i="24" s="1"/>
  <c r="AF218" i="24" s="1"/>
  <c r="O218" i="24"/>
  <c r="P218" i="24" s="1"/>
  <c r="M218" i="24"/>
  <c r="K218" i="24"/>
  <c r="I218" i="24"/>
  <c r="C218" i="24"/>
  <c r="B218" i="24" s="1"/>
  <c r="A218" i="24"/>
  <c r="AD217" i="24"/>
  <c r="X217" i="24"/>
  <c r="V217" i="24"/>
  <c r="U217" i="24"/>
  <c r="R217" i="24"/>
  <c r="O217" i="24"/>
  <c r="P217" i="24" s="1"/>
  <c r="M217" i="24"/>
  <c r="K217" i="24"/>
  <c r="I217" i="24"/>
  <c r="C217" i="24"/>
  <c r="B217" i="24" s="1"/>
  <c r="A217" i="24"/>
  <c r="AD216" i="24"/>
  <c r="X216" i="24"/>
  <c r="V216" i="24"/>
  <c r="U216" i="24"/>
  <c r="R216" i="24"/>
  <c r="O216" i="24"/>
  <c r="P216" i="24" s="1"/>
  <c r="M216" i="24"/>
  <c r="K216" i="24"/>
  <c r="I216" i="24"/>
  <c r="C216" i="24"/>
  <c r="B216" i="24" s="1"/>
  <c r="A216" i="24"/>
  <c r="AD215" i="24"/>
  <c r="X215" i="24"/>
  <c r="V215" i="24"/>
  <c r="U215" i="24"/>
  <c r="R215" i="24"/>
  <c r="O215" i="24"/>
  <c r="P215" i="24" s="1"/>
  <c r="M215" i="24"/>
  <c r="K215" i="24"/>
  <c r="C215" i="24"/>
  <c r="B215" i="24" s="1"/>
  <c r="A215" i="24"/>
  <c r="AF214" i="24"/>
  <c r="AC214" i="24"/>
  <c r="X214" i="24"/>
  <c r="V214" i="24"/>
  <c r="AD214" i="24" s="1"/>
  <c r="U214" i="24"/>
  <c r="R214" i="24"/>
  <c r="AE214" i="24" s="1"/>
  <c r="P214" i="24"/>
  <c r="O214" i="24"/>
  <c r="M214" i="24"/>
  <c r="K214" i="24"/>
  <c r="I214" i="24"/>
  <c r="C214" i="24"/>
  <c r="B214" i="24" s="1"/>
  <c r="A214" i="24"/>
  <c r="AC213" i="24"/>
  <c r="X213" i="24"/>
  <c r="V213" i="24"/>
  <c r="AD213" i="24" s="1"/>
  <c r="U213" i="24"/>
  <c r="R213" i="24"/>
  <c r="AE213" i="24" s="1"/>
  <c r="AF213" i="24" s="1"/>
  <c r="P213" i="24"/>
  <c r="O213" i="24"/>
  <c r="M213" i="24"/>
  <c r="K213" i="24"/>
  <c r="I213" i="24"/>
  <c r="C213" i="24"/>
  <c r="B213" i="24" s="1"/>
  <c r="A213" i="24"/>
  <c r="AC212" i="24"/>
  <c r="X212" i="24"/>
  <c r="V212" i="24"/>
  <c r="AD212" i="24" s="1"/>
  <c r="U212" i="24"/>
  <c r="R212" i="24"/>
  <c r="AE212" i="24" s="1"/>
  <c r="AF212" i="24" s="1"/>
  <c r="P212" i="24"/>
  <c r="O212" i="24"/>
  <c r="M212" i="24"/>
  <c r="K212" i="24"/>
  <c r="I212" i="24"/>
  <c r="C212" i="24"/>
  <c r="B212" i="24"/>
  <c r="A212" i="24"/>
  <c r="AC211" i="24"/>
  <c r="X211" i="24"/>
  <c r="V211" i="24"/>
  <c r="AD211" i="24" s="1"/>
  <c r="U211" i="24"/>
  <c r="R211" i="24"/>
  <c r="AE211" i="24" s="1"/>
  <c r="AF211" i="24" s="1"/>
  <c r="P211" i="24"/>
  <c r="O211" i="24"/>
  <c r="M211" i="24"/>
  <c r="K211" i="24"/>
  <c r="I211" i="24"/>
  <c r="C211" i="24"/>
  <c r="B211" i="24" s="1"/>
  <c r="A211" i="24"/>
  <c r="AF210" i="24"/>
  <c r="AC210" i="24"/>
  <c r="X210" i="24"/>
  <c r="V210" i="24"/>
  <c r="AD210" i="24" s="1"/>
  <c r="U210" i="24"/>
  <c r="R210" i="24"/>
  <c r="AE210" i="24" s="1"/>
  <c r="P210" i="24"/>
  <c r="O210" i="24"/>
  <c r="M210" i="24"/>
  <c r="K210" i="24"/>
  <c r="I210" i="24"/>
  <c r="C210" i="24"/>
  <c r="B210" i="24" s="1"/>
  <c r="A210" i="24"/>
  <c r="AC209" i="24"/>
  <c r="X209" i="24"/>
  <c r="V209" i="24"/>
  <c r="AD209" i="24" s="1"/>
  <c r="U209" i="24"/>
  <c r="R209" i="24"/>
  <c r="AE209" i="24" s="1"/>
  <c r="AF209" i="24" s="1"/>
  <c r="P209" i="24"/>
  <c r="O209" i="24"/>
  <c r="M209" i="24"/>
  <c r="K209" i="24"/>
  <c r="I209" i="24"/>
  <c r="C209" i="24"/>
  <c r="B209" i="24" s="1"/>
  <c r="A209" i="24"/>
  <c r="AC208" i="24"/>
  <c r="X208" i="24"/>
  <c r="V208" i="24"/>
  <c r="AD208" i="24" s="1"/>
  <c r="U208" i="24"/>
  <c r="R208" i="24"/>
  <c r="AE208" i="24" s="1"/>
  <c r="AF208" i="24" s="1"/>
  <c r="P208" i="24"/>
  <c r="O208" i="24"/>
  <c r="M208" i="24"/>
  <c r="K208" i="24"/>
  <c r="I208" i="24"/>
  <c r="C208" i="24"/>
  <c r="B208" i="24"/>
  <c r="A208" i="24"/>
  <c r="AC207" i="24"/>
  <c r="X207" i="24"/>
  <c r="V207" i="24"/>
  <c r="AD207" i="24" s="1"/>
  <c r="U207" i="24"/>
  <c r="R207" i="24"/>
  <c r="AE207" i="24" s="1"/>
  <c r="AF207" i="24" s="1"/>
  <c r="P207" i="24"/>
  <c r="O207" i="24"/>
  <c r="M207" i="24"/>
  <c r="K207" i="24"/>
  <c r="I207" i="24"/>
  <c r="C207" i="24"/>
  <c r="B207" i="24" s="1"/>
  <c r="A207" i="24"/>
  <c r="AF206" i="24"/>
  <c r="AD206" i="24"/>
  <c r="AC206" i="24"/>
  <c r="X206" i="24"/>
  <c r="V206" i="24"/>
  <c r="U206" i="24"/>
  <c r="R206" i="24"/>
  <c r="AE206" i="24" s="1"/>
  <c r="P206" i="24"/>
  <c r="O206" i="24"/>
  <c r="M206" i="24"/>
  <c r="K206" i="24"/>
  <c r="I206" i="24"/>
  <c r="C206" i="24"/>
  <c r="B206" i="24"/>
  <c r="A206" i="24"/>
  <c r="AD205" i="24"/>
  <c r="AC205" i="24"/>
  <c r="X205" i="24"/>
  <c r="V205" i="24"/>
  <c r="U205" i="24"/>
  <c r="R205" i="24"/>
  <c r="AE205" i="24" s="1"/>
  <c r="AF205" i="24" s="1"/>
  <c r="P205" i="24"/>
  <c r="O205" i="24"/>
  <c r="M205" i="24"/>
  <c r="K205" i="24"/>
  <c r="I205" i="24"/>
  <c r="C205" i="24"/>
  <c r="B205" i="24" s="1"/>
  <c r="A205" i="24"/>
  <c r="AD204" i="24"/>
  <c r="AC204" i="24"/>
  <c r="X204" i="24"/>
  <c r="V204" i="24"/>
  <c r="U204" i="24"/>
  <c r="R204" i="24"/>
  <c r="AE204" i="24" s="1"/>
  <c r="AF204" i="24" s="1"/>
  <c r="P204" i="24"/>
  <c r="O204" i="24"/>
  <c r="M204" i="24"/>
  <c r="K204" i="24"/>
  <c r="I204" i="24"/>
  <c r="C204" i="24"/>
  <c r="B204" i="24"/>
  <c r="A204" i="24"/>
  <c r="AC203" i="24"/>
  <c r="X203" i="24"/>
  <c r="V203" i="24"/>
  <c r="AD203" i="24" s="1"/>
  <c r="U203" i="24"/>
  <c r="R203" i="24"/>
  <c r="AE203" i="24" s="1"/>
  <c r="AF203" i="24" s="1"/>
  <c r="P203" i="24"/>
  <c r="O203" i="24"/>
  <c r="M203" i="24"/>
  <c r="K203" i="24"/>
  <c r="I203" i="24"/>
  <c r="C203" i="24"/>
  <c r="B203" i="24" s="1"/>
  <c r="A203" i="24"/>
  <c r="AC202" i="24"/>
  <c r="X202" i="24"/>
  <c r="V202" i="24"/>
  <c r="AD202" i="24" s="1"/>
  <c r="U202" i="24"/>
  <c r="R202" i="24"/>
  <c r="AE202" i="24" s="1"/>
  <c r="AF202" i="24" s="1"/>
  <c r="P202" i="24"/>
  <c r="O202" i="24"/>
  <c r="M202" i="24"/>
  <c r="K202" i="24"/>
  <c r="I202" i="24"/>
  <c r="C202" i="24"/>
  <c r="B202" i="24" s="1"/>
  <c r="A202" i="24"/>
  <c r="AF201" i="24"/>
  <c r="AC201" i="24"/>
  <c r="X201" i="24"/>
  <c r="V201" i="24"/>
  <c r="AD201" i="24" s="1"/>
  <c r="U201" i="24"/>
  <c r="R201" i="24"/>
  <c r="AE201" i="24" s="1"/>
  <c r="P201" i="24"/>
  <c r="O201" i="24"/>
  <c r="M201" i="24"/>
  <c r="K201" i="24"/>
  <c r="I201" i="24"/>
  <c r="C201" i="24"/>
  <c r="B201" i="24"/>
  <c r="A201" i="24"/>
  <c r="AD200" i="24"/>
  <c r="AC200" i="24"/>
  <c r="X200" i="24"/>
  <c r="V200" i="24"/>
  <c r="U200" i="24"/>
  <c r="R200" i="24"/>
  <c r="AE200" i="24" s="1"/>
  <c r="AF200" i="24" s="1"/>
  <c r="P200" i="24"/>
  <c r="O200" i="24"/>
  <c r="M200" i="24"/>
  <c r="K200" i="24"/>
  <c r="I200" i="24"/>
  <c r="C200" i="24"/>
  <c r="B200" i="24"/>
  <c r="A200" i="24"/>
  <c r="AC199" i="24"/>
  <c r="X199" i="24"/>
  <c r="V199" i="24"/>
  <c r="AD199" i="24" s="1"/>
  <c r="U199" i="24"/>
  <c r="R199" i="24"/>
  <c r="AE199" i="24" s="1"/>
  <c r="AF199" i="24" s="1"/>
  <c r="P199" i="24"/>
  <c r="O199" i="24"/>
  <c r="M199" i="24"/>
  <c r="K199" i="24"/>
  <c r="I199" i="24"/>
  <c r="C199" i="24"/>
  <c r="B199" i="24" s="1"/>
  <c r="A199" i="24"/>
  <c r="AF198" i="24"/>
  <c r="AD198" i="24"/>
  <c r="AC198" i="24"/>
  <c r="X198" i="24"/>
  <c r="V198" i="24"/>
  <c r="U198" i="24"/>
  <c r="R198" i="24"/>
  <c r="AE198" i="24" s="1"/>
  <c r="P198" i="24"/>
  <c r="O198" i="24"/>
  <c r="M198" i="24"/>
  <c r="K198" i="24"/>
  <c r="I198" i="24"/>
  <c r="C198" i="24"/>
  <c r="B198" i="24"/>
  <c r="A198" i="24"/>
  <c r="AD197" i="24"/>
  <c r="X197" i="24"/>
  <c r="V197" i="24"/>
  <c r="U197" i="24"/>
  <c r="R197" i="24"/>
  <c r="AE197" i="24" s="1"/>
  <c r="AF197" i="24" s="1"/>
  <c r="P197" i="24"/>
  <c r="O197" i="24"/>
  <c r="M197" i="24"/>
  <c r="K197" i="24"/>
  <c r="I197" i="24"/>
  <c r="C197" i="24"/>
  <c r="B197" i="24" s="1"/>
  <c r="A197" i="24"/>
  <c r="AD196" i="24"/>
  <c r="AC196" i="24"/>
  <c r="X196" i="24"/>
  <c r="V196" i="24"/>
  <c r="U196" i="24"/>
  <c r="R196" i="24"/>
  <c r="AE196" i="24" s="1"/>
  <c r="AF196" i="24" s="1"/>
  <c r="P196" i="24"/>
  <c r="O196" i="24"/>
  <c r="M196" i="24"/>
  <c r="K196" i="24"/>
  <c r="I196" i="24"/>
  <c r="C196" i="24"/>
  <c r="B196" i="24"/>
  <c r="A196" i="24"/>
  <c r="X195" i="24"/>
  <c r="V195" i="24"/>
  <c r="AD195" i="24" s="1"/>
  <c r="U195" i="24"/>
  <c r="R195" i="24"/>
  <c r="AE195" i="24" s="1"/>
  <c r="AF195" i="24" s="1"/>
  <c r="P195" i="24"/>
  <c r="O195" i="24"/>
  <c r="M195" i="24"/>
  <c r="K195" i="24"/>
  <c r="I195" i="24"/>
  <c r="C195" i="24"/>
  <c r="B195" i="24" s="1"/>
  <c r="A195" i="24"/>
  <c r="X194" i="24"/>
  <c r="V194" i="24"/>
  <c r="AD194" i="24" s="1"/>
  <c r="U194" i="24"/>
  <c r="R194" i="24"/>
  <c r="AE194" i="24" s="1"/>
  <c r="AF194" i="24" s="1"/>
  <c r="P194" i="24"/>
  <c r="O194" i="24"/>
  <c r="M194" i="24"/>
  <c r="K194" i="24"/>
  <c r="I194" i="24"/>
  <c r="C194" i="24"/>
  <c r="B194" i="24" s="1"/>
  <c r="A194" i="24"/>
  <c r="AF193" i="24"/>
  <c r="AC193" i="24"/>
  <c r="X193" i="24"/>
  <c r="V193" i="24"/>
  <c r="AD193" i="24" s="1"/>
  <c r="U193" i="24"/>
  <c r="R193" i="24"/>
  <c r="AE193" i="24" s="1"/>
  <c r="P193" i="24"/>
  <c r="O193" i="24"/>
  <c r="M193" i="24"/>
  <c r="K193" i="24"/>
  <c r="I193" i="24"/>
  <c r="C193" i="24"/>
  <c r="B193" i="24"/>
  <c r="A193" i="24"/>
  <c r="AD192" i="24"/>
  <c r="X192" i="24"/>
  <c r="V192" i="24"/>
  <c r="U192" i="24"/>
  <c r="R192" i="24"/>
  <c r="P192" i="24"/>
  <c r="O192" i="24"/>
  <c r="M192" i="24"/>
  <c r="K192" i="24"/>
  <c r="I192" i="24"/>
  <c r="C192" i="24"/>
  <c r="B192" i="24"/>
  <c r="A192" i="24"/>
  <c r="AC191" i="24"/>
  <c r="X191" i="24"/>
  <c r="V191" i="24"/>
  <c r="AD191" i="24" s="1"/>
  <c r="U191" i="24"/>
  <c r="R191" i="24"/>
  <c r="AE191" i="24" s="1"/>
  <c r="AF191" i="24" s="1"/>
  <c r="P191" i="24"/>
  <c r="O191" i="24"/>
  <c r="M191" i="24"/>
  <c r="K191" i="24"/>
  <c r="I191" i="24"/>
  <c r="C191" i="24"/>
  <c r="B191" i="24" s="1"/>
  <c r="A191" i="24"/>
  <c r="AF190" i="24"/>
  <c r="AD190" i="24"/>
  <c r="AC190" i="24"/>
  <c r="X190" i="24"/>
  <c r="V190" i="24"/>
  <c r="U190" i="24"/>
  <c r="R190" i="24"/>
  <c r="AE190" i="24" s="1"/>
  <c r="P190" i="24"/>
  <c r="O190" i="24"/>
  <c r="M190" i="24"/>
  <c r="K190" i="24"/>
  <c r="I190" i="24"/>
  <c r="C190" i="24"/>
  <c r="B190" i="24"/>
  <c r="A190" i="24"/>
  <c r="AD189" i="24"/>
  <c r="X189" i="24"/>
  <c r="V189" i="24"/>
  <c r="U189" i="24"/>
  <c r="R189" i="24"/>
  <c r="P189" i="24"/>
  <c r="O189" i="24"/>
  <c r="M189" i="24"/>
  <c r="K189" i="24"/>
  <c r="I189" i="24"/>
  <c r="C189" i="24"/>
  <c r="B189" i="24" s="1"/>
  <c r="A189" i="24"/>
  <c r="AD188" i="24"/>
  <c r="AC188" i="24"/>
  <c r="X188" i="24"/>
  <c r="V188" i="24"/>
  <c r="U188" i="24"/>
  <c r="R188" i="24"/>
  <c r="AE188" i="24" s="1"/>
  <c r="AF188" i="24" s="1"/>
  <c r="P188" i="24"/>
  <c r="O188" i="24"/>
  <c r="M188" i="24"/>
  <c r="K188" i="24"/>
  <c r="I188" i="24"/>
  <c r="C188" i="24"/>
  <c r="B188" i="24"/>
  <c r="A188" i="24"/>
  <c r="X187" i="24"/>
  <c r="V187" i="24"/>
  <c r="AD187" i="24" s="1"/>
  <c r="U187" i="24"/>
  <c r="R187" i="24"/>
  <c r="P187" i="24"/>
  <c r="O187" i="24"/>
  <c r="M187" i="24"/>
  <c r="K187" i="24"/>
  <c r="I187" i="24"/>
  <c r="C187" i="24"/>
  <c r="B187" i="24" s="1"/>
  <c r="A187" i="24"/>
  <c r="AD186" i="24"/>
  <c r="X186" i="24"/>
  <c r="V186" i="24"/>
  <c r="U186" i="24"/>
  <c r="R186" i="24"/>
  <c r="AE186" i="24" s="1"/>
  <c r="AF186" i="24" s="1"/>
  <c r="P186" i="24"/>
  <c r="O186" i="24"/>
  <c r="M186" i="24"/>
  <c r="K186" i="24"/>
  <c r="I186" i="24"/>
  <c r="C186" i="24"/>
  <c r="B186" i="24" s="1"/>
  <c r="A186" i="24"/>
  <c r="AF185" i="24"/>
  <c r="AC185" i="24"/>
  <c r="X185" i="24"/>
  <c r="V185" i="24"/>
  <c r="AD185" i="24" s="1"/>
  <c r="U185" i="24"/>
  <c r="R185" i="24"/>
  <c r="AE185" i="24" s="1"/>
  <c r="P185" i="24"/>
  <c r="O185" i="24"/>
  <c r="M185" i="24"/>
  <c r="K185" i="24"/>
  <c r="I185" i="24"/>
  <c r="C185" i="24"/>
  <c r="B185" i="24"/>
  <c r="A185" i="24"/>
  <c r="AD184" i="24"/>
  <c r="X184" i="24"/>
  <c r="V184" i="24"/>
  <c r="U184" i="24"/>
  <c r="R184" i="24"/>
  <c r="P184" i="24"/>
  <c r="O184" i="24"/>
  <c r="M184" i="24"/>
  <c r="K184" i="24"/>
  <c r="I184" i="24"/>
  <c r="C184" i="24"/>
  <c r="B184" i="24"/>
  <c r="A184" i="24"/>
  <c r="AC183" i="24"/>
  <c r="X183" i="24"/>
  <c r="V183" i="24"/>
  <c r="AD183" i="24" s="1"/>
  <c r="U183" i="24"/>
  <c r="R183" i="24"/>
  <c r="AE183" i="24" s="1"/>
  <c r="AF183" i="24" s="1"/>
  <c r="P183" i="24"/>
  <c r="O183" i="24"/>
  <c r="M183" i="24"/>
  <c r="K183" i="24"/>
  <c r="I183" i="24"/>
  <c r="C183" i="24"/>
  <c r="B183" i="24" s="1"/>
  <c r="A183" i="24"/>
  <c r="AF182" i="24"/>
  <c r="AD182" i="24"/>
  <c r="AC182" i="24"/>
  <c r="X182" i="24"/>
  <c r="V182" i="24"/>
  <c r="U182" i="24"/>
  <c r="R182" i="24"/>
  <c r="AE182" i="24" s="1"/>
  <c r="P182" i="24"/>
  <c r="O182" i="24"/>
  <c r="M182" i="24"/>
  <c r="K182" i="24"/>
  <c r="I182" i="24"/>
  <c r="C182" i="24"/>
  <c r="B182" i="24"/>
  <c r="A182" i="24"/>
  <c r="AD181" i="24"/>
  <c r="X181" i="24"/>
  <c r="V181" i="24"/>
  <c r="U181" i="24"/>
  <c r="R181" i="24"/>
  <c r="P181" i="24"/>
  <c r="O181" i="24"/>
  <c r="M181" i="24"/>
  <c r="K181" i="24"/>
  <c r="I181" i="24"/>
  <c r="C181" i="24"/>
  <c r="B181" i="24" s="1"/>
  <c r="A181" i="24"/>
  <c r="AD180" i="24"/>
  <c r="AC180" i="24"/>
  <c r="X180" i="24"/>
  <c r="V180" i="24"/>
  <c r="U180" i="24"/>
  <c r="R180" i="24"/>
  <c r="AE180" i="24" s="1"/>
  <c r="AF180" i="24" s="1"/>
  <c r="P180" i="24"/>
  <c r="O180" i="24"/>
  <c r="M180" i="24"/>
  <c r="K180" i="24"/>
  <c r="I180" i="24"/>
  <c r="C180" i="24"/>
  <c r="B180" i="24"/>
  <c r="A180" i="24"/>
  <c r="AF179" i="24"/>
  <c r="AC179" i="24"/>
  <c r="X179" i="24"/>
  <c r="V179" i="24"/>
  <c r="AD179" i="24" s="1"/>
  <c r="U179" i="24"/>
  <c r="R179" i="24"/>
  <c r="AE179" i="24" s="1"/>
  <c r="P179" i="24"/>
  <c r="O179" i="24"/>
  <c r="M179" i="24"/>
  <c r="K179" i="24"/>
  <c r="I179" i="24"/>
  <c r="C179" i="24"/>
  <c r="B179" i="24" s="1"/>
  <c r="A179" i="24"/>
  <c r="AD178" i="24"/>
  <c r="X178" i="24"/>
  <c r="V178" i="24"/>
  <c r="U178" i="24"/>
  <c r="R178" i="24"/>
  <c r="AE178" i="24" s="1"/>
  <c r="AF178" i="24" s="1"/>
  <c r="P178" i="24"/>
  <c r="O178" i="24"/>
  <c r="M178" i="24"/>
  <c r="K178" i="24"/>
  <c r="I178" i="24"/>
  <c r="C178" i="24"/>
  <c r="B178" i="24" s="1"/>
  <c r="A178" i="24"/>
  <c r="AF177" i="24"/>
  <c r="AC177" i="24"/>
  <c r="X177" i="24"/>
  <c r="V177" i="24"/>
  <c r="AD177" i="24" s="1"/>
  <c r="U177" i="24"/>
  <c r="R177" i="24"/>
  <c r="AE177" i="24" s="1"/>
  <c r="P177" i="24"/>
  <c r="O177" i="24"/>
  <c r="M177" i="24"/>
  <c r="K177" i="24"/>
  <c r="I177" i="24"/>
  <c r="C177" i="24"/>
  <c r="B177" i="24" s="1"/>
  <c r="A177" i="24"/>
  <c r="AD176" i="24"/>
  <c r="X176" i="24"/>
  <c r="V176" i="24"/>
  <c r="U176" i="24"/>
  <c r="R176" i="24"/>
  <c r="P176" i="24"/>
  <c r="O176" i="24"/>
  <c r="M176" i="24"/>
  <c r="K176" i="24"/>
  <c r="I176" i="24"/>
  <c r="C176" i="24"/>
  <c r="B176" i="24"/>
  <c r="A176" i="24"/>
  <c r="AC175" i="24"/>
  <c r="X175" i="24"/>
  <c r="V175" i="24"/>
  <c r="AD175" i="24" s="1"/>
  <c r="U175" i="24"/>
  <c r="R175" i="24"/>
  <c r="AE175" i="24" s="1"/>
  <c r="AF175" i="24" s="1"/>
  <c r="P175" i="24"/>
  <c r="O175" i="24"/>
  <c r="M175" i="24"/>
  <c r="K175" i="24"/>
  <c r="I175" i="24"/>
  <c r="C175" i="24"/>
  <c r="B175" i="24" s="1"/>
  <c r="A175" i="24"/>
  <c r="AF174" i="24"/>
  <c r="AD174" i="24"/>
  <c r="AC174" i="24"/>
  <c r="X174" i="24"/>
  <c r="V174" i="24"/>
  <c r="U174" i="24"/>
  <c r="R174" i="24"/>
  <c r="AE174" i="24" s="1"/>
  <c r="P174" i="24"/>
  <c r="O174" i="24"/>
  <c r="M174" i="24"/>
  <c r="K174" i="24"/>
  <c r="I174" i="24"/>
  <c r="C174" i="24"/>
  <c r="B174" i="24"/>
  <c r="A174" i="24"/>
  <c r="X173" i="24"/>
  <c r="V173" i="24"/>
  <c r="AD173" i="24" s="1"/>
  <c r="U173" i="24"/>
  <c r="R173" i="24"/>
  <c r="P173" i="24"/>
  <c r="O173" i="24"/>
  <c r="M173" i="24"/>
  <c r="K173" i="24"/>
  <c r="I173" i="24"/>
  <c r="C173" i="24"/>
  <c r="B173" i="24" s="1"/>
  <c r="A173" i="24"/>
  <c r="AD172" i="24"/>
  <c r="AC172" i="24"/>
  <c r="X172" i="24"/>
  <c r="V172" i="24"/>
  <c r="U172" i="24"/>
  <c r="R172" i="24"/>
  <c r="AE172" i="24" s="1"/>
  <c r="AF172" i="24" s="1"/>
  <c r="P172" i="24"/>
  <c r="O172" i="24"/>
  <c r="M172" i="24"/>
  <c r="K172" i="24"/>
  <c r="I172" i="24"/>
  <c r="C172" i="24"/>
  <c r="B172" i="24"/>
  <c r="A172" i="24"/>
  <c r="AF171" i="24"/>
  <c r="AC171" i="24"/>
  <c r="X171" i="24"/>
  <c r="V171" i="24"/>
  <c r="AD171" i="24" s="1"/>
  <c r="U171" i="24"/>
  <c r="R171" i="24"/>
  <c r="AE171" i="24" s="1"/>
  <c r="P171" i="24"/>
  <c r="O171" i="24"/>
  <c r="M171" i="24"/>
  <c r="K171" i="24"/>
  <c r="I171" i="24"/>
  <c r="C171" i="24"/>
  <c r="B171" i="24" s="1"/>
  <c r="A171" i="24"/>
  <c r="X170" i="24"/>
  <c r="V170" i="24"/>
  <c r="AD170" i="24" s="1"/>
  <c r="U170" i="24"/>
  <c r="R170" i="24"/>
  <c r="AE170" i="24" s="1"/>
  <c r="AF170" i="24" s="1"/>
  <c r="P170" i="24"/>
  <c r="O170" i="24"/>
  <c r="M170" i="24"/>
  <c r="K170" i="24"/>
  <c r="I170" i="24"/>
  <c r="C170" i="24"/>
  <c r="B170" i="24" s="1"/>
  <c r="A170" i="24"/>
  <c r="AF169" i="24"/>
  <c r="AC169" i="24"/>
  <c r="X169" i="24"/>
  <c r="V169" i="24"/>
  <c r="AD169" i="24" s="1"/>
  <c r="U169" i="24"/>
  <c r="R169" i="24"/>
  <c r="AE169" i="24" s="1"/>
  <c r="P169" i="24"/>
  <c r="O169" i="24"/>
  <c r="M169" i="24"/>
  <c r="K169" i="24"/>
  <c r="I169" i="24"/>
  <c r="C169" i="24"/>
  <c r="B169" i="24" s="1"/>
  <c r="A169" i="24"/>
  <c r="AD168" i="24"/>
  <c r="X168" i="24"/>
  <c r="V168" i="24"/>
  <c r="U168" i="24"/>
  <c r="R168" i="24"/>
  <c r="P168" i="24"/>
  <c r="O168" i="24"/>
  <c r="M168" i="24"/>
  <c r="K168" i="24"/>
  <c r="I168" i="24"/>
  <c r="C168" i="24"/>
  <c r="B168" i="24"/>
  <c r="A168" i="24"/>
  <c r="AD167" i="24"/>
  <c r="X167" i="24"/>
  <c r="V167" i="24"/>
  <c r="U167" i="24"/>
  <c r="R167" i="24"/>
  <c r="P167" i="24"/>
  <c r="O167" i="24"/>
  <c r="M167" i="24"/>
  <c r="K167" i="24"/>
  <c r="C167" i="24"/>
  <c r="B167" i="24" s="1"/>
  <c r="A167" i="24"/>
  <c r="AF166" i="24"/>
  <c r="AC166" i="24"/>
  <c r="X166" i="24"/>
  <c r="V166" i="24"/>
  <c r="AD166" i="24" s="1"/>
  <c r="U166" i="24"/>
  <c r="R166" i="24"/>
  <c r="AE166" i="24" s="1"/>
  <c r="P166" i="24"/>
  <c r="O166" i="24"/>
  <c r="M166" i="24"/>
  <c r="K166" i="24"/>
  <c r="I166" i="24"/>
  <c r="C166" i="24"/>
  <c r="B166" i="24" s="1"/>
  <c r="A166" i="24"/>
  <c r="X165" i="24"/>
  <c r="V165" i="24"/>
  <c r="AD165" i="24" s="1"/>
  <c r="U165" i="24"/>
  <c r="R165" i="24"/>
  <c r="P165" i="24"/>
  <c r="O165" i="24"/>
  <c r="M165" i="24"/>
  <c r="K165" i="24"/>
  <c r="I165" i="24"/>
  <c r="C165" i="24"/>
  <c r="B165" i="24" s="1"/>
  <c r="A165" i="24"/>
  <c r="AF164" i="24"/>
  <c r="AC164" i="24"/>
  <c r="X164" i="24"/>
  <c r="V164" i="24"/>
  <c r="AD164" i="24" s="1"/>
  <c r="U164" i="24"/>
  <c r="R164" i="24"/>
  <c r="AE164" i="24" s="1"/>
  <c r="P164" i="24"/>
  <c r="O164" i="24"/>
  <c r="M164" i="24"/>
  <c r="K164" i="24"/>
  <c r="I164" i="24"/>
  <c r="C164" i="24"/>
  <c r="B164" i="24" s="1"/>
  <c r="A164" i="24"/>
  <c r="AF163" i="24"/>
  <c r="AC163" i="24"/>
  <c r="X163" i="24"/>
  <c r="V163" i="24"/>
  <c r="AD163" i="24" s="1"/>
  <c r="U163" i="24"/>
  <c r="R163" i="24"/>
  <c r="AE163" i="24" s="1"/>
  <c r="P163" i="24"/>
  <c r="O163" i="24"/>
  <c r="M163" i="24"/>
  <c r="K163" i="24"/>
  <c r="I163" i="24"/>
  <c r="C163" i="24"/>
  <c r="B163" i="24" s="1"/>
  <c r="A163" i="24"/>
  <c r="X162" i="24"/>
  <c r="V162" i="24"/>
  <c r="AD162" i="24" s="1"/>
  <c r="U162" i="24"/>
  <c r="R162" i="24"/>
  <c r="P162" i="24"/>
  <c r="O162" i="24"/>
  <c r="M162" i="24"/>
  <c r="K162" i="24"/>
  <c r="I162" i="24"/>
  <c r="C162" i="24"/>
  <c r="B162" i="24" s="1"/>
  <c r="A162" i="24"/>
  <c r="AD161" i="24"/>
  <c r="X161" i="24"/>
  <c r="V161" i="24"/>
  <c r="U161" i="24"/>
  <c r="R161" i="24"/>
  <c r="P161" i="24"/>
  <c r="O161" i="24"/>
  <c r="M161" i="24"/>
  <c r="K161" i="24"/>
  <c r="I161" i="24"/>
  <c r="C161" i="24"/>
  <c r="B161" i="24" s="1"/>
  <c r="A161" i="24"/>
  <c r="AF160" i="24"/>
  <c r="AD160" i="24"/>
  <c r="AC160" i="24"/>
  <c r="X160" i="24"/>
  <c r="V160" i="24"/>
  <c r="U160" i="24"/>
  <c r="R160" i="24"/>
  <c r="AE160" i="24" s="1"/>
  <c r="P160" i="24"/>
  <c r="O160" i="24"/>
  <c r="M160" i="24"/>
  <c r="K160" i="24"/>
  <c r="I160" i="24"/>
  <c r="C160" i="24"/>
  <c r="B160" i="24" s="1"/>
  <c r="A160" i="24"/>
  <c r="AC159" i="24"/>
  <c r="X159" i="24"/>
  <c r="V159" i="24"/>
  <c r="AD159" i="24" s="1"/>
  <c r="U159" i="24"/>
  <c r="R159" i="24"/>
  <c r="AE159" i="24" s="1"/>
  <c r="AF159" i="24" s="1"/>
  <c r="P159" i="24"/>
  <c r="O159" i="24"/>
  <c r="M159" i="24"/>
  <c r="K159" i="24"/>
  <c r="I159" i="24"/>
  <c r="C159" i="24"/>
  <c r="B159" i="24" s="1"/>
  <c r="A159" i="24"/>
  <c r="X158" i="24"/>
  <c r="V158" i="24"/>
  <c r="AD158" i="24" s="1"/>
  <c r="U158" i="24"/>
  <c r="R158" i="24"/>
  <c r="P158" i="24"/>
  <c r="O158" i="24"/>
  <c r="M158" i="24"/>
  <c r="K158" i="24"/>
  <c r="I158" i="24"/>
  <c r="C158" i="24"/>
  <c r="B158" i="24" s="1"/>
  <c r="A158" i="24"/>
  <c r="AD157" i="24"/>
  <c r="X157" i="24"/>
  <c r="V157" i="24"/>
  <c r="U157" i="24"/>
  <c r="R157" i="24"/>
  <c r="P157" i="24"/>
  <c r="O157" i="24"/>
  <c r="M157" i="24"/>
  <c r="K157" i="24"/>
  <c r="I157" i="24"/>
  <c r="C157" i="24"/>
  <c r="B157" i="24" s="1"/>
  <c r="A157" i="24"/>
  <c r="AF156" i="24"/>
  <c r="AE156" i="24"/>
  <c r="AD156" i="24"/>
  <c r="AC156" i="24"/>
  <c r="X156" i="24"/>
  <c r="V156" i="24"/>
  <c r="U156" i="24"/>
  <c r="R156" i="24"/>
  <c r="P156" i="24"/>
  <c r="O156" i="24"/>
  <c r="M156" i="24"/>
  <c r="K156" i="24"/>
  <c r="I156" i="24"/>
  <c r="C156" i="24"/>
  <c r="B156" i="24" s="1"/>
  <c r="A156" i="24"/>
  <c r="AE155" i="24"/>
  <c r="AF155" i="24" s="1"/>
  <c r="AD155" i="24"/>
  <c r="AC155" i="24"/>
  <c r="X155" i="24"/>
  <c r="V155" i="24"/>
  <c r="U155" i="24"/>
  <c r="R155" i="24"/>
  <c r="O155" i="24"/>
  <c r="P155" i="24" s="1"/>
  <c r="M155" i="24"/>
  <c r="K155" i="24"/>
  <c r="I155" i="24"/>
  <c r="C155" i="24"/>
  <c r="B155" i="24" s="1"/>
  <c r="A155" i="24"/>
  <c r="AD154" i="24"/>
  <c r="X154" i="24"/>
  <c r="V154" i="24"/>
  <c r="U154" i="24"/>
  <c r="R154" i="24"/>
  <c r="AE154" i="24" s="1"/>
  <c r="AF154" i="24" s="1"/>
  <c r="P154" i="24"/>
  <c r="O154" i="24"/>
  <c r="M154" i="24"/>
  <c r="K154" i="24"/>
  <c r="I154" i="24"/>
  <c r="C154" i="24"/>
  <c r="B154" i="24" s="1"/>
  <c r="A154" i="24"/>
  <c r="AC153" i="24"/>
  <c r="X153" i="24"/>
  <c r="V153" i="24"/>
  <c r="AD153" i="24" s="1"/>
  <c r="U153" i="24"/>
  <c r="R153" i="24"/>
  <c r="AE153" i="24" s="1"/>
  <c r="AF153" i="24" s="1"/>
  <c r="P153" i="24"/>
  <c r="O153" i="24"/>
  <c r="M153" i="24"/>
  <c r="K153" i="24"/>
  <c r="I153" i="24"/>
  <c r="C153" i="24"/>
  <c r="B153" i="24" s="1"/>
  <c r="A153" i="24"/>
  <c r="X152" i="24"/>
  <c r="V152" i="24"/>
  <c r="AD152" i="24" s="1"/>
  <c r="U152" i="24"/>
  <c r="R152" i="24"/>
  <c r="AE152" i="24" s="1"/>
  <c r="AF152" i="24" s="1"/>
  <c r="O152" i="24"/>
  <c r="P152" i="24" s="1"/>
  <c r="M152" i="24"/>
  <c r="K152" i="24"/>
  <c r="I152" i="24"/>
  <c r="C152" i="24"/>
  <c r="B152" i="24" s="1"/>
  <c r="A152" i="24"/>
  <c r="X151" i="24"/>
  <c r="V151" i="24"/>
  <c r="AD151" i="24" s="1"/>
  <c r="U151" i="24"/>
  <c r="R151" i="24"/>
  <c r="P151" i="24"/>
  <c r="O151" i="24"/>
  <c r="M151" i="24"/>
  <c r="K151" i="24"/>
  <c r="I151" i="24"/>
  <c r="C151" i="24"/>
  <c r="B151" i="24" s="1"/>
  <c r="A151" i="24"/>
  <c r="AF150" i="24"/>
  <c r="AE150" i="24"/>
  <c r="AD150" i="24"/>
  <c r="X150" i="24"/>
  <c r="V150" i="24"/>
  <c r="U150" i="24"/>
  <c r="R150" i="24"/>
  <c r="AC150" i="24" s="1"/>
  <c r="P150" i="24"/>
  <c r="O150" i="24"/>
  <c r="M150" i="24"/>
  <c r="K150" i="24"/>
  <c r="I150" i="24"/>
  <c r="C150" i="24"/>
  <c r="B150" i="24" s="1"/>
  <c r="A150" i="24"/>
  <c r="AD149" i="24"/>
  <c r="X149" i="24"/>
  <c r="V149" i="24"/>
  <c r="U149" i="24"/>
  <c r="R149" i="24"/>
  <c r="AC149" i="24" s="1"/>
  <c r="O149" i="24"/>
  <c r="P149" i="24" s="1"/>
  <c r="M149" i="24"/>
  <c r="K149" i="24"/>
  <c r="I149" i="24"/>
  <c r="C149" i="24"/>
  <c r="B149" i="24" s="1"/>
  <c r="A149" i="24"/>
  <c r="AF148" i="24"/>
  <c r="AE148" i="24"/>
  <c r="AD148" i="24"/>
  <c r="AC148" i="24"/>
  <c r="X148" i="24"/>
  <c r="V148" i="24"/>
  <c r="U148" i="24"/>
  <c r="R148" i="24"/>
  <c r="P148" i="24"/>
  <c r="O148" i="24"/>
  <c r="M148" i="24"/>
  <c r="K148" i="24"/>
  <c r="I148" i="24"/>
  <c r="C148" i="24"/>
  <c r="B148" i="24" s="1"/>
  <c r="A148" i="24"/>
  <c r="AE147" i="24"/>
  <c r="AF147" i="24" s="1"/>
  <c r="AD147" i="24"/>
  <c r="AC147" i="24"/>
  <c r="X147" i="24"/>
  <c r="V147" i="24"/>
  <c r="U147" i="24"/>
  <c r="R147" i="24"/>
  <c r="O147" i="24"/>
  <c r="P147" i="24" s="1"/>
  <c r="M147" i="24"/>
  <c r="K147" i="24"/>
  <c r="I147" i="24"/>
  <c r="C147" i="24"/>
  <c r="B147" i="24" s="1"/>
  <c r="A147" i="24"/>
  <c r="AD146" i="24"/>
  <c r="X146" i="24"/>
  <c r="V146" i="24"/>
  <c r="U146" i="24"/>
  <c r="R146" i="24"/>
  <c r="AE146" i="24" s="1"/>
  <c r="AF146" i="24" s="1"/>
  <c r="P146" i="24"/>
  <c r="O146" i="24"/>
  <c r="M146" i="24"/>
  <c r="K146" i="24"/>
  <c r="I146" i="24"/>
  <c r="C146" i="24"/>
  <c r="B146" i="24" s="1"/>
  <c r="A146" i="24"/>
  <c r="AC145" i="24"/>
  <c r="X145" i="24"/>
  <c r="V145" i="24"/>
  <c r="AD145" i="24" s="1"/>
  <c r="U145" i="24"/>
  <c r="R145" i="24"/>
  <c r="AE145" i="24" s="1"/>
  <c r="AF145" i="24" s="1"/>
  <c r="P145" i="24"/>
  <c r="O145" i="24"/>
  <c r="M145" i="24"/>
  <c r="K145" i="24"/>
  <c r="I145" i="24"/>
  <c r="C145" i="24"/>
  <c r="B145" i="24" s="1"/>
  <c r="A145" i="24"/>
  <c r="X144" i="24"/>
  <c r="V144" i="24"/>
  <c r="AD144" i="24" s="1"/>
  <c r="U144" i="24"/>
  <c r="R144" i="24"/>
  <c r="AE144" i="24" s="1"/>
  <c r="AF144" i="24" s="1"/>
  <c r="O144" i="24"/>
  <c r="P144" i="24" s="1"/>
  <c r="M144" i="24"/>
  <c r="K144" i="24"/>
  <c r="I144" i="24"/>
  <c r="C144" i="24"/>
  <c r="B144" i="24" s="1"/>
  <c r="A144" i="24"/>
  <c r="X143" i="24"/>
  <c r="V143" i="24"/>
  <c r="AD143" i="24" s="1"/>
  <c r="U143" i="24"/>
  <c r="R143" i="24"/>
  <c r="P143" i="24"/>
  <c r="O143" i="24"/>
  <c r="M143" i="24"/>
  <c r="K143" i="24"/>
  <c r="I143" i="24"/>
  <c r="C143" i="24"/>
  <c r="B143" i="24" s="1"/>
  <c r="A143" i="24"/>
  <c r="AF142" i="24"/>
  <c r="AE142" i="24"/>
  <c r="AD142" i="24"/>
  <c r="X142" i="24"/>
  <c r="V142" i="24"/>
  <c r="U142" i="24"/>
  <c r="R142" i="24"/>
  <c r="AC142" i="24" s="1"/>
  <c r="P142" i="24"/>
  <c r="O142" i="24"/>
  <c r="M142" i="24"/>
  <c r="K142" i="24"/>
  <c r="I142" i="24"/>
  <c r="C142" i="24"/>
  <c r="B142" i="24" s="1"/>
  <c r="A142" i="24"/>
  <c r="AE141" i="24"/>
  <c r="AF141" i="24" s="1"/>
  <c r="AD141" i="24"/>
  <c r="X141" i="24"/>
  <c r="V141" i="24"/>
  <c r="U141" i="24"/>
  <c r="R141" i="24"/>
  <c r="AC141" i="24" s="1"/>
  <c r="O141" i="24"/>
  <c r="P141" i="24" s="1"/>
  <c r="M141" i="24"/>
  <c r="K141" i="24"/>
  <c r="I141" i="24"/>
  <c r="C141" i="24"/>
  <c r="B141" i="24" s="1"/>
  <c r="A141" i="24"/>
  <c r="AF140" i="24"/>
  <c r="AE140" i="24"/>
  <c r="AD140" i="24"/>
  <c r="AC140" i="24"/>
  <c r="X140" i="24"/>
  <c r="V140" i="24"/>
  <c r="U140" i="24"/>
  <c r="R140" i="24"/>
  <c r="P140" i="24"/>
  <c r="O140" i="24"/>
  <c r="M140" i="24"/>
  <c r="K140" i="24"/>
  <c r="I140" i="24"/>
  <c r="C140" i="24"/>
  <c r="B140" i="24" s="1"/>
  <c r="A140" i="24"/>
  <c r="AE139" i="24"/>
  <c r="AF139" i="24" s="1"/>
  <c r="AD139" i="24"/>
  <c r="AC139" i="24"/>
  <c r="X139" i="24"/>
  <c r="V139" i="24"/>
  <c r="U139" i="24"/>
  <c r="R139" i="24"/>
  <c r="O139" i="24"/>
  <c r="P139" i="24" s="1"/>
  <c r="M139" i="24"/>
  <c r="K139" i="24"/>
  <c r="I139" i="24"/>
  <c r="C139" i="24"/>
  <c r="B139" i="24" s="1"/>
  <c r="A139" i="24"/>
  <c r="AD138" i="24"/>
  <c r="X138" i="24"/>
  <c r="V138" i="24"/>
  <c r="U138" i="24"/>
  <c r="R138" i="24"/>
  <c r="AE138" i="24" s="1"/>
  <c r="AF138" i="24" s="1"/>
  <c r="P138" i="24"/>
  <c r="O138" i="24"/>
  <c r="M138" i="24"/>
  <c r="K138" i="24"/>
  <c r="I138" i="24"/>
  <c r="C138" i="24"/>
  <c r="B138" i="24" s="1"/>
  <c r="A138" i="24"/>
  <c r="AC137" i="24"/>
  <c r="X137" i="24"/>
  <c r="V137" i="24"/>
  <c r="AD137" i="24" s="1"/>
  <c r="U137" i="24"/>
  <c r="R137" i="24"/>
  <c r="AE137" i="24" s="1"/>
  <c r="AF137" i="24" s="1"/>
  <c r="P137" i="24"/>
  <c r="O137" i="24"/>
  <c r="M137" i="24"/>
  <c r="K137" i="24"/>
  <c r="I137" i="24"/>
  <c r="C137" i="24"/>
  <c r="B137" i="24" s="1"/>
  <c r="A137" i="24"/>
  <c r="X136" i="24"/>
  <c r="V136" i="24"/>
  <c r="AD136" i="24" s="1"/>
  <c r="U136" i="24"/>
  <c r="R136" i="24"/>
  <c r="AE136" i="24" s="1"/>
  <c r="AF136" i="24" s="1"/>
  <c r="O136" i="24"/>
  <c r="P136" i="24" s="1"/>
  <c r="M136" i="24"/>
  <c r="K136" i="24"/>
  <c r="I136" i="24"/>
  <c r="C136" i="24"/>
  <c r="B136" i="24" s="1"/>
  <c r="A136" i="24"/>
  <c r="X135" i="24"/>
  <c r="V135" i="24"/>
  <c r="AD135" i="24" s="1"/>
  <c r="U135" i="24"/>
  <c r="R135" i="24"/>
  <c r="P135" i="24"/>
  <c r="O135" i="24"/>
  <c r="M135" i="24"/>
  <c r="K135" i="24"/>
  <c r="I135" i="24"/>
  <c r="C135" i="24"/>
  <c r="B135" i="24" s="1"/>
  <c r="A135" i="24"/>
  <c r="AF134" i="24"/>
  <c r="AE134" i="24"/>
  <c r="AD134" i="24"/>
  <c r="X134" i="24"/>
  <c r="V134" i="24"/>
  <c r="U134" i="24"/>
  <c r="R134" i="24"/>
  <c r="AC134" i="24" s="1"/>
  <c r="P134" i="24"/>
  <c r="O134" i="24"/>
  <c r="M134" i="24"/>
  <c r="K134" i="24"/>
  <c r="I134" i="24"/>
  <c r="C134" i="24"/>
  <c r="B134" i="24" s="1"/>
  <c r="A134" i="24"/>
  <c r="AE133" i="24"/>
  <c r="AF133" i="24" s="1"/>
  <c r="AD133" i="24"/>
  <c r="X133" i="24"/>
  <c r="V133" i="24"/>
  <c r="U133" i="24"/>
  <c r="R133" i="24"/>
  <c r="AC133" i="24" s="1"/>
  <c r="O133" i="24"/>
  <c r="P133" i="24" s="1"/>
  <c r="M133" i="24"/>
  <c r="K133" i="24"/>
  <c r="I133" i="24"/>
  <c r="C133" i="24"/>
  <c r="B133" i="24" s="1"/>
  <c r="A133" i="24"/>
  <c r="AF132" i="24"/>
  <c r="AE132" i="24"/>
  <c r="AD132" i="24"/>
  <c r="AC132" i="24"/>
  <c r="X132" i="24"/>
  <c r="V132" i="24"/>
  <c r="U132" i="24"/>
  <c r="R132" i="24"/>
  <c r="P132" i="24"/>
  <c r="O132" i="24"/>
  <c r="M132" i="24"/>
  <c r="K132" i="24"/>
  <c r="I132" i="24"/>
  <c r="C132" i="24"/>
  <c r="B132" i="24" s="1"/>
  <c r="A132" i="24"/>
  <c r="AE131" i="24"/>
  <c r="AF131" i="24" s="1"/>
  <c r="AD131" i="24"/>
  <c r="AC131" i="24"/>
  <c r="X131" i="24"/>
  <c r="V131" i="24"/>
  <c r="U131" i="24"/>
  <c r="R131" i="24"/>
  <c r="O131" i="24"/>
  <c r="P131" i="24" s="1"/>
  <c r="M131" i="24"/>
  <c r="K131" i="24"/>
  <c r="I131" i="24"/>
  <c r="C131" i="24"/>
  <c r="B131" i="24" s="1"/>
  <c r="A131" i="24"/>
  <c r="AD130" i="24"/>
  <c r="X130" i="24"/>
  <c r="V130" i="24"/>
  <c r="U130" i="24"/>
  <c r="R130" i="24"/>
  <c r="AE130" i="24" s="1"/>
  <c r="AF130" i="24" s="1"/>
  <c r="P130" i="24"/>
  <c r="O130" i="24"/>
  <c r="M130" i="24"/>
  <c r="K130" i="24"/>
  <c r="I130" i="24"/>
  <c r="C130" i="24"/>
  <c r="B130" i="24" s="1"/>
  <c r="A130" i="24"/>
  <c r="AC129" i="24"/>
  <c r="X129" i="24"/>
  <c r="V129" i="24"/>
  <c r="AD129" i="24" s="1"/>
  <c r="U129" i="24"/>
  <c r="R129" i="24"/>
  <c r="AE129" i="24" s="1"/>
  <c r="AF129" i="24" s="1"/>
  <c r="P129" i="24"/>
  <c r="O129" i="24"/>
  <c r="M129" i="24"/>
  <c r="K129" i="24"/>
  <c r="I129" i="24"/>
  <c r="C129" i="24"/>
  <c r="B129" i="24" s="1"/>
  <c r="A129" i="24"/>
  <c r="X128" i="24"/>
  <c r="V128" i="24"/>
  <c r="AD128" i="24" s="1"/>
  <c r="U128" i="24"/>
  <c r="R128" i="24"/>
  <c r="AE128" i="24" s="1"/>
  <c r="AF128" i="24" s="1"/>
  <c r="O128" i="24"/>
  <c r="P128" i="24" s="1"/>
  <c r="M128" i="24"/>
  <c r="K128" i="24"/>
  <c r="I128" i="24"/>
  <c r="C128" i="24"/>
  <c r="B128" i="24" s="1"/>
  <c r="A128" i="24"/>
  <c r="X127" i="24"/>
  <c r="V127" i="24"/>
  <c r="AD127" i="24" s="1"/>
  <c r="U127" i="24"/>
  <c r="R127" i="24"/>
  <c r="P127" i="24"/>
  <c r="O127" i="24"/>
  <c r="M127" i="24"/>
  <c r="K127" i="24"/>
  <c r="I127" i="24"/>
  <c r="C127" i="24"/>
  <c r="B127" i="24" s="1"/>
  <c r="A127" i="24"/>
  <c r="AF126" i="24"/>
  <c r="AE126" i="24"/>
  <c r="AD126" i="24"/>
  <c r="X126" i="24"/>
  <c r="V126" i="24"/>
  <c r="U126" i="24"/>
  <c r="R126" i="24"/>
  <c r="AC126" i="24" s="1"/>
  <c r="P126" i="24"/>
  <c r="O126" i="24"/>
  <c r="M126" i="24"/>
  <c r="K126" i="24"/>
  <c r="I126" i="24"/>
  <c r="C126" i="24"/>
  <c r="B126" i="24" s="1"/>
  <c r="A126" i="24"/>
  <c r="AD125" i="24"/>
  <c r="X125" i="24"/>
  <c r="V125" i="24"/>
  <c r="U125" i="24"/>
  <c r="R125" i="24"/>
  <c r="AC125" i="24" s="1"/>
  <c r="O125" i="24"/>
  <c r="P125" i="24" s="1"/>
  <c r="M125" i="24"/>
  <c r="K125" i="24"/>
  <c r="I125" i="24"/>
  <c r="C125" i="24"/>
  <c r="B125" i="24" s="1"/>
  <c r="A125" i="24"/>
  <c r="AF124" i="24"/>
  <c r="AE124" i="24"/>
  <c r="AD124" i="24"/>
  <c r="AC124" i="24"/>
  <c r="X124" i="24"/>
  <c r="V124" i="24"/>
  <c r="U124" i="24"/>
  <c r="R124" i="24"/>
  <c r="P124" i="24"/>
  <c r="O124" i="24"/>
  <c r="M124" i="24"/>
  <c r="K124" i="24"/>
  <c r="I124" i="24"/>
  <c r="C124" i="24"/>
  <c r="B124" i="24" s="1"/>
  <c r="A124" i="24"/>
  <c r="AE123" i="24"/>
  <c r="AF123" i="24" s="1"/>
  <c r="AD123" i="24"/>
  <c r="AC123" i="24"/>
  <c r="X123" i="24"/>
  <c r="V123" i="24"/>
  <c r="U123" i="24"/>
  <c r="R123" i="24"/>
  <c r="O123" i="24"/>
  <c r="P123" i="24" s="1"/>
  <c r="M123" i="24"/>
  <c r="K123" i="24"/>
  <c r="I123" i="24"/>
  <c r="C123" i="24"/>
  <c r="B123" i="24" s="1"/>
  <c r="A123" i="24"/>
  <c r="AD122" i="24"/>
  <c r="X122" i="24"/>
  <c r="V122" i="24"/>
  <c r="U122" i="24"/>
  <c r="R122" i="24"/>
  <c r="AE122" i="24" s="1"/>
  <c r="AF122" i="24" s="1"/>
  <c r="P122" i="24"/>
  <c r="O122" i="24"/>
  <c r="M122" i="24"/>
  <c r="K122" i="24"/>
  <c r="I122" i="24"/>
  <c r="C122" i="24"/>
  <c r="B122" i="24" s="1"/>
  <c r="A122" i="24"/>
  <c r="AC121" i="24"/>
  <c r="X121" i="24"/>
  <c r="V121" i="24"/>
  <c r="AD121" i="24" s="1"/>
  <c r="U121" i="24"/>
  <c r="R121" i="24"/>
  <c r="AE121" i="24" s="1"/>
  <c r="AF121" i="24" s="1"/>
  <c r="P121" i="24"/>
  <c r="O121" i="24"/>
  <c r="M121" i="24"/>
  <c r="K121" i="24"/>
  <c r="I121" i="24"/>
  <c r="C121" i="24"/>
  <c r="B121" i="24" s="1"/>
  <c r="A121" i="24"/>
  <c r="X120" i="24"/>
  <c r="V120" i="24"/>
  <c r="AD120" i="24" s="1"/>
  <c r="U120" i="24"/>
  <c r="R120" i="24"/>
  <c r="AE120" i="24" s="1"/>
  <c r="AF120" i="24" s="1"/>
  <c r="O120" i="24"/>
  <c r="P120" i="24" s="1"/>
  <c r="M120" i="24"/>
  <c r="K120" i="24"/>
  <c r="I120" i="24"/>
  <c r="C120" i="24"/>
  <c r="B120" i="24" s="1"/>
  <c r="A120" i="24"/>
  <c r="X119" i="24"/>
  <c r="V119" i="24"/>
  <c r="AD119" i="24" s="1"/>
  <c r="U119" i="24"/>
  <c r="R119" i="24"/>
  <c r="P119" i="24"/>
  <c r="O119" i="24"/>
  <c r="M119" i="24"/>
  <c r="K119" i="24"/>
  <c r="I119" i="24"/>
  <c r="C119" i="24"/>
  <c r="B119" i="24" s="1"/>
  <c r="A119" i="24"/>
  <c r="AF118" i="24"/>
  <c r="AE118" i="24"/>
  <c r="AD118" i="24"/>
  <c r="X118" i="24"/>
  <c r="V118" i="24"/>
  <c r="U118" i="24"/>
  <c r="R118" i="24"/>
  <c r="AC118" i="24" s="1"/>
  <c r="P118" i="24"/>
  <c r="O118" i="24"/>
  <c r="M118" i="24"/>
  <c r="K118" i="24"/>
  <c r="I118" i="24"/>
  <c r="C118" i="24"/>
  <c r="B118" i="24" s="1"/>
  <c r="A118" i="24"/>
  <c r="AE117" i="24"/>
  <c r="AF117" i="24" s="1"/>
  <c r="AD117" i="24"/>
  <c r="X117" i="24"/>
  <c r="V117" i="24"/>
  <c r="U117" i="24"/>
  <c r="R117" i="24"/>
  <c r="AC117" i="24" s="1"/>
  <c r="O117" i="24"/>
  <c r="P117" i="24" s="1"/>
  <c r="M117" i="24"/>
  <c r="K117" i="24"/>
  <c r="I117" i="24"/>
  <c r="C117" i="24"/>
  <c r="B117" i="24" s="1"/>
  <c r="A117" i="24"/>
  <c r="AF116" i="24"/>
  <c r="AE116" i="24"/>
  <c r="AD116" i="24"/>
  <c r="AC116" i="24"/>
  <c r="X116" i="24"/>
  <c r="V116" i="24"/>
  <c r="U116" i="24"/>
  <c r="R116" i="24"/>
  <c r="P116" i="24"/>
  <c r="O116" i="24"/>
  <c r="M116" i="24"/>
  <c r="K116" i="24"/>
  <c r="I116" i="24"/>
  <c r="C116" i="24"/>
  <c r="B116" i="24" s="1"/>
  <c r="A116" i="24"/>
  <c r="AE115" i="24"/>
  <c r="AF115" i="24" s="1"/>
  <c r="AD115" i="24"/>
  <c r="AC115" i="24"/>
  <c r="X115" i="24"/>
  <c r="V115" i="24"/>
  <c r="U115" i="24"/>
  <c r="R115" i="24"/>
  <c r="O115" i="24"/>
  <c r="P115" i="24" s="1"/>
  <c r="M115" i="24"/>
  <c r="K115" i="24"/>
  <c r="I115" i="24"/>
  <c r="C115" i="24"/>
  <c r="B115" i="24" s="1"/>
  <c r="A115" i="24"/>
  <c r="X114" i="24"/>
  <c r="V114" i="24"/>
  <c r="AD114" i="24" s="1"/>
  <c r="U114" i="24"/>
  <c r="R114" i="24"/>
  <c r="AE114" i="24" s="1"/>
  <c r="AF114" i="24" s="1"/>
  <c r="P114" i="24"/>
  <c r="O114" i="24"/>
  <c r="M114" i="24"/>
  <c r="K114" i="24"/>
  <c r="I114" i="24"/>
  <c r="C114" i="24"/>
  <c r="B114" i="24" s="1"/>
  <c r="A114" i="24"/>
  <c r="AC113" i="24"/>
  <c r="X113" i="24"/>
  <c r="V113" i="24"/>
  <c r="AD113" i="24" s="1"/>
  <c r="U113" i="24"/>
  <c r="R113" i="24"/>
  <c r="AE113" i="24" s="1"/>
  <c r="AF113" i="24" s="1"/>
  <c r="P113" i="24"/>
  <c r="O113" i="24"/>
  <c r="M113" i="24"/>
  <c r="K113" i="24"/>
  <c r="I113" i="24"/>
  <c r="C113" i="24"/>
  <c r="B113" i="24" s="1"/>
  <c r="A113" i="24"/>
  <c r="X112" i="24"/>
  <c r="V112" i="24"/>
  <c r="AD112" i="24" s="1"/>
  <c r="U112" i="24"/>
  <c r="R112" i="24"/>
  <c r="O112" i="24"/>
  <c r="P112" i="24" s="1"/>
  <c r="M112" i="24"/>
  <c r="K112" i="24"/>
  <c r="I112" i="24"/>
  <c r="C112" i="24"/>
  <c r="B112" i="24" s="1"/>
  <c r="A112" i="24"/>
  <c r="X111" i="24"/>
  <c r="V111" i="24"/>
  <c r="AD111" i="24" s="1"/>
  <c r="U111" i="24"/>
  <c r="R111" i="24"/>
  <c r="P111" i="24"/>
  <c r="O111" i="24"/>
  <c r="M111" i="24"/>
  <c r="K111" i="24"/>
  <c r="I111" i="24"/>
  <c r="C111" i="24"/>
  <c r="B111" i="24" s="1"/>
  <c r="A111" i="24"/>
  <c r="AE110" i="24"/>
  <c r="AF110" i="24" s="1"/>
  <c r="AD110" i="24"/>
  <c r="X110" i="24"/>
  <c r="V110" i="24"/>
  <c r="U110" i="24"/>
  <c r="R110" i="24"/>
  <c r="AC110" i="24" s="1"/>
  <c r="O110" i="24"/>
  <c r="P110" i="24" s="1"/>
  <c r="M110" i="24"/>
  <c r="K110" i="24"/>
  <c r="I110" i="24"/>
  <c r="C110" i="24"/>
  <c r="B110" i="24" s="1"/>
  <c r="A110" i="24"/>
  <c r="AD109" i="24"/>
  <c r="X109" i="24"/>
  <c r="V109" i="24"/>
  <c r="U109" i="24"/>
  <c r="R109" i="24"/>
  <c r="AC109" i="24" s="1"/>
  <c r="O109" i="24"/>
  <c r="P109" i="24" s="1"/>
  <c r="M109" i="24"/>
  <c r="K109" i="24"/>
  <c r="I109" i="24"/>
  <c r="C109" i="24"/>
  <c r="B109" i="24" s="1"/>
  <c r="A109" i="24"/>
  <c r="AF108" i="24"/>
  <c r="AE108" i="24"/>
  <c r="AD108" i="24"/>
  <c r="AC108" i="24"/>
  <c r="X108" i="24"/>
  <c r="V108" i="24"/>
  <c r="U108" i="24"/>
  <c r="R108" i="24"/>
  <c r="P108" i="24"/>
  <c r="O108" i="24"/>
  <c r="M108" i="24"/>
  <c r="K108" i="24"/>
  <c r="I108" i="24"/>
  <c r="C108" i="24"/>
  <c r="B108" i="24" s="1"/>
  <c r="A108" i="24"/>
  <c r="AE107" i="24"/>
  <c r="AF107" i="24" s="1"/>
  <c r="AD107" i="24"/>
  <c r="AC107" i="24"/>
  <c r="X107" i="24"/>
  <c r="V107" i="24"/>
  <c r="U107" i="24"/>
  <c r="R107" i="24"/>
  <c r="O107" i="24"/>
  <c r="P107" i="24" s="1"/>
  <c r="M107" i="24"/>
  <c r="K107" i="24"/>
  <c r="I107" i="24"/>
  <c r="C107" i="24"/>
  <c r="B107" i="24" s="1"/>
  <c r="A107" i="24"/>
  <c r="AD106" i="24"/>
  <c r="X106" i="24"/>
  <c r="V106" i="24"/>
  <c r="U106" i="24"/>
  <c r="R106" i="24"/>
  <c r="AE106" i="24" s="1"/>
  <c r="AF106" i="24" s="1"/>
  <c r="P106" i="24"/>
  <c r="O106" i="24"/>
  <c r="M106" i="24"/>
  <c r="K106" i="24"/>
  <c r="I106" i="24"/>
  <c r="C106" i="24"/>
  <c r="B106" i="24" s="1"/>
  <c r="A106" i="24"/>
  <c r="AF105" i="24"/>
  <c r="AE105" i="24"/>
  <c r="AC105" i="24"/>
  <c r="X105" i="24"/>
  <c r="V105" i="24"/>
  <c r="AD105" i="24" s="1"/>
  <c r="U105" i="24"/>
  <c r="R105" i="24"/>
  <c r="P105" i="24"/>
  <c r="O105" i="24"/>
  <c r="M105" i="24"/>
  <c r="K105" i="24"/>
  <c r="I105" i="24"/>
  <c r="C105" i="24"/>
  <c r="B105" i="24" s="1"/>
  <c r="A105" i="24"/>
  <c r="AF104" i="24"/>
  <c r="AE104" i="24"/>
  <c r="AC104" i="24"/>
  <c r="X104" i="24"/>
  <c r="V104" i="24"/>
  <c r="AD104" i="24" s="1"/>
  <c r="U104" i="24"/>
  <c r="R104" i="24"/>
  <c r="P104" i="24"/>
  <c r="O104" i="24"/>
  <c r="M104" i="24"/>
  <c r="K104" i="24"/>
  <c r="I104" i="24"/>
  <c r="C104" i="24"/>
  <c r="B104" i="24"/>
  <c r="A104" i="24"/>
  <c r="AF103" i="24"/>
  <c r="AE103" i="24"/>
  <c r="AC103" i="24"/>
  <c r="X103" i="24"/>
  <c r="V103" i="24"/>
  <c r="AD103" i="24" s="1"/>
  <c r="U103" i="24"/>
  <c r="R103" i="24"/>
  <c r="P103" i="24"/>
  <c r="O103" i="24"/>
  <c r="M103" i="24"/>
  <c r="K103" i="24"/>
  <c r="I103" i="24"/>
  <c r="C103" i="24"/>
  <c r="B103" i="24" s="1"/>
  <c r="A103" i="24"/>
  <c r="AC102" i="24"/>
  <c r="X102" i="24"/>
  <c r="V102" i="24"/>
  <c r="AD102" i="24" s="1"/>
  <c r="U102" i="24"/>
  <c r="R102" i="24"/>
  <c r="AE102" i="24" s="1"/>
  <c r="AF102" i="24" s="1"/>
  <c r="O102" i="24"/>
  <c r="P102" i="24" s="1"/>
  <c r="M102" i="24"/>
  <c r="K102" i="24"/>
  <c r="I102" i="24"/>
  <c r="C102" i="24"/>
  <c r="B102" i="24"/>
  <c r="A102" i="24"/>
  <c r="AC101" i="24"/>
  <c r="X101" i="24"/>
  <c r="V101" i="24"/>
  <c r="AD101" i="24" s="1"/>
  <c r="U101" i="24"/>
  <c r="R101" i="24"/>
  <c r="AE101" i="24" s="1"/>
  <c r="AF101" i="24" s="1"/>
  <c r="O101" i="24"/>
  <c r="P101" i="24" s="1"/>
  <c r="M101" i="24"/>
  <c r="K101" i="24"/>
  <c r="I101" i="24"/>
  <c r="C101" i="24"/>
  <c r="B101" i="24" s="1"/>
  <c r="A101" i="24"/>
  <c r="AC100" i="24"/>
  <c r="X100" i="24"/>
  <c r="V100" i="24"/>
  <c r="AD100" i="24" s="1"/>
  <c r="U100" i="24"/>
  <c r="R100" i="24"/>
  <c r="AE100" i="24" s="1"/>
  <c r="AF100" i="24" s="1"/>
  <c r="O100" i="24"/>
  <c r="P100" i="24" s="1"/>
  <c r="M100" i="24"/>
  <c r="K100" i="24"/>
  <c r="I100" i="24"/>
  <c r="C100" i="24"/>
  <c r="B100" i="24" s="1"/>
  <c r="A100" i="24"/>
  <c r="AD99" i="24"/>
  <c r="AC99" i="24"/>
  <c r="X99" i="24"/>
  <c r="V99" i="24"/>
  <c r="U99" i="24"/>
  <c r="R99" i="24"/>
  <c r="AE99" i="24" s="1"/>
  <c r="AF99" i="24" s="1"/>
  <c r="O99" i="24"/>
  <c r="P99" i="24" s="1"/>
  <c r="M99" i="24"/>
  <c r="K99" i="24"/>
  <c r="I99" i="24"/>
  <c r="C99" i="24"/>
  <c r="B99" i="24" s="1"/>
  <c r="A99" i="24"/>
  <c r="AE98" i="24"/>
  <c r="AF98" i="24" s="1"/>
  <c r="AD98" i="24"/>
  <c r="AC98" i="24"/>
  <c r="X98" i="24"/>
  <c r="V98" i="24"/>
  <c r="U98" i="24"/>
  <c r="R98" i="24"/>
  <c r="O98" i="24"/>
  <c r="P98" i="24" s="1"/>
  <c r="M98" i="24"/>
  <c r="K98" i="24"/>
  <c r="I98" i="24"/>
  <c r="C98" i="24"/>
  <c r="B98" i="24" s="1"/>
  <c r="A98" i="24"/>
  <c r="AE97" i="24"/>
  <c r="AF97" i="24" s="1"/>
  <c r="AC97" i="24"/>
  <c r="X97" i="24"/>
  <c r="V97" i="24"/>
  <c r="AD97" i="24" s="1"/>
  <c r="U97" i="24"/>
  <c r="R97" i="24"/>
  <c r="O97" i="24"/>
  <c r="P97" i="24" s="1"/>
  <c r="M97" i="24"/>
  <c r="K97" i="24"/>
  <c r="I97" i="24"/>
  <c r="C97" i="24"/>
  <c r="B97" i="24"/>
  <c r="A97" i="24"/>
  <c r="X96" i="24"/>
  <c r="V96" i="24"/>
  <c r="AD96" i="24" s="1"/>
  <c r="U96" i="24"/>
  <c r="R96" i="24"/>
  <c r="AE96" i="24" s="1"/>
  <c r="AF96" i="24" s="1"/>
  <c r="O96" i="24"/>
  <c r="P96" i="24" s="1"/>
  <c r="M96" i="24"/>
  <c r="K96" i="24"/>
  <c r="I96" i="24"/>
  <c r="C96" i="24"/>
  <c r="B96" i="24"/>
  <c r="A96" i="24"/>
  <c r="AE95" i="24"/>
  <c r="AF95" i="24" s="1"/>
  <c r="AD95" i="24"/>
  <c r="X95" i="24"/>
  <c r="V95" i="24"/>
  <c r="U95" i="24"/>
  <c r="R95" i="24"/>
  <c r="AC95" i="24" s="1"/>
  <c r="O95" i="24"/>
  <c r="P95" i="24" s="1"/>
  <c r="M95" i="24"/>
  <c r="K95" i="24"/>
  <c r="I95" i="24"/>
  <c r="C95" i="24"/>
  <c r="B95" i="24" s="1"/>
  <c r="A95" i="24"/>
  <c r="AE94" i="24"/>
  <c r="AF94" i="24" s="1"/>
  <c r="AD94" i="24"/>
  <c r="AC94" i="24"/>
  <c r="X94" i="24"/>
  <c r="V94" i="24"/>
  <c r="U94" i="24"/>
  <c r="R94" i="24"/>
  <c r="O94" i="24"/>
  <c r="P94" i="24" s="1"/>
  <c r="M94" i="24"/>
  <c r="K94" i="24"/>
  <c r="I94" i="24"/>
  <c r="C94" i="24"/>
  <c r="B94" i="24" s="1"/>
  <c r="A94" i="24"/>
  <c r="AE93" i="24"/>
  <c r="AF93" i="24" s="1"/>
  <c r="AC93" i="24"/>
  <c r="X93" i="24"/>
  <c r="V93" i="24"/>
  <c r="AD93" i="24" s="1"/>
  <c r="U93" i="24"/>
  <c r="R93" i="24"/>
  <c r="O93" i="24"/>
  <c r="P93" i="24" s="1"/>
  <c r="M93" i="24"/>
  <c r="K93" i="24"/>
  <c r="I93" i="24"/>
  <c r="C93" i="24"/>
  <c r="B93" i="24"/>
  <c r="A93" i="24"/>
  <c r="X92" i="24"/>
  <c r="V92" i="24"/>
  <c r="AD92" i="24" s="1"/>
  <c r="U92" i="24"/>
  <c r="R92" i="24"/>
  <c r="AE92" i="24" s="1"/>
  <c r="AF92" i="24" s="1"/>
  <c r="O92" i="24"/>
  <c r="P92" i="24" s="1"/>
  <c r="M92" i="24"/>
  <c r="K92" i="24"/>
  <c r="I92" i="24"/>
  <c r="C92" i="24"/>
  <c r="B92" i="24"/>
  <c r="A92" i="24"/>
  <c r="AE91" i="24"/>
  <c r="AF91" i="24" s="1"/>
  <c r="AD91" i="24"/>
  <c r="X91" i="24"/>
  <c r="V91" i="24"/>
  <c r="U91" i="24"/>
  <c r="R91" i="24"/>
  <c r="AC91" i="24" s="1"/>
  <c r="O91" i="24"/>
  <c r="P91" i="24" s="1"/>
  <c r="M91" i="24"/>
  <c r="K91" i="24"/>
  <c r="I91" i="24"/>
  <c r="C91" i="24"/>
  <c r="B91" i="24" s="1"/>
  <c r="A91" i="24"/>
  <c r="AE90" i="24"/>
  <c r="AF90" i="24" s="1"/>
  <c r="AD90" i="24"/>
  <c r="AC90" i="24"/>
  <c r="X90" i="24"/>
  <c r="V90" i="24"/>
  <c r="U90" i="24"/>
  <c r="R90" i="24"/>
  <c r="O90" i="24"/>
  <c r="P90" i="24" s="1"/>
  <c r="M90" i="24"/>
  <c r="K90" i="24"/>
  <c r="I90" i="24"/>
  <c r="C90" i="24"/>
  <c r="B90" i="24" s="1"/>
  <c r="A90" i="24"/>
  <c r="AE89" i="24"/>
  <c r="AF89" i="24" s="1"/>
  <c r="AC89" i="24"/>
  <c r="X89" i="24"/>
  <c r="V89" i="24"/>
  <c r="AD89" i="24" s="1"/>
  <c r="U89" i="24"/>
  <c r="R89" i="24"/>
  <c r="O89" i="24"/>
  <c r="P89" i="24" s="1"/>
  <c r="M89" i="24"/>
  <c r="K89" i="24"/>
  <c r="I89" i="24"/>
  <c r="C89" i="24"/>
  <c r="B89" i="24"/>
  <c r="A89" i="24"/>
  <c r="X88" i="24"/>
  <c r="V88" i="24"/>
  <c r="AD88" i="24" s="1"/>
  <c r="U88" i="24"/>
  <c r="R88" i="24"/>
  <c r="AE88" i="24" s="1"/>
  <c r="AF88" i="24" s="1"/>
  <c r="O88" i="24"/>
  <c r="P88" i="24" s="1"/>
  <c r="M88" i="24"/>
  <c r="K88" i="24"/>
  <c r="I88" i="24"/>
  <c r="C88" i="24"/>
  <c r="B88" i="24"/>
  <c r="A88" i="24"/>
  <c r="AE87" i="24"/>
  <c r="AF87" i="24" s="1"/>
  <c r="AD87" i="24"/>
  <c r="X87" i="24"/>
  <c r="V87" i="24"/>
  <c r="U87" i="24"/>
  <c r="R87" i="24"/>
  <c r="AC87" i="24" s="1"/>
  <c r="O87" i="24"/>
  <c r="P87" i="24" s="1"/>
  <c r="M87" i="24"/>
  <c r="K87" i="24"/>
  <c r="I87" i="24"/>
  <c r="C87" i="24"/>
  <c r="B87" i="24" s="1"/>
  <c r="A87" i="24"/>
  <c r="AE86" i="24"/>
  <c r="AF86" i="24" s="1"/>
  <c r="AD86" i="24"/>
  <c r="AC86" i="24"/>
  <c r="X86" i="24"/>
  <c r="V86" i="24"/>
  <c r="U86" i="24"/>
  <c r="R86" i="24"/>
  <c r="O86" i="24"/>
  <c r="P86" i="24" s="1"/>
  <c r="M86" i="24"/>
  <c r="K86" i="24"/>
  <c r="I86" i="24"/>
  <c r="C86" i="24"/>
  <c r="B86" i="24" s="1"/>
  <c r="A86" i="24"/>
  <c r="AE85" i="24"/>
  <c r="AF85" i="24" s="1"/>
  <c r="AC85" i="24"/>
  <c r="X85" i="24"/>
  <c r="V85" i="24"/>
  <c r="AD85" i="24" s="1"/>
  <c r="U85" i="24"/>
  <c r="R85" i="24"/>
  <c r="O85" i="24"/>
  <c r="P85" i="24" s="1"/>
  <c r="M85" i="24"/>
  <c r="K85" i="24"/>
  <c r="I85" i="24"/>
  <c r="C85" i="24"/>
  <c r="B85" i="24"/>
  <c r="A85" i="24"/>
  <c r="X84" i="24"/>
  <c r="V84" i="24"/>
  <c r="AD84" i="24" s="1"/>
  <c r="U84" i="24"/>
  <c r="R84" i="24"/>
  <c r="AE84" i="24" s="1"/>
  <c r="AF84" i="24" s="1"/>
  <c r="O84" i="24"/>
  <c r="P84" i="24" s="1"/>
  <c r="M84" i="24"/>
  <c r="K84" i="24"/>
  <c r="I84" i="24"/>
  <c r="C84" i="24"/>
  <c r="B84" i="24"/>
  <c r="A84" i="24"/>
  <c r="AE83" i="24"/>
  <c r="AF83" i="24" s="1"/>
  <c r="AD83" i="24"/>
  <c r="X83" i="24"/>
  <c r="V83" i="24"/>
  <c r="U83" i="24"/>
  <c r="R83" i="24"/>
  <c r="AC83" i="24" s="1"/>
  <c r="O83" i="24"/>
  <c r="P83" i="24" s="1"/>
  <c r="M83" i="24"/>
  <c r="K83" i="24"/>
  <c r="I83" i="24"/>
  <c r="C83" i="24"/>
  <c r="B83" i="24" s="1"/>
  <c r="A83" i="24"/>
  <c r="AE82" i="24"/>
  <c r="AF82" i="24" s="1"/>
  <c r="AD82" i="24"/>
  <c r="AC82" i="24"/>
  <c r="X82" i="24"/>
  <c r="V82" i="24"/>
  <c r="U82" i="24"/>
  <c r="R82" i="24"/>
  <c r="O82" i="24"/>
  <c r="P82" i="24" s="1"/>
  <c r="M82" i="24"/>
  <c r="K82" i="24"/>
  <c r="I82" i="24"/>
  <c r="C82" i="24"/>
  <c r="B82" i="24" s="1"/>
  <c r="A82" i="24"/>
  <c r="AE81" i="24"/>
  <c r="AF81" i="24" s="1"/>
  <c r="AC81" i="24"/>
  <c r="X81" i="24"/>
  <c r="V81" i="24"/>
  <c r="AD81" i="24" s="1"/>
  <c r="U81" i="24"/>
  <c r="R81" i="24"/>
  <c r="O81" i="24"/>
  <c r="P81" i="24" s="1"/>
  <c r="M81" i="24"/>
  <c r="K81" i="24"/>
  <c r="I81" i="24"/>
  <c r="C81" i="24"/>
  <c r="B81" i="24"/>
  <c r="A81" i="24"/>
  <c r="AD80" i="24"/>
  <c r="X80" i="24"/>
  <c r="V80" i="24"/>
  <c r="U80" i="24"/>
  <c r="R80" i="24"/>
  <c r="AE80" i="24" s="1"/>
  <c r="AF80" i="24" s="1"/>
  <c r="O80" i="24"/>
  <c r="P80" i="24" s="1"/>
  <c r="M80" i="24"/>
  <c r="K80" i="24"/>
  <c r="I80" i="24"/>
  <c r="C80" i="24"/>
  <c r="B80" i="24"/>
  <c r="A80" i="24"/>
  <c r="AE79" i="24"/>
  <c r="AF79" i="24" s="1"/>
  <c r="AD79" i="24"/>
  <c r="X79" i="24"/>
  <c r="V79" i="24"/>
  <c r="U79" i="24"/>
  <c r="R79" i="24"/>
  <c r="AC79" i="24" s="1"/>
  <c r="O79" i="24"/>
  <c r="P79" i="24" s="1"/>
  <c r="M79" i="24"/>
  <c r="K79" i="24"/>
  <c r="C79" i="24"/>
  <c r="B79" i="24"/>
  <c r="A79" i="24"/>
  <c r="X78" i="24"/>
  <c r="V78" i="24"/>
  <c r="AD78" i="24" s="1"/>
  <c r="U78" i="24"/>
  <c r="R78" i="24"/>
  <c r="AE78" i="24" s="1"/>
  <c r="AF78" i="24" s="1"/>
  <c r="P78" i="24"/>
  <c r="O78" i="24"/>
  <c r="M78" i="24"/>
  <c r="K78" i="24"/>
  <c r="I78" i="24"/>
  <c r="C78" i="24"/>
  <c r="B78" i="24" s="1"/>
  <c r="A78" i="24"/>
  <c r="AF77" i="24"/>
  <c r="AC77" i="24"/>
  <c r="X77" i="24"/>
  <c r="V77" i="24"/>
  <c r="AD77" i="24" s="1"/>
  <c r="U77" i="24"/>
  <c r="R77" i="24"/>
  <c r="AE77" i="24" s="1"/>
  <c r="P77" i="24"/>
  <c r="O77" i="24"/>
  <c r="M77" i="24"/>
  <c r="K77" i="24"/>
  <c r="I77" i="24"/>
  <c r="C77" i="24"/>
  <c r="B77" i="24" s="1"/>
  <c r="A77" i="24"/>
  <c r="X76" i="24"/>
  <c r="V76" i="24"/>
  <c r="AD76" i="24" s="1"/>
  <c r="U76" i="24"/>
  <c r="R76" i="24"/>
  <c r="AE76" i="24" s="1"/>
  <c r="AF76" i="24" s="1"/>
  <c r="P76" i="24"/>
  <c r="O76" i="24"/>
  <c r="M76" i="24"/>
  <c r="K76" i="24"/>
  <c r="I76" i="24"/>
  <c r="C76" i="24"/>
  <c r="B76" i="24"/>
  <c r="A76" i="24"/>
  <c r="AD75" i="24"/>
  <c r="X75" i="24"/>
  <c r="V75" i="24"/>
  <c r="U75" i="24"/>
  <c r="R75" i="24"/>
  <c r="AE75" i="24" s="1"/>
  <c r="AF75" i="24" s="1"/>
  <c r="P75" i="24"/>
  <c r="O75" i="24"/>
  <c r="M75" i="24"/>
  <c r="K75" i="24"/>
  <c r="I75" i="24"/>
  <c r="C75" i="24"/>
  <c r="B75" i="24" s="1"/>
  <c r="A75" i="24"/>
  <c r="AF74" i="24"/>
  <c r="AC74" i="24"/>
  <c r="X74" i="24"/>
  <c r="V74" i="24"/>
  <c r="AD74" i="24" s="1"/>
  <c r="U74" i="24"/>
  <c r="R74" i="24"/>
  <c r="AE74" i="24" s="1"/>
  <c r="P74" i="24"/>
  <c r="O74" i="24"/>
  <c r="M74" i="24"/>
  <c r="K74" i="24"/>
  <c r="I74" i="24"/>
  <c r="C74" i="24"/>
  <c r="B74" i="24"/>
  <c r="A74" i="24"/>
  <c r="AF73" i="24"/>
  <c r="AD73" i="24"/>
  <c r="X73" i="24"/>
  <c r="V73" i="24"/>
  <c r="U73" i="24"/>
  <c r="R73" i="24"/>
  <c r="AE73" i="24" s="1"/>
  <c r="P73" i="24"/>
  <c r="O73" i="24"/>
  <c r="M73" i="24"/>
  <c r="K73" i="24"/>
  <c r="I73" i="24"/>
  <c r="C73" i="24"/>
  <c r="B73" i="24"/>
  <c r="A73" i="24"/>
  <c r="AF72" i="24"/>
  <c r="AD72" i="24"/>
  <c r="AC72" i="24"/>
  <c r="X72" i="24"/>
  <c r="V72" i="24"/>
  <c r="U72" i="24"/>
  <c r="R72" i="24"/>
  <c r="AE72" i="24" s="1"/>
  <c r="P72" i="24"/>
  <c r="O72" i="24"/>
  <c r="M72" i="24"/>
  <c r="K72" i="24"/>
  <c r="I72" i="24"/>
  <c r="C72" i="24"/>
  <c r="B72" i="24" s="1"/>
  <c r="A72" i="24"/>
  <c r="AF71" i="24"/>
  <c r="AD71" i="24"/>
  <c r="AC71" i="24"/>
  <c r="X71" i="24"/>
  <c r="V71" i="24"/>
  <c r="U71" i="24"/>
  <c r="R71" i="24"/>
  <c r="AE71" i="24" s="1"/>
  <c r="P71" i="24"/>
  <c r="O71" i="24"/>
  <c r="M71" i="24"/>
  <c r="K71" i="24"/>
  <c r="I71" i="24"/>
  <c r="C71" i="24"/>
  <c r="B71" i="24"/>
  <c r="A71" i="24"/>
  <c r="X70" i="24"/>
  <c r="V70" i="24"/>
  <c r="AD70" i="24" s="1"/>
  <c r="U70" i="24"/>
  <c r="R70" i="24"/>
  <c r="AE70" i="24" s="1"/>
  <c r="AF70" i="24" s="1"/>
  <c r="P70" i="24"/>
  <c r="O70" i="24"/>
  <c r="M70" i="24"/>
  <c r="K70" i="24"/>
  <c r="I70" i="24"/>
  <c r="C70" i="24"/>
  <c r="B70" i="24" s="1"/>
  <c r="A70" i="24"/>
  <c r="AF69" i="24"/>
  <c r="AC69" i="24"/>
  <c r="X69" i="24"/>
  <c r="V69" i="24"/>
  <c r="AD69" i="24" s="1"/>
  <c r="U69" i="24"/>
  <c r="R69" i="24"/>
  <c r="AE69" i="24" s="1"/>
  <c r="P69" i="24"/>
  <c r="O69" i="24"/>
  <c r="M69" i="24"/>
  <c r="K69" i="24"/>
  <c r="I69" i="24"/>
  <c r="C69" i="24"/>
  <c r="B69" i="24" s="1"/>
  <c r="A69" i="24"/>
  <c r="AF68" i="24"/>
  <c r="AE68" i="24"/>
  <c r="AC68" i="24"/>
  <c r="X68" i="24"/>
  <c r="V68" i="24"/>
  <c r="AD68" i="24" s="1"/>
  <c r="U68" i="24"/>
  <c r="R68" i="24"/>
  <c r="P68" i="24"/>
  <c r="O68" i="24"/>
  <c r="M68" i="24"/>
  <c r="K68" i="24"/>
  <c r="I68" i="24"/>
  <c r="C68" i="24"/>
  <c r="B68" i="24" s="1"/>
  <c r="A68" i="24"/>
  <c r="AC67" i="24"/>
  <c r="X67" i="24"/>
  <c r="V67" i="24"/>
  <c r="AD67" i="24" s="1"/>
  <c r="U67" i="24"/>
  <c r="R67" i="24"/>
  <c r="AE67" i="24" s="1"/>
  <c r="AF67" i="24" s="1"/>
  <c r="P67" i="24"/>
  <c r="O67" i="24"/>
  <c r="M67" i="24"/>
  <c r="K67" i="24"/>
  <c r="I67" i="24"/>
  <c r="C67" i="24"/>
  <c r="B67" i="24" s="1"/>
  <c r="A67" i="24"/>
  <c r="AC66" i="24"/>
  <c r="X66" i="24"/>
  <c r="V66" i="24"/>
  <c r="AD66" i="24" s="1"/>
  <c r="U66" i="24"/>
  <c r="R66" i="24"/>
  <c r="AE66" i="24" s="1"/>
  <c r="AF66" i="24" s="1"/>
  <c r="P66" i="24"/>
  <c r="O66" i="24"/>
  <c r="M66" i="24"/>
  <c r="K66" i="24"/>
  <c r="I66" i="24"/>
  <c r="C66" i="24"/>
  <c r="B66" i="24" s="1"/>
  <c r="A66" i="24"/>
  <c r="AC65" i="24"/>
  <c r="X65" i="24"/>
  <c r="V65" i="24"/>
  <c r="AD65" i="24" s="1"/>
  <c r="U65" i="24"/>
  <c r="R65" i="24"/>
  <c r="AE65" i="24" s="1"/>
  <c r="AF65" i="24" s="1"/>
  <c r="P65" i="24"/>
  <c r="O65" i="24"/>
  <c r="M65" i="24"/>
  <c r="K65" i="24"/>
  <c r="I65" i="24"/>
  <c r="C65" i="24"/>
  <c r="B65" i="24" s="1"/>
  <c r="A65" i="24"/>
  <c r="AC64" i="24"/>
  <c r="X64" i="24"/>
  <c r="V64" i="24"/>
  <c r="AD64" i="24" s="1"/>
  <c r="U64" i="24"/>
  <c r="R64" i="24"/>
  <c r="AE64" i="24" s="1"/>
  <c r="AF64" i="24" s="1"/>
  <c r="P64" i="24"/>
  <c r="O64" i="24"/>
  <c r="M64" i="24"/>
  <c r="K64" i="24"/>
  <c r="I64" i="24"/>
  <c r="C64" i="24"/>
  <c r="B64" i="24" s="1"/>
  <c r="A64" i="24"/>
  <c r="AC63" i="24"/>
  <c r="X63" i="24"/>
  <c r="V63" i="24"/>
  <c r="AD63" i="24" s="1"/>
  <c r="U63" i="24"/>
  <c r="R63" i="24"/>
  <c r="AE63" i="24" s="1"/>
  <c r="AF63" i="24" s="1"/>
  <c r="P63" i="24"/>
  <c r="O63" i="24"/>
  <c r="M63" i="24"/>
  <c r="K63" i="24"/>
  <c r="I63" i="24"/>
  <c r="C63" i="24"/>
  <c r="B63" i="24" s="1"/>
  <c r="A63" i="24"/>
  <c r="AC62" i="24"/>
  <c r="X62" i="24"/>
  <c r="V62" i="24"/>
  <c r="AD62" i="24" s="1"/>
  <c r="U62" i="24"/>
  <c r="R62" i="24"/>
  <c r="AE62" i="24" s="1"/>
  <c r="AF62" i="24" s="1"/>
  <c r="P62" i="24"/>
  <c r="O62" i="24"/>
  <c r="M62" i="24"/>
  <c r="K62" i="24"/>
  <c r="I62" i="24"/>
  <c r="C62" i="24"/>
  <c r="B62" i="24" s="1"/>
  <c r="A62" i="24"/>
  <c r="AC61" i="24"/>
  <c r="X61" i="24"/>
  <c r="V61" i="24"/>
  <c r="AD61" i="24" s="1"/>
  <c r="U61" i="24"/>
  <c r="R61" i="24"/>
  <c r="AE61" i="24" s="1"/>
  <c r="AF61" i="24" s="1"/>
  <c r="P61" i="24"/>
  <c r="O61" i="24"/>
  <c r="M61" i="24"/>
  <c r="K61" i="24"/>
  <c r="I61" i="24"/>
  <c r="C61" i="24"/>
  <c r="B61" i="24" s="1"/>
  <c r="A61" i="24"/>
  <c r="AC60" i="24"/>
  <c r="X60" i="24"/>
  <c r="V60" i="24"/>
  <c r="AD60" i="24" s="1"/>
  <c r="U60" i="24"/>
  <c r="R60" i="24"/>
  <c r="AE60" i="24" s="1"/>
  <c r="AF60" i="24" s="1"/>
  <c r="P60" i="24"/>
  <c r="O60" i="24"/>
  <c r="M60" i="24"/>
  <c r="K60" i="24"/>
  <c r="I60" i="24"/>
  <c r="C60" i="24"/>
  <c r="B60" i="24" s="1"/>
  <c r="A60" i="24"/>
  <c r="AC59" i="24"/>
  <c r="X59" i="24"/>
  <c r="V59" i="24"/>
  <c r="AD59" i="24" s="1"/>
  <c r="U59" i="24"/>
  <c r="R59" i="24"/>
  <c r="AE59" i="24" s="1"/>
  <c r="AF59" i="24" s="1"/>
  <c r="P59" i="24"/>
  <c r="O59" i="24"/>
  <c r="M59" i="24"/>
  <c r="K59" i="24"/>
  <c r="I59" i="24"/>
  <c r="C59" i="24"/>
  <c r="B59" i="24" s="1"/>
  <c r="A59" i="24"/>
  <c r="AC58" i="24"/>
  <c r="X58" i="24"/>
  <c r="V58" i="24"/>
  <c r="AD58" i="24" s="1"/>
  <c r="U58" i="24"/>
  <c r="R58" i="24"/>
  <c r="AE58" i="24" s="1"/>
  <c r="AF58" i="24" s="1"/>
  <c r="P58" i="24"/>
  <c r="O58" i="24"/>
  <c r="M58" i="24"/>
  <c r="K58" i="24"/>
  <c r="I58" i="24"/>
  <c r="C58" i="24"/>
  <c r="B58" i="24" s="1"/>
  <c r="A58" i="24"/>
  <c r="AC57" i="24"/>
  <c r="X57" i="24"/>
  <c r="V57" i="24"/>
  <c r="AD57" i="24" s="1"/>
  <c r="U57" i="24"/>
  <c r="R57" i="24"/>
  <c r="AE57" i="24" s="1"/>
  <c r="AF57" i="24" s="1"/>
  <c r="P57" i="24"/>
  <c r="O57" i="24"/>
  <c r="M57" i="24"/>
  <c r="K57" i="24"/>
  <c r="I57" i="24"/>
  <c r="C57" i="24"/>
  <c r="B57" i="24" s="1"/>
  <c r="A57" i="24"/>
  <c r="AC56" i="24"/>
  <c r="X56" i="24"/>
  <c r="V56" i="24"/>
  <c r="AD56" i="24" s="1"/>
  <c r="U56" i="24"/>
  <c r="R56" i="24"/>
  <c r="AE56" i="24" s="1"/>
  <c r="AF56" i="24" s="1"/>
  <c r="P56" i="24"/>
  <c r="O56" i="24"/>
  <c r="M56" i="24"/>
  <c r="K56" i="24"/>
  <c r="I56" i="24"/>
  <c r="C56" i="24"/>
  <c r="B56" i="24" s="1"/>
  <c r="A56" i="24"/>
  <c r="AC55" i="24"/>
  <c r="X55" i="24"/>
  <c r="V55" i="24"/>
  <c r="AD55" i="24" s="1"/>
  <c r="U55" i="24"/>
  <c r="R55" i="24"/>
  <c r="AE55" i="24" s="1"/>
  <c r="AF55" i="24" s="1"/>
  <c r="P55" i="24"/>
  <c r="O55" i="24"/>
  <c r="M55" i="24"/>
  <c r="K55" i="24"/>
  <c r="I55" i="24"/>
  <c r="C55" i="24"/>
  <c r="B55" i="24" s="1"/>
  <c r="A55" i="24"/>
  <c r="AC54" i="24"/>
  <c r="X54" i="24"/>
  <c r="V54" i="24"/>
  <c r="AD54" i="24" s="1"/>
  <c r="U54" i="24"/>
  <c r="R54" i="24"/>
  <c r="AE54" i="24" s="1"/>
  <c r="AF54" i="24" s="1"/>
  <c r="P54" i="24"/>
  <c r="O54" i="24"/>
  <c r="M54" i="24"/>
  <c r="K54" i="24"/>
  <c r="I54" i="24"/>
  <c r="C54" i="24"/>
  <c r="B54" i="24" s="1"/>
  <c r="A54" i="24"/>
  <c r="AC53" i="24"/>
  <c r="X53" i="24"/>
  <c r="V53" i="24"/>
  <c r="AD53" i="24" s="1"/>
  <c r="U53" i="24"/>
  <c r="R53" i="24"/>
  <c r="AE53" i="24" s="1"/>
  <c r="AF53" i="24" s="1"/>
  <c r="P53" i="24"/>
  <c r="O53" i="24"/>
  <c r="M53" i="24"/>
  <c r="K53" i="24"/>
  <c r="I53" i="24"/>
  <c r="C53" i="24"/>
  <c r="B53" i="24" s="1"/>
  <c r="A53" i="24"/>
  <c r="AC52" i="24"/>
  <c r="X52" i="24"/>
  <c r="V52" i="24"/>
  <c r="AD52" i="24" s="1"/>
  <c r="U52" i="24"/>
  <c r="R52" i="24"/>
  <c r="AE52" i="24" s="1"/>
  <c r="AF52" i="24" s="1"/>
  <c r="P52" i="24"/>
  <c r="O52" i="24"/>
  <c r="M52" i="24"/>
  <c r="K52" i="24"/>
  <c r="I52" i="24"/>
  <c r="C52" i="24"/>
  <c r="B52" i="24" s="1"/>
  <c r="A52" i="24"/>
  <c r="AC51" i="24"/>
  <c r="X51" i="24"/>
  <c r="V51" i="24"/>
  <c r="AD51" i="24" s="1"/>
  <c r="U51" i="24"/>
  <c r="R51" i="24"/>
  <c r="AE51" i="24" s="1"/>
  <c r="AF51" i="24" s="1"/>
  <c r="P51" i="24"/>
  <c r="O51" i="24"/>
  <c r="M51" i="24"/>
  <c r="K51" i="24"/>
  <c r="I51" i="24"/>
  <c r="C51" i="24"/>
  <c r="B51" i="24" s="1"/>
  <c r="A51" i="24"/>
  <c r="AC50" i="24"/>
  <c r="X50" i="24"/>
  <c r="V50" i="24"/>
  <c r="AD50" i="24" s="1"/>
  <c r="U50" i="24"/>
  <c r="R50" i="24"/>
  <c r="AE50" i="24" s="1"/>
  <c r="AF50" i="24" s="1"/>
  <c r="P50" i="24"/>
  <c r="O50" i="24"/>
  <c r="M50" i="24"/>
  <c r="K50" i="24"/>
  <c r="I50" i="24"/>
  <c r="C50" i="24"/>
  <c r="B50" i="24" s="1"/>
  <c r="A50" i="24"/>
  <c r="AC49" i="24"/>
  <c r="X49" i="24"/>
  <c r="V49" i="24"/>
  <c r="AD49" i="24" s="1"/>
  <c r="U49" i="24"/>
  <c r="R49" i="24"/>
  <c r="AE49" i="24" s="1"/>
  <c r="AF49" i="24" s="1"/>
  <c r="P49" i="24"/>
  <c r="O49" i="24"/>
  <c r="M49" i="24"/>
  <c r="K49" i="24"/>
  <c r="I49" i="24"/>
  <c r="C49" i="24"/>
  <c r="B49" i="24" s="1"/>
  <c r="A49" i="24"/>
  <c r="AC48" i="24"/>
  <c r="X48" i="24"/>
  <c r="V48" i="24"/>
  <c r="AD48" i="24" s="1"/>
  <c r="U48" i="24"/>
  <c r="R48" i="24"/>
  <c r="AE48" i="24" s="1"/>
  <c r="AF48" i="24" s="1"/>
  <c r="P48" i="24"/>
  <c r="O48" i="24"/>
  <c r="M48" i="24"/>
  <c r="K48" i="24"/>
  <c r="I48" i="24"/>
  <c r="C48" i="24"/>
  <c r="B48" i="24" s="1"/>
  <c r="A48" i="24"/>
  <c r="AC47" i="24"/>
  <c r="X47" i="24"/>
  <c r="V47" i="24"/>
  <c r="AD47" i="24" s="1"/>
  <c r="U47" i="24"/>
  <c r="R47" i="24"/>
  <c r="AE47" i="24" s="1"/>
  <c r="AF47" i="24" s="1"/>
  <c r="P47" i="24"/>
  <c r="O47" i="24"/>
  <c r="M47" i="24"/>
  <c r="K47" i="24"/>
  <c r="I47" i="24"/>
  <c r="C47" i="24"/>
  <c r="B47" i="24" s="1"/>
  <c r="A47" i="24"/>
  <c r="AC46" i="24"/>
  <c r="X46" i="24"/>
  <c r="V46" i="24"/>
  <c r="AD46" i="24" s="1"/>
  <c r="U46" i="24"/>
  <c r="R46" i="24"/>
  <c r="AE46" i="24" s="1"/>
  <c r="AF46" i="24" s="1"/>
  <c r="P46" i="24"/>
  <c r="O46" i="24"/>
  <c r="M46" i="24"/>
  <c r="K46" i="24"/>
  <c r="I46" i="24"/>
  <c r="C46" i="24"/>
  <c r="B46" i="24" s="1"/>
  <c r="A46" i="24"/>
  <c r="AC45" i="24"/>
  <c r="X45" i="24"/>
  <c r="V45" i="24"/>
  <c r="AD45" i="24" s="1"/>
  <c r="U45" i="24"/>
  <c r="R45" i="24"/>
  <c r="AE45" i="24" s="1"/>
  <c r="AF45" i="24" s="1"/>
  <c r="P45" i="24"/>
  <c r="O45" i="24"/>
  <c r="M45" i="24"/>
  <c r="K45" i="24"/>
  <c r="I45" i="24"/>
  <c r="C45" i="24"/>
  <c r="B45" i="24" s="1"/>
  <c r="A45" i="24"/>
  <c r="AC44" i="24"/>
  <c r="X44" i="24"/>
  <c r="V44" i="24"/>
  <c r="AD44" i="24" s="1"/>
  <c r="U44" i="24"/>
  <c r="R44" i="24"/>
  <c r="AE44" i="24" s="1"/>
  <c r="AF44" i="24" s="1"/>
  <c r="P44" i="24"/>
  <c r="O44" i="24"/>
  <c r="M44" i="24"/>
  <c r="K44" i="24"/>
  <c r="I44" i="24"/>
  <c r="C44" i="24"/>
  <c r="B44" i="24" s="1"/>
  <c r="A44" i="24"/>
  <c r="AC43" i="24"/>
  <c r="X43" i="24"/>
  <c r="V43" i="24"/>
  <c r="AD43" i="24" s="1"/>
  <c r="U43" i="24"/>
  <c r="R43" i="24"/>
  <c r="AE43" i="24" s="1"/>
  <c r="AF43" i="24" s="1"/>
  <c r="P43" i="24"/>
  <c r="O43" i="24"/>
  <c r="M43" i="24"/>
  <c r="K43" i="24"/>
  <c r="I43" i="24"/>
  <c r="C43" i="24"/>
  <c r="B43" i="24" s="1"/>
  <c r="A43" i="24"/>
  <c r="AC42" i="24"/>
  <c r="X42" i="24"/>
  <c r="V42" i="24"/>
  <c r="AD42" i="24" s="1"/>
  <c r="U42" i="24"/>
  <c r="R42" i="24"/>
  <c r="AE42" i="24" s="1"/>
  <c r="AF42" i="24" s="1"/>
  <c r="P42" i="24"/>
  <c r="O42" i="24"/>
  <c r="M42" i="24"/>
  <c r="K42" i="24"/>
  <c r="I42" i="24"/>
  <c r="C42" i="24"/>
  <c r="B42" i="24" s="1"/>
  <c r="A42" i="24"/>
  <c r="AC41" i="24"/>
  <c r="X41" i="24"/>
  <c r="V41" i="24"/>
  <c r="AD41" i="24" s="1"/>
  <c r="U41" i="24"/>
  <c r="R41" i="24"/>
  <c r="AE41" i="24" s="1"/>
  <c r="AF41" i="24" s="1"/>
  <c r="P41" i="24"/>
  <c r="O41" i="24"/>
  <c r="M41" i="24"/>
  <c r="K41" i="24"/>
  <c r="I41" i="24"/>
  <c r="C41" i="24"/>
  <c r="B41" i="24" s="1"/>
  <c r="A41" i="24"/>
  <c r="AC40" i="24"/>
  <c r="X40" i="24"/>
  <c r="V40" i="24"/>
  <c r="AD40" i="24" s="1"/>
  <c r="U40" i="24"/>
  <c r="R40" i="24"/>
  <c r="AE40" i="24" s="1"/>
  <c r="AF40" i="24" s="1"/>
  <c r="P40" i="24"/>
  <c r="O40" i="24"/>
  <c r="M40" i="24"/>
  <c r="K40" i="24"/>
  <c r="I40" i="24"/>
  <c r="C40" i="24"/>
  <c r="B40" i="24" s="1"/>
  <c r="A40" i="24"/>
  <c r="AC39" i="24"/>
  <c r="X39" i="24"/>
  <c r="V39" i="24"/>
  <c r="AD39" i="24" s="1"/>
  <c r="U39" i="24"/>
  <c r="R39" i="24"/>
  <c r="AE39" i="24" s="1"/>
  <c r="AF39" i="24" s="1"/>
  <c r="P39" i="24"/>
  <c r="O39" i="24"/>
  <c r="M39" i="24"/>
  <c r="K39" i="24"/>
  <c r="I39" i="24"/>
  <c r="C39" i="24"/>
  <c r="B39" i="24" s="1"/>
  <c r="A39" i="24"/>
  <c r="AC38" i="24"/>
  <c r="X38" i="24"/>
  <c r="V38" i="24"/>
  <c r="AD38" i="24" s="1"/>
  <c r="U38" i="24"/>
  <c r="R38" i="24"/>
  <c r="AE38" i="24" s="1"/>
  <c r="AF38" i="24" s="1"/>
  <c r="P38" i="24"/>
  <c r="O38" i="24"/>
  <c r="M38" i="24"/>
  <c r="K38" i="24"/>
  <c r="I38" i="24"/>
  <c r="C38" i="24"/>
  <c r="B38" i="24" s="1"/>
  <c r="A38" i="24"/>
  <c r="AC37" i="24"/>
  <c r="X37" i="24"/>
  <c r="V37" i="24"/>
  <c r="AD37" i="24" s="1"/>
  <c r="U37" i="24"/>
  <c r="R37" i="24"/>
  <c r="AE37" i="24" s="1"/>
  <c r="AF37" i="24" s="1"/>
  <c r="P37" i="24"/>
  <c r="O37" i="24"/>
  <c r="M37" i="24"/>
  <c r="K37" i="24"/>
  <c r="I37" i="24"/>
  <c r="C37" i="24"/>
  <c r="B37" i="24" s="1"/>
  <c r="A37" i="24"/>
  <c r="AC36" i="24"/>
  <c r="X36" i="24"/>
  <c r="V36" i="24"/>
  <c r="AD36" i="24" s="1"/>
  <c r="U36" i="24"/>
  <c r="R36" i="24"/>
  <c r="AE36" i="24" s="1"/>
  <c r="AF36" i="24" s="1"/>
  <c r="P36" i="24"/>
  <c r="O36" i="24"/>
  <c r="M36" i="24"/>
  <c r="K36" i="24"/>
  <c r="I36" i="24"/>
  <c r="C36" i="24"/>
  <c r="B36" i="24" s="1"/>
  <c r="A36" i="24"/>
  <c r="AC35" i="24"/>
  <c r="X35" i="24"/>
  <c r="V35" i="24"/>
  <c r="AD35" i="24" s="1"/>
  <c r="U35" i="24"/>
  <c r="R35" i="24"/>
  <c r="AE35" i="24" s="1"/>
  <c r="AF35" i="24" s="1"/>
  <c r="P35" i="24"/>
  <c r="O35" i="24"/>
  <c r="M35" i="24"/>
  <c r="K35" i="24"/>
  <c r="I35" i="24"/>
  <c r="C35" i="24"/>
  <c r="B35" i="24" s="1"/>
  <c r="A35" i="24"/>
  <c r="AC34" i="24"/>
  <c r="X34" i="24"/>
  <c r="V34" i="24"/>
  <c r="AD34" i="24" s="1"/>
  <c r="U34" i="24"/>
  <c r="R34" i="24"/>
  <c r="AE34" i="24" s="1"/>
  <c r="AF34" i="24" s="1"/>
  <c r="P34" i="24"/>
  <c r="O34" i="24"/>
  <c r="M34" i="24"/>
  <c r="K34" i="24"/>
  <c r="I34" i="24"/>
  <c r="C34" i="24"/>
  <c r="B34" i="24" s="1"/>
  <c r="A34" i="24"/>
  <c r="AC33" i="24"/>
  <c r="X33" i="24"/>
  <c r="V33" i="24"/>
  <c r="AD33" i="24" s="1"/>
  <c r="U33" i="24"/>
  <c r="R33" i="24"/>
  <c r="AE33" i="24" s="1"/>
  <c r="AF33" i="24" s="1"/>
  <c r="P33" i="24"/>
  <c r="O33" i="24"/>
  <c r="M33" i="24"/>
  <c r="K33" i="24"/>
  <c r="I33" i="24"/>
  <c r="C33" i="24"/>
  <c r="B33" i="24" s="1"/>
  <c r="A33" i="24"/>
  <c r="AC32" i="24"/>
  <c r="X32" i="24"/>
  <c r="V32" i="24"/>
  <c r="AD32" i="24" s="1"/>
  <c r="U32" i="24"/>
  <c r="R32" i="24"/>
  <c r="AE32" i="24" s="1"/>
  <c r="AF32" i="24" s="1"/>
  <c r="P32" i="24"/>
  <c r="O32" i="24"/>
  <c r="M32" i="24"/>
  <c r="K32" i="24"/>
  <c r="I32" i="24"/>
  <c r="C32" i="24"/>
  <c r="B32" i="24" s="1"/>
  <c r="A32" i="24"/>
  <c r="AC31" i="24"/>
  <c r="X31" i="24"/>
  <c r="V31" i="24"/>
  <c r="AD31" i="24" s="1"/>
  <c r="U31" i="24"/>
  <c r="R31" i="24"/>
  <c r="AE31" i="24" s="1"/>
  <c r="AF31" i="24" s="1"/>
  <c r="P31" i="24"/>
  <c r="O31" i="24"/>
  <c r="M31" i="24"/>
  <c r="K31" i="24"/>
  <c r="I31" i="24"/>
  <c r="C31" i="24"/>
  <c r="B31" i="24" s="1"/>
  <c r="A31" i="24"/>
  <c r="AC30" i="24"/>
  <c r="X30" i="24"/>
  <c r="V30" i="24"/>
  <c r="AD30" i="24" s="1"/>
  <c r="U30" i="24"/>
  <c r="R30" i="24"/>
  <c r="AE30" i="24" s="1"/>
  <c r="AF30" i="24" s="1"/>
  <c r="P30" i="24"/>
  <c r="O30" i="24"/>
  <c r="M30" i="24"/>
  <c r="K30" i="24"/>
  <c r="I30" i="24"/>
  <c r="C30" i="24"/>
  <c r="B30" i="24" s="1"/>
  <c r="A30" i="24"/>
  <c r="AC29" i="24"/>
  <c r="X29" i="24"/>
  <c r="V29" i="24"/>
  <c r="AD29" i="24" s="1"/>
  <c r="U29" i="24"/>
  <c r="R29" i="24"/>
  <c r="AE29" i="24" s="1"/>
  <c r="AF29" i="24" s="1"/>
  <c r="P29" i="24"/>
  <c r="O29" i="24"/>
  <c r="M29" i="24"/>
  <c r="K29" i="24"/>
  <c r="I29" i="24"/>
  <c r="C29" i="24"/>
  <c r="B29" i="24" s="1"/>
  <c r="A29" i="24"/>
  <c r="AC28" i="24"/>
  <c r="X28" i="24"/>
  <c r="V28" i="24"/>
  <c r="AD28" i="24" s="1"/>
  <c r="U28" i="24"/>
  <c r="R28" i="24"/>
  <c r="AE28" i="24" s="1"/>
  <c r="AF28" i="24" s="1"/>
  <c r="P28" i="24"/>
  <c r="O28" i="24"/>
  <c r="M28" i="24"/>
  <c r="K28" i="24"/>
  <c r="I28" i="24"/>
  <c r="C28" i="24"/>
  <c r="B28" i="24" s="1"/>
  <c r="A28" i="24"/>
  <c r="AC27" i="24"/>
  <c r="X27" i="24"/>
  <c r="V27" i="24"/>
  <c r="AD27" i="24" s="1"/>
  <c r="U27" i="24"/>
  <c r="R27" i="24"/>
  <c r="AE27" i="24" s="1"/>
  <c r="AF27" i="24" s="1"/>
  <c r="P27" i="24"/>
  <c r="O27" i="24"/>
  <c r="M27" i="24"/>
  <c r="K27" i="24"/>
  <c r="I27" i="24"/>
  <c r="C27" i="24"/>
  <c r="B27" i="24" s="1"/>
  <c r="A27" i="24"/>
  <c r="AC26" i="24"/>
  <c r="X26" i="24"/>
  <c r="V26" i="24"/>
  <c r="AD26" i="24" s="1"/>
  <c r="U26" i="24"/>
  <c r="R26" i="24"/>
  <c r="AE26" i="24" s="1"/>
  <c r="AF26" i="24" s="1"/>
  <c r="P26" i="24"/>
  <c r="O26" i="24"/>
  <c r="M26" i="24"/>
  <c r="K26" i="24"/>
  <c r="I26" i="24"/>
  <c r="C26" i="24"/>
  <c r="B26" i="24" s="1"/>
  <c r="A26" i="24"/>
  <c r="AC25" i="24"/>
  <c r="X25" i="24"/>
  <c r="V25" i="24"/>
  <c r="AD25" i="24" s="1"/>
  <c r="U25" i="24"/>
  <c r="R25" i="24"/>
  <c r="AE25" i="24" s="1"/>
  <c r="AF25" i="24" s="1"/>
  <c r="P25" i="24"/>
  <c r="O25" i="24"/>
  <c r="M25" i="24"/>
  <c r="K25" i="24"/>
  <c r="I25" i="24"/>
  <c r="C25" i="24"/>
  <c r="B25" i="24" s="1"/>
  <c r="A25" i="24"/>
  <c r="AC24" i="24"/>
  <c r="X24" i="24"/>
  <c r="V24" i="24"/>
  <c r="AD24" i="24" s="1"/>
  <c r="U24" i="24"/>
  <c r="R24" i="24"/>
  <c r="AE24" i="24" s="1"/>
  <c r="AF24" i="24" s="1"/>
  <c r="P24" i="24"/>
  <c r="O24" i="24"/>
  <c r="M24" i="24"/>
  <c r="K24" i="24"/>
  <c r="I24" i="24"/>
  <c r="C24" i="24"/>
  <c r="B24" i="24" s="1"/>
  <c r="A24" i="24"/>
  <c r="AC23" i="24"/>
  <c r="X23" i="24"/>
  <c r="V23" i="24"/>
  <c r="AD23" i="24" s="1"/>
  <c r="U23" i="24"/>
  <c r="R23" i="24"/>
  <c r="AE23" i="24" s="1"/>
  <c r="AF23" i="24" s="1"/>
  <c r="P23" i="24"/>
  <c r="O23" i="24"/>
  <c r="M23" i="24"/>
  <c r="K23" i="24"/>
  <c r="I23" i="24"/>
  <c r="C23" i="24"/>
  <c r="B23" i="24" s="1"/>
  <c r="A23" i="24"/>
  <c r="AC22" i="24"/>
  <c r="X22" i="24"/>
  <c r="V22" i="24"/>
  <c r="AD22" i="24" s="1"/>
  <c r="U22" i="24"/>
  <c r="R22" i="24"/>
  <c r="AE22" i="24" s="1"/>
  <c r="AF22" i="24" s="1"/>
  <c r="P22" i="24"/>
  <c r="O22" i="24"/>
  <c r="M22" i="24"/>
  <c r="K22" i="24"/>
  <c r="I22" i="24"/>
  <c r="C22" i="24"/>
  <c r="B22" i="24" s="1"/>
  <c r="A22" i="24"/>
  <c r="AC21" i="24"/>
  <c r="X21" i="24"/>
  <c r="V21" i="24"/>
  <c r="AD21" i="24" s="1"/>
  <c r="U21" i="24"/>
  <c r="R21" i="24"/>
  <c r="AE21" i="24" s="1"/>
  <c r="AF21" i="24" s="1"/>
  <c r="P21" i="24"/>
  <c r="O21" i="24"/>
  <c r="M21" i="24"/>
  <c r="K21" i="24"/>
  <c r="I21" i="24"/>
  <c r="C21" i="24"/>
  <c r="B21" i="24" s="1"/>
  <c r="A21" i="24"/>
  <c r="AC20" i="24"/>
  <c r="X20" i="24"/>
  <c r="V20" i="24"/>
  <c r="AD20" i="24" s="1"/>
  <c r="U20" i="24"/>
  <c r="R20" i="24"/>
  <c r="AE20" i="24" s="1"/>
  <c r="AF20" i="24" s="1"/>
  <c r="P20" i="24"/>
  <c r="O20" i="24"/>
  <c r="M20" i="24"/>
  <c r="K20" i="24"/>
  <c r="I20" i="24"/>
  <c r="C20" i="24"/>
  <c r="B20" i="24" s="1"/>
  <c r="A20" i="24"/>
  <c r="AC19" i="24"/>
  <c r="X19" i="24"/>
  <c r="V19" i="24"/>
  <c r="AD19" i="24" s="1"/>
  <c r="U19" i="24"/>
  <c r="R19" i="24"/>
  <c r="AE19" i="24" s="1"/>
  <c r="AF19" i="24" s="1"/>
  <c r="P19" i="24"/>
  <c r="O19" i="24"/>
  <c r="M19" i="24"/>
  <c r="K19" i="24"/>
  <c r="I19" i="24"/>
  <c r="C19" i="24"/>
  <c r="B19" i="24" s="1"/>
  <c r="A19" i="24"/>
  <c r="AC18" i="24"/>
  <c r="X18" i="24"/>
  <c r="V18" i="24"/>
  <c r="AD18" i="24" s="1"/>
  <c r="U18" i="24"/>
  <c r="R18" i="24"/>
  <c r="AE18" i="24" s="1"/>
  <c r="AF18" i="24" s="1"/>
  <c r="P18" i="24"/>
  <c r="O18" i="24"/>
  <c r="M18" i="24"/>
  <c r="K18" i="24"/>
  <c r="I18" i="24"/>
  <c r="C18" i="24"/>
  <c r="B18" i="24" s="1"/>
  <c r="A18" i="24"/>
  <c r="AC17" i="24"/>
  <c r="X17" i="24"/>
  <c r="V17" i="24"/>
  <c r="AD17" i="24" s="1"/>
  <c r="U17" i="24"/>
  <c r="R17" i="24"/>
  <c r="AE17" i="24" s="1"/>
  <c r="AF17" i="24" s="1"/>
  <c r="P17" i="24"/>
  <c r="O17" i="24"/>
  <c r="M17" i="24"/>
  <c r="K17" i="24"/>
  <c r="I17" i="24"/>
  <c r="C17" i="24"/>
  <c r="B17" i="24" s="1"/>
  <c r="A17" i="24"/>
  <c r="AC16" i="24"/>
  <c r="X16" i="24"/>
  <c r="V16" i="24"/>
  <c r="AD16" i="24" s="1"/>
  <c r="U16" i="24"/>
  <c r="R16" i="24"/>
  <c r="AE16" i="24" s="1"/>
  <c r="AF16" i="24" s="1"/>
  <c r="P16" i="24"/>
  <c r="O16" i="24"/>
  <c r="M16" i="24"/>
  <c r="K16" i="24"/>
  <c r="I16" i="24"/>
  <c r="C16" i="24"/>
  <c r="B16" i="24" s="1"/>
  <c r="A16" i="24"/>
  <c r="AC15" i="24"/>
  <c r="X15" i="24"/>
  <c r="V15" i="24"/>
  <c r="AD15" i="24" s="1"/>
  <c r="U15" i="24"/>
  <c r="R15" i="24"/>
  <c r="AE15" i="24" s="1"/>
  <c r="AF15" i="24" s="1"/>
  <c r="P15" i="24"/>
  <c r="O15" i="24"/>
  <c r="M15" i="24"/>
  <c r="K15" i="24"/>
  <c r="I15" i="24"/>
  <c r="C15" i="24"/>
  <c r="B15" i="24" s="1"/>
  <c r="A15" i="24"/>
  <c r="AC14" i="24"/>
  <c r="X14" i="24"/>
  <c r="V14" i="24"/>
  <c r="AD14" i="24" s="1"/>
  <c r="U14" i="24"/>
  <c r="R14" i="24"/>
  <c r="AE14" i="24" s="1"/>
  <c r="AF14" i="24" s="1"/>
  <c r="P14" i="24"/>
  <c r="O14" i="24"/>
  <c r="M14" i="24"/>
  <c r="K14" i="24"/>
  <c r="I14" i="24"/>
  <c r="C14" i="24"/>
  <c r="B14" i="24" s="1"/>
  <c r="A14" i="24"/>
  <c r="AC13" i="24"/>
  <c r="X13" i="24"/>
  <c r="V13" i="24"/>
  <c r="AD13" i="24" s="1"/>
  <c r="U13" i="24"/>
  <c r="R13" i="24"/>
  <c r="AE13" i="24" s="1"/>
  <c r="AF13" i="24" s="1"/>
  <c r="P13" i="24"/>
  <c r="O13" i="24"/>
  <c r="M13" i="24"/>
  <c r="K13" i="24"/>
  <c r="I13" i="24"/>
  <c r="C13" i="24"/>
  <c r="B13" i="24" s="1"/>
  <c r="A13" i="24"/>
  <c r="AC12" i="24"/>
  <c r="X12" i="24"/>
  <c r="V12" i="24"/>
  <c r="AD12" i="24" s="1"/>
  <c r="U12" i="24"/>
  <c r="R12" i="24"/>
  <c r="AE12" i="24" s="1"/>
  <c r="AF12" i="24" s="1"/>
  <c r="P12" i="24"/>
  <c r="O12" i="24"/>
  <c r="M12" i="24"/>
  <c r="K12" i="24"/>
  <c r="I12" i="24"/>
  <c r="C12" i="24"/>
  <c r="B12" i="24" s="1"/>
  <c r="A12" i="24"/>
  <c r="AC11" i="24"/>
  <c r="X11" i="24"/>
  <c r="V11" i="24"/>
  <c r="AD11" i="24" s="1"/>
  <c r="U11" i="24"/>
  <c r="R11" i="24"/>
  <c r="AE11" i="24" s="1"/>
  <c r="AF11" i="24" s="1"/>
  <c r="P11" i="24"/>
  <c r="O11" i="24"/>
  <c r="M11" i="24"/>
  <c r="K11" i="24"/>
  <c r="I11" i="24"/>
  <c r="C11" i="24"/>
  <c r="B11" i="24" s="1"/>
  <c r="A11" i="24"/>
  <c r="AC10" i="24"/>
  <c r="X10" i="24"/>
  <c r="V10" i="24"/>
  <c r="AD10" i="24" s="1"/>
  <c r="U10" i="24"/>
  <c r="R10" i="24"/>
  <c r="AE10" i="24" s="1"/>
  <c r="AF10" i="24" s="1"/>
  <c r="P10" i="24"/>
  <c r="O10" i="24"/>
  <c r="M10" i="24"/>
  <c r="K10" i="24"/>
  <c r="I10" i="24"/>
  <c r="C10" i="24"/>
  <c r="B10" i="24" s="1"/>
  <c r="A10" i="24"/>
  <c r="AC9" i="24"/>
  <c r="X9" i="24"/>
  <c r="V9" i="24"/>
  <c r="AD9" i="24" s="1"/>
  <c r="U9" i="24"/>
  <c r="R9" i="24"/>
  <c r="AE9" i="24" s="1"/>
  <c r="AF9" i="24" s="1"/>
  <c r="P9" i="24"/>
  <c r="O9" i="24"/>
  <c r="M9" i="24"/>
  <c r="K9" i="24"/>
  <c r="I9" i="24"/>
  <c r="C9" i="24"/>
  <c r="B9" i="24" s="1"/>
  <c r="A9" i="24"/>
  <c r="AC8" i="24"/>
  <c r="X8" i="24"/>
  <c r="V8" i="24"/>
  <c r="AD8" i="24" s="1"/>
  <c r="U8" i="24"/>
  <c r="R8" i="24"/>
  <c r="AE8" i="24" s="1"/>
  <c r="AF8" i="24" s="1"/>
  <c r="P8" i="24"/>
  <c r="O8" i="24"/>
  <c r="M8" i="24"/>
  <c r="K8" i="24"/>
  <c r="I8" i="24"/>
  <c r="C8" i="24"/>
  <c r="B8" i="24" s="1"/>
  <c r="A8" i="24"/>
  <c r="AC7" i="24"/>
  <c r="X7" i="24"/>
  <c r="V7" i="24"/>
  <c r="AD7" i="24" s="1"/>
  <c r="U7" i="24"/>
  <c r="R7" i="24"/>
  <c r="AE7" i="24" s="1"/>
  <c r="AF7" i="24" s="1"/>
  <c r="M7" i="24"/>
  <c r="K7" i="24"/>
  <c r="I7" i="24"/>
  <c r="C7" i="24"/>
  <c r="B7" i="24"/>
  <c r="A7" i="24"/>
  <c r="AD233" i="23"/>
  <c r="X233" i="23"/>
  <c r="V233" i="23"/>
  <c r="U233" i="23"/>
  <c r="R233" i="23"/>
  <c r="O233" i="23"/>
  <c r="P233" i="23" s="1"/>
  <c r="M233" i="23"/>
  <c r="K233" i="23"/>
  <c r="I233" i="23"/>
  <c r="C233" i="23"/>
  <c r="B233" i="23" s="1"/>
  <c r="A233" i="23"/>
  <c r="AD232" i="23"/>
  <c r="X232" i="23"/>
  <c r="V232" i="23"/>
  <c r="U232" i="23"/>
  <c r="R232" i="23"/>
  <c r="O232" i="23"/>
  <c r="P232" i="23" s="1"/>
  <c r="M232" i="23"/>
  <c r="K232" i="23"/>
  <c r="I232" i="23"/>
  <c r="C232" i="23"/>
  <c r="B232" i="23" s="1"/>
  <c r="A232" i="23"/>
  <c r="AD231" i="23"/>
  <c r="X231" i="23"/>
  <c r="V231" i="23"/>
  <c r="U231" i="23"/>
  <c r="R231" i="23"/>
  <c r="O231" i="23"/>
  <c r="P231" i="23" s="1"/>
  <c r="M231" i="23"/>
  <c r="K231" i="23"/>
  <c r="I231" i="23"/>
  <c r="C231" i="23"/>
  <c r="B231" i="23" s="1"/>
  <c r="A231" i="23"/>
  <c r="AD230" i="23"/>
  <c r="X230" i="23"/>
  <c r="V230" i="23"/>
  <c r="U230" i="23"/>
  <c r="R230" i="23"/>
  <c r="O230" i="23"/>
  <c r="P230" i="23" s="1"/>
  <c r="M230" i="23"/>
  <c r="K230" i="23"/>
  <c r="I230" i="23"/>
  <c r="C230" i="23"/>
  <c r="B230" i="23" s="1"/>
  <c r="A230" i="23"/>
  <c r="AD229" i="23"/>
  <c r="X229" i="23"/>
  <c r="V229" i="23"/>
  <c r="U229" i="23"/>
  <c r="R229" i="23"/>
  <c r="O229" i="23"/>
  <c r="P229" i="23" s="1"/>
  <c r="M229" i="23"/>
  <c r="K229" i="23"/>
  <c r="I229" i="23"/>
  <c r="C229" i="23"/>
  <c r="B229" i="23" s="1"/>
  <c r="A229" i="23"/>
  <c r="AD228" i="23"/>
  <c r="X228" i="23"/>
  <c r="V228" i="23"/>
  <c r="U228" i="23"/>
  <c r="R228" i="23"/>
  <c r="O228" i="23"/>
  <c r="P228" i="23" s="1"/>
  <c r="M228" i="23"/>
  <c r="K228" i="23"/>
  <c r="I228" i="23"/>
  <c r="C228" i="23"/>
  <c r="B228" i="23" s="1"/>
  <c r="A228" i="23"/>
  <c r="AD227" i="23"/>
  <c r="X227" i="23"/>
  <c r="V227" i="23"/>
  <c r="U227" i="23"/>
  <c r="R227" i="23"/>
  <c r="O227" i="23"/>
  <c r="P227" i="23" s="1"/>
  <c r="M227" i="23"/>
  <c r="K227" i="23"/>
  <c r="I227" i="23"/>
  <c r="C227" i="23"/>
  <c r="B227" i="23" s="1"/>
  <c r="A227" i="23"/>
  <c r="AD226" i="23"/>
  <c r="X226" i="23"/>
  <c r="V226" i="23"/>
  <c r="U226" i="23"/>
  <c r="R226" i="23"/>
  <c r="O226" i="23"/>
  <c r="P226" i="23" s="1"/>
  <c r="M226" i="23"/>
  <c r="K226" i="23"/>
  <c r="I226" i="23"/>
  <c r="C226" i="23"/>
  <c r="B226" i="23" s="1"/>
  <c r="A226" i="23"/>
  <c r="AD225" i="23"/>
  <c r="X225" i="23"/>
  <c r="V225" i="23"/>
  <c r="U225" i="23"/>
  <c r="R225" i="23"/>
  <c r="O225" i="23"/>
  <c r="P225" i="23" s="1"/>
  <c r="M225" i="23"/>
  <c r="K225" i="23"/>
  <c r="I225" i="23"/>
  <c r="C225" i="23"/>
  <c r="B225" i="23" s="1"/>
  <c r="A225" i="23"/>
  <c r="AD224" i="23"/>
  <c r="X224" i="23"/>
  <c r="V224" i="23"/>
  <c r="U224" i="23"/>
  <c r="R224" i="23"/>
  <c r="O224" i="23"/>
  <c r="P224" i="23" s="1"/>
  <c r="M224" i="23"/>
  <c r="K224" i="23"/>
  <c r="I224" i="23"/>
  <c r="C224" i="23"/>
  <c r="B224" i="23" s="1"/>
  <c r="A224" i="23"/>
  <c r="AD223" i="23"/>
  <c r="X223" i="23"/>
  <c r="V223" i="23"/>
  <c r="U223" i="23"/>
  <c r="R223" i="23"/>
  <c r="O223" i="23"/>
  <c r="P223" i="23" s="1"/>
  <c r="M223" i="23"/>
  <c r="K223" i="23"/>
  <c r="I223" i="23"/>
  <c r="C223" i="23"/>
  <c r="B223" i="23" s="1"/>
  <c r="A223" i="23"/>
  <c r="AD222" i="23"/>
  <c r="X222" i="23"/>
  <c r="V222" i="23"/>
  <c r="U222" i="23"/>
  <c r="R222" i="23"/>
  <c r="O222" i="23"/>
  <c r="P222" i="23" s="1"/>
  <c r="M222" i="23"/>
  <c r="K222" i="23"/>
  <c r="I222" i="23"/>
  <c r="C222" i="23"/>
  <c r="B222" i="23" s="1"/>
  <c r="A222" i="23"/>
  <c r="AD221" i="23"/>
  <c r="X221" i="23"/>
  <c r="V221" i="23"/>
  <c r="U221" i="23"/>
  <c r="R221" i="23"/>
  <c r="O221" i="23"/>
  <c r="P221" i="23" s="1"/>
  <c r="M221" i="23"/>
  <c r="K221" i="23"/>
  <c r="I221" i="23"/>
  <c r="C221" i="23"/>
  <c r="B221" i="23" s="1"/>
  <c r="A221" i="23"/>
  <c r="AD220" i="23"/>
  <c r="X220" i="23"/>
  <c r="V220" i="23"/>
  <c r="U220" i="23"/>
  <c r="R220" i="23"/>
  <c r="O220" i="23"/>
  <c r="P220" i="23" s="1"/>
  <c r="M220" i="23"/>
  <c r="K220" i="23"/>
  <c r="I220" i="23"/>
  <c r="C220" i="23"/>
  <c r="B220" i="23" s="1"/>
  <c r="A220" i="23"/>
  <c r="AD219" i="23"/>
  <c r="X219" i="23"/>
  <c r="V219" i="23"/>
  <c r="U219" i="23"/>
  <c r="R219" i="23"/>
  <c r="O219" i="23"/>
  <c r="P219" i="23" s="1"/>
  <c r="M219" i="23"/>
  <c r="K219" i="23"/>
  <c r="I219" i="23"/>
  <c r="C219" i="23"/>
  <c r="B219" i="23" s="1"/>
  <c r="A219" i="23"/>
  <c r="AD218" i="23"/>
  <c r="X218" i="23"/>
  <c r="V218" i="23"/>
  <c r="U218" i="23"/>
  <c r="R218" i="23"/>
  <c r="O218" i="23"/>
  <c r="P218" i="23" s="1"/>
  <c r="M218" i="23"/>
  <c r="K218" i="23"/>
  <c r="I218" i="23"/>
  <c r="C218" i="23"/>
  <c r="B218" i="23" s="1"/>
  <c r="A218" i="23"/>
  <c r="AD217" i="23"/>
  <c r="X217" i="23"/>
  <c r="V217" i="23"/>
  <c r="U217" i="23"/>
  <c r="R217" i="23"/>
  <c r="O217" i="23"/>
  <c r="P217" i="23" s="1"/>
  <c r="M217" i="23"/>
  <c r="K217" i="23"/>
  <c r="I217" i="23"/>
  <c r="C217" i="23"/>
  <c r="B217" i="23" s="1"/>
  <c r="A217" i="23"/>
  <c r="AD216" i="23"/>
  <c r="X216" i="23"/>
  <c r="V216" i="23"/>
  <c r="U216" i="23"/>
  <c r="R216" i="23"/>
  <c r="O216" i="23"/>
  <c r="P216" i="23" s="1"/>
  <c r="M216" i="23"/>
  <c r="K216" i="23"/>
  <c r="I216" i="23"/>
  <c r="C216" i="23"/>
  <c r="B216" i="23" s="1"/>
  <c r="A216" i="23"/>
  <c r="AD215" i="23"/>
  <c r="X215" i="23"/>
  <c r="V215" i="23"/>
  <c r="U215" i="23"/>
  <c r="R215" i="23"/>
  <c r="O215" i="23"/>
  <c r="P215" i="23" s="1"/>
  <c r="M215" i="23"/>
  <c r="K215" i="23"/>
  <c r="C215" i="23"/>
  <c r="B215" i="23" s="1"/>
  <c r="A215" i="23"/>
  <c r="AF214" i="23"/>
  <c r="AC214" i="23"/>
  <c r="X214" i="23"/>
  <c r="V214" i="23"/>
  <c r="AD214" i="23" s="1"/>
  <c r="U214" i="23"/>
  <c r="R214" i="23"/>
  <c r="AE214" i="23" s="1"/>
  <c r="P214" i="23"/>
  <c r="O214" i="23"/>
  <c r="M214" i="23"/>
  <c r="K214" i="23"/>
  <c r="I214" i="23"/>
  <c r="C214" i="23"/>
  <c r="B214" i="23" s="1"/>
  <c r="A214" i="23"/>
  <c r="AF213" i="23"/>
  <c r="AC213" i="23"/>
  <c r="X213" i="23"/>
  <c r="V213" i="23"/>
  <c r="AD213" i="23" s="1"/>
  <c r="U213" i="23"/>
  <c r="R213" i="23"/>
  <c r="AE213" i="23" s="1"/>
  <c r="P213" i="23"/>
  <c r="O213" i="23"/>
  <c r="M213" i="23"/>
  <c r="K213" i="23"/>
  <c r="I213" i="23"/>
  <c r="C213" i="23"/>
  <c r="B213" i="23" s="1"/>
  <c r="A213" i="23"/>
  <c r="AC212" i="23"/>
  <c r="X212" i="23"/>
  <c r="V212" i="23"/>
  <c r="AD212" i="23" s="1"/>
  <c r="U212" i="23"/>
  <c r="R212" i="23"/>
  <c r="AE212" i="23" s="1"/>
  <c r="AF212" i="23" s="1"/>
  <c r="P212" i="23"/>
  <c r="O212" i="23"/>
  <c r="M212" i="23"/>
  <c r="K212" i="23"/>
  <c r="I212" i="23"/>
  <c r="C212" i="23"/>
  <c r="B212" i="23" s="1"/>
  <c r="A212" i="23"/>
  <c r="AF211" i="23"/>
  <c r="AC211" i="23"/>
  <c r="X211" i="23"/>
  <c r="V211" i="23"/>
  <c r="AD211" i="23" s="1"/>
  <c r="U211" i="23"/>
  <c r="R211" i="23"/>
  <c r="AE211" i="23" s="1"/>
  <c r="P211" i="23"/>
  <c r="O211" i="23"/>
  <c r="M211" i="23"/>
  <c r="K211" i="23"/>
  <c r="I211" i="23"/>
  <c r="C211" i="23"/>
  <c r="B211" i="23" s="1"/>
  <c r="A211" i="23"/>
  <c r="AC210" i="23"/>
  <c r="X210" i="23"/>
  <c r="V210" i="23"/>
  <c r="AD210" i="23" s="1"/>
  <c r="U210" i="23"/>
  <c r="R210" i="23"/>
  <c r="AE210" i="23" s="1"/>
  <c r="AF210" i="23" s="1"/>
  <c r="P210" i="23"/>
  <c r="O210" i="23"/>
  <c r="M210" i="23"/>
  <c r="K210" i="23"/>
  <c r="I210" i="23"/>
  <c r="C210" i="23"/>
  <c r="B210" i="23" s="1"/>
  <c r="A210" i="23"/>
  <c r="AF209" i="23"/>
  <c r="AC209" i="23"/>
  <c r="X209" i="23"/>
  <c r="V209" i="23"/>
  <c r="AD209" i="23" s="1"/>
  <c r="U209" i="23"/>
  <c r="R209" i="23"/>
  <c r="AE209" i="23" s="1"/>
  <c r="P209" i="23"/>
  <c r="O209" i="23"/>
  <c r="M209" i="23"/>
  <c r="K209" i="23"/>
  <c r="I209" i="23"/>
  <c r="C209" i="23"/>
  <c r="B209" i="23" s="1"/>
  <c r="A209" i="23"/>
  <c r="AC208" i="23"/>
  <c r="X208" i="23"/>
  <c r="V208" i="23"/>
  <c r="AD208" i="23" s="1"/>
  <c r="U208" i="23"/>
  <c r="R208" i="23"/>
  <c r="AE208" i="23" s="1"/>
  <c r="AF208" i="23" s="1"/>
  <c r="P208" i="23"/>
  <c r="O208" i="23"/>
  <c r="M208" i="23"/>
  <c r="K208" i="23"/>
  <c r="I208" i="23"/>
  <c r="C208" i="23"/>
  <c r="B208" i="23" s="1"/>
  <c r="A208" i="23"/>
  <c r="AF207" i="23"/>
  <c r="AC207" i="23"/>
  <c r="X207" i="23"/>
  <c r="V207" i="23"/>
  <c r="AD207" i="23" s="1"/>
  <c r="U207" i="23"/>
  <c r="R207" i="23"/>
  <c r="AE207" i="23" s="1"/>
  <c r="P207" i="23"/>
  <c r="O207" i="23"/>
  <c r="M207" i="23"/>
  <c r="K207" i="23"/>
  <c r="I207" i="23"/>
  <c r="C207" i="23"/>
  <c r="B207" i="23" s="1"/>
  <c r="A207" i="23"/>
  <c r="AC206" i="23"/>
  <c r="X206" i="23"/>
  <c r="V206" i="23"/>
  <c r="AD206" i="23" s="1"/>
  <c r="U206" i="23"/>
  <c r="R206" i="23"/>
  <c r="AE206" i="23" s="1"/>
  <c r="AF206" i="23" s="1"/>
  <c r="P206" i="23"/>
  <c r="O206" i="23"/>
  <c r="M206" i="23"/>
  <c r="K206" i="23"/>
  <c r="I206" i="23"/>
  <c r="C206" i="23"/>
  <c r="B206" i="23" s="1"/>
  <c r="A206" i="23"/>
  <c r="AF205" i="23"/>
  <c r="AC205" i="23"/>
  <c r="X205" i="23"/>
  <c r="V205" i="23"/>
  <c r="AD205" i="23" s="1"/>
  <c r="U205" i="23"/>
  <c r="R205" i="23"/>
  <c r="AE205" i="23" s="1"/>
  <c r="P205" i="23"/>
  <c r="O205" i="23"/>
  <c r="M205" i="23"/>
  <c r="K205" i="23"/>
  <c r="I205" i="23"/>
  <c r="C205" i="23"/>
  <c r="B205" i="23" s="1"/>
  <c r="A205" i="23"/>
  <c r="AC204" i="23"/>
  <c r="X204" i="23"/>
  <c r="V204" i="23"/>
  <c r="AD204" i="23" s="1"/>
  <c r="U204" i="23"/>
  <c r="R204" i="23"/>
  <c r="AE204" i="23" s="1"/>
  <c r="AF204" i="23" s="1"/>
  <c r="P204" i="23"/>
  <c r="O204" i="23"/>
  <c r="M204" i="23"/>
  <c r="K204" i="23"/>
  <c r="I204" i="23"/>
  <c r="C204" i="23"/>
  <c r="B204" i="23" s="1"/>
  <c r="A204" i="23"/>
  <c r="AC203" i="23"/>
  <c r="X203" i="23"/>
  <c r="V203" i="23"/>
  <c r="AD203" i="23" s="1"/>
  <c r="U203" i="23"/>
  <c r="R203" i="23"/>
  <c r="AE203" i="23" s="1"/>
  <c r="AF203" i="23" s="1"/>
  <c r="P203" i="23"/>
  <c r="O203" i="23"/>
  <c r="M203" i="23"/>
  <c r="K203" i="23"/>
  <c r="I203" i="23"/>
  <c r="C203" i="23"/>
  <c r="B203" i="23" s="1"/>
  <c r="A203" i="23"/>
  <c r="AF202" i="23"/>
  <c r="AC202" i="23"/>
  <c r="X202" i="23"/>
  <c r="V202" i="23"/>
  <c r="AD202" i="23" s="1"/>
  <c r="U202" i="23"/>
  <c r="R202" i="23"/>
  <c r="AE202" i="23" s="1"/>
  <c r="P202" i="23"/>
  <c r="O202" i="23"/>
  <c r="M202" i="23"/>
  <c r="K202" i="23"/>
  <c r="I202" i="23"/>
  <c r="C202" i="23"/>
  <c r="B202" i="23" s="1"/>
  <c r="A202" i="23"/>
  <c r="AC201" i="23"/>
  <c r="X201" i="23"/>
  <c r="V201" i="23"/>
  <c r="AD201" i="23" s="1"/>
  <c r="U201" i="23"/>
  <c r="R201" i="23"/>
  <c r="AE201" i="23" s="1"/>
  <c r="AF201" i="23" s="1"/>
  <c r="P201" i="23"/>
  <c r="O201" i="23"/>
  <c r="M201" i="23"/>
  <c r="K201" i="23"/>
  <c r="I201" i="23"/>
  <c r="C201" i="23"/>
  <c r="B201" i="23" s="1"/>
  <c r="A201" i="23"/>
  <c r="AC200" i="23"/>
  <c r="X200" i="23"/>
  <c r="V200" i="23"/>
  <c r="AD200" i="23" s="1"/>
  <c r="U200" i="23"/>
  <c r="R200" i="23"/>
  <c r="AE200" i="23" s="1"/>
  <c r="AF200" i="23" s="1"/>
  <c r="P200" i="23"/>
  <c r="O200" i="23"/>
  <c r="M200" i="23"/>
  <c r="K200" i="23"/>
  <c r="I200" i="23"/>
  <c r="C200" i="23"/>
  <c r="B200" i="23" s="1"/>
  <c r="A200" i="23"/>
  <c r="AF199" i="23"/>
  <c r="AC199" i="23"/>
  <c r="X199" i="23"/>
  <c r="V199" i="23"/>
  <c r="AD199" i="23" s="1"/>
  <c r="U199" i="23"/>
  <c r="R199" i="23"/>
  <c r="AE199" i="23" s="1"/>
  <c r="P199" i="23"/>
  <c r="O199" i="23"/>
  <c r="M199" i="23"/>
  <c r="K199" i="23"/>
  <c r="I199" i="23"/>
  <c r="C199" i="23"/>
  <c r="B199" i="23" s="1"/>
  <c r="A199" i="23"/>
  <c r="AF198" i="23"/>
  <c r="AC198" i="23"/>
  <c r="X198" i="23"/>
  <c r="V198" i="23"/>
  <c r="AD198" i="23" s="1"/>
  <c r="U198" i="23"/>
  <c r="R198" i="23"/>
  <c r="AE198" i="23" s="1"/>
  <c r="P198" i="23"/>
  <c r="O198" i="23"/>
  <c r="M198" i="23"/>
  <c r="K198" i="23"/>
  <c r="I198" i="23"/>
  <c r="C198" i="23"/>
  <c r="B198" i="23" s="1"/>
  <c r="A198" i="23"/>
  <c r="AC197" i="23"/>
  <c r="X197" i="23"/>
  <c r="V197" i="23"/>
  <c r="AD197" i="23" s="1"/>
  <c r="U197" i="23"/>
  <c r="R197" i="23"/>
  <c r="AE197" i="23" s="1"/>
  <c r="AF197" i="23" s="1"/>
  <c r="P197" i="23"/>
  <c r="O197" i="23"/>
  <c r="M197" i="23"/>
  <c r="K197" i="23"/>
  <c r="I197" i="23"/>
  <c r="C197" i="23"/>
  <c r="B197" i="23" s="1"/>
  <c r="A197" i="23"/>
  <c r="X196" i="23"/>
  <c r="V196" i="23"/>
  <c r="AD196" i="23" s="1"/>
  <c r="U196" i="23"/>
  <c r="R196" i="23"/>
  <c r="P196" i="23"/>
  <c r="O196" i="23"/>
  <c r="M196" i="23"/>
  <c r="K196" i="23"/>
  <c r="I196" i="23"/>
  <c r="C196" i="23"/>
  <c r="B196" i="23" s="1"/>
  <c r="A196" i="23"/>
  <c r="AF195" i="23"/>
  <c r="AC195" i="23"/>
  <c r="X195" i="23"/>
  <c r="V195" i="23"/>
  <c r="AD195" i="23" s="1"/>
  <c r="U195" i="23"/>
  <c r="R195" i="23"/>
  <c r="AE195" i="23" s="1"/>
  <c r="P195" i="23"/>
  <c r="O195" i="23"/>
  <c r="M195" i="23"/>
  <c r="K195" i="23"/>
  <c r="I195" i="23"/>
  <c r="C195" i="23"/>
  <c r="B195" i="23" s="1"/>
  <c r="A195" i="23"/>
  <c r="AC194" i="23"/>
  <c r="X194" i="23"/>
  <c r="V194" i="23"/>
  <c r="AD194" i="23" s="1"/>
  <c r="U194" i="23"/>
  <c r="R194" i="23"/>
  <c r="AE194" i="23" s="1"/>
  <c r="AF194" i="23" s="1"/>
  <c r="P194" i="23"/>
  <c r="O194" i="23"/>
  <c r="M194" i="23"/>
  <c r="K194" i="23"/>
  <c r="I194" i="23"/>
  <c r="C194" i="23"/>
  <c r="B194" i="23" s="1"/>
  <c r="A194" i="23"/>
  <c r="AF193" i="23"/>
  <c r="X193" i="23"/>
  <c r="V193" i="23"/>
  <c r="AD193" i="23" s="1"/>
  <c r="U193" i="23"/>
  <c r="R193" i="23"/>
  <c r="AE193" i="23" s="1"/>
  <c r="P193" i="23"/>
  <c r="O193" i="23"/>
  <c r="M193" i="23"/>
  <c r="K193" i="23"/>
  <c r="I193" i="23"/>
  <c r="C193" i="23"/>
  <c r="B193" i="23" s="1"/>
  <c r="A193" i="23"/>
  <c r="AC192" i="23"/>
  <c r="X192" i="23"/>
  <c r="V192" i="23"/>
  <c r="AD192" i="23" s="1"/>
  <c r="U192" i="23"/>
  <c r="R192" i="23"/>
  <c r="AE192" i="23" s="1"/>
  <c r="AF192" i="23" s="1"/>
  <c r="P192" i="23"/>
  <c r="O192" i="23"/>
  <c r="M192" i="23"/>
  <c r="K192" i="23"/>
  <c r="I192" i="23"/>
  <c r="C192" i="23"/>
  <c r="B192" i="23" s="1"/>
  <c r="A192" i="23"/>
  <c r="AC191" i="23"/>
  <c r="X191" i="23"/>
  <c r="V191" i="23"/>
  <c r="AD191" i="23" s="1"/>
  <c r="U191" i="23"/>
  <c r="R191" i="23"/>
  <c r="AE191" i="23" s="1"/>
  <c r="AF191" i="23" s="1"/>
  <c r="P191" i="23"/>
  <c r="O191" i="23"/>
  <c r="M191" i="23"/>
  <c r="K191" i="23"/>
  <c r="I191" i="23"/>
  <c r="C191" i="23"/>
  <c r="B191" i="23" s="1"/>
  <c r="A191" i="23"/>
  <c r="X190" i="23"/>
  <c r="V190" i="23"/>
  <c r="AD190" i="23" s="1"/>
  <c r="U190" i="23"/>
  <c r="R190" i="23"/>
  <c r="AE190" i="23" s="1"/>
  <c r="AF190" i="23" s="1"/>
  <c r="P190" i="23"/>
  <c r="O190" i="23"/>
  <c r="M190" i="23"/>
  <c r="K190" i="23"/>
  <c r="I190" i="23"/>
  <c r="C190" i="23"/>
  <c r="B190" i="23" s="1"/>
  <c r="A190" i="23"/>
  <c r="AF189" i="23"/>
  <c r="AC189" i="23"/>
  <c r="X189" i="23"/>
  <c r="V189" i="23"/>
  <c r="AD189" i="23" s="1"/>
  <c r="U189" i="23"/>
  <c r="R189" i="23"/>
  <c r="AE189" i="23" s="1"/>
  <c r="P189" i="23"/>
  <c r="O189" i="23"/>
  <c r="M189" i="23"/>
  <c r="K189" i="23"/>
  <c r="I189" i="23"/>
  <c r="C189" i="23"/>
  <c r="B189" i="23" s="1"/>
  <c r="A189" i="23"/>
  <c r="X188" i="23"/>
  <c r="V188" i="23"/>
  <c r="AD188" i="23" s="1"/>
  <c r="U188" i="23"/>
  <c r="R188" i="23"/>
  <c r="AE188" i="23" s="1"/>
  <c r="AF188" i="23" s="1"/>
  <c r="P188" i="23"/>
  <c r="O188" i="23"/>
  <c r="M188" i="23"/>
  <c r="K188" i="23"/>
  <c r="I188" i="23"/>
  <c r="C188" i="23"/>
  <c r="B188" i="23" s="1"/>
  <c r="A188" i="23"/>
  <c r="AF187" i="23"/>
  <c r="AC187" i="23"/>
  <c r="X187" i="23"/>
  <c r="V187" i="23"/>
  <c r="AD187" i="23" s="1"/>
  <c r="U187" i="23"/>
  <c r="R187" i="23"/>
  <c r="AE187" i="23" s="1"/>
  <c r="P187" i="23"/>
  <c r="O187" i="23"/>
  <c r="M187" i="23"/>
  <c r="K187" i="23"/>
  <c r="I187" i="23"/>
  <c r="C187" i="23"/>
  <c r="B187" i="23" s="1"/>
  <c r="A187" i="23"/>
  <c r="AC186" i="23"/>
  <c r="X186" i="23"/>
  <c r="V186" i="23"/>
  <c r="AD186" i="23" s="1"/>
  <c r="U186" i="23"/>
  <c r="R186" i="23"/>
  <c r="AE186" i="23" s="1"/>
  <c r="AF186" i="23" s="1"/>
  <c r="P186" i="23"/>
  <c r="O186" i="23"/>
  <c r="M186" i="23"/>
  <c r="K186" i="23"/>
  <c r="I186" i="23"/>
  <c r="C186" i="23"/>
  <c r="B186" i="23" s="1"/>
  <c r="A186" i="23"/>
  <c r="AF185" i="23"/>
  <c r="X185" i="23"/>
  <c r="V185" i="23"/>
  <c r="AD185" i="23" s="1"/>
  <c r="U185" i="23"/>
  <c r="R185" i="23"/>
  <c r="AE185" i="23" s="1"/>
  <c r="P185" i="23"/>
  <c r="O185" i="23"/>
  <c r="M185" i="23"/>
  <c r="K185" i="23"/>
  <c r="I185" i="23"/>
  <c r="C185" i="23"/>
  <c r="B185" i="23" s="1"/>
  <c r="A185" i="23"/>
  <c r="AC184" i="23"/>
  <c r="X184" i="23"/>
  <c r="V184" i="23"/>
  <c r="AD184" i="23" s="1"/>
  <c r="U184" i="23"/>
  <c r="R184" i="23"/>
  <c r="AE184" i="23" s="1"/>
  <c r="AF184" i="23" s="1"/>
  <c r="P184" i="23"/>
  <c r="O184" i="23"/>
  <c r="M184" i="23"/>
  <c r="K184" i="23"/>
  <c r="I184" i="23"/>
  <c r="C184" i="23"/>
  <c r="B184" i="23" s="1"/>
  <c r="A184" i="23"/>
  <c r="AC183" i="23"/>
  <c r="X183" i="23"/>
  <c r="V183" i="23"/>
  <c r="AD183" i="23" s="1"/>
  <c r="U183" i="23"/>
  <c r="R183" i="23"/>
  <c r="AE183" i="23" s="1"/>
  <c r="AF183" i="23" s="1"/>
  <c r="P183" i="23"/>
  <c r="O183" i="23"/>
  <c r="M183" i="23"/>
  <c r="K183" i="23"/>
  <c r="I183" i="23"/>
  <c r="C183" i="23"/>
  <c r="B183" i="23" s="1"/>
  <c r="A183" i="23"/>
  <c r="X182" i="23"/>
  <c r="V182" i="23"/>
  <c r="AD182" i="23" s="1"/>
  <c r="U182" i="23"/>
  <c r="R182" i="23"/>
  <c r="AE182" i="23" s="1"/>
  <c r="AF182" i="23" s="1"/>
  <c r="P182" i="23"/>
  <c r="O182" i="23"/>
  <c r="M182" i="23"/>
  <c r="K182" i="23"/>
  <c r="I182" i="23"/>
  <c r="C182" i="23"/>
  <c r="B182" i="23" s="1"/>
  <c r="A182" i="23"/>
  <c r="AF181" i="23"/>
  <c r="AC181" i="23"/>
  <c r="X181" i="23"/>
  <c r="V181" i="23"/>
  <c r="AD181" i="23" s="1"/>
  <c r="U181" i="23"/>
  <c r="R181" i="23"/>
  <c r="AE181" i="23" s="1"/>
  <c r="P181" i="23"/>
  <c r="O181" i="23"/>
  <c r="M181" i="23"/>
  <c r="K181" i="23"/>
  <c r="I181" i="23"/>
  <c r="C181" i="23"/>
  <c r="B181" i="23" s="1"/>
  <c r="A181" i="23"/>
  <c r="X180" i="23"/>
  <c r="V180" i="23"/>
  <c r="AD180" i="23" s="1"/>
  <c r="U180" i="23"/>
  <c r="R180" i="23"/>
  <c r="AE180" i="23" s="1"/>
  <c r="AF180" i="23" s="1"/>
  <c r="P180" i="23"/>
  <c r="O180" i="23"/>
  <c r="M180" i="23"/>
  <c r="K180" i="23"/>
  <c r="I180" i="23"/>
  <c r="C180" i="23"/>
  <c r="B180" i="23" s="1"/>
  <c r="A180" i="23"/>
  <c r="AF179" i="23"/>
  <c r="AC179" i="23"/>
  <c r="X179" i="23"/>
  <c r="V179" i="23"/>
  <c r="AD179" i="23" s="1"/>
  <c r="U179" i="23"/>
  <c r="R179" i="23"/>
  <c r="AE179" i="23" s="1"/>
  <c r="P179" i="23"/>
  <c r="O179" i="23"/>
  <c r="M179" i="23"/>
  <c r="K179" i="23"/>
  <c r="I179" i="23"/>
  <c r="C179" i="23"/>
  <c r="B179" i="23" s="1"/>
  <c r="A179" i="23"/>
  <c r="AC178" i="23"/>
  <c r="X178" i="23"/>
  <c r="V178" i="23"/>
  <c r="AD178" i="23" s="1"/>
  <c r="U178" i="23"/>
  <c r="R178" i="23"/>
  <c r="AE178" i="23" s="1"/>
  <c r="AF178" i="23" s="1"/>
  <c r="P178" i="23"/>
  <c r="O178" i="23"/>
  <c r="M178" i="23"/>
  <c r="K178" i="23"/>
  <c r="I178" i="23"/>
  <c r="C178" i="23"/>
  <c r="B178" i="23" s="1"/>
  <c r="A178" i="23"/>
  <c r="AF177" i="23"/>
  <c r="X177" i="23"/>
  <c r="V177" i="23"/>
  <c r="AD177" i="23" s="1"/>
  <c r="U177" i="23"/>
  <c r="R177" i="23"/>
  <c r="AE177" i="23" s="1"/>
  <c r="P177" i="23"/>
  <c r="O177" i="23"/>
  <c r="M177" i="23"/>
  <c r="K177" i="23"/>
  <c r="I177" i="23"/>
  <c r="C177" i="23"/>
  <c r="B177" i="23" s="1"/>
  <c r="A177" i="23"/>
  <c r="AC176" i="23"/>
  <c r="X176" i="23"/>
  <c r="V176" i="23"/>
  <c r="AD176" i="23" s="1"/>
  <c r="U176" i="23"/>
  <c r="R176" i="23"/>
  <c r="AE176" i="23" s="1"/>
  <c r="AF176" i="23" s="1"/>
  <c r="P176" i="23"/>
  <c r="O176" i="23"/>
  <c r="M176" i="23"/>
  <c r="K176" i="23"/>
  <c r="I176" i="23"/>
  <c r="C176" i="23"/>
  <c r="B176" i="23" s="1"/>
  <c r="A176" i="23"/>
  <c r="AC175" i="23"/>
  <c r="X175" i="23"/>
  <c r="V175" i="23"/>
  <c r="AD175" i="23" s="1"/>
  <c r="U175" i="23"/>
  <c r="R175" i="23"/>
  <c r="AE175" i="23" s="1"/>
  <c r="AF175" i="23" s="1"/>
  <c r="P175" i="23"/>
  <c r="O175" i="23"/>
  <c r="M175" i="23"/>
  <c r="K175" i="23"/>
  <c r="I175" i="23"/>
  <c r="C175" i="23"/>
  <c r="B175" i="23" s="1"/>
  <c r="A175" i="23"/>
  <c r="X174" i="23"/>
  <c r="V174" i="23"/>
  <c r="AD174" i="23" s="1"/>
  <c r="U174" i="23"/>
  <c r="R174" i="23"/>
  <c r="P174" i="23"/>
  <c r="O174" i="23"/>
  <c r="M174" i="23"/>
  <c r="K174" i="23"/>
  <c r="I174" i="23"/>
  <c r="C174" i="23"/>
  <c r="B174" i="23" s="1"/>
  <c r="A174" i="23"/>
  <c r="AF173" i="23"/>
  <c r="AC173" i="23"/>
  <c r="X173" i="23"/>
  <c r="V173" i="23"/>
  <c r="AD173" i="23" s="1"/>
  <c r="U173" i="23"/>
  <c r="R173" i="23"/>
  <c r="AE173" i="23" s="1"/>
  <c r="P173" i="23"/>
  <c r="O173" i="23"/>
  <c r="M173" i="23"/>
  <c r="K173" i="23"/>
  <c r="I173" i="23"/>
  <c r="C173" i="23"/>
  <c r="B173" i="23" s="1"/>
  <c r="A173" i="23"/>
  <c r="X172" i="23"/>
  <c r="V172" i="23"/>
  <c r="AD172" i="23" s="1"/>
  <c r="U172" i="23"/>
  <c r="R172" i="23"/>
  <c r="AE172" i="23" s="1"/>
  <c r="AF172" i="23" s="1"/>
  <c r="P172" i="23"/>
  <c r="O172" i="23"/>
  <c r="M172" i="23"/>
  <c r="K172" i="23"/>
  <c r="I172" i="23"/>
  <c r="C172" i="23"/>
  <c r="B172" i="23" s="1"/>
  <c r="A172" i="23"/>
  <c r="AF171" i="23"/>
  <c r="AC171" i="23"/>
  <c r="X171" i="23"/>
  <c r="V171" i="23"/>
  <c r="AD171" i="23" s="1"/>
  <c r="U171" i="23"/>
  <c r="R171" i="23"/>
  <c r="AE171" i="23" s="1"/>
  <c r="P171" i="23"/>
  <c r="O171" i="23"/>
  <c r="M171" i="23"/>
  <c r="K171" i="23"/>
  <c r="I171" i="23"/>
  <c r="C171" i="23"/>
  <c r="B171" i="23" s="1"/>
  <c r="A171" i="23"/>
  <c r="AC170" i="23"/>
  <c r="X170" i="23"/>
  <c r="V170" i="23"/>
  <c r="AD170" i="23" s="1"/>
  <c r="U170" i="23"/>
  <c r="R170" i="23"/>
  <c r="AE170" i="23" s="1"/>
  <c r="AF170" i="23" s="1"/>
  <c r="P170" i="23"/>
  <c r="O170" i="23"/>
  <c r="M170" i="23"/>
  <c r="K170" i="23"/>
  <c r="I170" i="23"/>
  <c r="C170" i="23"/>
  <c r="B170" i="23" s="1"/>
  <c r="A170" i="23"/>
  <c r="AF169" i="23"/>
  <c r="AC169" i="23"/>
  <c r="X169" i="23"/>
  <c r="V169" i="23"/>
  <c r="AD169" i="23" s="1"/>
  <c r="U169" i="23"/>
  <c r="R169" i="23"/>
  <c r="AE169" i="23" s="1"/>
  <c r="P169" i="23"/>
  <c r="O169" i="23"/>
  <c r="M169" i="23"/>
  <c r="K169" i="23"/>
  <c r="I169" i="23"/>
  <c r="C169" i="23"/>
  <c r="B169" i="23" s="1"/>
  <c r="A169" i="23"/>
  <c r="AC168" i="23"/>
  <c r="X168" i="23"/>
  <c r="V168" i="23"/>
  <c r="AD168" i="23" s="1"/>
  <c r="U168" i="23"/>
  <c r="R168" i="23"/>
  <c r="AE168" i="23" s="1"/>
  <c r="AF168" i="23" s="1"/>
  <c r="O168" i="23"/>
  <c r="P168" i="23" s="1"/>
  <c r="M168" i="23"/>
  <c r="K168" i="23"/>
  <c r="I168" i="23"/>
  <c r="C168" i="23"/>
  <c r="B168" i="23" s="1"/>
  <c r="A168" i="23"/>
  <c r="AF167" i="23"/>
  <c r="AE167" i="23"/>
  <c r="AD167" i="23"/>
  <c r="X167" i="23"/>
  <c r="V167" i="23"/>
  <c r="U167" i="23"/>
  <c r="R167" i="23"/>
  <c r="AC167" i="23" s="1"/>
  <c r="P167" i="23"/>
  <c r="O167" i="23"/>
  <c r="M167" i="23"/>
  <c r="K167" i="23"/>
  <c r="C167" i="23"/>
  <c r="B167" i="23" s="1"/>
  <c r="A167" i="23"/>
  <c r="AE166" i="23"/>
  <c r="AF166" i="23" s="1"/>
  <c r="AC166" i="23"/>
  <c r="X166" i="23"/>
  <c r="V166" i="23"/>
  <c r="AD166" i="23" s="1"/>
  <c r="U166" i="23"/>
  <c r="R166" i="23"/>
  <c r="O166" i="23"/>
  <c r="P166" i="23" s="1"/>
  <c r="M166" i="23"/>
  <c r="K166" i="23"/>
  <c r="I166" i="23"/>
  <c r="C166" i="23"/>
  <c r="B166" i="23" s="1"/>
  <c r="A166" i="23"/>
  <c r="AE165" i="23"/>
  <c r="AF165" i="23" s="1"/>
  <c r="AC165" i="23"/>
  <c r="X165" i="23"/>
  <c r="V165" i="23"/>
  <c r="AD165" i="23" s="1"/>
  <c r="U165" i="23"/>
  <c r="R165" i="23"/>
  <c r="O165" i="23"/>
  <c r="P165" i="23" s="1"/>
  <c r="M165" i="23"/>
  <c r="K165" i="23"/>
  <c r="I165" i="23"/>
  <c r="C165" i="23"/>
  <c r="B165" i="23" s="1"/>
  <c r="A165" i="23"/>
  <c r="AE164" i="23"/>
  <c r="AF164" i="23" s="1"/>
  <c r="AD164" i="23"/>
  <c r="AC164" i="23"/>
  <c r="X164" i="23"/>
  <c r="V164" i="23"/>
  <c r="U164" i="23"/>
  <c r="R164" i="23"/>
  <c r="O164" i="23"/>
  <c r="P164" i="23" s="1"/>
  <c r="M164" i="23"/>
  <c r="K164" i="23"/>
  <c r="I164" i="23"/>
  <c r="C164" i="23"/>
  <c r="B164" i="23" s="1"/>
  <c r="A164" i="23"/>
  <c r="AE163" i="23"/>
  <c r="AF163" i="23" s="1"/>
  <c r="AD163" i="23"/>
  <c r="AC163" i="23"/>
  <c r="X163" i="23"/>
  <c r="V163" i="23"/>
  <c r="U163" i="23"/>
  <c r="R163" i="23"/>
  <c r="O163" i="23"/>
  <c r="P163" i="23" s="1"/>
  <c r="M163" i="23"/>
  <c r="K163" i="23"/>
  <c r="I163" i="23"/>
  <c r="C163" i="23"/>
  <c r="B163" i="23" s="1"/>
  <c r="A163" i="23"/>
  <c r="AE162" i="23"/>
  <c r="AF162" i="23" s="1"/>
  <c r="AC162" i="23"/>
  <c r="X162" i="23"/>
  <c r="V162" i="23"/>
  <c r="AD162" i="23" s="1"/>
  <c r="U162" i="23"/>
  <c r="R162" i="23"/>
  <c r="O162" i="23"/>
  <c r="P162" i="23" s="1"/>
  <c r="M162" i="23"/>
  <c r="K162" i="23"/>
  <c r="I162" i="23"/>
  <c r="C162" i="23"/>
  <c r="B162" i="23" s="1"/>
  <c r="A162" i="23"/>
  <c r="AE161" i="23"/>
  <c r="AF161" i="23" s="1"/>
  <c r="AD161" i="23"/>
  <c r="AC161" i="23"/>
  <c r="X161" i="23"/>
  <c r="V161" i="23"/>
  <c r="U161" i="23"/>
  <c r="R161" i="23"/>
  <c r="O161" i="23"/>
  <c r="P161" i="23" s="1"/>
  <c r="M161" i="23"/>
  <c r="K161" i="23"/>
  <c r="I161" i="23"/>
  <c r="C161" i="23"/>
  <c r="B161" i="23" s="1"/>
  <c r="A161" i="23"/>
  <c r="AE160" i="23"/>
  <c r="AF160" i="23" s="1"/>
  <c r="AC160" i="23"/>
  <c r="X160" i="23"/>
  <c r="V160" i="23"/>
  <c r="AD160" i="23" s="1"/>
  <c r="U160" i="23"/>
  <c r="R160" i="23"/>
  <c r="O160" i="23"/>
  <c r="P160" i="23" s="1"/>
  <c r="M160" i="23"/>
  <c r="K160" i="23"/>
  <c r="I160" i="23"/>
  <c r="C160" i="23"/>
  <c r="B160" i="23" s="1"/>
  <c r="A160" i="23"/>
  <c r="AE159" i="23"/>
  <c r="AF159" i="23" s="1"/>
  <c r="AD159" i="23"/>
  <c r="AC159" i="23"/>
  <c r="X159" i="23"/>
  <c r="V159" i="23"/>
  <c r="U159" i="23"/>
  <c r="R159" i="23"/>
  <c r="O159" i="23"/>
  <c r="P159" i="23" s="1"/>
  <c r="M159" i="23"/>
  <c r="K159" i="23"/>
  <c r="I159" i="23"/>
  <c r="C159" i="23"/>
  <c r="B159" i="23" s="1"/>
  <c r="A159" i="23"/>
  <c r="AE158" i="23"/>
  <c r="AF158" i="23" s="1"/>
  <c r="AC158" i="23"/>
  <c r="X158" i="23"/>
  <c r="V158" i="23"/>
  <c r="AD158" i="23" s="1"/>
  <c r="U158" i="23"/>
  <c r="R158" i="23"/>
  <c r="O158" i="23"/>
  <c r="P158" i="23" s="1"/>
  <c r="M158" i="23"/>
  <c r="K158" i="23"/>
  <c r="I158" i="23"/>
  <c r="C158" i="23"/>
  <c r="B158" i="23" s="1"/>
  <c r="A158" i="23"/>
  <c r="AE157" i="23"/>
  <c r="AF157" i="23" s="1"/>
  <c r="AD157" i="23"/>
  <c r="AC157" i="23"/>
  <c r="X157" i="23"/>
  <c r="V157" i="23"/>
  <c r="U157" i="23"/>
  <c r="R157" i="23"/>
  <c r="O157" i="23"/>
  <c r="P157" i="23" s="1"/>
  <c r="M157" i="23"/>
  <c r="K157" i="23"/>
  <c r="I157" i="23"/>
  <c r="C157" i="23"/>
  <c r="B157" i="23" s="1"/>
  <c r="A157" i="23"/>
  <c r="AE156" i="23"/>
  <c r="AF156" i="23" s="1"/>
  <c r="AD156" i="23"/>
  <c r="AC156" i="23"/>
  <c r="X156" i="23"/>
  <c r="V156" i="23"/>
  <c r="U156" i="23"/>
  <c r="R156" i="23"/>
  <c r="O156" i="23"/>
  <c r="P156" i="23" s="1"/>
  <c r="M156" i="23"/>
  <c r="K156" i="23"/>
  <c r="I156" i="23"/>
  <c r="C156" i="23"/>
  <c r="B156" i="23" s="1"/>
  <c r="A156" i="23"/>
  <c r="AE155" i="23"/>
  <c r="AF155" i="23" s="1"/>
  <c r="AD155" i="23"/>
  <c r="AC155" i="23"/>
  <c r="X155" i="23"/>
  <c r="V155" i="23"/>
  <c r="U155" i="23"/>
  <c r="R155" i="23"/>
  <c r="O155" i="23"/>
  <c r="P155" i="23" s="1"/>
  <c r="M155" i="23"/>
  <c r="K155" i="23"/>
  <c r="I155" i="23"/>
  <c r="C155" i="23"/>
  <c r="B155" i="23" s="1"/>
  <c r="A155" i="23"/>
  <c r="AE154" i="23"/>
  <c r="AF154" i="23" s="1"/>
  <c r="AC154" i="23"/>
  <c r="X154" i="23"/>
  <c r="V154" i="23"/>
  <c r="AD154" i="23" s="1"/>
  <c r="U154" i="23"/>
  <c r="R154" i="23"/>
  <c r="O154" i="23"/>
  <c r="P154" i="23" s="1"/>
  <c r="M154" i="23"/>
  <c r="K154" i="23"/>
  <c r="I154" i="23"/>
  <c r="C154" i="23"/>
  <c r="B154" i="23" s="1"/>
  <c r="A154" i="23"/>
  <c r="AE153" i="23"/>
  <c r="AF153" i="23" s="1"/>
  <c r="AD153" i="23"/>
  <c r="AC153" i="23"/>
  <c r="X153" i="23"/>
  <c r="V153" i="23"/>
  <c r="U153" i="23"/>
  <c r="R153" i="23"/>
  <c r="O153" i="23"/>
  <c r="P153" i="23" s="1"/>
  <c r="M153" i="23"/>
  <c r="K153" i="23"/>
  <c r="I153" i="23"/>
  <c r="C153" i="23"/>
  <c r="B153" i="23" s="1"/>
  <c r="A153" i="23"/>
  <c r="AE152" i="23"/>
  <c r="AF152" i="23" s="1"/>
  <c r="AC152" i="23"/>
  <c r="X152" i="23"/>
  <c r="V152" i="23"/>
  <c r="AD152" i="23" s="1"/>
  <c r="U152" i="23"/>
  <c r="R152" i="23"/>
  <c r="O152" i="23"/>
  <c r="P152" i="23" s="1"/>
  <c r="M152" i="23"/>
  <c r="K152" i="23"/>
  <c r="I152" i="23"/>
  <c r="C152" i="23"/>
  <c r="B152" i="23" s="1"/>
  <c r="A152" i="23"/>
  <c r="AD151" i="23"/>
  <c r="X151" i="23"/>
  <c r="V151" i="23"/>
  <c r="U151" i="23"/>
  <c r="R151" i="23"/>
  <c r="AE151" i="23" s="1"/>
  <c r="AF151" i="23" s="1"/>
  <c r="O151" i="23"/>
  <c r="P151" i="23" s="1"/>
  <c r="M151" i="23"/>
  <c r="K151" i="23"/>
  <c r="I151" i="23"/>
  <c r="C151" i="23"/>
  <c r="B151" i="23" s="1"/>
  <c r="A151" i="23"/>
  <c r="AE150" i="23"/>
  <c r="AF150" i="23" s="1"/>
  <c r="AC150" i="23"/>
  <c r="X150" i="23"/>
  <c r="V150" i="23"/>
  <c r="AD150" i="23" s="1"/>
  <c r="U150" i="23"/>
  <c r="R150" i="23"/>
  <c r="O150" i="23"/>
  <c r="P150" i="23" s="1"/>
  <c r="M150" i="23"/>
  <c r="K150" i="23"/>
  <c r="I150" i="23"/>
  <c r="C150" i="23"/>
  <c r="B150" i="23" s="1"/>
  <c r="A150" i="23"/>
  <c r="AD149" i="23"/>
  <c r="X149" i="23"/>
  <c r="V149" i="23"/>
  <c r="U149" i="23"/>
  <c r="R149" i="23"/>
  <c r="AE149" i="23" s="1"/>
  <c r="AF149" i="23" s="1"/>
  <c r="O149" i="23"/>
  <c r="P149" i="23" s="1"/>
  <c r="M149" i="23"/>
  <c r="K149" i="23"/>
  <c r="I149" i="23"/>
  <c r="C149" i="23"/>
  <c r="B149" i="23" s="1"/>
  <c r="A149" i="23"/>
  <c r="AD148" i="23"/>
  <c r="X148" i="23"/>
  <c r="V148" i="23"/>
  <c r="U148" i="23"/>
  <c r="R148" i="23"/>
  <c r="O148" i="23"/>
  <c r="P148" i="23" s="1"/>
  <c r="M148" i="23"/>
  <c r="K148" i="23"/>
  <c r="I148" i="23"/>
  <c r="C148" i="23"/>
  <c r="B148" i="23" s="1"/>
  <c r="A148" i="23"/>
  <c r="AD147" i="23"/>
  <c r="X147" i="23"/>
  <c r="V147" i="23"/>
  <c r="U147" i="23"/>
  <c r="R147" i="23"/>
  <c r="AE147" i="23" s="1"/>
  <c r="AF147" i="23" s="1"/>
  <c r="O147" i="23"/>
  <c r="P147" i="23" s="1"/>
  <c r="M147" i="23"/>
  <c r="K147" i="23"/>
  <c r="I147" i="23"/>
  <c r="C147" i="23"/>
  <c r="B147" i="23" s="1"/>
  <c r="A147" i="23"/>
  <c r="X146" i="23"/>
  <c r="V146" i="23"/>
  <c r="AD146" i="23" s="1"/>
  <c r="U146" i="23"/>
  <c r="R146" i="23"/>
  <c r="AE146" i="23" s="1"/>
  <c r="AF146" i="23" s="1"/>
  <c r="O146" i="23"/>
  <c r="P146" i="23" s="1"/>
  <c r="M146" i="23"/>
  <c r="K146" i="23"/>
  <c r="I146" i="23"/>
  <c r="C146" i="23"/>
  <c r="B146" i="23" s="1"/>
  <c r="A146" i="23"/>
  <c r="AD145" i="23"/>
  <c r="X145" i="23"/>
  <c r="V145" i="23"/>
  <c r="U145" i="23"/>
  <c r="R145" i="23"/>
  <c r="AC145" i="23" s="1"/>
  <c r="O145" i="23"/>
  <c r="P145" i="23" s="1"/>
  <c r="M145" i="23"/>
  <c r="K145" i="23"/>
  <c r="I145" i="23"/>
  <c r="C145" i="23"/>
  <c r="B145" i="23" s="1"/>
  <c r="A145" i="23"/>
  <c r="AC144" i="23"/>
  <c r="X144" i="23"/>
  <c r="V144" i="23"/>
  <c r="AD144" i="23" s="1"/>
  <c r="U144" i="23"/>
  <c r="R144" i="23"/>
  <c r="AE144" i="23" s="1"/>
  <c r="AF144" i="23" s="1"/>
  <c r="O144" i="23"/>
  <c r="P144" i="23" s="1"/>
  <c r="M144" i="23"/>
  <c r="K144" i="23"/>
  <c r="I144" i="23"/>
  <c r="C144" i="23"/>
  <c r="B144" i="23" s="1"/>
  <c r="A144" i="23"/>
  <c r="AD143" i="23"/>
  <c r="X143" i="23"/>
  <c r="V143" i="23"/>
  <c r="U143" i="23"/>
  <c r="R143" i="23"/>
  <c r="AE143" i="23" s="1"/>
  <c r="AF143" i="23" s="1"/>
  <c r="O143" i="23"/>
  <c r="P143" i="23" s="1"/>
  <c r="M143" i="23"/>
  <c r="K143" i="23"/>
  <c r="I143" i="23"/>
  <c r="C143" i="23"/>
  <c r="B143" i="23" s="1"/>
  <c r="A143" i="23"/>
  <c r="AE142" i="23"/>
  <c r="AF142" i="23" s="1"/>
  <c r="AC142" i="23"/>
  <c r="X142" i="23"/>
  <c r="V142" i="23"/>
  <c r="AD142" i="23" s="1"/>
  <c r="U142" i="23"/>
  <c r="R142" i="23"/>
  <c r="O142" i="23"/>
  <c r="P142" i="23" s="1"/>
  <c r="M142" i="23"/>
  <c r="K142" i="23"/>
  <c r="I142" i="23"/>
  <c r="C142" i="23"/>
  <c r="B142" i="23" s="1"/>
  <c r="A142" i="23"/>
  <c r="AD141" i="23"/>
  <c r="X141" i="23"/>
  <c r="V141" i="23"/>
  <c r="U141" i="23"/>
  <c r="R141" i="23"/>
  <c r="AE141" i="23" s="1"/>
  <c r="AF141" i="23" s="1"/>
  <c r="O141" i="23"/>
  <c r="P141" i="23" s="1"/>
  <c r="M141" i="23"/>
  <c r="K141" i="23"/>
  <c r="I141" i="23"/>
  <c r="C141" i="23"/>
  <c r="B141" i="23" s="1"/>
  <c r="A141" i="23"/>
  <c r="AD140" i="23"/>
  <c r="X140" i="23"/>
  <c r="V140" i="23"/>
  <c r="U140" i="23"/>
  <c r="R140" i="23"/>
  <c r="O140" i="23"/>
  <c r="P140" i="23" s="1"/>
  <c r="M140" i="23"/>
  <c r="K140" i="23"/>
  <c r="I140" i="23"/>
  <c r="C140" i="23"/>
  <c r="B140" i="23"/>
  <c r="A140" i="23"/>
  <c r="AE139" i="23"/>
  <c r="AF139" i="23" s="1"/>
  <c r="AC139" i="23"/>
  <c r="X139" i="23"/>
  <c r="V139" i="23"/>
  <c r="AD139" i="23" s="1"/>
  <c r="U139" i="23"/>
  <c r="R139" i="23"/>
  <c r="O139" i="23"/>
  <c r="P139" i="23" s="1"/>
  <c r="M139" i="23"/>
  <c r="K139" i="23"/>
  <c r="I139" i="23"/>
  <c r="C139" i="23"/>
  <c r="B139" i="23" s="1"/>
  <c r="A139" i="23"/>
  <c r="AE138" i="23"/>
  <c r="AF138" i="23" s="1"/>
  <c r="AC138" i="23"/>
  <c r="X138" i="23"/>
  <c r="V138" i="23"/>
  <c r="AD138" i="23" s="1"/>
  <c r="U138" i="23"/>
  <c r="R138" i="23"/>
  <c r="O138" i="23"/>
  <c r="P138" i="23" s="1"/>
  <c r="M138" i="23"/>
  <c r="K138" i="23"/>
  <c r="I138" i="23"/>
  <c r="C138" i="23"/>
  <c r="B138" i="23"/>
  <c r="A138" i="23"/>
  <c r="X137" i="23"/>
  <c r="V137" i="23"/>
  <c r="AD137" i="23" s="1"/>
  <c r="U137" i="23"/>
  <c r="R137" i="23"/>
  <c r="AE137" i="23" s="1"/>
  <c r="AF137" i="23" s="1"/>
  <c r="O137" i="23"/>
  <c r="P137" i="23" s="1"/>
  <c r="M137" i="23"/>
  <c r="K137" i="23"/>
  <c r="I137" i="23"/>
  <c r="C137" i="23"/>
  <c r="B137" i="23"/>
  <c r="A137" i="23"/>
  <c r="AC136" i="23"/>
  <c r="X136" i="23"/>
  <c r="V136" i="23"/>
  <c r="AD136" i="23" s="1"/>
  <c r="U136" i="23"/>
  <c r="R136" i="23"/>
  <c r="AE136" i="23" s="1"/>
  <c r="AF136" i="23" s="1"/>
  <c r="O136" i="23"/>
  <c r="P136" i="23" s="1"/>
  <c r="M136" i="23"/>
  <c r="K136" i="23"/>
  <c r="I136" i="23"/>
  <c r="C136" i="23"/>
  <c r="B136" i="23"/>
  <c r="A136" i="23"/>
  <c r="AE135" i="23"/>
  <c r="AF135" i="23" s="1"/>
  <c r="AC135" i="23"/>
  <c r="X135" i="23"/>
  <c r="V135" i="23"/>
  <c r="AD135" i="23" s="1"/>
  <c r="U135" i="23"/>
  <c r="R135" i="23"/>
  <c r="O135" i="23"/>
  <c r="P135" i="23" s="1"/>
  <c r="M135" i="23"/>
  <c r="K135" i="23"/>
  <c r="I135" i="23"/>
  <c r="C135" i="23"/>
  <c r="B135" i="23"/>
  <c r="A135" i="23"/>
  <c r="X134" i="23"/>
  <c r="V134" i="23"/>
  <c r="AD134" i="23" s="1"/>
  <c r="U134" i="23"/>
  <c r="R134" i="23"/>
  <c r="AE134" i="23" s="1"/>
  <c r="AF134" i="23" s="1"/>
  <c r="O134" i="23"/>
  <c r="P134" i="23" s="1"/>
  <c r="M134" i="23"/>
  <c r="K134" i="23"/>
  <c r="I134" i="23"/>
  <c r="C134" i="23"/>
  <c r="B134" i="23"/>
  <c r="A134" i="23"/>
  <c r="AE133" i="23"/>
  <c r="AF133" i="23" s="1"/>
  <c r="X133" i="23"/>
  <c r="V133" i="23"/>
  <c r="AD133" i="23" s="1"/>
  <c r="U133" i="23"/>
  <c r="R133" i="23"/>
  <c r="AC133" i="23" s="1"/>
  <c r="O133" i="23"/>
  <c r="P133" i="23" s="1"/>
  <c r="M133" i="23"/>
  <c r="K133" i="23"/>
  <c r="I133" i="23"/>
  <c r="C133" i="23"/>
  <c r="B133" i="23"/>
  <c r="A133" i="23"/>
  <c r="X132" i="23"/>
  <c r="V132" i="23"/>
  <c r="AD132" i="23" s="1"/>
  <c r="U132" i="23"/>
  <c r="R132" i="23"/>
  <c r="AE132" i="23" s="1"/>
  <c r="AF132" i="23" s="1"/>
  <c r="O132" i="23"/>
  <c r="P132" i="23" s="1"/>
  <c r="M132" i="23"/>
  <c r="K132" i="23"/>
  <c r="I132" i="23"/>
  <c r="C132" i="23"/>
  <c r="B132" i="23"/>
  <c r="A132" i="23"/>
  <c r="AE131" i="23"/>
  <c r="AF131" i="23" s="1"/>
  <c r="AC131" i="23"/>
  <c r="X131" i="23"/>
  <c r="V131" i="23"/>
  <c r="AD131" i="23" s="1"/>
  <c r="U131" i="23"/>
  <c r="R131" i="23"/>
  <c r="O131" i="23"/>
  <c r="P131" i="23" s="1"/>
  <c r="M131" i="23"/>
  <c r="K131" i="23"/>
  <c r="I131" i="23"/>
  <c r="C131" i="23"/>
  <c r="B131" i="23"/>
  <c r="A131" i="23"/>
  <c r="X130" i="23"/>
  <c r="V130" i="23"/>
  <c r="AD130" i="23" s="1"/>
  <c r="U130" i="23"/>
  <c r="R130" i="23"/>
  <c r="AE130" i="23" s="1"/>
  <c r="AF130" i="23" s="1"/>
  <c r="O130" i="23"/>
  <c r="P130" i="23" s="1"/>
  <c r="M130" i="23"/>
  <c r="K130" i="23"/>
  <c r="I130" i="23"/>
  <c r="C130" i="23"/>
  <c r="B130" i="23"/>
  <c r="A130" i="23"/>
  <c r="AF129" i="23"/>
  <c r="AD129" i="23"/>
  <c r="X129" i="23"/>
  <c r="V129" i="23"/>
  <c r="U129" i="23"/>
  <c r="R129" i="23"/>
  <c r="AE129" i="23" s="1"/>
  <c r="P129" i="23"/>
  <c r="O129" i="23"/>
  <c r="M129" i="23"/>
  <c r="K129" i="23"/>
  <c r="I129" i="23"/>
  <c r="C129" i="23"/>
  <c r="B129" i="23"/>
  <c r="A129" i="23"/>
  <c r="AF128" i="23"/>
  <c r="AD128" i="23"/>
  <c r="X128" i="23"/>
  <c r="V128" i="23"/>
  <c r="U128" i="23"/>
  <c r="R128" i="23"/>
  <c r="AE128" i="23" s="1"/>
  <c r="P128" i="23"/>
  <c r="O128" i="23"/>
  <c r="M128" i="23"/>
  <c r="K128" i="23"/>
  <c r="I128" i="23"/>
  <c r="C128" i="23"/>
  <c r="B128" i="23"/>
  <c r="A128" i="23"/>
  <c r="AF127" i="23"/>
  <c r="AD127" i="23"/>
  <c r="X127" i="23"/>
  <c r="V127" i="23"/>
  <c r="U127" i="23"/>
  <c r="R127" i="23"/>
  <c r="AE127" i="23" s="1"/>
  <c r="P127" i="23"/>
  <c r="O127" i="23"/>
  <c r="M127" i="23"/>
  <c r="K127" i="23"/>
  <c r="I127" i="23"/>
  <c r="C127" i="23"/>
  <c r="B127" i="23"/>
  <c r="A127" i="23"/>
  <c r="AF126" i="23"/>
  <c r="AD126" i="23"/>
  <c r="X126" i="23"/>
  <c r="V126" i="23"/>
  <c r="U126" i="23"/>
  <c r="R126" i="23"/>
  <c r="AE126" i="23" s="1"/>
  <c r="P126" i="23"/>
  <c r="O126" i="23"/>
  <c r="M126" i="23"/>
  <c r="K126" i="23"/>
  <c r="I126" i="23"/>
  <c r="C126" i="23"/>
  <c r="B126" i="23"/>
  <c r="A126" i="23"/>
  <c r="AF125" i="23"/>
  <c r="AD125" i="23"/>
  <c r="X125" i="23"/>
  <c r="V125" i="23"/>
  <c r="U125" i="23"/>
  <c r="R125" i="23"/>
  <c r="AE125" i="23" s="1"/>
  <c r="P125" i="23"/>
  <c r="O125" i="23"/>
  <c r="M125" i="23"/>
  <c r="K125" i="23"/>
  <c r="I125" i="23"/>
  <c r="C125" i="23"/>
  <c r="B125" i="23"/>
  <c r="A125" i="23"/>
  <c r="AF124" i="23"/>
  <c r="AD124" i="23"/>
  <c r="X124" i="23"/>
  <c r="V124" i="23"/>
  <c r="U124" i="23"/>
  <c r="R124" i="23"/>
  <c r="AE124" i="23" s="1"/>
  <c r="P124" i="23"/>
  <c r="O124" i="23"/>
  <c r="M124" i="23"/>
  <c r="K124" i="23"/>
  <c r="I124" i="23"/>
  <c r="C124" i="23"/>
  <c r="B124" i="23"/>
  <c r="A124" i="23"/>
  <c r="AF123" i="23"/>
  <c r="AD123" i="23"/>
  <c r="X123" i="23"/>
  <c r="V123" i="23"/>
  <c r="U123" i="23"/>
  <c r="R123" i="23"/>
  <c r="AE123" i="23" s="1"/>
  <c r="P123" i="23"/>
  <c r="O123" i="23"/>
  <c r="M123" i="23"/>
  <c r="K123" i="23"/>
  <c r="I123" i="23"/>
  <c r="C123" i="23"/>
  <c r="B123" i="23"/>
  <c r="A123" i="23"/>
  <c r="AF122" i="23"/>
  <c r="AD122" i="23"/>
  <c r="X122" i="23"/>
  <c r="V122" i="23"/>
  <c r="U122" i="23"/>
  <c r="R122" i="23"/>
  <c r="AE122" i="23" s="1"/>
  <c r="P122" i="23"/>
  <c r="O122" i="23"/>
  <c r="M122" i="23"/>
  <c r="K122" i="23"/>
  <c r="I122" i="23"/>
  <c r="C122" i="23"/>
  <c r="B122" i="23"/>
  <c r="A122" i="23"/>
  <c r="AF121" i="23"/>
  <c r="AD121" i="23"/>
  <c r="X121" i="23"/>
  <c r="V121" i="23"/>
  <c r="U121" i="23"/>
  <c r="R121" i="23"/>
  <c r="AE121" i="23" s="1"/>
  <c r="P121" i="23"/>
  <c r="O121" i="23"/>
  <c r="M121" i="23"/>
  <c r="K121" i="23"/>
  <c r="I121" i="23"/>
  <c r="C121" i="23"/>
  <c r="B121" i="23"/>
  <c r="A121" i="23"/>
  <c r="AF120" i="23"/>
  <c r="AD120" i="23"/>
  <c r="X120" i="23"/>
  <c r="V120" i="23"/>
  <c r="U120" i="23"/>
  <c r="R120" i="23"/>
  <c r="AE120" i="23" s="1"/>
  <c r="P120" i="23"/>
  <c r="O120" i="23"/>
  <c r="M120" i="23"/>
  <c r="K120" i="23"/>
  <c r="I120" i="23"/>
  <c r="C120" i="23"/>
  <c r="B120" i="23"/>
  <c r="A120" i="23"/>
  <c r="AF119" i="23"/>
  <c r="AD119" i="23"/>
  <c r="X119" i="23"/>
  <c r="V119" i="23"/>
  <c r="U119" i="23"/>
  <c r="R119" i="23"/>
  <c r="AE119" i="23" s="1"/>
  <c r="P119" i="23"/>
  <c r="O119" i="23"/>
  <c r="M119" i="23"/>
  <c r="K119" i="23"/>
  <c r="I119" i="23"/>
  <c r="C119" i="23"/>
  <c r="B119" i="23"/>
  <c r="A119" i="23"/>
  <c r="AD118" i="23"/>
  <c r="X118" i="23"/>
  <c r="V118" i="23"/>
  <c r="U118" i="23"/>
  <c r="R118" i="23"/>
  <c r="P118" i="23"/>
  <c r="O118" i="23"/>
  <c r="M118" i="23"/>
  <c r="K118" i="23"/>
  <c r="I118" i="23"/>
  <c r="C118" i="23"/>
  <c r="B118" i="23"/>
  <c r="A118" i="23"/>
  <c r="AD117" i="23"/>
  <c r="X117" i="23"/>
  <c r="V117" i="23"/>
  <c r="U117" i="23"/>
  <c r="R117" i="23"/>
  <c r="P117" i="23"/>
  <c r="O117" i="23"/>
  <c r="M117" i="23"/>
  <c r="K117" i="23"/>
  <c r="I117" i="23"/>
  <c r="C117" i="23"/>
  <c r="B117" i="23"/>
  <c r="A117" i="23"/>
  <c r="AD116" i="23"/>
  <c r="X116" i="23"/>
  <c r="V116" i="23"/>
  <c r="U116" i="23"/>
  <c r="R116" i="23"/>
  <c r="P116" i="23"/>
  <c r="O116" i="23"/>
  <c r="M116" i="23"/>
  <c r="K116" i="23"/>
  <c r="I116" i="23"/>
  <c r="C116" i="23"/>
  <c r="B116" i="23"/>
  <c r="A116" i="23"/>
  <c r="AD115" i="23"/>
  <c r="X115" i="23"/>
  <c r="V115" i="23"/>
  <c r="U115" i="23"/>
  <c r="R115" i="23"/>
  <c r="P115" i="23"/>
  <c r="O115" i="23"/>
  <c r="M115" i="23"/>
  <c r="K115" i="23"/>
  <c r="I115" i="23"/>
  <c r="C115" i="23"/>
  <c r="B115" i="23"/>
  <c r="A115" i="23"/>
  <c r="AD114" i="23"/>
  <c r="X114" i="23"/>
  <c r="V114" i="23"/>
  <c r="U114" i="23"/>
  <c r="R114" i="23"/>
  <c r="P114" i="23"/>
  <c r="O114" i="23"/>
  <c r="M114" i="23"/>
  <c r="K114" i="23"/>
  <c r="I114" i="23"/>
  <c r="C114" i="23"/>
  <c r="B114" i="23"/>
  <c r="A114" i="23"/>
  <c r="AD113" i="23"/>
  <c r="X113" i="23"/>
  <c r="V113" i="23"/>
  <c r="U113" i="23"/>
  <c r="R113" i="23"/>
  <c r="P113" i="23"/>
  <c r="O113" i="23"/>
  <c r="M113" i="23"/>
  <c r="K113" i="23"/>
  <c r="I113" i="23"/>
  <c r="C113" i="23"/>
  <c r="B113" i="23"/>
  <c r="A113" i="23"/>
  <c r="AD112" i="23"/>
  <c r="X112" i="23"/>
  <c r="V112" i="23"/>
  <c r="U112" i="23"/>
  <c r="R112" i="23"/>
  <c r="P112" i="23"/>
  <c r="O112" i="23"/>
  <c r="M112" i="23"/>
  <c r="K112" i="23"/>
  <c r="I112" i="23"/>
  <c r="C112" i="23"/>
  <c r="B112" i="23"/>
  <c r="A112" i="23"/>
  <c r="AD111" i="23"/>
  <c r="X111" i="23"/>
  <c r="V111" i="23"/>
  <c r="U111" i="23"/>
  <c r="R111" i="23"/>
  <c r="P111" i="23"/>
  <c r="O111" i="23"/>
  <c r="M111" i="23"/>
  <c r="K111" i="23"/>
  <c r="I111" i="23"/>
  <c r="C111" i="23"/>
  <c r="B111" i="23"/>
  <c r="A111" i="23"/>
  <c r="AD110" i="23"/>
  <c r="X110" i="23"/>
  <c r="V110" i="23"/>
  <c r="U110" i="23"/>
  <c r="R110" i="23"/>
  <c r="P110" i="23"/>
  <c r="O110" i="23"/>
  <c r="M110" i="23"/>
  <c r="K110" i="23"/>
  <c r="I110" i="23"/>
  <c r="C110" i="23"/>
  <c r="B110" i="23"/>
  <c r="A110" i="23"/>
  <c r="AD109" i="23"/>
  <c r="X109" i="23"/>
  <c r="V109" i="23"/>
  <c r="U109" i="23"/>
  <c r="R109" i="23"/>
  <c r="P109" i="23"/>
  <c r="O109" i="23"/>
  <c r="M109" i="23"/>
  <c r="K109" i="23"/>
  <c r="I109" i="23"/>
  <c r="C109" i="23"/>
  <c r="B109" i="23"/>
  <c r="A109" i="23"/>
  <c r="AD108" i="23"/>
  <c r="X108" i="23"/>
  <c r="V108" i="23"/>
  <c r="U108" i="23"/>
  <c r="R108" i="23"/>
  <c r="P108" i="23"/>
  <c r="O108" i="23"/>
  <c r="M108" i="23"/>
  <c r="K108" i="23"/>
  <c r="I108" i="23"/>
  <c r="C108" i="23"/>
  <c r="B108" i="23"/>
  <c r="A108" i="23"/>
  <c r="AD107" i="23"/>
  <c r="X107" i="23"/>
  <c r="V107" i="23"/>
  <c r="U107" i="23"/>
  <c r="R107" i="23"/>
  <c r="P107" i="23"/>
  <c r="O107" i="23"/>
  <c r="M107" i="23"/>
  <c r="K107" i="23"/>
  <c r="I107" i="23"/>
  <c r="C107" i="23"/>
  <c r="B107" i="23"/>
  <c r="A107" i="23"/>
  <c r="AD106" i="23"/>
  <c r="X106" i="23"/>
  <c r="V106" i="23"/>
  <c r="U106" i="23"/>
  <c r="R106" i="23"/>
  <c r="P106" i="23"/>
  <c r="O106" i="23"/>
  <c r="M106" i="23"/>
  <c r="K106" i="23"/>
  <c r="I106" i="23"/>
  <c r="C106" i="23"/>
  <c r="B106" i="23"/>
  <c r="A106" i="23"/>
  <c r="AD105" i="23"/>
  <c r="X105" i="23"/>
  <c r="V105" i="23"/>
  <c r="U105" i="23"/>
  <c r="R105" i="23"/>
  <c r="P105" i="23"/>
  <c r="O105" i="23"/>
  <c r="M105" i="23"/>
  <c r="K105" i="23"/>
  <c r="I105" i="23"/>
  <c r="C105" i="23"/>
  <c r="B105" i="23"/>
  <c r="A105" i="23"/>
  <c r="AD104" i="23"/>
  <c r="X104" i="23"/>
  <c r="V104" i="23"/>
  <c r="U104" i="23"/>
  <c r="R104" i="23"/>
  <c r="P104" i="23"/>
  <c r="O104" i="23"/>
  <c r="M104" i="23"/>
  <c r="K104" i="23"/>
  <c r="I104" i="23"/>
  <c r="C104" i="23"/>
  <c r="B104" i="23"/>
  <c r="A104" i="23"/>
  <c r="AD103" i="23"/>
  <c r="X103" i="23"/>
  <c r="V103" i="23"/>
  <c r="U103" i="23"/>
  <c r="R103" i="23"/>
  <c r="P103" i="23"/>
  <c r="O103" i="23"/>
  <c r="M103" i="23"/>
  <c r="K103" i="23"/>
  <c r="I103" i="23"/>
  <c r="C103" i="23"/>
  <c r="B103" i="23"/>
  <c r="A103" i="23"/>
  <c r="AD102" i="23"/>
  <c r="X102" i="23"/>
  <c r="V102" i="23"/>
  <c r="U102" i="23"/>
  <c r="R102" i="23"/>
  <c r="P102" i="23"/>
  <c r="O102" i="23"/>
  <c r="M102" i="23"/>
  <c r="K102" i="23"/>
  <c r="I102" i="23"/>
  <c r="C102" i="23"/>
  <c r="B102" i="23"/>
  <c r="A102" i="23"/>
  <c r="AD101" i="23"/>
  <c r="X101" i="23"/>
  <c r="V101" i="23"/>
  <c r="U101" i="23"/>
  <c r="R101" i="23"/>
  <c r="P101" i="23"/>
  <c r="O101" i="23"/>
  <c r="M101" i="23"/>
  <c r="K101" i="23"/>
  <c r="I101" i="23"/>
  <c r="C101" i="23"/>
  <c r="B101" i="23"/>
  <c r="A101" i="23"/>
  <c r="AD100" i="23"/>
  <c r="X100" i="23"/>
  <c r="V100" i="23"/>
  <c r="U100" i="23"/>
  <c r="R100" i="23"/>
  <c r="P100" i="23"/>
  <c r="O100" i="23"/>
  <c r="M100" i="23"/>
  <c r="K100" i="23"/>
  <c r="I100" i="23"/>
  <c r="C100" i="23"/>
  <c r="B100" i="23"/>
  <c r="A100" i="23"/>
  <c r="AD99" i="23"/>
  <c r="X99" i="23"/>
  <c r="V99" i="23"/>
  <c r="U99" i="23"/>
  <c r="R99" i="23"/>
  <c r="P99" i="23"/>
  <c r="O99" i="23"/>
  <c r="M99" i="23"/>
  <c r="K99" i="23"/>
  <c r="I99" i="23"/>
  <c r="C99" i="23"/>
  <c r="B99" i="23"/>
  <c r="A99" i="23"/>
  <c r="AD98" i="23"/>
  <c r="X98" i="23"/>
  <c r="V98" i="23"/>
  <c r="U98" i="23"/>
  <c r="R98" i="23"/>
  <c r="P98" i="23"/>
  <c r="O98" i="23"/>
  <c r="M98" i="23"/>
  <c r="K98" i="23"/>
  <c r="I98" i="23"/>
  <c r="C98" i="23"/>
  <c r="B98" i="23"/>
  <c r="A98" i="23"/>
  <c r="AD97" i="23"/>
  <c r="X97" i="23"/>
  <c r="V97" i="23"/>
  <c r="U97" i="23"/>
  <c r="R97" i="23"/>
  <c r="P97" i="23"/>
  <c r="O97" i="23"/>
  <c r="M97" i="23"/>
  <c r="K97" i="23"/>
  <c r="I97" i="23"/>
  <c r="C97" i="23"/>
  <c r="B97" i="23"/>
  <c r="A97" i="23"/>
  <c r="AD96" i="23"/>
  <c r="X96" i="23"/>
  <c r="V96" i="23"/>
  <c r="U96" i="23"/>
  <c r="R96" i="23"/>
  <c r="P96" i="23"/>
  <c r="O96" i="23"/>
  <c r="M96" i="23"/>
  <c r="K96" i="23"/>
  <c r="I96" i="23"/>
  <c r="C96" i="23"/>
  <c r="B96" i="23"/>
  <c r="A96" i="23"/>
  <c r="AD95" i="23"/>
  <c r="X95" i="23"/>
  <c r="V95" i="23"/>
  <c r="U95" i="23"/>
  <c r="R95" i="23"/>
  <c r="P95" i="23"/>
  <c r="O95" i="23"/>
  <c r="M95" i="23"/>
  <c r="K95" i="23"/>
  <c r="I95" i="23"/>
  <c r="C95" i="23"/>
  <c r="B95" i="23"/>
  <c r="A95" i="23"/>
  <c r="AD94" i="23"/>
  <c r="X94" i="23"/>
  <c r="V94" i="23"/>
  <c r="U94" i="23"/>
  <c r="R94" i="23"/>
  <c r="P94" i="23"/>
  <c r="O94" i="23"/>
  <c r="M94" i="23"/>
  <c r="K94" i="23"/>
  <c r="I94" i="23"/>
  <c r="C94" i="23"/>
  <c r="B94" i="23"/>
  <c r="A94" i="23"/>
  <c r="AD93" i="23"/>
  <c r="X93" i="23"/>
  <c r="V93" i="23"/>
  <c r="U93" i="23"/>
  <c r="R93" i="23"/>
  <c r="P93" i="23"/>
  <c r="O93" i="23"/>
  <c r="M93" i="23"/>
  <c r="K93" i="23"/>
  <c r="I93" i="23"/>
  <c r="C93" i="23"/>
  <c r="B93" i="23"/>
  <c r="A93" i="23"/>
  <c r="AD92" i="23"/>
  <c r="X92" i="23"/>
  <c r="V92" i="23"/>
  <c r="U92" i="23"/>
  <c r="R92" i="23"/>
  <c r="P92" i="23"/>
  <c r="O92" i="23"/>
  <c r="M92" i="23"/>
  <c r="K92" i="23"/>
  <c r="I92" i="23"/>
  <c r="C92" i="23"/>
  <c r="B92" i="23"/>
  <c r="A92" i="23"/>
  <c r="AD91" i="23"/>
  <c r="X91" i="23"/>
  <c r="V91" i="23"/>
  <c r="U91" i="23"/>
  <c r="R91" i="23"/>
  <c r="P91" i="23"/>
  <c r="O91" i="23"/>
  <c r="M91" i="23"/>
  <c r="K91" i="23"/>
  <c r="I91" i="23"/>
  <c r="C91" i="23"/>
  <c r="B91" i="23"/>
  <c r="A91" i="23"/>
  <c r="AD90" i="23"/>
  <c r="X90" i="23"/>
  <c r="V90" i="23"/>
  <c r="U90" i="23"/>
  <c r="R90" i="23"/>
  <c r="P90" i="23"/>
  <c r="O90" i="23"/>
  <c r="M90" i="23"/>
  <c r="K90" i="23"/>
  <c r="I90" i="23"/>
  <c r="C90" i="23"/>
  <c r="B90" i="23"/>
  <c r="A90" i="23"/>
  <c r="AD89" i="23"/>
  <c r="X89" i="23"/>
  <c r="V89" i="23"/>
  <c r="U89" i="23"/>
  <c r="R89" i="23"/>
  <c r="P89" i="23"/>
  <c r="O89" i="23"/>
  <c r="M89" i="23"/>
  <c r="K89" i="23"/>
  <c r="I89" i="23"/>
  <c r="C89" i="23"/>
  <c r="B89" i="23"/>
  <c r="A89" i="23"/>
  <c r="AD88" i="23"/>
  <c r="X88" i="23"/>
  <c r="V88" i="23"/>
  <c r="U88" i="23"/>
  <c r="R88" i="23"/>
  <c r="P88" i="23"/>
  <c r="O88" i="23"/>
  <c r="M88" i="23"/>
  <c r="K88" i="23"/>
  <c r="I88" i="23"/>
  <c r="C88" i="23"/>
  <c r="B88" i="23"/>
  <c r="A88" i="23"/>
  <c r="AD87" i="23"/>
  <c r="X87" i="23"/>
  <c r="V87" i="23"/>
  <c r="U87" i="23"/>
  <c r="R87" i="23"/>
  <c r="P87" i="23"/>
  <c r="O87" i="23"/>
  <c r="M87" i="23"/>
  <c r="K87" i="23"/>
  <c r="I87" i="23"/>
  <c r="C87" i="23"/>
  <c r="B87" i="23"/>
  <c r="A87" i="23"/>
  <c r="AD86" i="23"/>
  <c r="X86" i="23"/>
  <c r="V86" i="23"/>
  <c r="U86" i="23"/>
  <c r="R86" i="23"/>
  <c r="P86" i="23"/>
  <c r="O86" i="23"/>
  <c r="M86" i="23"/>
  <c r="K86" i="23"/>
  <c r="I86" i="23"/>
  <c r="C86" i="23"/>
  <c r="B86" i="23"/>
  <c r="A86" i="23"/>
  <c r="AD85" i="23"/>
  <c r="X85" i="23"/>
  <c r="V85" i="23"/>
  <c r="U85" i="23"/>
  <c r="R85" i="23"/>
  <c r="P85" i="23"/>
  <c r="O85" i="23"/>
  <c r="M85" i="23"/>
  <c r="K85" i="23"/>
  <c r="I85" i="23"/>
  <c r="C85" i="23"/>
  <c r="B85" i="23"/>
  <c r="A85" i="23"/>
  <c r="AD84" i="23"/>
  <c r="X84" i="23"/>
  <c r="V84" i="23"/>
  <c r="U84" i="23"/>
  <c r="R84" i="23"/>
  <c r="P84" i="23"/>
  <c r="O84" i="23"/>
  <c r="M84" i="23"/>
  <c r="K84" i="23"/>
  <c r="I84" i="23"/>
  <c r="C84" i="23"/>
  <c r="B84" i="23"/>
  <c r="A84" i="23"/>
  <c r="AD83" i="23"/>
  <c r="X83" i="23"/>
  <c r="V83" i="23"/>
  <c r="U83" i="23"/>
  <c r="R83" i="23"/>
  <c r="P83" i="23"/>
  <c r="O83" i="23"/>
  <c r="M83" i="23"/>
  <c r="K83" i="23"/>
  <c r="I83" i="23"/>
  <c r="C83" i="23"/>
  <c r="B83" i="23"/>
  <c r="A83" i="23"/>
  <c r="AD82" i="23"/>
  <c r="X82" i="23"/>
  <c r="V82" i="23"/>
  <c r="U82" i="23"/>
  <c r="R82" i="23"/>
  <c r="P82" i="23"/>
  <c r="O82" i="23"/>
  <c r="M82" i="23"/>
  <c r="K82" i="23"/>
  <c r="I82" i="23"/>
  <c r="C82" i="23"/>
  <c r="B82" i="23"/>
  <c r="A82" i="23"/>
  <c r="AD81" i="23"/>
  <c r="X81" i="23"/>
  <c r="V81" i="23"/>
  <c r="U81" i="23"/>
  <c r="R81" i="23"/>
  <c r="P81" i="23"/>
  <c r="O81" i="23"/>
  <c r="M81" i="23"/>
  <c r="K81" i="23"/>
  <c r="I81" i="23"/>
  <c r="C81" i="23"/>
  <c r="B81" i="23"/>
  <c r="A81" i="23"/>
  <c r="AD80" i="23"/>
  <c r="X80" i="23"/>
  <c r="V80" i="23"/>
  <c r="U80" i="23"/>
  <c r="R80" i="23"/>
  <c r="P80" i="23"/>
  <c r="O80" i="23"/>
  <c r="M80" i="23"/>
  <c r="K80" i="23"/>
  <c r="I80" i="23"/>
  <c r="C80" i="23"/>
  <c r="B80" i="23"/>
  <c r="A80" i="23"/>
  <c r="AD79" i="23"/>
  <c r="X79" i="23"/>
  <c r="V79" i="23"/>
  <c r="U79" i="23"/>
  <c r="R79" i="23"/>
  <c r="P79" i="23"/>
  <c r="O79" i="23"/>
  <c r="M79" i="23"/>
  <c r="K79" i="23"/>
  <c r="C79" i="23"/>
  <c r="B79" i="23" s="1"/>
  <c r="A79" i="23"/>
  <c r="AC78" i="23"/>
  <c r="X78" i="23"/>
  <c r="V78" i="23"/>
  <c r="AD78" i="23" s="1"/>
  <c r="U78" i="23"/>
  <c r="R78" i="23"/>
  <c r="AE78" i="23" s="1"/>
  <c r="AF78" i="23" s="1"/>
  <c r="O78" i="23"/>
  <c r="P78" i="23" s="1"/>
  <c r="M78" i="23"/>
  <c r="K78" i="23"/>
  <c r="I78" i="23"/>
  <c r="C78" i="23"/>
  <c r="B78" i="23" s="1"/>
  <c r="A78" i="23"/>
  <c r="AC77" i="23"/>
  <c r="X77" i="23"/>
  <c r="V77" i="23"/>
  <c r="AD77" i="23" s="1"/>
  <c r="U77" i="23"/>
  <c r="R77" i="23"/>
  <c r="AE77" i="23" s="1"/>
  <c r="AF77" i="23" s="1"/>
  <c r="O77" i="23"/>
  <c r="P77" i="23" s="1"/>
  <c r="M77" i="23"/>
  <c r="K77" i="23"/>
  <c r="I77" i="23"/>
  <c r="C77" i="23"/>
  <c r="B77" i="23" s="1"/>
  <c r="A77" i="23"/>
  <c r="X76" i="23"/>
  <c r="V76" i="23"/>
  <c r="AD76" i="23" s="1"/>
  <c r="U76" i="23"/>
  <c r="R76" i="23"/>
  <c r="AC76" i="23" s="1"/>
  <c r="O76" i="23"/>
  <c r="P76" i="23" s="1"/>
  <c r="M76" i="23"/>
  <c r="K76" i="23"/>
  <c r="I76" i="23"/>
  <c r="C76" i="23"/>
  <c r="B76" i="23" s="1"/>
  <c r="A76" i="23"/>
  <c r="X75" i="23"/>
  <c r="V75" i="23"/>
  <c r="AD75" i="23" s="1"/>
  <c r="U75" i="23"/>
  <c r="R75" i="23"/>
  <c r="AE75" i="23" s="1"/>
  <c r="AF75" i="23" s="1"/>
  <c r="O75" i="23"/>
  <c r="P75" i="23" s="1"/>
  <c r="M75" i="23"/>
  <c r="K75" i="23"/>
  <c r="I75" i="23"/>
  <c r="C75" i="23"/>
  <c r="B75" i="23" s="1"/>
  <c r="A75" i="23"/>
  <c r="AC74" i="23"/>
  <c r="X74" i="23"/>
  <c r="V74" i="23"/>
  <c r="AD74" i="23" s="1"/>
  <c r="U74" i="23"/>
  <c r="R74" i="23"/>
  <c r="AE74" i="23" s="1"/>
  <c r="AF74" i="23" s="1"/>
  <c r="O74" i="23"/>
  <c r="P74" i="23" s="1"/>
  <c r="M74" i="23"/>
  <c r="K74" i="23"/>
  <c r="I74" i="23"/>
  <c r="C74" i="23"/>
  <c r="B74" i="23" s="1"/>
  <c r="A74" i="23"/>
  <c r="AC73" i="23"/>
  <c r="X73" i="23"/>
  <c r="V73" i="23"/>
  <c r="AD73" i="23" s="1"/>
  <c r="U73" i="23"/>
  <c r="R73" i="23"/>
  <c r="AE73" i="23" s="1"/>
  <c r="AF73" i="23" s="1"/>
  <c r="O73" i="23"/>
  <c r="P73" i="23" s="1"/>
  <c r="M73" i="23"/>
  <c r="K73" i="23"/>
  <c r="I73" i="23"/>
  <c r="C73" i="23"/>
  <c r="B73" i="23" s="1"/>
  <c r="A73" i="23"/>
  <c r="X72" i="23"/>
  <c r="V72" i="23"/>
  <c r="AD72" i="23" s="1"/>
  <c r="U72" i="23"/>
  <c r="R72" i="23"/>
  <c r="AC72" i="23" s="1"/>
  <c r="O72" i="23"/>
  <c r="P72" i="23" s="1"/>
  <c r="M72" i="23"/>
  <c r="K72" i="23"/>
  <c r="I72" i="23"/>
  <c r="C72" i="23"/>
  <c r="B72" i="23" s="1"/>
  <c r="A72" i="23"/>
  <c r="X71" i="23"/>
  <c r="V71" i="23"/>
  <c r="AD71" i="23" s="1"/>
  <c r="U71" i="23"/>
  <c r="R71" i="23"/>
  <c r="AE71" i="23" s="1"/>
  <c r="AF71" i="23" s="1"/>
  <c r="O71" i="23"/>
  <c r="P71" i="23" s="1"/>
  <c r="M71" i="23"/>
  <c r="K71" i="23"/>
  <c r="I71" i="23"/>
  <c r="C71" i="23"/>
  <c r="B71" i="23" s="1"/>
  <c r="A71" i="23"/>
  <c r="AC70" i="23"/>
  <c r="X70" i="23"/>
  <c r="V70" i="23"/>
  <c r="AD70" i="23" s="1"/>
  <c r="U70" i="23"/>
  <c r="R70" i="23"/>
  <c r="AE70" i="23" s="1"/>
  <c r="AF70" i="23" s="1"/>
  <c r="O70" i="23"/>
  <c r="P70" i="23" s="1"/>
  <c r="M70" i="23"/>
  <c r="K70" i="23"/>
  <c r="I70" i="23"/>
  <c r="C70" i="23"/>
  <c r="B70" i="23" s="1"/>
  <c r="A70" i="23"/>
  <c r="AC69" i="23"/>
  <c r="X69" i="23"/>
  <c r="V69" i="23"/>
  <c r="AD69" i="23" s="1"/>
  <c r="U69" i="23"/>
  <c r="R69" i="23"/>
  <c r="AE69" i="23" s="1"/>
  <c r="AF69" i="23" s="1"/>
  <c r="O69" i="23"/>
  <c r="P69" i="23" s="1"/>
  <c r="M69" i="23"/>
  <c r="K69" i="23"/>
  <c r="I69" i="23"/>
  <c r="C69" i="23"/>
  <c r="B69" i="23" s="1"/>
  <c r="A69" i="23"/>
  <c r="X68" i="23"/>
  <c r="V68" i="23"/>
  <c r="AD68" i="23" s="1"/>
  <c r="U68" i="23"/>
  <c r="R68" i="23"/>
  <c r="AE68" i="23" s="1"/>
  <c r="AF68" i="23" s="1"/>
  <c r="O68" i="23"/>
  <c r="P68" i="23" s="1"/>
  <c r="M68" i="23"/>
  <c r="K68" i="23"/>
  <c r="I68" i="23"/>
  <c r="C68" i="23"/>
  <c r="B68" i="23" s="1"/>
  <c r="A68" i="23"/>
  <c r="X67" i="23"/>
  <c r="V67" i="23"/>
  <c r="AD67" i="23" s="1"/>
  <c r="U67" i="23"/>
  <c r="R67" i="23"/>
  <c r="AE67" i="23" s="1"/>
  <c r="AF67" i="23" s="1"/>
  <c r="O67" i="23"/>
  <c r="P67" i="23" s="1"/>
  <c r="M67" i="23"/>
  <c r="K67" i="23"/>
  <c r="I67" i="23"/>
  <c r="C67" i="23"/>
  <c r="B67" i="23" s="1"/>
  <c r="A67" i="23"/>
  <c r="AC66" i="23"/>
  <c r="X66" i="23"/>
  <c r="V66" i="23"/>
  <c r="AD66" i="23" s="1"/>
  <c r="U66" i="23"/>
  <c r="R66" i="23"/>
  <c r="AE66" i="23" s="1"/>
  <c r="AF66" i="23" s="1"/>
  <c r="O66" i="23"/>
  <c r="P66" i="23" s="1"/>
  <c r="M66" i="23"/>
  <c r="K66" i="23"/>
  <c r="I66" i="23"/>
  <c r="C66" i="23"/>
  <c r="B66" i="23" s="1"/>
  <c r="A66" i="23"/>
  <c r="AC65" i="23"/>
  <c r="X65" i="23"/>
  <c r="V65" i="23"/>
  <c r="AD65" i="23" s="1"/>
  <c r="U65" i="23"/>
  <c r="R65" i="23"/>
  <c r="AE65" i="23" s="1"/>
  <c r="AF65" i="23" s="1"/>
  <c r="O65" i="23"/>
  <c r="P65" i="23" s="1"/>
  <c r="M65" i="23"/>
  <c r="K65" i="23"/>
  <c r="I65" i="23"/>
  <c r="C65" i="23"/>
  <c r="B65" i="23" s="1"/>
  <c r="A65" i="23"/>
  <c r="X64" i="23"/>
  <c r="V64" i="23"/>
  <c r="AD64" i="23" s="1"/>
  <c r="U64" i="23"/>
  <c r="R64" i="23"/>
  <c r="AE64" i="23" s="1"/>
  <c r="AF64" i="23" s="1"/>
  <c r="O64" i="23"/>
  <c r="P64" i="23" s="1"/>
  <c r="M64" i="23"/>
  <c r="K64" i="23"/>
  <c r="I64" i="23"/>
  <c r="C64" i="23"/>
  <c r="B64" i="23" s="1"/>
  <c r="A64" i="23"/>
  <c r="X63" i="23"/>
  <c r="V63" i="23"/>
  <c r="AD63" i="23" s="1"/>
  <c r="U63" i="23"/>
  <c r="R63" i="23"/>
  <c r="AE63" i="23" s="1"/>
  <c r="AF63" i="23" s="1"/>
  <c r="O63" i="23"/>
  <c r="P63" i="23" s="1"/>
  <c r="M63" i="23"/>
  <c r="K63" i="23"/>
  <c r="I63" i="23"/>
  <c r="C63" i="23"/>
  <c r="B63" i="23" s="1"/>
  <c r="A63" i="23"/>
  <c r="AC62" i="23"/>
  <c r="X62" i="23"/>
  <c r="V62" i="23"/>
  <c r="AD62" i="23" s="1"/>
  <c r="U62" i="23"/>
  <c r="R62" i="23"/>
  <c r="AE62" i="23" s="1"/>
  <c r="AF62" i="23" s="1"/>
  <c r="O62" i="23"/>
  <c r="P62" i="23" s="1"/>
  <c r="M62" i="23"/>
  <c r="K62" i="23"/>
  <c r="I62" i="23"/>
  <c r="C62" i="23"/>
  <c r="B62" i="23" s="1"/>
  <c r="A62" i="23"/>
  <c r="AC61" i="23"/>
  <c r="X61" i="23"/>
  <c r="V61" i="23"/>
  <c r="AD61" i="23" s="1"/>
  <c r="U61" i="23"/>
  <c r="R61" i="23"/>
  <c r="AE61" i="23" s="1"/>
  <c r="AF61" i="23" s="1"/>
  <c r="O61" i="23"/>
  <c r="P61" i="23" s="1"/>
  <c r="M61" i="23"/>
  <c r="K61" i="23"/>
  <c r="I61" i="23"/>
  <c r="C61" i="23"/>
  <c r="B61" i="23" s="1"/>
  <c r="A61" i="23"/>
  <c r="AD60" i="23"/>
  <c r="AC60" i="23"/>
  <c r="X60" i="23"/>
  <c r="V60" i="23"/>
  <c r="U60" i="23"/>
  <c r="R60" i="23"/>
  <c r="AE60" i="23" s="1"/>
  <c r="AF60" i="23" s="1"/>
  <c r="P60" i="23"/>
  <c r="O60" i="23"/>
  <c r="M60" i="23"/>
  <c r="K60" i="23"/>
  <c r="I60" i="23"/>
  <c r="C60" i="23"/>
  <c r="B60" i="23" s="1"/>
  <c r="A60" i="23"/>
  <c r="X59" i="23"/>
  <c r="V59" i="23"/>
  <c r="AD59" i="23" s="1"/>
  <c r="U59" i="23"/>
  <c r="R59" i="23"/>
  <c r="AE59" i="23" s="1"/>
  <c r="AF59" i="23" s="1"/>
  <c r="O59" i="23"/>
  <c r="P59" i="23" s="1"/>
  <c r="M59" i="23"/>
  <c r="K59" i="23"/>
  <c r="I59" i="23"/>
  <c r="C59" i="23"/>
  <c r="B59" i="23" s="1"/>
  <c r="A59" i="23"/>
  <c r="AD58" i="23"/>
  <c r="X58" i="23"/>
  <c r="V58" i="23"/>
  <c r="U58" i="23"/>
  <c r="R58" i="23"/>
  <c r="AE58" i="23" s="1"/>
  <c r="AF58" i="23" s="1"/>
  <c r="P58" i="23"/>
  <c r="O58" i="23"/>
  <c r="M58" i="23"/>
  <c r="K58" i="23"/>
  <c r="I58" i="23"/>
  <c r="C58" i="23"/>
  <c r="B58" i="23" s="1"/>
  <c r="A58" i="23"/>
  <c r="AE57" i="23"/>
  <c r="AF57" i="23" s="1"/>
  <c r="X57" i="23"/>
  <c r="V57" i="23"/>
  <c r="AD57" i="23" s="1"/>
  <c r="U57" i="23"/>
  <c r="R57" i="23"/>
  <c r="AC57" i="23" s="1"/>
  <c r="O57" i="23"/>
  <c r="P57" i="23" s="1"/>
  <c r="M57" i="23"/>
  <c r="K57" i="23"/>
  <c r="I57" i="23"/>
  <c r="C57" i="23"/>
  <c r="B57" i="23" s="1"/>
  <c r="A57" i="23"/>
  <c r="AD56" i="23"/>
  <c r="X56" i="23"/>
  <c r="V56" i="23"/>
  <c r="U56" i="23"/>
  <c r="R56" i="23"/>
  <c r="AC56" i="23" s="1"/>
  <c r="P56" i="23"/>
  <c r="O56" i="23"/>
  <c r="M56" i="23"/>
  <c r="K56" i="23"/>
  <c r="I56" i="23"/>
  <c r="C56" i="23"/>
  <c r="B56" i="23" s="1"/>
  <c r="A56" i="23"/>
  <c r="AE55" i="23"/>
  <c r="AF55" i="23" s="1"/>
  <c r="AC55" i="23"/>
  <c r="X55" i="23"/>
  <c r="V55" i="23"/>
  <c r="AD55" i="23" s="1"/>
  <c r="U55" i="23"/>
  <c r="R55" i="23"/>
  <c r="O55" i="23"/>
  <c r="P55" i="23" s="1"/>
  <c r="M55" i="23"/>
  <c r="K55" i="23"/>
  <c r="I55" i="23"/>
  <c r="C55" i="23"/>
  <c r="B55" i="23" s="1"/>
  <c r="A55" i="23"/>
  <c r="AF54" i="23"/>
  <c r="AE54" i="23"/>
  <c r="AD54" i="23"/>
  <c r="AC54" i="23"/>
  <c r="X54" i="23"/>
  <c r="V54" i="23"/>
  <c r="U54" i="23"/>
  <c r="R54" i="23"/>
  <c r="P54" i="23"/>
  <c r="O54" i="23"/>
  <c r="M54" i="23"/>
  <c r="K54" i="23"/>
  <c r="I54" i="23"/>
  <c r="C54" i="23"/>
  <c r="B54" i="23" s="1"/>
  <c r="A54" i="23"/>
  <c r="AE53" i="23"/>
  <c r="AF53" i="23" s="1"/>
  <c r="AC53" i="23"/>
  <c r="X53" i="23"/>
  <c r="V53" i="23"/>
  <c r="AD53" i="23" s="1"/>
  <c r="U53" i="23"/>
  <c r="R53" i="23"/>
  <c r="O53" i="23"/>
  <c r="P53" i="23" s="1"/>
  <c r="M53" i="23"/>
  <c r="K53" i="23"/>
  <c r="I53" i="23"/>
  <c r="C53" i="23"/>
  <c r="B53" i="23" s="1"/>
  <c r="A53" i="23"/>
  <c r="AD52" i="23"/>
  <c r="AC52" i="23"/>
  <c r="X52" i="23"/>
  <c r="V52" i="23"/>
  <c r="U52" i="23"/>
  <c r="R52" i="23"/>
  <c r="AE52" i="23" s="1"/>
  <c r="AF52" i="23" s="1"/>
  <c r="P52" i="23"/>
  <c r="O52" i="23"/>
  <c r="M52" i="23"/>
  <c r="K52" i="23"/>
  <c r="I52" i="23"/>
  <c r="C52" i="23"/>
  <c r="B52" i="23" s="1"/>
  <c r="A52" i="23"/>
  <c r="X51" i="23"/>
  <c r="V51" i="23"/>
  <c r="AD51" i="23" s="1"/>
  <c r="U51" i="23"/>
  <c r="R51" i="23"/>
  <c r="AE51" i="23" s="1"/>
  <c r="AF51" i="23" s="1"/>
  <c r="O51" i="23"/>
  <c r="P51" i="23" s="1"/>
  <c r="M51" i="23"/>
  <c r="K51" i="23"/>
  <c r="I51" i="23"/>
  <c r="C51" i="23"/>
  <c r="B51" i="23" s="1"/>
  <c r="A51" i="23"/>
  <c r="AD50" i="23"/>
  <c r="X50" i="23"/>
  <c r="V50" i="23"/>
  <c r="U50" i="23"/>
  <c r="R50" i="23"/>
  <c r="AE50" i="23" s="1"/>
  <c r="AF50" i="23" s="1"/>
  <c r="P50" i="23"/>
  <c r="O50" i="23"/>
  <c r="M50" i="23"/>
  <c r="K50" i="23"/>
  <c r="I50" i="23"/>
  <c r="C50" i="23"/>
  <c r="B50" i="23" s="1"/>
  <c r="A50" i="23"/>
  <c r="AE49" i="23"/>
  <c r="AF49" i="23" s="1"/>
  <c r="X49" i="23"/>
  <c r="V49" i="23"/>
  <c r="AD49" i="23" s="1"/>
  <c r="U49" i="23"/>
  <c r="R49" i="23"/>
  <c r="AC49" i="23" s="1"/>
  <c r="O49" i="23"/>
  <c r="P49" i="23" s="1"/>
  <c r="M49" i="23"/>
  <c r="K49" i="23"/>
  <c r="I49" i="23"/>
  <c r="C49" i="23"/>
  <c r="B49" i="23" s="1"/>
  <c r="A49" i="23"/>
  <c r="AD48" i="23"/>
  <c r="X48" i="23"/>
  <c r="V48" i="23"/>
  <c r="U48" i="23"/>
  <c r="R48" i="23"/>
  <c r="AC48" i="23" s="1"/>
  <c r="P48" i="23"/>
  <c r="O48" i="23"/>
  <c r="M48" i="23"/>
  <c r="K48" i="23"/>
  <c r="I48" i="23"/>
  <c r="C48" i="23"/>
  <c r="B48" i="23" s="1"/>
  <c r="A48" i="23"/>
  <c r="AE47" i="23"/>
  <c r="AF47" i="23" s="1"/>
  <c r="AC47" i="23"/>
  <c r="X47" i="23"/>
  <c r="V47" i="23"/>
  <c r="AD47" i="23" s="1"/>
  <c r="U47" i="23"/>
  <c r="R47" i="23"/>
  <c r="O47" i="23"/>
  <c r="P47" i="23" s="1"/>
  <c r="M47" i="23"/>
  <c r="K47" i="23"/>
  <c r="I47" i="23"/>
  <c r="C47" i="23"/>
  <c r="B47" i="23" s="1"/>
  <c r="A47" i="23"/>
  <c r="AF46" i="23"/>
  <c r="AE46" i="23"/>
  <c r="AD46" i="23"/>
  <c r="AC46" i="23"/>
  <c r="X46" i="23"/>
  <c r="V46" i="23"/>
  <c r="U46" i="23"/>
  <c r="R46" i="23"/>
  <c r="P46" i="23"/>
  <c r="O46" i="23"/>
  <c r="M46" i="23"/>
  <c r="K46" i="23"/>
  <c r="I46" i="23"/>
  <c r="C46" i="23"/>
  <c r="B46" i="23" s="1"/>
  <c r="A46" i="23"/>
  <c r="AE45" i="23"/>
  <c r="AF45" i="23" s="1"/>
  <c r="AC45" i="23"/>
  <c r="X45" i="23"/>
  <c r="V45" i="23"/>
  <c r="AD45" i="23" s="1"/>
  <c r="U45" i="23"/>
  <c r="R45" i="23"/>
  <c r="O45" i="23"/>
  <c r="P45" i="23" s="1"/>
  <c r="M45" i="23"/>
  <c r="K45" i="23"/>
  <c r="I45" i="23"/>
  <c r="C45" i="23"/>
  <c r="B45" i="23" s="1"/>
  <c r="A45" i="23"/>
  <c r="AD44" i="23"/>
  <c r="AC44" i="23"/>
  <c r="X44" i="23"/>
  <c r="V44" i="23"/>
  <c r="U44" i="23"/>
  <c r="R44" i="23"/>
  <c r="AE44" i="23" s="1"/>
  <c r="AF44" i="23" s="1"/>
  <c r="P44" i="23"/>
  <c r="O44" i="23"/>
  <c r="M44" i="23"/>
  <c r="K44" i="23"/>
  <c r="I44" i="23"/>
  <c r="C44" i="23"/>
  <c r="B44" i="23" s="1"/>
  <c r="A44" i="23"/>
  <c r="X43" i="23"/>
  <c r="V43" i="23"/>
  <c r="AD43" i="23" s="1"/>
  <c r="U43" i="23"/>
  <c r="R43" i="23"/>
  <c r="AE43" i="23" s="1"/>
  <c r="AF43" i="23" s="1"/>
  <c r="O43" i="23"/>
  <c r="P43" i="23" s="1"/>
  <c r="M43" i="23"/>
  <c r="K43" i="23"/>
  <c r="I43" i="23"/>
  <c r="C43" i="23"/>
  <c r="B43" i="23" s="1"/>
  <c r="A43" i="23"/>
  <c r="AD42" i="23"/>
  <c r="X42" i="23"/>
  <c r="V42" i="23"/>
  <c r="U42" i="23"/>
  <c r="R42" i="23"/>
  <c r="AE42" i="23" s="1"/>
  <c r="AF42" i="23" s="1"/>
  <c r="P42" i="23"/>
  <c r="O42" i="23"/>
  <c r="M42" i="23"/>
  <c r="K42" i="23"/>
  <c r="I42" i="23"/>
  <c r="C42" i="23"/>
  <c r="B42" i="23" s="1"/>
  <c r="A42" i="23"/>
  <c r="AE41" i="23"/>
  <c r="AF41" i="23" s="1"/>
  <c r="X41" i="23"/>
  <c r="V41" i="23"/>
  <c r="AD41" i="23" s="1"/>
  <c r="U41" i="23"/>
  <c r="R41" i="23"/>
  <c r="AC41" i="23" s="1"/>
  <c r="O41" i="23"/>
  <c r="P41" i="23" s="1"/>
  <c r="M41" i="23"/>
  <c r="K41" i="23"/>
  <c r="I41" i="23"/>
  <c r="C41" i="23"/>
  <c r="B41" i="23" s="1"/>
  <c r="A41" i="23"/>
  <c r="AD40" i="23"/>
  <c r="X40" i="23"/>
  <c r="V40" i="23"/>
  <c r="U40" i="23"/>
  <c r="R40" i="23"/>
  <c r="AC40" i="23" s="1"/>
  <c r="P40" i="23"/>
  <c r="O40" i="23"/>
  <c r="M40" i="23"/>
  <c r="K40" i="23"/>
  <c r="I40" i="23"/>
  <c r="C40" i="23"/>
  <c r="B40" i="23" s="1"/>
  <c r="A40" i="23"/>
  <c r="AE39" i="23"/>
  <c r="AF39" i="23" s="1"/>
  <c r="AC39" i="23"/>
  <c r="X39" i="23"/>
  <c r="V39" i="23"/>
  <c r="AD39" i="23" s="1"/>
  <c r="U39" i="23"/>
  <c r="R39" i="23"/>
  <c r="O39" i="23"/>
  <c r="P39" i="23" s="1"/>
  <c r="M39" i="23"/>
  <c r="K39" i="23"/>
  <c r="I39" i="23"/>
  <c r="C39" i="23"/>
  <c r="B39" i="23" s="1"/>
  <c r="A39" i="23"/>
  <c r="AF38" i="23"/>
  <c r="AE38" i="23"/>
  <c r="AD38" i="23"/>
  <c r="AC38" i="23"/>
  <c r="X38" i="23"/>
  <c r="V38" i="23"/>
  <c r="U38" i="23"/>
  <c r="R38" i="23"/>
  <c r="P38" i="23"/>
  <c r="O38" i="23"/>
  <c r="M38" i="23"/>
  <c r="K38" i="23"/>
  <c r="I38" i="23"/>
  <c r="C38" i="23"/>
  <c r="B38" i="23" s="1"/>
  <c r="A38" i="23"/>
  <c r="AE37" i="23"/>
  <c r="AF37" i="23" s="1"/>
  <c r="AC37" i="23"/>
  <c r="X37" i="23"/>
  <c r="V37" i="23"/>
  <c r="AD37" i="23" s="1"/>
  <c r="U37" i="23"/>
  <c r="R37" i="23"/>
  <c r="O37" i="23"/>
  <c r="P37" i="23" s="1"/>
  <c r="M37" i="23"/>
  <c r="K37" i="23"/>
  <c r="I37" i="23"/>
  <c r="C37" i="23"/>
  <c r="B37" i="23" s="1"/>
  <c r="A37" i="23"/>
  <c r="AF36" i="23"/>
  <c r="AE36" i="23"/>
  <c r="AD36" i="23"/>
  <c r="AC36" i="23"/>
  <c r="X36" i="23"/>
  <c r="V36" i="23"/>
  <c r="U36" i="23"/>
  <c r="R36" i="23"/>
  <c r="P36" i="23"/>
  <c r="O36" i="23"/>
  <c r="M36" i="23"/>
  <c r="K36" i="23"/>
  <c r="I36" i="23"/>
  <c r="C36" i="23"/>
  <c r="B36" i="23" s="1"/>
  <c r="A36" i="23"/>
  <c r="X35" i="23"/>
  <c r="V35" i="23"/>
  <c r="AD35" i="23" s="1"/>
  <c r="U35" i="23"/>
  <c r="R35" i="23"/>
  <c r="AE35" i="23" s="1"/>
  <c r="AF35" i="23" s="1"/>
  <c r="O35" i="23"/>
  <c r="P35" i="23" s="1"/>
  <c r="M35" i="23"/>
  <c r="K35" i="23"/>
  <c r="I35" i="23"/>
  <c r="C35" i="23"/>
  <c r="B35" i="23" s="1"/>
  <c r="A35" i="23"/>
  <c r="AD34" i="23"/>
  <c r="AC34" i="23"/>
  <c r="X34" i="23"/>
  <c r="V34" i="23"/>
  <c r="U34" i="23"/>
  <c r="R34" i="23"/>
  <c r="AE34" i="23" s="1"/>
  <c r="AF34" i="23" s="1"/>
  <c r="P34" i="23"/>
  <c r="O34" i="23"/>
  <c r="M34" i="23"/>
  <c r="K34" i="23"/>
  <c r="I34" i="23"/>
  <c r="C34" i="23"/>
  <c r="B34" i="23" s="1"/>
  <c r="A34" i="23"/>
  <c r="AE33" i="23"/>
  <c r="AF33" i="23" s="1"/>
  <c r="X33" i="23"/>
  <c r="V33" i="23"/>
  <c r="AD33" i="23" s="1"/>
  <c r="U33" i="23"/>
  <c r="R33" i="23"/>
  <c r="AC33" i="23" s="1"/>
  <c r="O33" i="23"/>
  <c r="P33" i="23" s="1"/>
  <c r="M33" i="23"/>
  <c r="K33" i="23"/>
  <c r="I33" i="23"/>
  <c r="C33" i="23"/>
  <c r="B33" i="23" s="1"/>
  <c r="A33" i="23"/>
  <c r="AD32" i="23"/>
  <c r="X32" i="23"/>
  <c r="V32" i="23"/>
  <c r="U32" i="23"/>
  <c r="R32" i="23"/>
  <c r="AC32" i="23" s="1"/>
  <c r="P32" i="23"/>
  <c r="O32" i="23"/>
  <c r="M32" i="23"/>
  <c r="K32" i="23"/>
  <c r="I32" i="23"/>
  <c r="C32" i="23"/>
  <c r="B32" i="23" s="1"/>
  <c r="A32" i="23"/>
  <c r="AE31" i="23"/>
  <c r="AF31" i="23" s="1"/>
  <c r="AC31" i="23"/>
  <c r="X31" i="23"/>
  <c r="V31" i="23"/>
  <c r="AD31" i="23" s="1"/>
  <c r="U31" i="23"/>
  <c r="R31" i="23"/>
  <c r="O31" i="23"/>
  <c r="P31" i="23" s="1"/>
  <c r="M31" i="23"/>
  <c r="K31" i="23"/>
  <c r="I31" i="23"/>
  <c r="C31" i="23"/>
  <c r="B31" i="23" s="1"/>
  <c r="A31" i="23"/>
  <c r="AD30" i="23"/>
  <c r="X30" i="23"/>
  <c r="V30" i="23"/>
  <c r="U30" i="23"/>
  <c r="R30" i="23"/>
  <c r="AE30" i="23" s="1"/>
  <c r="AF30" i="23" s="1"/>
  <c r="P30" i="23"/>
  <c r="O30" i="23"/>
  <c r="M30" i="23"/>
  <c r="K30" i="23"/>
  <c r="I30" i="23"/>
  <c r="C30" i="23"/>
  <c r="B30" i="23" s="1"/>
  <c r="A30" i="23"/>
  <c r="AE29" i="23"/>
  <c r="AF29" i="23" s="1"/>
  <c r="AC29" i="23"/>
  <c r="X29" i="23"/>
  <c r="V29" i="23"/>
  <c r="AD29" i="23" s="1"/>
  <c r="U29" i="23"/>
  <c r="R29" i="23"/>
  <c r="O29" i="23"/>
  <c r="P29" i="23" s="1"/>
  <c r="M29" i="23"/>
  <c r="K29" i="23"/>
  <c r="I29" i="23"/>
  <c r="C29" i="23"/>
  <c r="B29" i="23" s="1"/>
  <c r="A29" i="23"/>
  <c r="AE28" i="23"/>
  <c r="AF28" i="23" s="1"/>
  <c r="AD28" i="23"/>
  <c r="AC28" i="23"/>
  <c r="X28" i="23"/>
  <c r="V28" i="23"/>
  <c r="U28" i="23"/>
  <c r="R28" i="23"/>
  <c r="O28" i="23"/>
  <c r="P28" i="23" s="1"/>
  <c r="M28" i="23"/>
  <c r="K28" i="23"/>
  <c r="I28" i="23"/>
  <c r="C28" i="23"/>
  <c r="B28" i="23" s="1"/>
  <c r="A28" i="23"/>
  <c r="X27" i="23"/>
  <c r="V27" i="23"/>
  <c r="AD27" i="23" s="1"/>
  <c r="U27" i="23"/>
  <c r="R27" i="23"/>
  <c r="AE27" i="23" s="1"/>
  <c r="AF27" i="23" s="1"/>
  <c r="O27" i="23"/>
  <c r="P27" i="23" s="1"/>
  <c r="M27" i="23"/>
  <c r="K27" i="23"/>
  <c r="I27" i="23"/>
  <c r="C27" i="23"/>
  <c r="B27" i="23" s="1"/>
  <c r="A27" i="23"/>
  <c r="AD26" i="23"/>
  <c r="AC26" i="23"/>
  <c r="X26" i="23"/>
  <c r="V26" i="23"/>
  <c r="U26" i="23"/>
  <c r="R26" i="23"/>
  <c r="AE26" i="23" s="1"/>
  <c r="AF26" i="23" s="1"/>
  <c r="P26" i="23"/>
  <c r="O26" i="23"/>
  <c r="M26" i="23"/>
  <c r="K26" i="23"/>
  <c r="I26" i="23"/>
  <c r="C26" i="23"/>
  <c r="B26" i="23" s="1"/>
  <c r="A26" i="23"/>
  <c r="AE25" i="23"/>
  <c r="AF25" i="23" s="1"/>
  <c r="X25" i="23"/>
  <c r="V25" i="23"/>
  <c r="AD25" i="23" s="1"/>
  <c r="U25" i="23"/>
  <c r="R25" i="23"/>
  <c r="AC25" i="23" s="1"/>
  <c r="O25" i="23"/>
  <c r="P25" i="23" s="1"/>
  <c r="M25" i="23"/>
  <c r="K25" i="23"/>
  <c r="I25" i="23"/>
  <c r="C25" i="23"/>
  <c r="B25" i="23" s="1"/>
  <c r="A25" i="23"/>
  <c r="AD24" i="23"/>
  <c r="X24" i="23"/>
  <c r="V24" i="23"/>
  <c r="U24" i="23"/>
  <c r="R24" i="23"/>
  <c r="AC24" i="23" s="1"/>
  <c r="P24" i="23"/>
  <c r="O24" i="23"/>
  <c r="M24" i="23"/>
  <c r="K24" i="23"/>
  <c r="I24" i="23"/>
  <c r="C24" i="23"/>
  <c r="B24" i="23" s="1"/>
  <c r="A24" i="23"/>
  <c r="AE23" i="23"/>
  <c r="AF23" i="23" s="1"/>
  <c r="AC23" i="23"/>
  <c r="X23" i="23"/>
  <c r="V23" i="23"/>
  <c r="AD23" i="23" s="1"/>
  <c r="U23" i="23"/>
  <c r="R23" i="23"/>
  <c r="O23" i="23"/>
  <c r="P23" i="23" s="1"/>
  <c r="M23" i="23"/>
  <c r="K23" i="23"/>
  <c r="I23" i="23"/>
  <c r="C23" i="23"/>
  <c r="B23" i="23" s="1"/>
  <c r="A23" i="23"/>
  <c r="AD22" i="23"/>
  <c r="X22" i="23"/>
  <c r="V22" i="23"/>
  <c r="U22" i="23"/>
  <c r="R22" i="23"/>
  <c r="AE22" i="23" s="1"/>
  <c r="AF22" i="23" s="1"/>
  <c r="P22" i="23"/>
  <c r="O22" i="23"/>
  <c r="M22" i="23"/>
  <c r="K22" i="23"/>
  <c r="I22" i="23"/>
  <c r="C22" i="23"/>
  <c r="B22" i="23" s="1"/>
  <c r="A22" i="23"/>
  <c r="AE21" i="23"/>
  <c r="AF21" i="23" s="1"/>
  <c r="AC21" i="23"/>
  <c r="X21" i="23"/>
  <c r="V21" i="23"/>
  <c r="AD21" i="23" s="1"/>
  <c r="U21" i="23"/>
  <c r="R21" i="23"/>
  <c r="O21" i="23"/>
  <c r="P21" i="23" s="1"/>
  <c r="M21" i="23"/>
  <c r="K21" i="23"/>
  <c r="I21" i="23"/>
  <c r="C21" i="23"/>
  <c r="B21" i="23" s="1"/>
  <c r="A21" i="23"/>
  <c r="AE20" i="23"/>
  <c r="AF20" i="23" s="1"/>
  <c r="AD20" i="23"/>
  <c r="AC20" i="23"/>
  <c r="X20" i="23"/>
  <c r="V20" i="23"/>
  <c r="U20" i="23"/>
  <c r="R20" i="23"/>
  <c r="O20" i="23"/>
  <c r="P20" i="23" s="1"/>
  <c r="M20" i="23"/>
  <c r="K20" i="23"/>
  <c r="I20" i="23"/>
  <c r="C20" i="23"/>
  <c r="B20" i="23" s="1"/>
  <c r="A20" i="23"/>
  <c r="X19" i="23"/>
  <c r="V19" i="23"/>
  <c r="AD19" i="23" s="1"/>
  <c r="U19" i="23"/>
  <c r="R19" i="23"/>
  <c r="AE19" i="23" s="1"/>
  <c r="AF19" i="23" s="1"/>
  <c r="O19" i="23"/>
  <c r="P19" i="23" s="1"/>
  <c r="M19" i="23"/>
  <c r="K19" i="23"/>
  <c r="I19" i="23"/>
  <c r="C19" i="23"/>
  <c r="B19" i="23" s="1"/>
  <c r="A19" i="23"/>
  <c r="AD18" i="23"/>
  <c r="AC18" i="23"/>
  <c r="X18" i="23"/>
  <c r="V18" i="23"/>
  <c r="U18" i="23"/>
  <c r="R18" i="23"/>
  <c r="AE18" i="23" s="1"/>
  <c r="AF18" i="23" s="1"/>
  <c r="P18" i="23"/>
  <c r="O18" i="23"/>
  <c r="M18" i="23"/>
  <c r="K18" i="23"/>
  <c r="I18" i="23"/>
  <c r="C18" i="23"/>
  <c r="B18" i="23" s="1"/>
  <c r="A18" i="23"/>
  <c r="AE17" i="23"/>
  <c r="AF17" i="23" s="1"/>
  <c r="X17" i="23"/>
  <c r="V17" i="23"/>
  <c r="AD17" i="23" s="1"/>
  <c r="U17" i="23"/>
  <c r="R17" i="23"/>
  <c r="AC17" i="23" s="1"/>
  <c r="O17" i="23"/>
  <c r="P17" i="23" s="1"/>
  <c r="M17" i="23"/>
  <c r="K17" i="23"/>
  <c r="I17" i="23"/>
  <c r="C17" i="23"/>
  <c r="B17" i="23" s="1"/>
  <c r="A17" i="23"/>
  <c r="AD16" i="23"/>
  <c r="X16" i="23"/>
  <c r="V16" i="23"/>
  <c r="U16" i="23"/>
  <c r="R16" i="23"/>
  <c r="AC16" i="23" s="1"/>
  <c r="P16" i="23"/>
  <c r="O16" i="23"/>
  <c r="M16" i="23"/>
  <c r="K16" i="23"/>
  <c r="I16" i="23"/>
  <c r="C16" i="23"/>
  <c r="B16" i="23" s="1"/>
  <c r="A16" i="23"/>
  <c r="AE15" i="23"/>
  <c r="AF15" i="23" s="1"/>
  <c r="AC15" i="23"/>
  <c r="X15" i="23"/>
  <c r="V15" i="23"/>
  <c r="AD15" i="23" s="1"/>
  <c r="U15" i="23"/>
  <c r="R15" i="23"/>
  <c r="O15" i="23"/>
  <c r="P15" i="23" s="1"/>
  <c r="M15" i="23"/>
  <c r="K15" i="23"/>
  <c r="I15" i="23"/>
  <c r="C15" i="23"/>
  <c r="B15" i="23" s="1"/>
  <c r="A15" i="23"/>
  <c r="AD14" i="23"/>
  <c r="X14" i="23"/>
  <c r="V14" i="23"/>
  <c r="U14" i="23"/>
  <c r="R14" i="23"/>
  <c r="AE14" i="23" s="1"/>
  <c r="AF14" i="23" s="1"/>
  <c r="P14" i="23"/>
  <c r="O14" i="23"/>
  <c r="M14" i="23"/>
  <c r="K14" i="23"/>
  <c r="I14" i="23"/>
  <c r="C14" i="23"/>
  <c r="B14" i="23" s="1"/>
  <c r="A14" i="23"/>
  <c r="AE13" i="23"/>
  <c r="AF13" i="23" s="1"/>
  <c r="AC13" i="23"/>
  <c r="X13" i="23"/>
  <c r="V13" i="23"/>
  <c r="AD13" i="23" s="1"/>
  <c r="U13" i="23"/>
  <c r="R13" i="23"/>
  <c r="O13" i="23"/>
  <c r="P13" i="23" s="1"/>
  <c r="M13" i="23"/>
  <c r="K13" i="23"/>
  <c r="I13" i="23"/>
  <c r="C13" i="23"/>
  <c r="B13" i="23" s="1"/>
  <c r="A13" i="23"/>
  <c r="AE12" i="23"/>
  <c r="AF12" i="23" s="1"/>
  <c r="AD12" i="23"/>
  <c r="AC12" i="23"/>
  <c r="X12" i="23"/>
  <c r="V12" i="23"/>
  <c r="U12" i="23"/>
  <c r="R12" i="23"/>
  <c r="O12" i="23"/>
  <c r="P12" i="23" s="1"/>
  <c r="M12" i="23"/>
  <c r="K12" i="23"/>
  <c r="I12" i="23"/>
  <c r="C12" i="23"/>
  <c r="B12" i="23" s="1"/>
  <c r="A12" i="23"/>
  <c r="X11" i="23"/>
  <c r="V11" i="23"/>
  <c r="AD11" i="23" s="1"/>
  <c r="U11" i="23"/>
  <c r="R11" i="23"/>
  <c r="AE11" i="23" s="1"/>
  <c r="AF11" i="23" s="1"/>
  <c r="O11" i="23"/>
  <c r="P11" i="23" s="1"/>
  <c r="M11" i="23"/>
  <c r="K11" i="23"/>
  <c r="I11" i="23"/>
  <c r="C11" i="23"/>
  <c r="B11" i="23" s="1"/>
  <c r="A11" i="23"/>
  <c r="AD10" i="23"/>
  <c r="AC10" i="23"/>
  <c r="X10" i="23"/>
  <c r="V10" i="23"/>
  <c r="U10" i="23"/>
  <c r="R10" i="23"/>
  <c r="AE10" i="23" s="1"/>
  <c r="AF10" i="23" s="1"/>
  <c r="P10" i="23"/>
  <c r="O10" i="23"/>
  <c r="M10" i="23"/>
  <c r="K10" i="23"/>
  <c r="I10" i="23"/>
  <c r="C10" i="23"/>
  <c r="B10" i="23" s="1"/>
  <c r="A10" i="23"/>
  <c r="AE9" i="23"/>
  <c r="AF9" i="23" s="1"/>
  <c r="X9" i="23"/>
  <c r="V9" i="23"/>
  <c r="AD9" i="23" s="1"/>
  <c r="U9" i="23"/>
  <c r="R9" i="23"/>
  <c r="AC9" i="23" s="1"/>
  <c r="O9" i="23"/>
  <c r="P9" i="23" s="1"/>
  <c r="M9" i="23"/>
  <c r="K9" i="23"/>
  <c r="I9" i="23"/>
  <c r="C9" i="23"/>
  <c r="B9" i="23" s="1"/>
  <c r="A9" i="23"/>
  <c r="AD8" i="23"/>
  <c r="X8" i="23"/>
  <c r="V8" i="23"/>
  <c r="U8" i="23"/>
  <c r="R8" i="23"/>
  <c r="AC8" i="23" s="1"/>
  <c r="P8" i="23"/>
  <c r="O8" i="23"/>
  <c r="M8" i="23"/>
  <c r="K8" i="23"/>
  <c r="I8" i="23"/>
  <c r="C8" i="23"/>
  <c r="B8" i="23" s="1"/>
  <c r="A8" i="23"/>
  <c r="AE7" i="23"/>
  <c r="AF7" i="23" s="1"/>
  <c r="AC7" i="23"/>
  <c r="X7" i="23"/>
  <c r="V7" i="23"/>
  <c r="AD7" i="23" s="1"/>
  <c r="U7" i="23"/>
  <c r="R7" i="23"/>
  <c r="M7" i="23"/>
  <c r="K7" i="23"/>
  <c r="I7" i="23"/>
  <c r="C7" i="23"/>
  <c r="B7" i="23" s="1"/>
  <c r="A7" i="23"/>
  <c r="AM15" i="30" l="1"/>
  <c r="AK15" i="30" s="1" a="1"/>
  <c r="AK15" i="30" s="1"/>
  <c r="AN15" i="30"/>
  <c r="E17" i="30"/>
  <c r="AO16" i="30"/>
  <c r="AC116" i="29"/>
  <c r="AE117" i="29"/>
  <c r="AF117" i="29" s="1"/>
  <c r="AC117" i="29"/>
  <c r="AC120" i="29"/>
  <c r="AC57" i="29"/>
  <c r="AC65" i="29"/>
  <c r="AC73" i="29"/>
  <c r="AE82" i="29"/>
  <c r="AF82" i="29" s="1"/>
  <c r="AE90" i="29"/>
  <c r="AF90" i="29" s="1"/>
  <c r="AC104" i="29"/>
  <c r="AE79" i="29"/>
  <c r="AF79" i="29" s="1"/>
  <c r="AE87" i="29"/>
  <c r="AF87" i="29" s="1"/>
  <c r="AE122" i="29"/>
  <c r="AF122" i="29" s="1"/>
  <c r="AC122" i="29"/>
  <c r="AC55" i="29"/>
  <c r="AC63" i="29"/>
  <c r="AC71" i="29"/>
  <c r="AC7" i="29"/>
  <c r="AC8" i="29"/>
  <c r="AC9" i="29"/>
  <c r="AC10" i="29"/>
  <c r="AC11" i="29"/>
  <c r="AC12" i="29"/>
  <c r="AC13" i="29"/>
  <c r="AC14" i="29"/>
  <c r="AC15" i="29"/>
  <c r="AC16" i="29"/>
  <c r="AC17" i="29"/>
  <c r="AC18" i="29"/>
  <c r="AC19" i="29"/>
  <c r="AC20" i="29"/>
  <c r="AC21" i="29"/>
  <c r="AC22" i="29"/>
  <c r="AC23" i="29"/>
  <c r="AC24" i="29"/>
  <c r="AC25" i="29"/>
  <c r="AC26" i="29"/>
  <c r="AC27" i="29"/>
  <c r="AC28" i="29"/>
  <c r="AC29" i="29"/>
  <c r="AC30" i="29"/>
  <c r="AC31" i="29"/>
  <c r="AC32" i="29"/>
  <c r="AC33" i="29"/>
  <c r="AC34" i="29"/>
  <c r="AC35" i="29"/>
  <c r="AC36" i="29"/>
  <c r="AC37" i="29"/>
  <c r="AC38" i="29"/>
  <c r="AC39" i="29"/>
  <c r="AC40" i="29"/>
  <c r="AC41" i="29"/>
  <c r="AC42" i="29"/>
  <c r="AC43" i="29"/>
  <c r="AC44" i="29"/>
  <c r="AC45" i="29"/>
  <c r="AC46" i="29"/>
  <c r="AC47" i="29"/>
  <c r="AC48" i="29"/>
  <c r="AC49" i="29"/>
  <c r="AC50" i="29"/>
  <c r="AC51" i="29"/>
  <c r="AC52" i="29"/>
  <c r="AC53" i="29"/>
  <c r="AC54" i="29"/>
  <c r="AC62" i="29"/>
  <c r="AC70" i="29"/>
  <c r="AC78" i="29"/>
  <c r="AE81" i="29"/>
  <c r="AF81" i="29" s="1"/>
  <c r="AE89" i="29"/>
  <c r="AF89" i="29" s="1"/>
  <c r="AE99" i="29"/>
  <c r="AF99" i="29" s="1"/>
  <c r="AC99" i="29"/>
  <c r="AE126" i="29"/>
  <c r="AF126" i="29" s="1"/>
  <c r="AC126" i="29"/>
  <c r="AE86" i="29"/>
  <c r="AF86" i="29" s="1"/>
  <c r="AC60" i="29"/>
  <c r="AC68" i="29"/>
  <c r="AC76" i="29"/>
  <c r="AE83" i="29"/>
  <c r="AF83" i="29" s="1"/>
  <c r="AE91" i="29"/>
  <c r="AF91" i="29" s="1"/>
  <c r="AC96" i="29"/>
  <c r="AE107" i="29"/>
  <c r="AF107" i="29" s="1"/>
  <c r="AC107" i="29"/>
  <c r="AE124" i="29"/>
  <c r="AF124" i="29" s="1"/>
  <c r="AC124" i="29"/>
  <c r="AC174" i="29"/>
  <c r="AC182" i="29"/>
  <c r="AC128" i="29"/>
  <c r="AC130" i="29"/>
  <c r="AC132" i="29"/>
  <c r="AC134" i="29"/>
  <c r="AC136" i="29"/>
  <c r="AC138" i="29"/>
  <c r="AC140" i="29"/>
  <c r="AC142" i="29"/>
  <c r="AC144" i="29"/>
  <c r="AC146" i="29"/>
  <c r="AC148" i="29"/>
  <c r="AC150" i="29"/>
  <c r="AC152" i="29"/>
  <c r="AC168" i="29"/>
  <c r="AC176" i="29"/>
  <c r="AC114" i="29"/>
  <c r="AE185" i="29"/>
  <c r="AF185" i="29" s="1"/>
  <c r="AC185" i="29"/>
  <c r="AE189" i="29"/>
  <c r="AF189" i="29" s="1"/>
  <c r="AC189" i="29"/>
  <c r="AC175" i="29"/>
  <c r="AC183" i="29"/>
  <c r="AC169" i="29"/>
  <c r="AC177" i="29"/>
  <c r="AE186" i="29"/>
  <c r="AF186" i="29" s="1"/>
  <c r="AC186" i="29"/>
  <c r="AC193" i="29"/>
  <c r="AC197" i="29"/>
  <c r="AE221" i="29"/>
  <c r="AF221" i="29" s="1"/>
  <c r="AC221" i="29"/>
  <c r="AE229" i="29"/>
  <c r="AF229" i="29" s="1"/>
  <c r="AC229" i="29"/>
  <c r="AE216" i="29"/>
  <c r="AF216" i="29" s="1"/>
  <c r="AC216" i="29"/>
  <c r="AE224" i="29"/>
  <c r="AF224" i="29" s="1"/>
  <c r="AC224" i="29"/>
  <c r="AE232" i="29"/>
  <c r="AF232" i="29" s="1"/>
  <c r="AC232" i="29"/>
  <c r="AE219" i="29"/>
  <c r="AF219" i="29" s="1"/>
  <c r="AC219" i="29"/>
  <c r="AE227" i="29"/>
  <c r="AF227" i="29" s="1"/>
  <c r="AC227" i="29"/>
  <c r="AC167" i="29"/>
  <c r="AE222" i="29"/>
  <c r="AF222" i="29" s="1"/>
  <c r="AC222" i="29"/>
  <c r="AE230" i="29"/>
  <c r="AF230" i="29" s="1"/>
  <c r="AC230" i="29"/>
  <c r="AE217" i="29"/>
  <c r="AF217" i="29" s="1"/>
  <c r="AC217" i="29"/>
  <c r="AE225" i="29"/>
  <c r="AF225" i="29" s="1"/>
  <c r="AC225" i="29"/>
  <c r="AE233" i="29"/>
  <c r="AF233" i="29" s="1"/>
  <c r="AC233" i="29"/>
  <c r="AE220" i="29"/>
  <c r="AF220" i="29" s="1"/>
  <c r="AC220" i="29"/>
  <c r="AE228" i="29"/>
  <c r="AF228" i="29" s="1"/>
  <c r="AC228" i="29"/>
  <c r="AC190" i="29"/>
  <c r="AC194" i="29"/>
  <c r="AC198" i="29"/>
  <c r="AE215" i="29"/>
  <c r="AF215" i="29" s="1"/>
  <c r="AC215" i="29"/>
  <c r="AE223" i="29"/>
  <c r="AF223" i="29" s="1"/>
  <c r="AC223" i="29"/>
  <c r="AE231" i="29"/>
  <c r="AF231" i="29" s="1"/>
  <c r="AC231" i="29"/>
  <c r="AE218" i="29"/>
  <c r="AF218" i="29" s="1"/>
  <c r="AC218" i="29"/>
  <c r="AE226" i="29"/>
  <c r="AF226" i="29" s="1"/>
  <c r="AC226" i="29"/>
  <c r="AE10" i="28"/>
  <c r="AF10" i="28" s="1"/>
  <c r="AE14" i="28"/>
  <c r="AF14" i="28" s="1"/>
  <c r="AE18" i="28"/>
  <c r="AF18" i="28" s="1"/>
  <c r="AE22" i="28"/>
  <c r="AF22" i="28" s="1"/>
  <c r="AE26" i="28"/>
  <c r="AF26" i="28" s="1"/>
  <c r="AE30" i="28"/>
  <c r="AF30" i="28" s="1"/>
  <c r="AE34" i="28"/>
  <c r="AF34" i="28" s="1"/>
  <c r="AE38" i="28"/>
  <c r="AF38" i="28" s="1"/>
  <c r="AE42" i="28"/>
  <c r="AF42" i="28" s="1"/>
  <c r="AE46" i="28"/>
  <c r="AF46" i="28" s="1"/>
  <c r="AE50" i="28"/>
  <c r="AF50" i="28" s="1"/>
  <c r="AE54" i="28"/>
  <c r="AF54" i="28" s="1"/>
  <c r="AE58" i="28"/>
  <c r="AF58" i="28" s="1"/>
  <c r="AE62" i="28"/>
  <c r="AF62" i="28" s="1"/>
  <c r="AE66" i="28"/>
  <c r="AF66" i="28" s="1"/>
  <c r="AE70" i="28"/>
  <c r="AF70" i="28" s="1"/>
  <c r="AE77" i="28"/>
  <c r="AF77" i="28" s="1"/>
  <c r="AE86" i="28"/>
  <c r="AF86" i="28" s="1"/>
  <c r="AC86" i="28"/>
  <c r="AE93" i="28"/>
  <c r="AF93" i="28" s="1"/>
  <c r="AC93" i="28"/>
  <c r="AE101" i="28"/>
  <c r="AF101" i="28" s="1"/>
  <c r="AC101" i="28"/>
  <c r="AC108" i="28"/>
  <c r="AE170" i="28"/>
  <c r="AF170" i="28" s="1"/>
  <c r="AC170" i="28"/>
  <c r="AE9" i="28"/>
  <c r="AF9" i="28" s="1"/>
  <c r="AE13" i="28"/>
  <c r="AF13" i="28" s="1"/>
  <c r="AE17" i="28"/>
  <c r="AF17" i="28" s="1"/>
  <c r="AE21" i="28"/>
  <c r="AF21" i="28" s="1"/>
  <c r="AE25" i="28"/>
  <c r="AF25" i="28" s="1"/>
  <c r="AE29" i="28"/>
  <c r="AF29" i="28" s="1"/>
  <c r="AE33" i="28"/>
  <c r="AF33" i="28" s="1"/>
  <c r="AE37" i="28"/>
  <c r="AF37" i="28" s="1"/>
  <c r="AE41" i="28"/>
  <c r="AF41" i="28" s="1"/>
  <c r="AE45" i="28"/>
  <c r="AF45" i="28" s="1"/>
  <c r="AE49" i="28"/>
  <c r="AF49" i="28" s="1"/>
  <c r="AE53" i="28"/>
  <c r="AF53" i="28" s="1"/>
  <c r="AE57" i="28"/>
  <c r="AF57" i="28" s="1"/>
  <c r="AE61" i="28"/>
  <c r="AF61" i="28" s="1"/>
  <c r="AE65" i="28"/>
  <c r="AF65" i="28" s="1"/>
  <c r="AE69" i="28"/>
  <c r="AF69" i="28" s="1"/>
  <c r="AE71" i="28"/>
  <c r="AF71" i="28" s="1"/>
  <c r="AC71" i="28"/>
  <c r="AE85" i="28"/>
  <c r="AF85" i="28" s="1"/>
  <c r="AC85" i="28"/>
  <c r="AE109" i="28"/>
  <c r="AF109" i="28" s="1"/>
  <c r="AC109" i="28"/>
  <c r="AE182" i="28"/>
  <c r="AF182" i="28" s="1"/>
  <c r="AC182" i="28"/>
  <c r="AE95" i="28"/>
  <c r="AF95" i="28" s="1"/>
  <c r="AC95" i="28"/>
  <c r="AE117" i="28"/>
  <c r="AF117" i="28" s="1"/>
  <c r="AC117" i="28"/>
  <c r="AE103" i="28"/>
  <c r="AF103" i="28" s="1"/>
  <c r="AC103" i="28"/>
  <c r="AE169" i="28"/>
  <c r="AF169" i="28" s="1"/>
  <c r="AC169" i="28"/>
  <c r="AE87" i="28"/>
  <c r="AF87" i="28" s="1"/>
  <c r="AC87" i="28"/>
  <c r="AC88" i="28"/>
  <c r="AC92" i="28"/>
  <c r="AC100" i="28"/>
  <c r="AC104" i="28"/>
  <c r="AE111" i="28"/>
  <c r="AF111" i="28" s="1"/>
  <c r="AC111" i="28"/>
  <c r="AE94" i="28"/>
  <c r="AF94" i="28" s="1"/>
  <c r="AC94" i="28"/>
  <c r="AE102" i="28"/>
  <c r="AF102" i="28" s="1"/>
  <c r="AC102" i="28"/>
  <c r="AE116" i="28"/>
  <c r="AF116" i="28" s="1"/>
  <c r="AC116" i="28"/>
  <c r="AE119" i="28"/>
  <c r="AF119" i="28" s="1"/>
  <c r="AC119" i="28"/>
  <c r="AE79" i="28"/>
  <c r="AF79" i="28" s="1"/>
  <c r="AC79" i="28"/>
  <c r="AC80" i="28"/>
  <c r="AC84" i="28"/>
  <c r="AE173" i="28"/>
  <c r="AF173" i="28" s="1"/>
  <c r="AC173" i="28"/>
  <c r="AC110" i="28"/>
  <c r="AC118" i="28"/>
  <c r="AE189" i="28"/>
  <c r="AF189" i="28" s="1"/>
  <c r="AC189" i="28"/>
  <c r="AE211" i="28"/>
  <c r="AF211" i="28" s="1"/>
  <c r="AC211" i="28"/>
  <c r="AE131" i="28"/>
  <c r="AF131" i="28" s="1"/>
  <c r="AE135" i="28"/>
  <c r="AF135" i="28" s="1"/>
  <c r="AE139" i="28"/>
  <c r="AF139" i="28" s="1"/>
  <c r="AE143" i="28"/>
  <c r="AF143" i="28" s="1"/>
  <c r="AE147" i="28"/>
  <c r="AF147" i="28" s="1"/>
  <c r="AE151" i="28"/>
  <c r="AF151" i="28" s="1"/>
  <c r="AC176" i="28"/>
  <c r="AC179" i="28"/>
  <c r="AE186" i="28"/>
  <c r="AF186" i="28" s="1"/>
  <c r="AC186" i="28"/>
  <c r="AC172" i="28"/>
  <c r="AC175" i="28"/>
  <c r="AE185" i="28"/>
  <c r="AF185" i="28" s="1"/>
  <c r="AC185" i="28"/>
  <c r="AC132" i="28"/>
  <c r="AC168" i="28"/>
  <c r="AC171" i="28"/>
  <c r="AC180" i="28"/>
  <c r="AE216" i="28"/>
  <c r="AF216" i="28" s="1"/>
  <c r="AC216" i="28"/>
  <c r="AE218" i="28"/>
  <c r="AF218" i="28" s="1"/>
  <c r="AC218" i="28"/>
  <c r="AE220" i="28"/>
  <c r="AF220" i="28" s="1"/>
  <c r="AC220" i="28"/>
  <c r="AE222" i="28"/>
  <c r="AF222" i="28" s="1"/>
  <c r="AC222" i="28"/>
  <c r="AE224" i="28"/>
  <c r="AF224" i="28" s="1"/>
  <c r="AC224" i="28"/>
  <c r="AE226" i="28"/>
  <c r="AF226" i="28" s="1"/>
  <c r="AC226" i="28"/>
  <c r="AE228" i="28"/>
  <c r="AF228" i="28" s="1"/>
  <c r="AC228" i="28"/>
  <c r="AE230" i="28"/>
  <c r="AF230" i="28" s="1"/>
  <c r="AC230" i="28"/>
  <c r="AE232" i="28"/>
  <c r="AF232" i="28" s="1"/>
  <c r="AC232" i="28"/>
  <c r="AC190" i="28"/>
  <c r="AC194" i="28"/>
  <c r="AC198" i="28"/>
  <c r="AC204" i="28"/>
  <c r="AC212" i="28"/>
  <c r="AE215" i="28"/>
  <c r="AF215" i="28" s="1"/>
  <c r="AC215" i="28"/>
  <c r="AE217" i="28"/>
  <c r="AF217" i="28" s="1"/>
  <c r="AC217" i="28"/>
  <c r="AE219" i="28"/>
  <c r="AF219" i="28" s="1"/>
  <c r="AC219" i="28"/>
  <c r="AE221" i="28"/>
  <c r="AF221" i="28" s="1"/>
  <c r="AC221" i="28"/>
  <c r="AE223" i="28"/>
  <c r="AF223" i="28" s="1"/>
  <c r="AC223" i="28"/>
  <c r="AE225" i="28"/>
  <c r="AF225" i="28" s="1"/>
  <c r="AC225" i="28"/>
  <c r="AE227" i="28"/>
  <c r="AF227" i="28" s="1"/>
  <c r="AC227" i="28"/>
  <c r="AE229" i="28"/>
  <c r="AF229" i="28" s="1"/>
  <c r="AC229" i="28"/>
  <c r="AE231" i="28"/>
  <c r="AF231" i="28" s="1"/>
  <c r="AC231" i="28"/>
  <c r="AE233" i="28"/>
  <c r="AF233" i="28" s="1"/>
  <c r="AC233" i="28"/>
  <c r="AC193" i="28"/>
  <c r="AC197" i="28"/>
  <c r="AC206" i="28"/>
  <c r="AC214" i="28"/>
  <c r="AE46" i="27"/>
  <c r="AF46" i="27" s="1"/>
  <c r="AC46" i="27"/>
  <c r="AE84" i="27"/>
  <c r="AF84" i="27" s="1"/>
  <c r="AC84" i="27"/>
  <c r="AE90" i="27"/>
  <c r="AF90" i="27" s="1"/>
  <c r="AC90" i="27"/>
  <c r="AC105" i="27"/>
  <c r="AE105" i="27"/>
  <c r="AF105" i="27" s="1"/>
  <c r="AE27" i="27"/>
  <c r="AF27" i="27" s="1"/>
  <c r="AC27" i="27"/>
  <c r="AC24" i="27"/>
  <c r="AE30" i="27"/>
  <c r="AF30" i="27" s="1"/>
  <c r="AC30" i="27"/>
  <c r="AE37" i="27"/>
  <c r="AF37" i="27" s="1"/>
  <c r="AC37" i="27"/>
  <c r="AE43" i="27"/>
  <c r="AF43" i="27" s="1"/>
  <c r="AC43" i="27"/>
  <c r="AE60" i="27"/>
  <c r="AF60" i="27" s="1"/>
  <c r="AC60" i="27"/>
  <c r="AE68" i="27"/>
  <c r="AF68" i="27" s="1"/>
  <c r="AC68" i="27"/>
  <c r="AE76" i="27"/>
  <c r="AF76" i="27" s="1"/>
  <c r="AC76" i="27"/>
  <c r="AE80" i="27"/>
  <c r="AF80" i="27" s="1"/>
  <c r="AC80" i="27"/>
  <c r="AE52" i="27"/>
  <c r="AF52" i="27" s="1"/>
  <c r="AC52" i="27"/>
  <c r="AC108" i="27"/>
  <c r="AE108" i="27"/>
  <c r="AF108" i="27" s="1"/>
  <c r="AE22" i="27"/>
  <c r="AF22" i="27" s="1"/>
  <c r="AC22" i="27"/>
  <c r="AE54" i="27"/>
  <c r="AF54" i="27" s="1"/>
  <c r="AC54" i="27"/>
  <c r="AE62" i="27"/>
  <c r="AF62" i="27" s="1"/>
  <c r="AC62" i="27"/>
  <c r="AE70" i="27"/>
  <c r="AF70" i="27" s="1"/>
  <c r="AC70" i="27"/>
  <c r="AE78" i="27"/>
  <c r="AF78" i="27" s="1"/>
  <c r="AC78" i="27"/>
  <c r="AE45" i="27"/>
  <c r="AF45" i="27" s="1"/>
  <c r="AC45" i="27"/>
  <c r="AE51" i="27"/>
  <c r="AF51" i="27" s="1"/>
  <c r="AC51" i="27"/>
  <c r="AE59" i="27"/>
  <c r="AF59" i="27" s="1"/>
  <c r="AC59" i="27"/>
  <c r="AE67" i="27"/>
  <c r="AF67" i="27" s="1"/>
  <c r="AC67" i="27"/>
  <c r="AE75" i="27"/>
  <c r="AF75" i="27" s="1"/>
  <c r="AC75" i="27"/>
  <c r="AC10" i="27"/>
  <c r="AE29" i="27"/>
  <c r="AF29" i="27" s="1"/>
  <c r="AC29" i="27"/>
  <c r="AE36" i="27"/>
  <c r="AF36" i="27" s="1"/>
  <c r="AC36" i="27"/>
  <c r="AE38" i="27"/>
  <c r="AF38" i="27" s="1"/>
  <c r="AC38" i="27"/>
  <c r="AC12" i="27"/>
  <c r="AE35" i="27"/>
  <c r="AF35" i="27" s="1"/>
  <c r="AC35" i="27"/>
  <c r="AE14" i="27"/>
  <c r="AF14" i="27" s="1"/>
  <c r="AE16" i="27"/>
  <c r="AF16" i="27" s="1"/>
  <c r="AE18" i="27"/>
  <c r="AF18" i="27" s="1"/>
  <c r="AE20" i="27"/>
  <c r="AF20" i="27" s="1"/>
  <c r="AC32" i="27"/>
  <c r="AE44" i="27"/>
  <c r="AF44" i="27" s="1"/>
  <c r="AC44" i="27"/>
  <c r="AE53" i="27"/>
  <c r="AF53" i="27" s="1"/>
  <c r="AC53" i="27"/>
  <c r="AC93" i="27"/>
  <c r="AE93" i="27"/>
  <c r="AF93" i="27" s="1"/>
  <c r="AC95" i="27"/>
  <c r="AE95" i="27"/>
  <c r="AF95" i="27" s="1"/>
  <c r="AC111" i="27"/>
  <c r="AE111" i="27"/>
  <c r="AF111" i="27" s="1"/>
  <c r="AC113" i="27"/>
  <c r="AE113" i="27"/>
  <c r="AF113" i="27" s="1"/>
  <c r="AE100" i="27"/>
  <c r="AF100" i="27" s="1"/>
  <c r="AC103" i="27"/>
  <c r="AE103" i="27"/>
  <c r="AF103" i="27" s="1"/>
  <c r="AC57" i="27"/>
  <c r="AC65" i="27"/>
  <c r="AC73" i="27"/>
  <c r="AE97" i="27"/>
  <c r="AF97" i="27" s="1"/>
  <c r="AE125" i="27"/>
  <c r="AF125" i="27" s="1"/>
  <c r="AC125" i="27"/>
  <c r="AE127" i="27"/>
  <c r="AF127" i="27" s="1"/>
  <c r="AC127" i="27"/>
  <c r="AE129" i="27"/>
  <c r="AF129" i="27" s="1"/>
  <c r="AC129" i="27"/>
  <c r="AE131" i="27"/>
  <c r="AF131" i="27" s="1"/>
  <c r="AC131" i="27"/>
  <c r="AE133" i="27"/>
  <c r="AF133" i="27" s="1"/>
  <c r="AC133" i="27"/>
  <c r="AE135" i="27"/>
  <c r="AF135" i="27" s="1"/>
  <c r="AC135" i="27"/>
  <c r="AE171" i="27"/>
  <c r="AF171" i="27" s="1"/>
  <c r="AC171" i="27"/>
  <c r="AE123" i="27"/>
  <c r="AF123" i="27" s="1"/>
  <c r="AC123" i="27"/>
  <c r="AE190" i="27"/>
  <c r="AF190" i="27" s="1"/>
  <c r="AC190" i="27"/>
  <c r="AE101" i="27"/>
  <c r="AF101" i="27" s="1"/>
  <c r="AE109" i="27"/>
  <c r="AF109" i="27" s="1"/>
  <c r="AE121" i="27"/>
  <c r="AF121" i="27" s="1"/>
  <c r="AC121" i="27"/>
  <c r="AE124" i="27"/>
  <c r="AF124" i="27" s="1"/>
  <c r="AC124" i="27"/>
  <c r="AE126" i="27"/>
  <c r="AF126" i="27" s="1"/>
  <c r="AC126" i="27"/>
  <c r="AE128" i="27"/>
  <c r="AF128" i="27" s="1"/>
  <c r="AC128" i="27"/>
  <c r="AE130" i="27"/>
  <c r="AF130" i="27" s="1"/>
  <c r="AC130" i="27"/>
  <c r="AE132" i="27"/>
  <c r="AF132" i="27" s="1"/>
  <c r="AC132" i="27"/>
  <c r="AE134" i="27"/>
  <c r="AF134" i="27" s="1"/>
  <c r="AC134" i="27"/>
  <c r="AE136" i="27"/>
  <c r="AF136" i="27" s="1"/>
  <c r="AC136" i="27"/>
  <c r="AE140" i="27"/>
  <c r="AF140" i="27" s="1"/>
  <c r="AC140" i="27"/>
  <c r="AE122" i="27"/>
  <c r="AF122" i="27" s="1"/>
  <c r="AC122" i="27"/>
  <c r="AE143" i="27"/>
  <c r="AF143" i="27" s="1"/>
  <c r="AE144" i="27"/>
  <c r="AF144" i="27" s="1"/>
  <c r="AC144" i="27"/>
  <c r="AE148" i="27"/>
  <c r="AF148" i="27" s="1"/>
  <c r="AC148" i="27"/>
  <c r="AE152" i="27"/>
  <c r="AF152" i="27" s="1"/>
  <c r="AC152" i="27"/>
  <c r="AE156" i="27"/>
  <c r="AF156" i="27" s="1"/>
  <c r="AC156" i="27"/>
  <c r="AE160" i="27"/>
  <c r="AF160" i="27" s="1"/>
  <c r="AC160" i="27"/>
  <c r="AE164" i="27"/>
  <c r="AF164" i="27" s="1"/>
  <c r="AC164" i="27"/>
  <c r="AE174" i="27"/>
  <c r="AF174" i="27" s="1"/>
  <c r="AC174" i="27"/>
  <c r="AC183" i="27"/>
  <c r="AC187" i="27"/>
  <c r="AE217" i="27"/>
  <c r="AF217" i="27" s="1"/>
  <c r="AC217" i="27"/>
  <c r="AC197" i="27"/>
  <c r="AC189" i="27"/>
  <c r="AC169" i="27"/>
  <c r="AC177" i="27"/>
  <c r="AC181" i="27"/>
  <c r="AE198" i="27"/>
  <c r="AF198" i="27" s="1"/>
  <c r="AC198" i="27"/>
  <c r="AE182" i="27"/>
  <c r="AF182" i="27" s="1"/>
  <c r="AC182" i="27"/>
  <c r="AC191" i="27"/>
  <c r="AC195" i="27"/>
  <c r="AC172" i="27"/>
  <c r="AC180" i="27"/>
  <c r="AC188" i="27"/>
  <c r="AC196" i="27"/>
  <c r="AE215" i="27"/>
  <c r="AF215" i="27" s="1"/>
  <c r="AC215" i="27"/>
  <c r="AE216" i="27"/>
  <c r="AF216" i="27" s="1"/>
  <c r="AC216" i="27"/>
  <c r="AC218" i="27"/>
  <c r="AC219" i="27"/>
  <c r="AC220" i="27"/>
  <c r="AC221" i="27"/>
  <c r="AC222" i="27"/>
  <c r="AC223" i="27"/>
  <c r="AC224" i="27"/>
  <c r="AC225" i="27"/>
  <c r="AC226" i="27"/>
  <c r="AC227" i="27"/>
  <c r="AC228" i="27"/>
  <c r="AC229" i="27"/>
  <c r="AC230" i="27"/>
  <c r="AE7" i="26"/>
  <c r="AF7" i="26" s="1"/>
  <c r="AE8" i="26"/>
  <c r="AF8" i="26" s="1"/>
  <c r="AE9" i="26"/>
  <c r="AF9" i="26" s="1"/>
  <c r="AE10" i="26"/>
  <c r="AF10" i="26" s="1"/>
  <c r="AE11" i="26"/>
  <c r="AF11" i="26" s="1"/>
  <c r="AE12" i="26"/>
  <c r="AF12" i="26" s="1"/>
  <c r="AE13" i="26"/>
  <c r="AF13" i="26" s="1"/>
  <c r="AE14" i="26"/>
  <c r="AF14" i="26" s="1"/>
  <c r="AE15" i="26"/>
  <c r="AF15" i="26" s="1"/>
  <c r="AE16" i="26"/>
  <c r="AF16" i="26" s="1"/>
  <c r="AE17" i="26"/>
  <c r="AF17" i="26" s="1"/>
  <c r="AE18" i="26"/>
  <c r="AF18" i="26" s="1"/>
  <c r="AE19" i="26"/>
  <c r="AF19" i="26" s="1"/>
  <c r="AE20" i="26"/>
  <c r="AF20" i="26" s="1"/>
  <c r="AE21" i="26"/>
  <c r="AF21" i="26" s="1"/>
  <c r="AE22" i="26"/>
  <c r="AF22" i="26" s="1"/>
  <c r="AE23" i="26"/>
  <c r="AF23" i="26" s="1"/>
  <c r="AE24" i="26"/>
  <c r="AF24" i="26" s="1"/>
  <c r="AE25" i="26"/>
  <c r="AF25" i="26" s="1"/>
  <c r="AE26" i="26"/>
  <c r="AF26" i="26" s="1"/>
  <c r="AE27" i="26"/>
  <c r="AF27" i="26" s="1"/>
  <c r="AE28" i="26"/>
  <c r="AF28" i="26" s="1"/>
  <c r="AE29" i="26"/>
  <c r="AF29" i="26" s="1"/>
  <c r="AE30" i="26"/>
  <c r="AF30" i="26" s="1"/>
  <c r="AE31" i="26"/>
  <c r="AF31" i="26" s="1"/>
  <c r="AE32" i="26"/>
  <c r="AF32" i="26" s="1"/>
  <c r="AE33" i="26"/>
  <c r="AF33" i="26" s="1"/>
  <c r="AE34" i="26"/>
  <c r="AF34" i="26" s="1"/>
  <c r="AE35" i="26"/>
  <c r="AF35" i="26" s="1"/>
  <c r="AE36" i="26"/>
  <c r="AF36" i="26" s="1"/>
  <c r="AE37" i="26"/>
  <c r="AF37" i="26" s="1"/>
  <c r="AE38" i="26"/>
  <c r="AF38" i="26" s="1"/>
  <c r="AE39" i="26"/>
  <c r="AF39" i="26" s="1"/>
  <c r="AE40" i="26"/>
  <c r="AF40" i="26" s="1"/>
  <c r="AE41" i="26"/>
  <c r="AF41" i="26" s="1"/>
  <c r="AE42" i="26"/>
  <c r="AF42" i="26" s="1"/>
  <c r="AE43" i="26"/>
  <c r="AF43" i="26" s="1"/>
  <c r="AE44" i="26"/>
  <c r="AF44" i="26" s="1"/>
  <c r="AE45" i="26"/>
  <c r="AF45" i="26" s="1"/>
  <c r="AE46" i="26"/>
  <c r="AF46" i="26" s="1"/>
  <c r="AE47" i="26"/>
  <c r="AF47" i="26" s="1"/>
  <c r="AE48" i="26"/>
  <c r="AF48" i="26" s="1"/>
  <c r="AE49" i="26"/>
  <c r="AF49" i="26" s="1"/>
  <c r="AE50" i="26"/>
  <c r="AF50" i="26" s="1"/>
  <c r="AE51" i="26"/>
  <c r="AF51" i="26" s="1"/>
  <c r="AE52" i="26"/>
  <c r="AF52" i="26" s="1"/>
  <c r="AE53" i="26"/>
  <c r="AF53" i="26" s="1"/>
  <c r="AE54" i="26"/>
  <c r="AF54" i="26" s="1"/>
  <c r="AE55" i="26"/>
  <c r="AF55" i="26" s="1"/>
  <c r="AE56" i="26"/>
  <c r="AF56" i="26" s="1"/>
  <c r="AE57" i="26"/>
  <c r="AF57" i="26" s="1"/>
  <c r="AE58" i="26"/>
  <c r="AF58" i="26" s="1"/>
  <c r="AE164" i="26"/>
  <c r="AF164" i="26" s="1"/>
  <c r="AC164" i="26"/>
  <c r="AE171" i="26"/>
  <c r="AF171" i="26" s="1"/>
  <c r="AC171" i="26"/>
  <c r="AE130" i="26"/>
  <c r="AF130" i="26" s="1"/>
  <c r="AC141" i="26"/>
  <c r="AC143" i="26"/>
  <c r="AE148" i="26"/>
  <c r="AF148" i="26" s="1"/>
  <c r="AE181" i="26"/>
  <c r="AF181" i="26" s="1"/>
  <c r="AC181" i="26"/>
  <c r="AE188" i="26"/>
  <c r="AF188" i="26" s="1"/>
  <c r="AC188" i="26"/>
  <c r="AE95" i="26"/>
  <c r="AF95" i="26" s="1"/>
  <c r="AE97" i="26"/>
  <c r="AF97" i="26" s="1"/>
  <c r="AE99" i="26"/>
  <c r="AF99" i="26" s="1"/>
  <c r="AE101" i="26"/>
  <c r="AF101" i="26" s="1"/>
  <c r="AE103" i="26"/>
  <c r="AF103" i="26" s="1"/>
  <c r="AE105" i="26"/>
  <c r="AF105" i="26" s="1"/>
  <c r="AE107" i="26"/>
  <c r="AF107" i="26" s="1"/>
  <c r="AE109" i="26"/>
  <c r="AF109" i="26" s="1"/>
  <c r="AE111" i="26"/>
  <c r="AF111" i="26" s="1"/>
  <c r="AE113" i="26"/>
  <c r="AF113" i="26" s="1"/>
  <c r="AE115" i="26"/>
  <c r="AF115" i="26" s="1"/>
  <c r="AE117" i="26"/>
  <c r="AF117" i="26" s="1"/>
  <c r="AE128" i="26"/>
  <c r="AF128" i="26" s="1"/>
  <c r="AE136" i="26"/>
  <c r="AF136" i="26" s="1"/>
  <c r="AC145" i="26"/>
  <c r="AC147" i="26"/>
  <c r="AE152" i="26"/>
  <c r="AF152" i="26" s="1"/>
  <c r="AE153" i="26"/>
  <c r="AF153" i="26" s="1"/>
  <c r="AC153" i="26"/>
  <c r="AE157" i="26"/>
  <c r="AF157" i="26" s="1"/>
  <c r="AC157" i="26"/>
  <c r="AE161" i="26"/>
  <c r="AF161" i="26" s="1"/>
  <c r="AC161" i="26"/>
  <c r="AE80" i="26"/>
  <c r="AF80" i="26" s="1"/>
  <c r="AE84" i="26"/>
  <c r="AF84" i="26" s="1"/>
  <c r="AE88" i="26"/>
  <c r="AF88" i="26" s="1"/>
  <c r="AE92" i="26"/>
  <c r="AF92" i="26" s="1"/>
  <c r="AE131" i="26"/>
  <c r="AF131" i="26" s="1"/>
  <c r="AE177" i="26"/>
  <c r="AF177" i="26" s="1"/>
  <c r="AC177" i="26"/>
  <c r="AE79" i="26"/>
  <c r="AF79" i="26" s="1"/>
  <c r="AE83" i="26"/>
  <c r="AF83" i="26" s="1"/>
  <c r="AE87" i="26"/>
  <c r="AF87" i="26" s="1"/>
  <c r="AE91" i="26"/>
  <c r="AF91" i="26" s="1"/>
  <c r="AE129" i="26"/>
  <c r="AF129" i="26" s="1"/>
  <c r="AE94" i="26"/>
  <c r="AF94" i="26" s="1"/>
  <c r="AE96" i="26"/>
  <c r="AF96" i="26" s="1"/>
  <c r="AE98" i="26"/>
  <c r="AF98" i="26" s="1"/>
  <c r="AE100" i="26"/>
  <c r="AF100" i="26" s="1"/>
  <c r="AE102" i="26"/>
  <c r="AF102" i="26" s="1"/>
  <c r="AE104" i="26"/>
  <c r="AF104" i="26" s="1"/>
  <c r="AE106" i="26"/>
  <c r="AF106" i="26" s="1"/>
  <c r="AE108" i="26"/>
  <c r="AF108" i="26" s="1"/>
  <c r="AE110" i="26"/>
  <c r="AF110" i="26" s="1"/>
  <c r="AE112" i="26"/>
  <c r="AF112" i="26" s="1"/>
  <c r="AE180" i="26"/>
  <c r="AF180" i="26" s="1"/>
  <c r="AC180" i="26"/>
  <c r="AE196" i="26"/>
  <c r="AF196" i="26" s="1"/>
  <c r="AC196" i="26"/>
  <c r="AE172" i="26"/>
  <c r="AF172" i="26" s="1"/>
  <c r="AC172" i="26"/>
  <c r="AC183" i="26"/>
  <c r="AC187" i="26"/>
  <c r="AC193" i="26"/>
  <c r="AE216" i="26"/>
  <c r="AF216" i="26" s="1"/>
  <c r="AC216" i="26"/>
  <c r="AE217" i="26"/>
  <c r="AF217" i="26" s="1"/>
  <c r="AC217" i="26"/>
  <c r="AC174" i="26"/>
  <c r="AC182" i="26"/>
  <c r="AC190" i="26"/>
  <c r="AC198" i="26"/>
  <c r="AE215" i="26"/>
  <c r="AF215" i="26" s="1"/>
  <c r="AC215" i="26"/>
  <c r="AC218" i="26"/>
  <c r="AC219" i="26"/>
  <c r="AC220" i="26"/>
  <c r="AC221" i="26"/>
  <c r="AC222" i="26"/>
  <c r="AC223" i="26"/>
  <c r="AC224" i="26"/>
  <c r="AC225" i="26"/>
  <c r="AC226" i="26"/>
  <c r="AC227" i="26"/>
  <c r="AC228" i="26"/>
  <c r="AC229" i="26"/>
  <c r="AC230" i="26"/>
  <c r="AC231" i="26"/>
  <c r="AC232" i="26"/>
  <c r="AC233" i="26"/>
  <c r="AE119" i="24"/>
  <c r="AF119" i="24" s="1"/>
  <c r="AC119" i="24"/>
  <c r="AE143" i="24"/>
  <c r="AF143" i="24" s="1"/>
  <c r="AC143" i="24"/>
  <c r="AE165" i="24"/>
  <c r="AF165" i="24" s="1"/>
  <c r="AC165" i="24"/>
  <c r="AE187" i="24"/>
  <c r="AF187" i="24" s="1"/>
  <c r="AC187" i="24"/>
  <c r="AC70" i="24"/>
  <c r="AC78" i="24"/>
  <c r="AE158" i="24"/>
  <c r="AF158" i="24" s="1"/>
  <c r="AC158" i="24"/>
  <c r="AE189" i="24"/>
  <c r="AF189" i="24" s="1"/>
  <c r="AC189" i="24"/>
  <c r="AE192" i="24"/>
  <c r="AF192" i="24" s="1"/>
  <c r="AC192" i="24"/>
  <c r="AE127" i="24"/>
  <c r="AF127" i="24" s="1"/>
  <c r="AC127" i="24"/>
  <c r="AE176" i="24"/>
  <c r="AF176" i="24" s="1"/>
  <c r="AC176" i="24"/>
  <c r="AE184" i="24"/>
  <c r="AF184" i="24" s="1"/>
  <c r="AC184" i="24"/>
  <c r="AC76" i="24"/>
  <c r="AE111" i="24"/>
  <c r="AF111" i="24" s="1"/>
  <c r="AC111" i="24"/>
  <c r="AE151" i="24"/>
  <c r="AF151" i="24" s="1"/>
  <c r="AC151" i="24"/>
  <c r="AE162" i="24"/>
  <c r="AF162" i="24" s="1"/>
  <c r="AC162" i="24"/>
  <c r="AC75" i="24"/>
  <c r="AC80" i="24"/>
  <c r="AC84" i="24"/>
  <c r="AC88" i="24"/>
  <c r="AC92" i="24"/>
  <c r="AC96" i="24"/>
  <c r="AE125" i="24"/>
  <c r="AF125" i="24" s="1"/>
  <c r="AE157" i="24"/>
  <c r="AF157" i="24" s="1"/>
  <c r="AC157" i="24"/>
  <c r="AE109" i="24"/>
  <c r="AF109" i="24" s="1"/>
  <c r="AE135" i="24"/>
  <c r="AF135" i="24" s="1"/>
  <c r="AC135" i="24"/>
  <c r="AE149" i="24"/>
  <c r="AF149" i="24" s="1"/>
  <c r="AC73" i="24"/>
  <c r="AE112" i="24"/>
  <c r="AF112" i="24" s="1"/>
  <c r="AC112" i="24"/>
  <c r="AE161" i="24"/>
  <c r="AF161" i="24" s="1"/>
  <c r="AC161" i="24"/>
  <c r="AC106" i="24"/>
  <c r="AC114" i="24"/>
  <c r="AC122" i="24"/>
  <c r="AC130" i="24"/>
  <c r="AC138" i="24"/>
  <c r="AC146" i="24"/>
  <c r="AC154" i="24"/>
  <c r="AE167" i="24"/>
  <c r="AF167" i="24" s="1"/>
  <c r="AC167" i="24"/>
  <c r="AE181" i="24"/>
  <c r="AF181" i="24" s="1"/>
  <c r="AC181" i="24"/>
  <c r="AC120" i="24"/>
  <c r="AC128" i="24"/>
  <c r="AC136" i="24"/>
  <c r="AC144" i="24"/>
  <c r="AC152" i="24"/>
  <c r="AE168" i="24"/>
  <c r="AF168" i="24" s="1"/>
  <c r="AC168" i="24"/>
  <c r="AE173" i="24"/>
  <c r="AF173" i="24" s="1"/>
  <c r="AC173" i="24"/>
  <c r="AC195" i="24"/>
  <c r="AC170" i="24"/>
  <c r="AC178" i="24"/>
  <c r="AC186" i="24"/>
  <c r="AC194" i="24"/>
  <c r="AE216" i="24"/>
  <c r="AF216" i="24" s="1"/>
  <c r="AC216" i="24"/>
  <c r="AE217" i="24"/>
  <c r="AF217" i="24" s="1"/>
  <c r="AC217" i="24"/>
  <c r="AC197" i="24"/>
  <c r="AE215" i="24"/>
  <c r="AF215" i="24" s="1"/>
  <c r="AC215" i="24"/>
  <c r="AC218" i="24"/>
  <c r="AC233" i="24"/>
  <c r="AE8" i="23"/>
  <c r="AF8" i="23" s="1"/>
  <c r="AC14" i="23"/>
  <c r="AE16" i="23"/>
  <c r="AF16" i="23" s="1"/>
  <c r="AC22" i="23"/>
  <c r="AE24" i="23"/>
  <c r="AF24" i="23" s="1"/>
  <c r="AC30" i="23"/>
  <c r="AE32" i="23"/>
  <c r="AF32" i="23" s="1"/>
  <c r="AE40" i="23"/>
  <c r="AF40" i="23" s="1"/>
  <c r="AE48" i="23"/>
  <c r="AF48" i="23" s="1"/>
  <c r="AE56" i="23"/>
  <c r="AF56" i="23" s="1"/>
  <c r="AE79" i="23"/>
  <c r="AF79" i="23" s="1"/>
  <c r="AC79" i="23"/>
  <c r="AE83" i="23"/>
  <c r="AF83" i="23" s="1"/>
  <c r="AC83" i="23"/>
  <c r="AE87" i="23"/>
  <c r="AF87" i="23" s="1"/>
  <c r="AC87" i="23"/>
  <c r="AE91" i="23"/>
  <c r="AF91" i="23" s="1"/>
  <c r="AC91" i="23"/>
  <c r="AE95" i="23"/>
  <c r="AF95" i="23" s="1"/>
  <c r="AC95" i="23"/>
  <c r="AE99" i="23"/>
  <c r="AF99" i="23" s="1"/>
  <c r="AC99" i="23"/>
  <c r="AE103" i="23"/>
  <c r="AF103" i="23" s="1"/>
  <c r="AC103" i="23"/>
  <c r="AE107" i="23"/>
  <c r="AF107" i="23" s="1"/>
  <c r="AC107" i="23"/>
  <c r="AE111" i="23"/>
  <c r="AF111" i="23" s="1"/>
  <c r="AC111" i="23"/>
  <c r="AE115" i="23"/>
  <c r="AF115" i="23" s="1"/>
  <c r="AC115" i="23"/>
  <c r="AE82" i="23"/>
  <c r="AF82" i="23" s="1"/>
  <c r="AC82" i="23"/>
  <c r="AE86" i="23"/>
  <c r="AF86" i="23" s="1"/>
  <c r="AC86" i="23"/>
  <c r="AE90" i="23"/>
  <c r="AF90" i="23" s="1"/>
  <c r="AC90" i="23"/>
  <c r="AE94" i="23"/>
  <c r="AF94" i="23" s="1"/>
  <c r="AC94" i="23"/>
  <c r="AE98" i="23"/>
  <c r="AF98" i="23" s="1"/>
  <c r="AC98" i="23"/>
  <c r="AE102" i="23"/>
  <c r="AF102" i="23" s="1"/>
  <c r="AC102" i="23"/>
  <c r="AE106" i="23"/>
  <c r="AF106" i="23" s="1"/>
  <c r="AC106" i="23"/>
  <c r="AE110" i="23"/>
  <c r="AF110" i="23" s="1"/>
  <c r="AC110" i="23"/>
  <c r="AE114" i="23"/>
  <c r="AF114" i="23" s="1"/>
  <c r="AC114" i="23"/>
  <c r="AE118" i="23"/>
  <c r="AF118" i="23" s="1"/>
  <c r="AC118" i="23"/>
  <c r="AC27" i="23"/>
  <c r="AC35" i="23"/>
  <c r="AC59" i="23"/>
  <c r="AC64" i="23"/>
  <c r="AC140" i="23"/>
  <c r="AE140" i="23"/>
  <c r="AF140" i="23" s="1"/>
  <c r="AC148" i="23"/>
  <c r="AE148" i="23"/>
  <c r="AF148" i="23" s="1"/>
  <c r="AE174" i="23"/>
  <c r="AF174" i="23" s="1"/>
  <c r="AC174" i="23"/>
  <c r="AC11" i="23"/>
  <c r="AC51" i="23"/>
  <c r="AC68" i="23"/>
  <c r="AC42" i="23"/>
  <c r="AC50" i="23"/>
  <c r="AC58" i="23"/>
  <c r="AE72" i="23"/>
  <c r="AF72" i="23" s="1"/>
  <c r="AE76" i="23"/>
  <c r="AF76" i="23" s="1"/>
  <c r="AE81" i="23"/>
  <c r="AF81" i="23" s="1"/>
  <c r="AC81" i="23"/>
  <c r="AE85" i="23"/>
  <c r="AF85" i="23" s="1"/>
  <c r="AC85" i="23"/>
  <c r="AE89" i="23"/>
  <c r="AF89" i="23" s="1"/>
  <c r="AC89" i="23"/>
  <c r="AE93" i="23"/>
  <c r="AF93" i="23" s="1"/>
  <c r="AC93" i="23"/>
  <c r="AE97" i="23"/>
  <c r="AF97" i="23" s="1"/>
  <c r="AC97" i="23"/>
  <c r="AE101" i="23"/>
  <c r="AF101" i="23" s="1"/>
  <c r="AC101" i="23"/>
  <c r="AE105" i="23"/>
  <c r="AF105" i="23" s="1"/>
  <c r="AC105" i="23"/>
  <c r="AE109" i="23"/>
  <c r="AF109" i="23" s="1"/>
  <c r="AC109" i="23"/>
  <c r="AE113" i="23"/>
  <c r="AF113" i="23" s="1"/>
  <c r="AC113" i="23"/>
  <c r="AE117" i="23"/>
  <c r="AF117" i="23" s="1"/>
  <c r="AC117" i="23"/>
  <c r="AC19" i="23"/>
  <c r="AC43" i="23"/>
  <c r="AC63" i="23"/>
  <c r="AC67" i="23"/>
  <c r="AC71" i="23"/>
  <c r="AC75" i="23"/>
  <c r="AC130" i="23"/>
  <c r="AE80" i="23"/>
  <c r="AF80" i="23" s="1"/>
  <c r="AC80" i="23"/>
  <c r="AE84" i="23"/>
  <c r="AF84" i="23" s="1"/>
  <c r="AC84" i="23"/>
  <c r="AE88" i="23"/>
  <c r="AF88" i="23" s="1"/>
  <c r="AC88" i="23"/>
  <c r="AE92" i="23"/>
  <c r="AF92" i="23" s="1"/>
  <c r="AC92" i="23"/>
  <c r="AE96" i="23"/>
  <c r="AF96" i="23" s="1"/>
  <c r="AC96" i="23"/>
  <c r="AE100" i="23"/>
  <c r="AF100" i="23" s="1"/>
  <c r="AC100" i="23"/>
  <c r="AE104" i="23"/>
  <c r="AF104" i="23" s="1"/>
  <c r="AC104" i="23"/>
  <c r="AE108" i="23"/>
  <c r="AF108" i="23" s="1"/>
  <c r="AC108" i="23"/>
  <c r="AE112" i="23"/>
  <c r="AF112" i="23" s="1"/>
  <c r="AC112" i="23"/>
  <c r="AE116" i="23"/>
  <c r="AF116" i="23" s="1"/>
  <c r="AC116" i="23"/>
  <c r="AC132" i="23"/>
  <c r="AC134" i="23"/>
  <c r="AE196" i="23"/>
  <c r="AF196" i="23" s="1"/>
  <c r="AC196" i="23"/>
  <c r="AE216" i="23"/>
  <c r="AF216" i="23" s="1"/>
  <c r="AC216" i="23"/>
  <c r="AE224" i="23"/>
  <c r="AF224" i="23" s="1"/>
  <c r="AC224" i="23"/>
  <c r="AE232" i="23"/>
  <c r="AF232" i="23" s="1"/>
  <c r="AC232" i="23"/>
  <c r="AE145" i="23"/>
  <c r="AF145" i="23" s="1"/>
  <c r="AC147" i="23"/>
  <c r="AC119" i="23"/>
  <c r="AC120" i="23"/>
  <c r="AC121" i="23"/>
  <c r="AC122" i="23"/>
  <c r="AC123" i="23"/>
  <c r="AC124" i="23"/>
  <c r="AC125" i="23"/>
  <c r="AC126" i="23"/>
  <c r="AC127" i="23"/>
  <c r="AC128" i="23"/>
  <c r="AC129" i="23"/>
  <c r="AC141" i="23"/>
  <c r="AC149" i="23"/>
  <c r="AC137" i="23"/>
  <c r="AC146" i="23"/>
  <c r="AC172" i="23"/>
  <c r="AC180" i="23"/>
  <c r="AC188" i="23"/>
  <c r="AC143" i="23"/>
  <c r="AC151" i="23"/>
  <c r="AC177" i="23"/>
  <c r="AC185" i="23"/>
  <c r="AC193" i="23"/>
  <c r="AC182" i="23"/>
  <c r="AC190" i="23"/>
  <c r="AE219" i="23"/>
  <c r="AF219" i="23" s="1"/>
  <c r="AC219" i="23"/>
  <c r="AE227" i="23"/>
  <c r="AF227" i="23" s="1"/>
  <c r="AC227" i="23"/>
  <c r="AE222" i="23"/>
  <c r="AF222" i="23" s="1"/>
  <c r="AC222" i="23"/>
  <c r="AE230" i="23"/>
  <c r="AF230" i="23" s="1"/>
  <c r="AC230" i="23"/>
  <c r="AE217" i="23"/>
  <c r="AF217" i="23" s="1"/>
  <c r="AC217" i="23"/>
  <c r="AE225" i="23"/>
  <c r="AF225" i="23" s="1"/>
  <c r="AC225" i="23"/>
  <c r="AE233" i="23"/>
  <c r="AF233" i="23" s="1"/>
  <c r="AC233" i="23"/>
  <c r="AE220" i="23"/>
  <c r="AF220" i="23" s="1"/>
  <c r="AC220" i="23"/>
  <c r="AE228" i="23"/>
  <c r="AF228" i="23" s="1"/>
  <c r="AC228" i="23"/>
  <c r="AE215" i="23"/>
  <c r="AF215" i="23" s="1"/>
  <c r="AC215" i="23"/>
  <c r="AE223" i="23"/>
  <c r="AF223" i="23" s="1"/>
  <c r="AC223" i="23"/>
  <c r="AE231" i="23"/>
  <c r="AF231" i="23" s="1"/>
  <c r="AC231" i="23"/>
  <c r="AE218" i="23"/>
  <c r="AF218" i="23" s="1"/>
  <c r="AC218" i="23"/>
  <c r="AE226" i="23"/>
  <c r="AF226" i="23" s="1"/>
  <c r="AC226" i="23"/>
  <c r="AE221" i="23"/>
  <c r="AF221" i="23" s="1"/>
  <c r="AC221" i="23"/>
  <c r="AE229" i="23"/>
  <c r="AF229" i="23" s="1"/>
  <c r="AC229" i="23"/>
  <c r="AM16" i="30" l="1"/>
  <c r="AK16" i="30" s="1" a="1"/>
  <c r="AK16" i="30" s="1"/>
  <c r="AO17" i="30"/>
  <c r="E18" i="30"/>
  <c r="D17" i="30"/>
  <c r="C17" i="30"/>
  <c r="X185" i="19"/>
  <c r="V185" i="19"/>
  <c r="AD185" i="19" s="1"/>
  <c r="U185" i="19"/>
  <c r="R185" i="19"/>
  <c r="AE185" i="19" s="1"/>
  <c r="AF185" i="19" s="1"/>
  <c r="O185" i="19"/>
  <c r="P185" i="19" s="1"/>
  <c r="M185" i="19"/>
  <c r="K185" i="19"/>
  <c r="I185" i="19"/>
  <c r="C185" i="19"/>
  <c r="B185" i="19" s="1"/>
  <c r="A185" i="19"/>
  <c r="X184" i="19"/>
  <c r="V184" i="19"/>
  <c r="AD184" i="19" s="1"/>
  <c r="U184" i="19"/>
  <c r="R184" i="19"/>
  <c r="AE184" i="19" s="1"/>
  <c r="AF184" i="19" s="1"/>
  <c r="O184" i="19"/>
  <c r="P184" i="19" s="1"/>
  <c r="M184" i="19"/>
  <c r="K184" i="19"/>
  <c r="I184" i="19"/>
  <c r="C184" i="19"/>
  <c r="B184" i="19" s="1"/>
  <c r="A184" i="19"/>
  <c r="X183" i="19"/>
  <c r="V183" i="19"/>
  <c r="AD183" i="19" s="1"/>
  <c r="U183" i="19"/>
  <c r="R183" i="19"/>
  <c r="AE183" i="19" s="1"/>
  <c r="AF183" i="19" s="1"/>
  <c r="O183" i="19"/>
  <c r="P183" i="19" s="1"/>
  <c r="M183" i="19"/>
  <c r="K183" i="19"/>
  <c r="I183" i="19"/>
  <c r="C183" i="19"/>
  <c r="B183" i="19" s="1"/>
  <c r="A183" i="19"/>
  <c r="X182" i="19"/>
  <c r="V182" i="19"/>
  <c r="AD182" i="19" s="1"/>
  <c r="U182" i="19"/>
  <c r="R182" i="19"/>
  <c r="AE182" i="19" s="1"/>
  <c r="AF182" i="19" s="1"/>
  <c r="O182" i="19"/>
  <c r="P182" i="19" s="1"/>
  <c r="M182" i="19"/>
  <c r="K182" i="19"/>
  <c r="I182" i="19"/>
  <c r="C182" i="19"/>
  <c r="B182" i="19" s="1"/>
  <c r="A182" i="19"/>
  <c r="X181" i="19"/>
  <c r="V181" i="19"/>
  <c r="AD181" i="19" s="1"/>
  <c r="U181" i="19"/>
  <c r="R181" i="19"/>
  <c r="AE181" i="19" s="1"/>
  <c r="AF181" i="19" s="1"/>
  <c r="O181" i="19"/>
  <c r="P181" i="19" s="1"/>
  <c r="M181" i="19"/>
  <c r="K181" i="19"/>
  <c r="I181" i="19"/>
  <c r="C181" i="19"/>
  <c r="B181" i="19" s="1"/>
  <c r="A181" i="19"/>
  <c r="X180" i="19"/>
  <c r="V180" i="19"/>
  <c r="AD180" i="19" s="1"/>
  <c r="U180" i="19"/>
  <c r="R180" i="19"/>
  <c r="AE180" i="19" s="1"/>
  <c r="AF180" i="19" s="1"/>
  <c r="O180" i="19"/>
  <c r="P180" i="19" s="1"/>
  <c r="M180" i="19"/>
  <c r="K180" i="19"/>
  <c r="I180" i="19"/>
  <c r="C180" i="19"/>
  <c r="B180" i="19" s="1"/>
  <c r="A180" i="19"/>
  <c r="X179" i="19"/>
  <c r="V179" i="19"/>
  <c r="AD179" i="19" s="1"/>
  <c r="U179" i="19"/>
  <c r="R179" i="19"/>
  <c r="AE179" i="19" s="1"/>
  <c r="AF179" i="19" s="1"/>
  <c r="O179" i="19"/>
  <c r="P179" i="19" s="1"/>
  <c r="M179" i="19"/>
  <c r="K179" i="19"/>
  <c r="I179" i="19"/>
  <c r="C179" i="19"/>
  <c r="B179" i="19" s="1"/>
  <c r="A179" i="19"/>
  <c r="X178" i="19"/>
  <c r="V178" i="19"/>
  <c r="AD178" i="19" s="1"/>
  <c r="U178" i="19"/>
  <c r="R178" i="19"/>
  <c r="AE178" i="19" s="1"/>
  <c r="AF178" i="19" s="1"/>
  <c r="O178" i="19"/>
  <c r="P178" i="19" s="1"/>
  <c r="M178" i="19"/>
  <c r="K178" i="19"/>
  <c r="I178" i="19"/>
  <c r="C178" i="19"/>
  <c r="B178" i="19" s="1"/>
  <c r="A178" i="19"/>
  <c r="X177" i="19"/>
  <c r="V177" i="19"/>
  <c r="AD177" i="19" s="1"/>
  <c r="U177" i="19"/>
  <c r="R177" i="19"/>
  <c r="AE177" i="19" s="1"/>
  <c r="AF177" i="19" s="1"/>
  <c r="O177" i="19"/>
  <c r="P177" i="19" s="1"/>
  <c r="M177" i="19"/>
  <c r="K177" i="19"/>
  <c r="I177" i="19"/>
  <c r="C177" i="19"/>
  <c r="B177" i="19" s="1"/>
  <c r="A177" i="19"/>
  <c r="X176" i="19"/>
  <c r="V176" i="19"/>
  <c r="AD176" i="19" s="1"/>
  <c r="U176" i="19"/>
  <c r="R176" i="19"/>
  <c r="AE176" i="19" s="1"/>
  <c r="AF176" i="19" s="1"/>
  <c r="O176" i="19"/>
  <c r="P176" i="19" s="1"/>
  <c r="M176" i="19"/>
  <c r="K176" i="19"/>
  <c r="I176" i="19"/>
  <c r="C176" i="19"/>
  <c r="B176" i="19" s="1"/>
  <c r="A176" i="19"/>
  <c r="X175" i="19"/>
  <c r="V175" i="19"/>
  <c r="AD175" i="19" s="1"/>
  <c r="U175" i="19"/>
  <c r="R175" i="19"/>
  <c r="AE175" i="19" s="1"/>
  <c r="AF175" i="19" s="1"/>
  <c r="O175" i="19"/>
  <c r="P175" i="19" s="1"/>
  <c r="M175" i="19"/>
  <c r="K175" i="19"/>
  <c r="I175" i="19"/>
  <c r="C175" i="19"/>
  <c r="B175" i="19" s="1"/>
  <c r="A175" i="19"/>
  <c r="X174" i="19"/>
  <c r="V174" i="19"/>
  <c r="AD174" i="19" s="1"/>
  <c r="U174" i="19"/>
  <c r="R174" i="19"/>
  <c r="AE174" i="19" s="1"/>
  <c r="AF174" i="19" s="1"/>
  <c r="O174" i="19"/>
  <c r="P174" i="19" s="1"/>
  <c r="M174" i="19"/>
  <c r="K174" i="19"/>
  <c r="I174" i="19"/>
  <c r="C174" i="19"/>
  <c r="B174" i="19" s="1"/>
  <c r="A174" i="19"/>
  <c r="X173" i="19"/>
  <c r="V173" i="19"/>
  <c r="AD173" i="19" s="1"/>
  <c r="U173" i="19"/>
  <c r="R173" i="19"/>
  <c r="AE173" i="19" s="1"/>
  <c r="AF173" i="19" s="1"/>
  <c r="O173" i="19"/>
  <c r="P173" i="19" s="1"/>
  <c r="M173" i="19"/>
  <c r="K173" i="19"/>
  <c r="I173" i="19"/>
  <c r="C173" i="19"/>
  <c r="B173" i="19" s="1"/>
  <c r="A173" i="19"/>
  <c r="X172" i="19"/>
  <c r="V172" i="19"/>
  <c r="AD172" i="19" s="1"/>
  <c r="U172" i="19"/>
  <c r="R172" i="19"/>
  <c r="AE172" i="19" s="1"/>
  <c r="AF172" i="19" s="1"/>
  <c r="O172" i="19"/>
  <c r="P172" i="19" s="1"/>
  <c r="M172" i="19"/>
  <c r="K172" i="19"/>
  <c r="I172" i="19"/>
  <c r="C172" i="19"/>
  <c r="B172" i="19" s="1"/>
  <c r="A172" i="19"/>
  <c r="X171" i="19"/>
  <c r="V171" i="19"/>
  <c r="AD171" i="19" s="1"/>
  <c r="U171" i="19"/>
  <c r="R171" i="19"/>
  <c r="AE171" i="19" s="1"/>
  <c r="AF171" i="19" s="1"/>
  <c r="O171" i="19"/>
  <c r="P171" i="19" s="1"/>
  <c r="M171" i="19"/>
  <c r="K171" i="19"/>
  <c r="I171" i="19"/>
  <c r="C171" i="19"/>
  <c r="B171" i="19" s="1"/>
  <c r="A171" i="19"/>
  <c r="X170" i="19"/>
  <c r="V170" i="19"/>
  <c r="AD170" i="19" s="1"/>
  <c r="U170" i="19"/>
  <c r="R170" i="19"/>
  <c r="AE170" i="19" s="1"/>
  <c r="AF170" i="19" s="1"/>
  <c r="O170" i="19"/>
  <c r="P170" i="19" s="1"/>
  <c r="M170" i="19"/>
  <c r="K170" i="19"/>
  <c r="I170" i="19"/>
  <c r="C170" i="19"/>
  <c r="B170" i="19" s="1"/>
  <c r="A170" i="19"/>
  <c r="AD169" i="19"/>
  <c r="X169" i="19"/>
  <c r="V169" i="19"/>
  <c r="U169" i="19"/>
  <c r="R169" i="19"/>
  <c r="O169" i="19"/>
  <c r="P169" i="19" s="1"/>
  <c r="M169" i="19"/>
  <c r="K169" i="19"/>
  <c r="I169" i="19"/>
  <c r="C169" i="19"/>
  <c r="B169" i="19" s="1"/>
  <c r="A169" i="19"/>
  <c r="X168" i="19"/>
  <c r="V168" i="19"/>
  <c r="AD168" i="19" s="1"/>
  <c r="U168" i="19"/>
  <c r="R168" i="19"/>
  <c r="O168" i="19"/>
  <c r="P168" i="19" s="1"/>
  <c r="M168" i="19"/>
  <c r="K168" i="19"/>
  <c r="I168" i="19"/>
  <c r="C168" i="19"/>
  <c r="B168" i="19" s="1"/>
  <c r="A168" i="19"/>
  <c r="X167" i="19"/>
  <c r="V167" i="19"/>
  <c r="AD167" i="19" s="1"/>
  <c r="U167" i="19"/>
  <c r="R167" i="19"/>
  <c r="O167" i="19"/>
  <c r="P167" i="19" s="1"/>
  <c r="M167" i="19"/>
  <c r="K167" i="19"/>
  <c r="C167" i="19"/>
  <c r="B167" i="19"/>
  <c r="A167" i="19"/>
  <c r="AC166" i="19"/>
  <c r="X166" i="19"/>
  <c r="V166" i="19"/>
  <c r="AD166" i="19" s="1"/>
  <c r="U166" i="19"/>
  <c r="R166" i="19"/>
  <c r="AE166" i="19" s="1"/>
  <c r="AF166" i="19" s="1"/>
  <c r="P166" i="19"/>
  <c r="O166" i="19"/>
  <c r="M166" i="19"/>
  <c r="K166" i="19"/>
  <c r="I166" i="19"/>
  <c r="C166" i="19"/>
  <c r="B166" i="19" s="1"/>
  <c r="A166" i="19"/>
  <c r="AF165" i="19"/>
  <c r="AC165" i="19"/>
  <c r="X165" i="19"/>
  <c r="V165" i="19"/>
  <c r="AD165" i="19" s="1"/>
  <c r="U165" i="19"/>
  <c r="R165" i="19"/>
  <c r="AE165" i="19" s="1"/>
  <c r="P165" i="19"/>
  <c r="O165" i="19"/>
  <c r="M165" i="19"/>
  <c r="K165" i="19"/>
  <c r="I165" i="19"/>
  <c r="C165" i="19"/>
  <c r="B165" i="19" s="1"/>
  <c r="A165" i="19"/>
  <c r="AC164" i="19"/>
  <c r="X164" i="19"/>
  <c r="V164" i="19"/>
  <c r="AD164" i="19" s="1"/>
  <c r="U164" i="19"/>
  <c r="R164" i="19"/>
  <c r="AE164" i="19" s="1"/>
  <c r="AF164" i="19" s="1"/>
  <c r="P164" i="19"/>
  <c r="O164" i="19"/>
  <c r="M164" i="19"/>
  <c r="K164" i="19"/>
  <c r="I164" i="19"/>
  <c r="C164" i="19"/>
  <c r="B164" i="19" s="1"/>
  <c r="A164" i="19"/>
  <c r="AC163" i="19"/>
  <c r="X163" i="19"/>
  <c r="V163" i="19"/>
  <c r="AD163" i="19" s="1"/>
  <c r="U163" i="19"/>
  <c r="R163" i="19"/>
  <c r="AE163" i="19" s="1"/>
  <c r="AF163" i="19" s="1"/>
  <c r="P163" i="19"/>
  <c r="O163" i="19"/>
  <c r="M163" i="19"/>
  <c r="K163" i="19"/>
  <c r="I163" i="19"/>
  <c r="C163" i="19"/>
  <c r="B163" i="19"/>
  <c r="A163" i="19"/>
  <c r="AC162" i="19"/>
  <c r="X162" i="19"/>
  <c r="V162" i="19"/>
  <c r="AD162" i="19" s="1"/>
  <c r="U162" i="19"/>
  <c r="R162" i="19"/>
  <c r="AE162" i="19" s="1"/>
  <c r="AF162" i="19" s="1"/>
  <c r="P162" i="19"/>
  <c r="O162" i="19"/>
  <c r="M162" i="19"/>
  <c r="K162" i="19"/>
  <c r="I162" i="19"/>
  <c r="C162" i="19"/>
  <c r="B162" i="19" s="1"/>
  <c r="A162" i="19"/>
  <c r="AF161" i="19"/>
  <c r="AC161" i="19"/>
  <c r="X161" i="19"/>
  <c r="V161" i="19"/>
  <c r="AD161" i="19" s="1"/>
  <c r="U161" i="19"/>
  <c r="R161" i="19"/>
  <c r="AE161" i="19" s="1"/>
  <c r="P161" i="19"/>
  <c r="O161" i="19"/>
  <c r="M161" i="19"/>
  <c r="K161" i="19"/>
  <c r="I161" i="19"/>
  <c r="C161" i="19"/>
  <c r="B161" i="19" s="1"/>
  <c r="A161" i="19"/>
  <c r="AC160" i="19"/>
  <c r="X160" i="19"/>
  <c r="V160" i="19"/>
  <c r="AD160" i="19" s="1"/>
  <c r="U160" i="19"/>
  <c r="R160" i="19"/>
  <c r="AE160" i="19" s="1"/>
  <c r="AF160" i="19" s="1"/>
  <c r="P160" i="19"/>
  <c r="O160" i="19"/>
  <c r="M160" i="19"/>
  <c r="K160" i="19"/>
  <c r="I160" i="19"/>
  <c r="C160" i="19"/>
  <c r="B160" i="19" s="1"/>
  <c r="A160" i="19"/>
  <c r="AC159" i="19"/>
  <c r="X159" i="19"/>
  <c r="V159" i="19"/>
  <c r="AD159" i="19" s="1"/>
  <c r="U159" i="19"/>
  <c r="R159" i="19"/>
  <c r="AE159" i="19" s="1"/>
  <c r="AF159" i="19" s="1"/>
  <c r="P159" i="19"/>
  <c r="O159" i="19"/>
  <c r="M159" i="19"/>
  <c r="K159" i="19"/>
  <c r="I159" i="19"/>
  <c r="C159" i="19"/>
  <c r="B159" i="19"/>
  <c r="A159" i="19"/>
  <c r="AC158" i="19"/>
  <c r="X158" i="19"/>
  <c r="V158" i="19"/>
  <c r="AD158" i="19" s="1"/>
  <c r="U158" i="19"/>
  <c r="R158" i="19"/>
  <c r="AE158" i="19" s="1"/>
  <c r="AF158" i="19" s="1"/>
  <c r="P158" i="19"/>
  <c r="O158" i="19"/>
  <c r="M158" i="19"/>
  <c r="K158" i="19"/>
  <c r="I158" i="19"/>
  <c r="C158" i="19"/>
  <c r="B158" i="19" s="1"/>
  <c r="A158" i="19"/>
  <c r="AF157" i="19"/>
  <c r="AC157" i="19"/>
  <c r="X157" i="19"/>
  <c r="V157" i="19"/>
  <c r="AD157" i="19" s="1"/>
  <c r="U157" i="19"/>
  <c r="R157" i="19"/>
  <c r="AE157" i="19" s="1"/>
  <c r="P157" i="19"/>
  <c r="O157" i="19"/>
  <c r="M157" i="19"/>
  <c r="K157" i="19"/>
  <c r="I157" i="19"/>
  <c r="C157" i="19"/>
  <c r="B157" i="19" s="1"/>
  <c r="A157" i="19"/>
  <c r="AC156" i="19"/>
  <c r="X156" i="19"/>
  <c r="V156" i="19"/>
  <c r="AD156" i="19" s="1"/>
  <c r="U156" i="19"/>
  <c r="R156" i="19"/>
  <c r="AE156" i="19" s="1"/>
  <c r="AF156" i="19" s="1"/>
  <c r="P156" i="19"/>
  <c r="O156" i="19"/>
  <c r="M156" i="19"/>
  <c r="K156" i="19"/>
  <c r="I156" i="19"/>
  <c r="C156" i="19"/>
  <c r="B156" i="19" s="1"/>
  <c r="A156" i="19"/>
  <c r="AC155" i="19"/>
  <c r="X155" i="19"/>
  <c r="V155" i="19"/>
  <c r="AD155" i="19" s="1"/>
  <c r="U155" i="19"/>
  <c r="R155" i="19"/>
  <c r="AE155" i="19" s="1"/>
  <c r="AF155" i="19" s="1"/>
  <c r="P155" i="19"/>
  <c r="O155" i="19"/>
  <c r="M155" i="19"/>
  <c r="K155" i="19"/>
  <c r="I155" i="19"/>
  <c r="C155" i="19"/>
  <c r="B155" i="19"/>
  <c r="A155" i="19"/>
  <c r="AC154" i="19"/>
  <c r="X154" i="19"/>
  <c r="V154" i="19"/>
  <c r="AD154" i="19" s="1"/>
  <c r="U154" i="19"/>
  <c r="R154" i="19"/>
  <c r="AE154" i="19" s="1"/>
  <c r="AF154" i="19" s="1"/>
  <c r="P154" i="19"/>
  <c r="O154" i="19"/>
  <c r="M154" i="19"/>
  <c r="K154" i="19"/>
  <c r="I154" i="19"/>
  <c r="C154" i="19"/>
  <c r="B154" i="19" s="1"/>
  <c r="A154" i="19"/>
  <c r="AF153" i="19"/>
  <c r="AC153" i="19"/>
  <c r="X153" i="19"/>
  <c r="V153" i="19"/>
  <c r="AD153" i="19" s="1"/>
  <c r="U153" i="19"/>
  <c r="R153" i="19"/>
  <c r="AE153" i="19" s="1"/>
  <c r="P153" i="19"/>
  <c r="O153" i="19"/>
  <c r="M153" i="19"/>
  <c r="K153" i="19"/>
  <c r="I153" i="19"/>
  <c r="C153" i="19"/>
  <c r="B153" i="19" s="1"/>
  <c r="A153" i="19"/>
  <c r="AC152" i="19"/>
  <c r="X152" i="19"/>
  <c r="V152" i="19"/>
  <c r="AD152" i="19" s="1"/>
  <c r="U152" i="19"/>
  <c r="R152" i="19"/>
  <c r="AE152" i="19" s="1"/>
  <c r="AF152" i="19" s="1"/>
  <c r="P152" i="19"/>
  <c r="O152" i="19"/>
  <c r="M152" i="19"/>
  <c r="K152" i="19"/>
  <c r="I152" i="19"/>
  <c r="C152" i="19"/>
  <c r="B152" i="19" s="1"/>
  <c r="A152" i="19"/>
  <c r="AC151" i="19"/>
  <c r="X151" i="19"/>
  <c r="V151" i="19"/>
  <c r="AD151" i="19" s="1"/>
  <c r="U151" i="19"/>
  <c r="R151" i="19"/>
  <c r="AE151" i="19" s="1"/>
  <c r="AF151" i="19" s="1"/>
  <c r="P151" i="19"/>
  <c r="O151" i="19"/>
  <c r="M151" i="19"/>
  <c r="K151" i="19"/>
  <c r="I151" i="19"/>
  <c r="C151" i="19"/>
  <c r="B151" i="19"/>
  <c r="A151" i="19"/>
  <c r="AD150" i="19"/>
  <c r="AC150" i="19"/>
  <c r="X150" i="19"/>
  <c r="V150" i="19"/>
  <c r="U150" i="19"/>
  <c r="R150" i="19"/>
  <c r="AE150" i="19" s="1"/>
  <c r="AF150" i="19" s="1"/>
  <c r="P150" i="19"/>
  <c r="O150" i="19"/>
  <c r="M150" i="19"/>
  <c r="K150" i="19"/>
  <c r="I150" i="19"/>
  <c r="C150" i="19"/>
  <c r="B150" i="19"/>
  <c r="A150" i="19"/>
  <c r="AC149" i="19"/>
  <c r="X149" i="19"/>
  <c r="V149" i="19"/>
  <c r="AD149" i="19" s="1"/>
  <c r="U149" i="19"/>
  <c r="R149" i="19"/>
  <c r="AE149" i="19" s="1"/>
  <c r="AF149" i="19" s="1"/>
  <c r="P149" i="19"/>
  <c r="O149" i="19"/>
  <c r="M149" i="19"/>
  <c r="K149" i="19"/>
  <c r="I149" i="19"/>
  <c r="C149" i="19"/>
  <c r="B149" i="19" s="1"/>
  <c r="A149" i="19"/>
  <c r="AF148" i="19"/>
  <c r="AD148" i="19"/>
  <c r="AC148" i="19"/>
  <c r="X148" i="19"/>
  <c r="V148" i="19"/>
  <c r="U148" i="19"/>
  <c r="R148" i="19"/>
  <c r="AE148" i="19" s="1"/>
  <c r="P148" i="19"/>
  <c r="O148" i="19"/>
  <c r="M148" i="19"/>
  <c r="K148" i="19"/>
  <c r="I148" i="19"/>
  <c r="C148" i="19"/>
  <c r="B148" i="19"/>
  <c r="A148" i="19"/>
  <c r="AD147" i="19"/>
  <c r="AC147" i="19"/>
  <c r="X147" i="19"/>
  <c r="V147" i="19"/>
  <c r="U147" i="19"/>
  <c r="R147" i="19"/>
  <c r="AE147" i="19" s="1"/>
  <c r="AF147" i="19" s="1"/>
  <c r="P147" i="19"/>
  <c r="O147" i="19"/>
  <c r="M147" i="19"/>
  <c r="K147" i="19"/>
  <c r="I147" i="19"/>
  <c r="C147" i="19"/>
  <c r="B147" i="19" s="1"/>
  <c r="A147" i="19"/>
  <c r="AF146" i="19"/>
  <c r="AD146" i="19"/>
  <c r="AC146" i="19"/>
  <c r="X146" i="19"/>
  <c r="V146" i="19"/>
  <c r="U146" i="19"/>
  <c r="R146" i="19"/>
  <c r="AE146" i="19" s="1"/>
  <c r="P146" i="19"/>
  <c r="O146" i="19"/>
  <c r="M146" i="19"/>
  <c r="K146" i="19"/>
  <c r="I146" i="19"/>
  <c r="C146" i="19"/>
  <c r="B146" i="19"/>
  <c r="A146" i="19"/>
  <c r="AF145" i="19"/>
  <c r="AC145" i="19"/>
  <c r="X145" i="19"/>
  <c r="V145" i="19"/>
  <c r="AD145" i="19" s="1"/>
  <c r="U145" i="19"/>
  <c r="R145" i="19"/>
  <c r="AE145" i="19" s="1"/>
  <c r="P145" i="19"/>
  <c r="O145" i="19"/>
  <c r="M145" i="19"/>
  <c r="K145" i="19"/>
  <c r="I145" i="19"/>
  <c r="C145" i="19"/>
  <c r="B145" i="19" s="1"/>
  <c r="A145" i="19"/>
  <c r="AC144" i="19"/>
  <c r="X144" i="19"/>
  <c r="V144" i="19"/>
  <c r="AD144" i="19" s="1"/>
  <c r="U144" i="19"/>
  <c r="R144" i="19"/>
  <c r="AE144" i="19" s="1"/>
  <c r="AF144" i="19" s="1"/>
  <c r="P144" i="19"/>
  <c r="O144" i="19"/>
  <c r="M144" i="19"/>
  <c r="K144" i="19"/>
  <c r="I144" i="19"/>
  <c r="C144" i="19"/>
  <c r="B144" i="19" s="1"/>
  <c r="A144" i="19"/>
  <c r="AF143" i="19"/>
  <c r="AC143" i="19"/>
  <c r="X143" i="19"/>
  <c r="V143" i="19"/>
  <c r="AD143" i="19" s="1"/>
  <c r="U143" i="19"/>
  <c r="R143" i="19"/>
  <c r="AE143" i="19" s="1"/>
  <c r="P143" i="19"/>
  <c r="O143" i="19"/>
  <c r="M143" i="19"/>
  <c r="K143" i="19"/>
  <c r="I143" i="19"/>
  <c r="C143" i="19"/>
  <c r="B143" i="19"/>
  <c r="A143" i="19"/>
  <c r="AD142" i="19"/>
  <c r="AC142" i="19"/>
  <c r="X142" i="19"/>
  <c r="V142" i="19"/>
  <c r="U142" i="19"/>
  <c r="R142" i="19"/>
  <c r="AE142" i="19" s="1"/>
  <c r="AF142" i="19" s="1"/>
  <c r="P142" i="19"/>
  <c r="O142" i="19"/>
  <c r="M142" i="19"/>
  <c r="K142" i="19"/>
  <c r="I142" i="19"/>
  <c r="C142" i="19"/>
  <c r="B142" i="19"/>
  <c r="A142" i="19"/>
  <c r="AC141" i="19"/>
  <c r="X141" i="19"/>
  <c r="V141" i="19"/>
  <c r="AD141" i="19" s="1"/>
  <c r="U141" i="19"/>
  <c r="R141" i="19"/>
  <c r="AE141" i="19" s="1"/>
  <c r="AF141" i="19" s="1"/>
  <c r="P141" i="19"/>
  <c r="O141" i="19"/>
  <c r="M141" i="19"/>
  <c r="K141" i="19"/>
  <c r="I141" i="19"/>
  <c r="C141" i="19"/>
  <c r="B141" i="19" s="1"/>
  <c r="A141" i="19"/>
  <c r="AF140" i="19"/>
  <c r="AD140" i="19"/>
  <c r="AC140" i="19"/>
  <c r="X140" i="19"/>
  <c r="V140" i="19"/>
  <c r="U140" i="19"/>
  <c r="R140" i="19"/>
  <c r="AE140" i="19" s="1"/>
  <c r="P140" i="19"/>
  <c r="O140" i="19"/>
  <c r="M140" i="19"/>
  <c r="K140" i="19"/>
  <c r="I140" i="19"/>
  <c r="C140" i="19"/>
  <c r="B140" i="19"/>
  <c r="A140" i="19"/>
  <c r="AD139" i="19"/>
  <c r="AC139" i="19"/>
  <c r="X139" i="19"/>
  <c r="V139" i="19"/>
  <c r="U139" i="19"/>
  <c r="R139" i="19"/>
  <c r="AE139" i="19" s="1"/>
  <c r="AF139" i="19" s="1"/>
  <c r="P139" i="19"/>
  <c r="O139" i="19"/>
  <c r="M139" i="19"/>
  <c r="K139" i="19"/>
  <c r="I139" i="19"/>
  <c r="C139" i="19"/>
  <c r="B139" i="19" s="1"/>
  <c r="A139" i="19"/>
  <c r="X97" i="19"/>
  <c r="V97" i="19"/>
  <c r="AD97" i="19" s="1"/>
  <c r="U97" i="19"/>
  <c r="R97" i="19"/>
  <c r="AE97" i="19" s="1"/>
  <c r="AF97" i="19" s="1"/>
  <c r="O97" i="19"/>
  <c r="P97" i="19" s="1"/>
  <c r="M97" i="19"/>
  <c r="K97" i="19"/>
  <c r="I97" i="19"/>
  <c r="C97" i="19"/>
  <c r="B97" i="19" s="1"/>
  <c r="A97" i="19"/>
  <c r="X96" i="19"/>
  <c r="V96" i="19"/>
  <c r="AD96" i="19" s="1"/>
  <c r="U96" i="19"/>
  <c r="R96" i="19"/>
  <c r="AE96" i="19" s="1"/>
  <c r="AF96" i="19" s="1"/>
  <c r="O96" i="19"/>
  <c r="P96" i="19" s="1"/>
  <c r="M96" i="19"/>
  <c r="K96" i="19"/>
  <c r="I96" i="19"/>
  <c r="C96" i="19"/>
  <c r="B96" i="19" s="1"/>
  <c r="A96" i="19"/>
  <c r="X95" i="19"/>
  <c r="V95" i="19"/>
  <c r="AD95" i="19" s="1"/>
  <c r="U95" i="19"/>
  <c r="R95" i="19"/>
  <c r="AE95" i="19" s="1"/>
  <c r="AF95" i="19" s="1"/>
  <c r="O95" i="19"/>
  <c r="P95" i="19" s="1"/>
  <c r="M95" i="19"/>
  <c r="K95" i="19"/>
  <c r="I95" i="19"/>
  <c r="C95" i="19"/>
  <c r="B95" i="19" s="1"/>
  <c r="A95" i="19"/>
  <c r="X94" i="19"/>
  <c r="V94" i="19"/>
  <c r="AD94" i="19" s="1"/>
  <c r="U94" i="19"/>
  <c r="R94" i="19"/>
  <c r="AE94" i="19" s="1"/>
  <c r="AF94" i="19" s="1"/>
  <c r="O94" i="19"/>
  <c r="P94" i="19" s="1"/>
  <c r="M94" i="19"/>
  <c r="K94" i="19"/>
  <c r="I94" i="19"/>
  <c r="C94" i="19"/>
  <c r="B94" i="19" s="1"/>
  <c r="A94" i="19"/>
  <c r="X93" i="19"/>
  <c r="V93" i="19"/>
  <c r="AD93" i="19" s="1"/>
  <c r="U93" i="19"/>
  <c r="R93" i="19"/>
  <c r="O93" i="19"/>
  <c r="P93" i="19" s="1"/>
  <c r="M93" i="19"/>
  <c r="K93" i="19"/>
  <c r="I93" i="19"/>
  <c r="C93" i="19"/>
  <c r="B93" i="19" s="1"/>
  <c r="A93" i="19"/>
  <c r="AD92" i="19"/>
  <c r="X92" i="19"/>
  <c r="V92" i="19"/>
  <c r="U92" i="19"/>
  <c r="R92" i="19"/>
  <c r="O92" i="19"/>
  <c r="P92" i="19" s="1"/>
  <c r="M92" i="19"/>
  <c r="K92" i="19"/>
  <c r="I92" i="19"/>
  <c r="C92" i="19"/>
  <c r="B92" i="19" s="1"/>
  <c r="A92" i="19"/>
  <c r="AD91" i="19"/>
  <c r="X91" i="19"/>
  <c r="V91" i="19"/>
  <c r="U91" i="19"/>
  <c r="R91" i="19"/>
  <c r="O91" i="19"/>
  <c r="P91" i="19" s="1"/>
  <c r="M91" i="19"/>
  <c r="K91" i="19"/>
  <c r="I91" i="19"/>
  <c r="C91" i="19"/>
  <c r="B91" i="19" s="1"/>
  <c r="A91" i="19"/>
  <c r="X90" i="19"/>
  <c r="V90" i="19"/>
  <c r="AD90" i="19" s="1"/>
  <c r="U90" i="19"/>
  <c r="R90" i="19"/>
  <c r="O90" i="19"/>
  <c r="P90" i="19" s="1"/>
  <c r="M90" i="19"/>
  <c r="K90" i="19"/>
  <c r="I90" i="19"/>
  <c r="C90" i="19"/>
  <c r="B90" i="19" s="1"/>
  <c r="A90" i="19"/>
  <c r="AD89" i="19"/>
  <c r="X89" i="19"/>
  <c r="V89" i="19"/>
  <c r="U89" i="19"/>
  <c r="R89" i="19"/>
  <c r="O89" i="19"/>
  <c r="P89" i="19" s="1"/>
  <c r="M89" i="19"/>
  <c r="K89" i="19"/>
  <c r="I89" i="19"/>
  <c r="C89" i="19"/>
  <c r="B89" i="19" s="1"/>
  <c r="A89" i="19"/>
  <c r="AD88" i="19"/>
  <c r="X88" i="19"/>
  <c r="V88" i="19"/>
  <c r="U88" i="19"/>
  <c r="R88" i="19"/>
  <c r="O88" i="19"/>
  <c r="P88" i="19" s="1"/>
  <c r="M88" i="19"/>
  <c r="K88" i="19"/>
  <c r="I88" i="19"/>
  <c r="C88" i="19"/>
  <c r="B88" i="19" s="1"/>
  <c r="A88" i="19"/>
  <c r="X87" i="19"/>
  <c r="V87" i="19"/>
  <c r="AD87" i="19" s="1"/>
  <c r="U87" i="19"/>
  <c r="R87" i="19"/>
  <c r="AE87" i="19" s="1"/>
  <c r="AF87" i="19" s="1"/>
  <c r="O87" i="19"/>
  <c r="P87" i="19" s="1"/>
  <c r="M87" i="19"/>
  <c r="K87" i="19"/>
  <c r="I87" i="19"/>
  <c r="C87" i="19"/>
  <c r="B87" i="19" s="1"/>
  <c r="A87" i="19"/>
  <c r="AD86" i="19"/>
  <c r="AC86" i="19"/>
  <c r="X86" i="19"/>
  <c r="V86" i="19"/>
  <c r="U86" i="19"/>
  <c r="R86" i="19"/>
  <c r="AE86" i="19" s="1"/>
  <c r="AF86" i="19" s="1"/>
  <c r="O86" i="19"/>
  <c r="P86" i="19" s="1"/>
  <c r="M86" i="19"/>
  <c r="K86" i="19"/>
  <c r="I86" i="19"/>
  <c r="C86" i="19"/>
  <c r="B86" i="19" s="1"/>
  <c r="A86" i="19"/>
  <c r="X85" i="19"/>
  <c r="V85" i="19"/>
  <c r="AD85" i="19" s="1"/>
  <c r="U85" i="19"/>
  <c r="R85" i="19"/>
  <c r="AE85" i="19" s="1"/>
  <c r="AF85" i="19" s="1"/>
  <c r="O85" i="19"/>
  <c r="P85" i="19" s="1"/>
  <c r="M85" i="19"/>
  <c r="K85" i="19"/>
  <c r="I85" i="19"/>
  <c r="C85" i="19"/>
  <c r="B85" i="19" s="1"/>
  <c r="A85" i="19"/>
  <c r="X84" i="19"/>
  <c r="V84" i="19"/>
  <c r="AD84" i="19" s="1"/>
  <c r="U84" i="19"/>
  <c r="R84" i="19"/>
  <c r="AE84" i="19" s="1"/>
  <c r="AF84" i="19" s="1"/>
  <c r="O84" i="19"/>
  <c r="P84" i="19" s="1"/>
  <c r="M84" i="19"/>
  <c r="K84" i="19"/>
  <c r="I84" i="19"/>
  <c r="C84" i="19"/>
  <c r="B84" i="19" s="1"/>
  <c r="A84" i="19"/>
  <c r="X83" i="19"/>
  <c r="V83" i="19"/>
  <c r="AD83" i="19" s="1"/>
  <c r="U83" i="19"/>
  <c r="R83" i="19"/>
  <c r="AE83" i="19" s="1"/>
  <c r="AF83" i="19" s="1"/>
  <c r="O83" i="19"/>
  <c r="P83" i="19" s="1"/>
  <c r="M83" i="19"/>
  <c r="K83" i="19"/>
  <c r="I83" i="19"/>
  <c r="C83" i="19"/>
  <c r="B83" i="19" s="1"/>
  <c r="A83" i="19"/>
  <c r="X82" i="19"/>
  <c r="V82" i="19"/>
  <c r="AD82" i="19" s="1"/>
  <c r="U82" i="19"/>
  <c r="R82" i="19"/>
  <c r="AE82" i="19" s="1"/>
  <c r="AF82" i="19" s="1"/>
  <c r="O82" i="19"/>
  <c r="P82" i="19" s="1"/>
  <c r="M82" i="19"/>
  <c r="K82" i="19"/>
  <c r="I82" i="19"/>
  <c r="C82" i="19"/>
  <c r="B82" i="19" s="1"/>
  <c r="A82" i="19"/>
  <c r="X81" i="19"/>
  <c r="V81" i="19"/>
  <c r="AD81" i="19" s="1"/>
  <c r="U81" i="19"/>
  <c r="R81" i="19"/>
  <c r="AE81" i="19" s="1"/>
  <c r="AF81" i="19" s="1"/>
  <c r="O81" i="19"/>
  <c r="P81" i="19" s="1"/>
  <c r="M81" i="19"/>
  <c r="K81" i="19"/>
  <c r="I81" i="19"/>
  <c r="C81" i="19"/>
  <c r="B81" i="19" s="1"/>
  <c r="A81" i="19"/>
  <c r="AD80" i="19"/>
  <c r="AC80" i="19"/>
  <c r="X80" i="19"/>
  <c r="V80" i="19"/>
  <c r="U80" i="19"/>
  <c r="R80" i="19"/>
  <c r="AE80" i="19" s="1"/>
  <c r="AF80" i="19" s="1"/>
  <c r="O80" i="19"/>
  <c r="P80" i="19" s="1"/>
  <c r="M80" i="19"/>
  <c r="K80" i="19"/>
  <c r="I80" i="19"/>
  <c r="C80" i="19"/>
  <c r="B80" i="19" s="1"/>
  <c r="A80" i="19"/>
  <c r="X79" i="19"/>
  <c r="V79" i="19"/>
  <c r="AD79" i="19" s="1"/>
  <c r="U79" i="19"/>
  <c r="R79" i="19"/>
  <c r="O79" i="19"/>
  <c r="P79" i="19" s="1"/>
  <c r="M79" i="19"/>
  <c r="K79" i="19"/>
  <c r="C79" i="19"/>
  <c r="B79" i="19" s="1"/>
  <c r="A79" i="19"/>
  <c r="AF78" i="19"/>
  <c r="AD78" i="19"/>
  <c r="AC78" i="19"/>
  <c r="X78" i="19"/>
  <c r="V78" i="19"/>
  <c r="U78" i="19"/>
  <c r="R78" i="19"/>
  <c r="AE78" i="19" s="1"/>
  <c r="P78" i="19"/>
  <c r="O78" i="19"/>
  <c r="M78" i="19"/>
  <c r="K78" i="19"/>
  <c r="I78" i="19"/>
  <c r="C78" i="19"/>
  <c r="B78" i="19"/>
  <c r="A78" i="19"/>
  <c r="AC77" i="19"/>
  <c r="X77" i="19"/>
  <c r="V77" i="19"/>
  <c r="AD77" i="19" s="1"/>
  <c r="U77" i="19"/>
  <c r="R77" i="19"/>
  <c r="AE77" i="19" s="1"/>
  <c r="AF77" i="19" s="1"/>
  <c r="P77" i="19"/>
  <c r="O77" i="19"/>
  <c r="M77" i="19"/>
  <c r="K77" i="19"/>
  <c r="I77" i="19"/>
  <c r="C77" i="19"/>
  <c r="B77" i="19" s="1"/>
  <c r="A77" i="19"/>
  <c r="X76" i="19"/>
  <c r="V76" i="19"/>
  <c r="AD76" i="19" s="1"/>
  <c r="U76" i="19"/>
  <c r="R76" i="19"/>
  <c r="P76" i="19"/>
  <c r="O76" i="19"/>
  <c r="M76" i="19"/>
  <c r="K76" i="19"/>
  <c r="I76" i="19"/>
  <c r="C76" i="19"/>
  <c r="B76" i="19" s="1"/>
  <c r="A76" i="19"/>
  <c r="AF75" i="19"/>
  <c r="AC75" i="19"/>
  <c r="X75" i="19"/>
  <c r="V75" i="19"/>
  <c r="AD75" i="19" s="1"/>
  <c r="U75" i="19"/>
  <c r="R75" i="19"/>
  <c r="AE75" i="19" s="1"/>
  <c r="P75" i="19"/>
  <c r="O75" i="19"/>
  <c r="M75" i="19"/>
  <c r="K75" i="19"/>
  <c r="I75" i="19"/>
  <c r="C75" i="19"/>
  <c r="B75" i="19" s="1"/>
  <c r="A75" i="19"/>
  <c r="AF74" i="19"/>
  <c r="X74" i="19"/>
  <c r="V74" i="19"/>
  <c r="AD74" i="19" s="1"/>
  <c r="U74" i="19"/>
  <c r="R74" i="19"/>
  <c r="AE74" i="19" s="1"/>
  <c r="P74" i="19"/>
  <c r="O74" i="19"/>
  <c r="M74" i="19"/>
  <c r="K74" i="19"/>
  <c r="I74" i="19"/>
  <c r="C74" i="19"/>
  <c r="B74" i="19" s="1"/>
  <c r="A74" i="19"/>
  <c r="AC73" i="19"/>
  <c r="X73" i="19"/>
  <c r="V73" i="19"/>
  <c r="AD73" i="19" s="1"/>
  <c r="U73" i="19"/>
  <c r="R73" i="19"/>
  <c r="AE73" i="19" s="1"/>
  <c r="AF73" i="19" s="1"/>
  <c r="P73" i="19"/>
  <c r="O73" i="19"/>
  <c r="M73" i="19"/>
  <c r="K73" i="19"/>
  <c r="I73" i="19"/>
  <c r="C73" i="19"/>
  <c r="B73" i="19" s="1"/>
  <c r="A73" i="19"/>
  <c r="X72" i="19"/>
  <c r="V72" i="19"/>
  <c r="AD72" i="19" s="1"/>
  <c r="U72" i="19"/>
  <c r="R72" i="19"/>
  <c r="AE72" i="19" s="1"/>
  <c r="AF72" i="19" s="1"/>
  <c r="P72" i="19"/>
  <c r="O72" i="19"/>
  <c r="M72" i="19"/>
  <c r="K72" i="19"/>
  <c r="I72" i="19"/>
  <c r="C72" i="19"/>
  <c r="B72" i="19" s="1"/>
  <c r="A72" i="19"/>
  <c r="X71" i="19"/>
  <c r="V71" i="19"/>
  <c r="AD71" i="19" s="1"/>
  <c r="U71" i="19"/>
  <c r="R71" i="19"/>
  <c r="AE71" i="19" s="1"/>
  <c r="AF71" i="19" s="1"/>
  <c r="O71" i="19"/>
  <c r="P71" i="19" s="1"/>
  <c r="M71" i="19"/>
  <c r="K71" i="19"/>
  <c r="I71" i="19"/>
  <c r="C71" i="19"/>
  <c r="B71" i="19" s="1"/>
  <c r="A71" i="19"/>
  <c r="AF70" i="19"/>
  <c r="AD70" i="19"/>
  <c r="AC70" i="19"/>
  <c r="X70" i="19"/>
  <c r="V70" i="19"/>
  <c r="U70" i="19"/>
  <c r="R70" i="19"/>
  <c r="AE70" i="19" s="1"/>
  <c r="O70" i="19"/>
  <c r="P70" i="19" s="1"/>
  <c r="M70" i="19"/>
  <c r="K70" i="19"/>
  <c r="I70" i="19"/>
  <c r="C70" i="19"/>
  <c r="B70" i="19"/>
  <c r="A70" i="19"/>
  <c r="AD69" i="19"/>
  <c r="X69" i="19"/>
  <c r="V69" i="19"/>
  <c r="U69" i="19"/>
  <c r="R69" i="19"/>
  <c r="AE69" i="19" s="1"/>
  <c r="AF69" i="19" s="1"/>
  <c r="O69" i="19"/>
  <c r="P69" i="19" s="1"/>
  <c r="M69" i="19"/>
  <c r="K69" i="19"/>
  <c r="I69" i="19"/>
  <c r="C69" i="19"/>
  <c r="B69" i="19" s="1"/>
  <c r="A69" i="19"/>
  <c r="X68" i="19"/>
  <c r="V68" i="19"/>
  <c r="AD68" i="19" s="1"/>
  <c r="U68" i="19"/>
  <c r="R68" i="19"/>
  <c r="AE68" i="19" s="1"/>
  <c r="AF68" i="19" s="1"/>
  <c r="O68" i="19"/>
  <c r="P68" i="19" s="1"/>
  <c r="M68" i="19"/>
  <c r="K68" i="19"/>
  <c r="I68" i="19"/>
  <c r="C68" i="19"/>
  <c r="B68" i="19" s="1"/>
  <c r="A68" i="19"/>
  <c r="X67" i="19"/>
  <c r="V67" i="19"/>
  <c r="AD67" i="19" s="1"/>
  <c r="U67" i="19"/>
  <c r="R67" i="19"/>
  <c r="AE67" i="19" s="1"/>
  <c r="AF67" i="19" s="1"/>
  <c r="O67" i="19"/>
  <c r="P67" i="19" s="1"/>
  <c r="M67" i="19"/>
  <c r="K67" i="19"/>
  <c r="I67" i="19"/>
  <c r="C67" i="19"/>
  <c r="B67" i="19" s="1"/>
  <c r="A67" i="19"/>
  <c r="AF66" i="19"/>
  <c r="X66" i="19"/>
  <c r="V66" i="19"/>
  <c r="AD66" i="19" s="1"/>
  <c r="U66" i="19"/>
  <c r="R66" i="19"/>
  <c r="AE66" i="19" s="1"/>
  <c r="P66" i="19"/>
  <c r="O66" i="19"/>
  <c r="M66" i="19"/>
  <c r="K66" i="19"/>
  <c r="I66" i="19"/>
  <c r="C66" i="19"/>
  <c r="B66" i="19"/>
  <c r="A66" i="19"/>
  <c r="X65" i="19"/>
  <c r="V65" i="19"/>
  <c r="AD65" i="19" s="1"/>
  <c r="U65" i="19"/>
  <c r="R65" i="19"/>
  <c r="AE65" i="19" s="1"/>
  <c r="AF65" i="19" s="1"/>
  <c r="O65" i="19"/>
  <c r="P65" i="19" s="1"/>
  <c r="M65" i="19"/>
  <c r="K65" i="19"/>
  <c r="I65" i="19"/>
  <c r="C65" i="19"/>
  <c r="B65" i="19" s="1"/>
  <c r="A65" i="19"/>
  <c r="AC64" i="19"/>
  <c r="X64" i="19"/>
  <c r="V64" i="19"/>
  <c r="AD64" i="19" s="1"/>
  <c r="U64" i="19"/>
  <c r="R64" i="19"/>
  <c r="AE64" i="19" s="1"/>
  <c r="AF64" i="19" s="1"/>
  <c r="O64" i="19"/>
  <c r="P64" i="19" s="1"/>
  <c r="M64" i="19"/>
  <c r="K64" i="19"/>
  <c r="I64" i="19"/>
  <c r="C64" i="19"/>
  <c r="B64" i="19"/>
  <c r="A64" i="19"/>
  <c r="X63" i="19"/>
  <c r="V63" i="19"/>
  <c r="AD63" i="19" s="1"/>
  <c r="U63" i="19"/>
  <c r="R63" i="19"/>
  <c r="AE63" i="19" s="1"/>
  <c r="AF63" i="19" s="1"/>
  <c r="P63" i="19"/>
  <c r="O63" i="19"/>
  <c r="M63" i="19"/>
  <c r="K63" i="19"/>
  <c r="I63" i="19"/>
  <c r="C63" i="19"/>
  <c r="B63" i="19" s="1"/>
  <c r="A63" i="19"/>
  <c r="AF62" i="19"/>
  <c r="AD62" i="19"/>
  <c r="X62" i="19"/>
  <c r="V62" i="19"/>
  <c r="U62" i="19"/>
  <c r="R62" i="19"/>
  <c r="AE62" i="19" s="1"/>
  <c r="O62" i="19"/>
  <c r="P62" i="19" s="1"/>
  <c r="M62" i="19"/>
  <c r="K62" i="19"/>
  <c r="I62" i="19"/>
  <c r="C62" i="19"/>
  <c r="B62" i="19" s="1"/>
  <c r="A62" i="19"/>
  <c r="X61" i="19"/>
  <c r="V61" i="19"/>
  <c r="AD61" i="19" s="1"/>
  <c r="U61" i="19"/>
  <c r="R61" i="19"/>
  <c r="AE61" i="19" s="1"/>
  <c r="AF61" i="19" s="1"/>
  <c r="O61" i="19"/>
  <c r="P61" i="19" s="1"/>
  <c r="M61" i="19"/>
  <c r="K61" i="19"/>
  <c r="I61" i="19"/>
  <c r="C61" i="19"/>
  <c r="B61" i="19" s="1"/>
  <c r="A61" i="19"/>
  <c r="X60" i="19"/>
  <c r="V60" i="19"/>
  <c r="AD60" i="19" s="1"/>
  <c r="U60" i="19"/>
  <c r="R60" i="19"/>
  <c r="AE60" i="19" s="1"/>
  <c r="AF60" i="19" s="1"/>
  <c r="O60" i="19"/>
  <c r="P60" i="19" s="1"/>
  <c r="M60" i="19"/>
  <c r="K60" i="19"/>
  <c r="I60" i="19"/>
  <c r="C60" i="19"/>
  <c r="B60" i="19" s="1"/>
  <c r="A60" i="19"/>
  <c r="X59" i="19"/>
  <c r="V59" i="19"/>
  <c r="AD59" i="19" s="1"/>
  <c r="U59" i="19"/>
  <c r="R59" i="19"/>
  <c r="AE59" i="19" s="1"/>
  <c r="AF59" i="19" s="1"/>
  <c r="O59" i="19"/>
  <c r="P59" i="19" s="1"/>
  <c r="M59" i="19"/>
  <c r="K59" i="19"/>
  <c r="I59" i="19"/>
  <c r="C59" i="19"/>
  <c r="B59" i="19" s="1"/>
  <c r="A59" i="19"/>
  <c r="AF58" i="19"/>
  <c r="X58" i="19"/>
  <c r="V58" i="19"/>
  <c r="AD58" i="19" s="1"/>
  <c r="U58" i="19"/>
  <c r="R58" i="19"/>
  <c r="AE58" i="19" s="1"/>
  <c r="P58" i="19"/>
  <c r="O58" i="19"/>
  <c r="M58" i="19"/>
  <c r="K58" i="19"/>
  <c r="I58" i="19"/>
  <c r="C58" i="19"/>
  <c r="B58" i="19"/>
  <c r="A58" i="19"/>
  <c r="X57" i="19"/>
  <c r="V57" i="19"/>
  <c r="AD57" i="19" s="1"/>
  <c r="U57" i="19"/>
  <c r="R57" i="19"/>
  <c r="AE57" i="19" s="1"/>
  <c r="AF57" i="19" s="1"/>
  <c r="O57" i="19"/>
  <c r="P57" i="19" s="1"/>
  <c r="M57" i="19"/>
  <c r="K57" i="19"/>
  <c r="I57" i="19"/>
  <c r="C57" i="19"/>
  <c r="B57" i="19" s="1"/>
  <c r="A57" i="19"/>
  <c r="AC56" i="19"/>
  <c r="X56" i="19"/>
  <c r="V56" i="19"/>
  <c r="AD56" i="19" s="1"/>
  <c r="U56" i="19"/>
  <c r="R56" i="19"/>
  <c r="AE56" i="19" s="1"/>
  <c r="AF56" i="19" s="1"/>
  <c r="O56" i="19"/>
  <c r="P56" i="19" s="1"/>
  <c r="M56" i="19"/>
  <c r="K56" i="19"/>
  <c r="I56" i="19"/>
  <c r="C56" i="19"/>
  <c r="B56" i="19"/>
  <c r="A56" i="19"/>
  <c r="X55" i="19"/>
  <c r="V55" i="19"/>
  <c r="AD55" i="19" s="1"/>
  <c r="U55" i="19"/>
  <c r="R55" i="19"/>
  <c r="AE55" i="19" s="1"/>
  <c r="AF55" i="19" s="1"/>
  <c r="P55" i="19"/>
  <c r="O55" i="19"/>
  <c r="M55" i="19"/>
  <c r="K55" i="19"/>
  <c r="I55" i="19"/>
  <c r="C55" i="19"/>
  <c r="B55" i="19" s="1"/>
  <c r="A55" i="19"/>
  <c r="AF54" i="19"/>
  <c r="AD54" i="19"/>
  <c r="X54" i="19"/>
  <c r="V54" i="19"/>
  <c r="U54" i="19"/>
  <c r="R54" i="19"/>
  <c r="AE54" i="19" s="1"/>
  <c r="O54" i="19"/>
  <c r="P54" i="19" s="1"/>
  <c r="M54" i="19"/>
  <c r="K54" i="19"/>
  <c r="I54" i="19"/>
  <c r="C54" i="19"/>
  <c r="B54" i="19" s="1"/>
  <c r="A54" i="19"/>
  <c r="X53" i="19"/>
  <c r="V53" i="19"/>
  <c r="AD53" i="19" s="1"/>
  <c r="U53" i="19"/>
  <c r="R53" i="19"/>
  <c r="AE53" i="19" s="1"/>
  <c r="AF53" i="19" s="1"/>
  <c r="O53" i="19"/>
  <c r="P53" i="19" s="1"/>
  <c r="M53" i="19"/>
  <c r="K53" i="19"/>
  <c r="I53" i="19"/>
  <c r="C53" i="19"/>
  <c r="B53" i="19" s="1"/>
  <c r="A53" i="19"/>
  <c r="X52" i="19"/>
  <c r="V52" i="19"/>
  <c r="AD52" i="19" s="1"/>
  <c r="U52" i="19"/>
  <c r="R52" i="19"/>
  <c r="AE52" i="19" s="1"/>
  <c r="AF52" i="19" s="1"/>
  <c r="O52" i="19"/>
  <c r="P52" i="19" s="1"/>
  <c r="M52" i="19"/>
  <c r="K52" i="19"/>
  <c r="I52" i="19"/>
  <c r="C52" i="19"/>
  <c r="B52" i="19" s="1"/>
  <c r="A52" i="19"/>
  <c r="X51" i="19"/>
  <c r="V51" i="19"/>
  <c r="AD51" i="19" s="1"/>
  <c r="U51" i="19"/>
  <c r="R51" i="19"/>
  <c r="AE51" i="19" s="1"/>
  <c r="AF51" i="19" s="1"/>
  <c r="O51" i="19"/>
  <c r="P51" i="19" s="1"/>
  <c r="M51" i="19"/>
  <c r="K51" i="19"/>
  <c r="I51" i="19"/>
  <c r="C51" i="19"/>
  <c r="B51" i="19" s="1"/>
  <c r="A51" i="19"/>
  <c r="AF50" i="19"/>
  <c r="X50" i="19"/>
  <c r="V50" i="19"/>
  <c r="AD50" i="19" s="1"/>
  <c r="U50" i="19"/>
  <c r="R50" i="19"/>
  <c r="AE50" i="19" s="1"/>
  <c r="P50" i="19"/>
  <c r="O50" i="19"/>
  <c r="M50" i="19"/>
  <c r="K50" i="19"/>
  <c r="I50" i="19"/>
  <c r="C50" i="19"/>
  <c r="B50" i="19"/>
  <c r="A50" i="19"/>
  <c r="X49" i="19"/>
  <c r="V49" i="19"/>
  <c r="AD49" i="19" s="1"/>
  <c r="U49" i="19"/>
  <c r="R49" i="19"/>
  <c r="AE49" i="19" s="1"/>
  <c r="AF49" i="19" s="1"/>
  <c r="O49" i="19"/>
  <c r="P49" i="19" s="1"/>
  <c r="M49" i="19"/>
  <c r="K49" i="19"/>
  <c r="I49" i="19"/>
  <c r="C49" i="19"/>
  <c r="B49" i="19" s="1"/>
  <c r="A49" i="19"/>
  <c r="AC48" i="19"/>
  <c r="X48" i="19"/>
  <c r="V48" i="19"/>
  <c r="AD48" i="19" s="1"/>
  <c r="U48" i="19"/>
  <c r="R48" i="19"/>
  <c r="AE48" i="19" s="1"/>
  <c r="AF48" i="19" s="1"/>
  <c r="O48" i="19"/>
  <c r="P48" i="19" s="1"/>
  <c r="M48" i="19"/>
  <c r="K48" i="19"/>
  <c r="I48" i="19"/>
  <c r="C48" i="19"/>
  <c r="B48" i="19"/>
  <c r="A48" i="19"/>
  <c r="X47" i="19"/>
  <c r="V47" i="19"/>
  <c r="AD47" i="19" s="1"/>
  <c r="U47" i="19"/>
  <c r="R47" i="19"/>
  <c r="AE47" i="19" s="1"/>
  <c r="AF47" i="19" s="1"/>
  <c r="P47" i="19"/>
  <c r="O47" i="19"/>
  <c r="M47" i="19"/>
  <c r="K47" i="19"/>
  <c r="I47" i="19"/>
  <c r="C47" i="19"/>
  <c r="B47" i="19" s="1"/>
  <c r="A47" i="19"/>
  <c r="AF46" i="19"/>
  <c r="AD46" i="19"/>
  <c r="X46" i="19"/>
  <c r="V46" i="19"/>
  <c r="U46" i="19"/>
  <c r="R46" i="19"/>
  <c r="AE46" i="19" s="1"/>
  <c r="O46" i="19"/>
  <c r="P46" i="19" s="1"/>
  <c r="M46" i="19"/>
  <c r="K46" i="19"/>
  <c r="I46" i="19"/>
  <c r="C46" i="19"/>
  <c r="B46" i="19" s="1"/>
  <c r="A46" i="19"/>
  <c r="X45" i="19"/>
  <c r="V45" i="19"/>
  <c r="AD45" i="19" s="1"/>
  <c r="U45" i="19"/>
  <c r="R45" i="19"/>
  <c r="AE45" i="19" s="1"/>
  <c r="AF45" i="19" s="1"/>
  <c r="O45" i="19"/>
  <c r="P45" i="19" s="1"/>
  <c r="M45" i="19"/>
  <c r="K45" i="19"/>
  <c r="I45" i="19"/>
  <c r="C45" i="19"/>
  <c r="B45" i="19" s="1"/>
  <c r="A45" i="19"/>
  <c r="X44" i="19"/>
  <c r="V44" i="19"/>
  <c r="AD44" i="19" s="1"/>
  <c r="U44" i="19"/>
  <c r="R44" i="19"/>
  <c r="AE44" i="19" s="1"/>
  <c r="AF44" i="19" s="1"/>
  <c r="O44" i="19"/>
  <c r="P44" i="19" s="1"/>
  <c r="M44" i="19"/>
  <c r="K44" i="19"/>
  <c r="I44" i="19"/>
  <c r="C44" i="19"/>
  <c r="B44" i="19" s="1"/>
  <c r="A44" i="19"/>
  <c r="X43" i="19"/>
  <c r="V43" i="19"/>
  <c r="AD43" i="19" s="1"/>
  <c r="U43" i="19"/>
  <c r="R43" i="19"/>
  <c r="AE43" i="19" s="1"/>
  <c r="AF43" i="19" s="1"/>
  <c r="O43" i="19"/>
  <c r="P43" i="19" s="1"/>
  <c r="M43" i="19"/>
  <c r="K43" i="19"/>
  <c r="I43" i="19"/>
  <c r="C43" i="19"/>
  <c r="B43" i="19" s="1"/>
  <c r="A43" i="19"/>
  <c r="AF42" i="19"/>
  <c r="X42" i="19"/>
  <c r="V42" i="19"/>
  <c r="AD42" i="19" s="1"/>
  <c r="U42" i="19"/>
  <c r="R42" i="19"/>
  <c r="AE42" i="19" s="1"/>
  <c r="P42" i="19"/>
  <c r="O42" i="19"/>
  <c r="M42" i="19"/>
  <c r="K42" i="19"/>
  <c r="I42" i="19"/>
  <c r="C42" i="19"/>
  <c r="B42" i="19"/>
  <c r="A42" i="19"/>
  <c r="X41" i="19"/>
  <c r="V41" i="19"/>
  <c r="AD41" i="19" s="1"/>
  <c r="U41" i="19"/>
  <c r="R41" i="19"/>
  <c r="AE41" i="19" s="1"/>
  <c r="AF41" i="19" s="1"/>
  <c r="O41" i="19"/>
  <c r="P41" i="19" s="1"/>
  <c r="M41" i="19"/>
  <c r="K41" i="19"/>
  <c r="I41" i="19"/>
  <c r="C41" i="19"/>
  <c r="B41" i="19" s="1"/>
  <c r="A41" i="19"/>
  <c r="AC40" i="19"/>
  <c r="X40" i="19"/>
  <c r="V40" i="19"/>
  <c r="AD40" i="19" s="1"/>
  <c r="U40" i="19"/>
  <c r="R40" i="19"/>
  <c r="AE40" i="19" s="1"/>
  <c r="AF40" i="19" s="1"/>
  <c r="O40" i="19"/>
  <c r="P40" i="19" s="1"/>
  <c r="M40" i="19"/>
  <c r="K40" i="19"/>
  <c r="I40" i="19"/>
  <c r="C40" i="19"/>
  <c r="B40" i="19"/>
  <c r="A40" i="19"/>
  <c r="X39" i="19"/>
  <c r="V39" i="19"/>
  <c r="AD39" i="19" s="1"/>
  <c r="U39" i="19"/>
  <c r="R39" i="19"/>
  <c r="AE39" i="19" s="1"/>
  <c r="AF39" i="19" s="1"/>
  <c r="P39" i="19"/>
  <c r="O39" i="19"/>
  <c r="M39" i="19"/>
  <c r="K39" i="19"/>
  <c r="I39" i="19"/>
  <c r="C39" i="19"/>
  <c r="B39" i="19" s="1"/>
  <c r="A39" i="19"/>
  <c r="AF38" i="19"/>
  <c r="AD38" i="19"/>
  <c r="X38" i="19"/>
  <c r="V38" i="19"/>
  <c r="U38" i="19"/>
  <c r="R38" i="19"/>
  <c r="AE38" i="19" s="1"/>
  <c r="O38" i="19"/>
  <c r="P38" i="19" s="1"/>
  <c r="M38" i="19"/>
  <c r="K38" i="19"/>
  <c r="I38" i="19"/>
  <c r="C38" i="19"/>
  <c r="B38" i="19" s="1"/>
  <c r="A38" i="19"/>
  <c r="X37" i="19"/>
  <c r="V37" i="19"/>
  <c r="AD37" i="19" s="1"/>
  <c r="U37" i="19"/>
  <c r="R37" i="19"/>
  <c r="AE37" i="19" s="1"/>
  <c r="AF37" i="19" s="1"/>
  <c r="O37" i="19"/>
  <c r="P37" i="19" s="1"/>
  <c r="M37" i="19"/>
  <c r="K37" i="19"/>
  <c r="I37" i="19"/>
  <c r="C37" i="19"/>
  <c r="B37" i="19" s="1"/>
  <c r="A37" i="19"/>
  <c r="X36" i="19"/>
  <c r="V36" i="19"/>
  <c r="AD36" i="19" s="1"/>
  <c r="U36" i="19"/>
  <c r="R36" i="19"/>
  <c r="AE36" i="19" s="1"/>
  <c r="AF36" i="19" s="1"/>
  <c r="O36" i="19"/>
  <c r="P36" i="19" s="1"/>
  <c r="M36" i="19"/>
  <c r="K36" i="19"/>
  <c r="I36" i="19"/>
  <c r="C36" i="19"/>
  <c r="B36" i="19" s="1"/>
  <c r="A36" i="19"/>
  <c r="X35" i="19"/>
  <c r="V35" i="19"/>
  <c r="AD35" i="19" s="1"/>
  <c r="U35" i="19"/>
  <c r="R35" i="19"/>
  <c r="AE35" i="19" s="1"/>
  <c r="AF35" i="19" s="1"/>
  <c r="O35" i="19"/>
  <c r="P35" i="19" s="1"/>
  <c r="M35" i="19"/>
  <c r="K35" i="19"/>
  <c r="I35" i="19"/>
  <c r="C35" i="19"/>
  <c r="B35" i="19" s="1"/>
  <c r="A35" i="19"/>
  <c r="AF34" i="19"/>
  <c r="X34" i="19"/>
  <c r="V34" i="19"/>
  <c r="AD34" i="19" s="1"/>
  <c r="U34" i="19"/>
  <c r="R34" i="19"/>
  <c r="AE34" i="19" s="1"/>
  <c r="P34" i="19"/>
  <c r="O34" i="19"/>
  <c r="M34" i="19"/>
  <c r="K34" i="19"/>
  <c r="I34" i="19"/>
  <c r="C34" i="19"/>
  <c r="B34" i="19" s="1"/>
  <c r="A34" i="19"/>
  <c r="X33" i="19"/>
  <c r="V33" i="19"/>
  <c r="AD33" i="19" s="1"/>
  <c r="U33" i="19"/>
  <c r="R33" i="19"/>
  <c r="AE33" i="19" s="1"/>
  <c r="AF33" i="19" s="1"/>
  <c r="P33" i="19"/>
  <c r="O33" i="19"/>
  <c r="M33" i="19"/>
  <c r="K33" i="19"/>
  <c r="I33" i="19"/>
  <c r="C33" i="19"/>
  <c r="B33" i="19" s="1"/>
  <c r="A33" i="19"/>
  <c r="AC32" i="19"/>
  <c r="X32" i="19"/>
  <c r="V32" i="19"/>
  <c r="AD32" i="19" s="1"/>
  <c r="U32" i="19"/>
  <c r="R32" i="19"/>
  <c r="AE32" i="19" s="1"/>
  <c r="AF32" i="19" s="1"/>
  <c r="O32" i="19"/>
  <c r="P32" i="19" s="1"/>
  <c r="M32" i="19"/>
  <c r="K32" i="19"/>
  <c r="I32" i="19"/>
  <c r="C32" i="19"/>
  <c r="B32" i="19" s="1"/>
  <c r="A32" i="19"/>
  <c r="X31" i="19"/>
  <c r="V31" i="19"/>
  <c r="AD31" i="19" s="1"/>
  <c r="U31" i="19"/>
  <c r="R31" i="19"/>
  <c r="P31" i="19"/>
  <c r="O31" i="19"/>
  <c r="M31" i="19"/>
  <c r="K31" i="19"/>
  <c r="I31" i="19"/>
  <c r="C31" i="19"/>
  <c r="B31" i="19"/>
  <c r="A31" i="19"/>
  <c r="AD30" i="19"/>
  <c r="X30" i="19"/>
  <c r="V30" i="19"/>
  <c r="U30" i="19"/>
  <c r="R30" i="19"/>
  <c r="AE30" i="19" s="1"/>
  <c r="AF30" i="19" s="1"/>
  <c r="P30" i="19"/>
  <c r="O30" i="19"/>
  <c r="M30" i="19"/>
  <c r="K30" i="19"/>
  <c r="I30" i="19"/>
  <c r="C30" i="19"/>
  <c r="B30" i="19"/>
  <c r="A30" i="19"/>
  <c r="AD29" i="19"/>
  <c r="AC29" i="19"/>
  <c r="X29" i="19"/>
  <c r="V29" i="19"/>
  <c r="U29" i="19"/>
  <c r="R29" i="19"/>
  <c r="AE29" i="19" s="1"/>
  <c r="AF29" i="19" s="1"/>
  <c r="O29" i="19"/>
  <c r="P29" i="19" s="1"/>
  <c r="M29" i="19"/>
  <c r="K29" i="19"/>
  <c r="I29" i="19"/>
  <c r="C29" i="19"/>
  <c r="B29" i="19" s="1"/>
  <c r="A29" i="19"/>
  <c r="AD28" i="19"/>
  <c r="AC28" i="19"/>
  <c r="X28" i="19"/>
  <c r="V28" i="19"/>
  <c r="U28" i="19"/>
  <c r="R28" i="19"/>
  <c r="AE28" i="19" s="1"/>
  <c r="AF28" i="19" s="1"/>
  <c r="P28" i="19"/>
  <c r="O28" i="19"/>
  <c r="M28" i="19"/>
  <c r="K28" i="19"/>
  <c r="I28" i="19"/>
  <c r="C28" i="19"/>
  <c r="B28" i="19"/>
  <c r="A28" i="19"/>
  <c r="X27" i="19"/>
  <c r="V27" i="19"/>
  <c r="AD27" i="19" s="1"/>
  <c r="U27" i="19"/>
  <c r="R27" i="19"/>
  <c r="O27" i="19"/>
  <c r="P27" i="19" s="1"/>
  <c r="M27" i="19"/>
  <c r="K27" i="19"/>
  <c r="I27" i="19"/>
  <c r="C27" i="19"/>
  <c r="B27" i="19"/>
  <c r="A27" i="19"/>
  <c r="AD26" i="19"/>
  <c r="AC26" i="19"/>
  <c r="X26" i="19"/>
  <c r="V26" i="19"/>
  <c r="U26" i="19"/>
  <c r="R26" i="19"/>
  <c r="AE26" i="19" s="1"/>
  <c r="AF26" i="19" s="1"/>
  <c r="O26" i="19"/>
  <c r="P26" i="19" s="1"/>
  <c r="M26" i="19"/>
  <c r="K26" i="19"/>
  <c r="I26" i="19"/>
  <c r="C26" i="19"/>
  <c r="B26" i="19"/>
  <c r="A26" i="19"/>
  <c r="AC25" i="19"/>
  <c r="X25" i="19"/>
  <c r="V25" i="19"/>
  <c r="AD25" i="19" s="1"/>
  <c r="U25" i="19"/>
  <c r="R25" i="19"/>
  <c r="AE25" i="19" s="1"/>
  <c r="AF25" i="19" s="1"/>
  <c r="O25" i="19"/>
  <c r="P25" i="19" s="1"/>
  <c r="M25" i="19"/>
  <c r="K25" i="19"/>
  <c r="I25" i="19"/>
  <c r="C25" i="19"/>
  <c r="B25" i="19" s="1"/>
  <c r="A25" i="19"/>
  <c r="X24" i="19"/>
  <c r="V24" i="19"/>
  <c r="AD24" i="19" s="1"/>
  <c r="U24" i="19"/>
  <c r="R24" i="19"/>
  <c r="AE24" i="19" s="1"/>
  <c r="AF24" i="19" s="1"/>
  <c r="P24" i="19"/>
  <c r="O24" i="19"/>
  <c r="M24" i="19"/>
  <c r="K24" i="19"/>
  <c r="I24" i="19"/>
  <c r="C24" i="19"/>
  <c r="B24" i="19" s="1"/>
  <c r="A24" i="19"/>
  <c r="X23" i="19"/>
  <c r="V23" i="19"/>
  <c r="AD23" i="19" s="1"/>
  <c r="U23" i="19"/>
  <c r="R23" i="19"/>
  <c r="P23" i="19"/>
  <c r="O23" i="19"/>
  <c r="M23" i="19"/>
  <c r="K23" i="19"/>
  <c r="I23" i="19"/>
  <c r="C23" i="19"/>
  <c r="B23" i="19"/>
  <c r="A23" i="19"/>
  <c r="AD22" i="19"/>
  <c r="X22" i="19"/>
  <c r="V22" i="19"/>
  <c r="U22" i="19"/>
  <c r="R22" i="19"/>
  <c r="AE22" i="19" s="1"/>
  <c r="AF22" i="19" s="1"/>
  <c r="O22" i="19"/>
  <c r="P22" i="19" s="1"/>
  <c r="M22" i="19"/>
  <c r="K22" i="19"/>
  <c r="I22" i="19"/>
  <c r="C22" i="19"/>
  <c r="B22" i="19"/>
  <c r="A22" i="19"/>
  <c r="AD21" i="19"/>
  <c r="AC21" i="19"/>
  <c r="X21" i="19"/>
  <c r="V21" i="19"/>
  <c r="U21" i="19"/>
  <c r="R21" i="19"/>
  <c r="AE21" i="19" s="1"/>
  <c r="AF21" i="19" s="1"/>
  <c r="O21" i="19"/>
  <c r="P21" i="19" s="1"/>
  <c r="M21" i="19"/>
  <c r="K21" i="19"/>
  <c r="I21" i="19"/>
  <c r="C21" i="19"/>
  <c r="B21" i="19"/>
  <c r="A21" i="19"/>
  <c r="AC20" i="19"/>
  <c r="X20" i="19"/>
  <c r="V20" i="19"/>
  <c r="AD20" i="19" s="1"/>
  <c r="U20" i="19"/>
  <c r="R20" i="19"/>
  <c r="AE20" i="19" s="1"/>
  <c r="AF20" i="19" s="1"/>
  <c r="P20" i="19"/>
  <c r="O20" i="19"/>
  <c r="M20" i="19"/>
  <c r="K20" i="19"/>
  <c r="I20" i="19"/>
  <c r="C20" i="19"/>
  <c r="B20" i="19"/>
  <c r="A20" i="19"/>
  <c r="AD19" i="19"/>
  <c r="X19" i="19"/>
  <c r="V19" i="19"/>
  <c r="U19" i="19"/>
  <c r="R19" i="19"/>
  <c r="O19" i="19"/>
  <c r="P19" i="19" s="1"/>
  <c r="M19" i="19"/>
  <c r="K19" i="19"/>
  <c r="I19" i="19"/>
  <c r="C19" i="19"/>
  <c r="B19" i="19"/>
  <c r="A19" i="19"/>
  <c r="AD18" i="19"/>
  <c r="AC18" i="19"/>
  <c r="X18" i="19"/>
  <c r="V18" i="19"/>
  <c r="U18" i="19"/>
  <c r="R18" i="19"/>
  <c r="AE18" i="19" s="1"/>
  <c r="AF18" i="19" s="1"/>
  <c r="O18" i="19"/>
  <c r="P18" i="19" s="1"/>
  <c r="M18" i="19"/>
  <c r="K18" i="19"/>
  <c r="I18" i="19"/>
  <c r="C18" i="19"/>
  <c r="B18" i="19"/>
  <c r="A18" i="19"/>
  <c r="AC17" i="19"/>
  <c r="X17" i="19"/>
  <c r="V17" i="19"/>
  <c r="AD17" i="19" s="1"/>
  <c r="U17" i="19"/>
  <c r="R17" i="19"/>
  <c r="AE17" i="19" s="1"/>
  <c r="AF17" i="19" s="1"/>
  <c r="P17" i="19"/>
  <c r="O17" i="19"/>
  <c r="M17" i="19"/>
  <c r="K17" i="19"/>
  <c r="I17" i="19"/>
  <c r="C17" i="19"/>
  <c r="B17" i="19"/>
  <c r="A17" i="19"/>
  <c r="X16" i="19"/>
  <c r="V16" i="19"/>
  <c r="AD16" i="19" s="1"/>
  <c r="U16" i="19"/>
  <c r="R16" i="19"/>
  <c r="AE16" i="19" s="1"/>
  <c r="AF16" i="19" s="1"/>
  <c r="P16" i="19"/>
  <c r="O16" i="19"/>
  <c r="M16" i="19"/>
  <c r="K16" i="19"/>
  <c r="I16" i="19"/>
  <c r="C16" i="19"/>
  <c r="B16" i="19"/>
  <c r="A16" i="19"/>
  <c r="AD15" i="19"/>
  <c r="X15" i="19"/>
  <c r="V15" i="19"/>
  <c r="U15" i="19"/>
  <c r="R15" i="19"/>
  <c r="O15" i="19"/>
  <c r="P15" i="19" s="1"/>
  <c r="M15" i="19"/>
  <c r="K15" i="19"/>
  <c r="I15" i="19"/>
  <c r="C15" i="19"/>
  <c r="B15" i="19" s="1"/>
  <c r="A15" i="19"/>
  <c r="AD14" i="19"/>
  <c r="AC14" i="19"/>
  <c r="X14" i="19"/>
  <c r="V14" i="19"/>
  <c r="U14" i="19"/>
  <c r="R14" i="19"/>
  <c r="AE14" i="19" s="1"/>
  <c r="AF14" i="19" s="1"/>
  <c r="O14" i="19"/>
  <c r="P14" i="19" s="1"/>
  <c r="M14" i="19"/>
  <c r="K14" i="19"/>
  <c r="I14" i="19"/>
  <c r="C14" i="19"/>
  <c r="B14" i="19"/>
  <c r="A14" i="19"/>
  <c r="AC13" i="19"/>
  <c r="Y13" i="19"/>
  <c r="V13" i="19"/>
  <c r="AD13" i="19" s="1"/>
  <c r="U13" i="19"/>
  <c r="R13" i="19"/>
  <c r="AE13" i="19" s="1"/>
  <c r="AF13" i="19" s="1"/>
  <c r="P13" i="19"/>
  <c r="O13" i="19"/>
  <c r="M13" i="19"/>
  <c r="K13" i="19"/>
  <c r="I13" i="19"/>
  <c r="C13" i="19"/>
  <c r="B13" i="19"/>
  <c r="A13" i="19"/>
  <c r="AD12" i="19"/>
  <c r="X12" i="19"/>
  <c r="V12" i="19"/>
  <c r="U12" i="19"/>
  <c r="R12" i="19"/>
  <c r="AE12" i="19" s="1"/>
  <c r="AF12" i="19" s="1"/>
  <c r="P12" i="19"/>
  <c r="O12" i="19"/>
  <c r="M12" i="19"/>
  <c r="K12" i="19"/>
  <c r="I12" i="19"/>
  <c r="C12" i="19"/>
  <c r="B12" i="19"/>
  <c r="A12" i="19"/>
  <c r="X11" i="19"/>
  <c r="V11" i="19"/>
  <c r="AD11" i="19" s="1"/>
  <c r="U11" i="19"/>
  <c r="R11" i="19"/>
  <c r="O11" i="19"/>
  <c r="P11" i="19" s="1"/>
  <c r="M11" i="19"/>
  <c r="K11" i="19"/>
  <c r="I11" i="19"/>
  <c r="C11" i="19"/>
  <c r="B11" i="19" s="1"/>
  <c r="A11" i="19"/>
  <c r="AD10" i="19"/>
  <c r="X10" i="19"/>
  <c r="V10" i="19"/>
  <c r="U10" i="19"/>
  <c r="R10" i="19"/>
  <c r="AE10" i="19" s="1"/>
  <c r="AF10" i="19" s="1"/>
  <c r="P10" i="19"/>
  <c r="O10" i="19"/>
  <c r="M10" i="19"/>
  <c r="K10" i="19"/>
  <c r="I10" i="19"/>
  <c r="C10" i="19"/>
  <c r="B10" i="19"/>
  <c r="A10" i="19"/>
  <c r="E19" i="30" l="1"/>
  <c r="C18" i="30"/>
  <c r="AO18" i="30"/>
  <c r="D18" i="30"/>
  <c r="AM17" i="30"/>
  <c r="AK17" i="30" s="1" a="1"/>
  <c r="AK17" i="30" s="1"/>
  <c r="AE79" i="19"/>
  <c r="AF79" i="19" s="1"/>
  <c r="AC79" i="19"/>
  <c r="AE168" i="19"/>
  <c r="AF168" i="19" s="1"/>
  <c r="AC168" i="19"/>
  <c r="AC84" i="19"/>
  <c r="AC33" i="19"/>
  <c r="AE27" i="19"/>
  <c r="AF27" i="19" s="1"/>
  <c r="AC27" i="19"/>
  <c r="AE76" i="19"/>
  <c r="AF76" i="19" s="1"/>
  <c r="AC76" i="19"/>
  <c r="AE19" i="19"/>
  <c r="AF19" i="19" s="1"/>
  <c r="AC19" i="19"/>
  <c r="AE169" i="19"/>
  <c r="AF169" i="19" s="1"/>
  <c r="AC169" i="19"/>
  <c r="AE11" i="19"/>
  <c r="AF11" i="19" s="1"/>
  <c r="AC11" i="19"/>
  <c r="AC16" i="19"/>
  <c r="AC35" i="19"/>
  <c r="AC41" i="19"/>
  <c r="AC43" i="19"/>
  <c r="AC49" i="19"/>
  <c r="AC51" i="19"/>
  <c r="AC57" i="19"/>
  <c r="AC59" i="19"/>
  <c r="AC65" i="19"/>
  <c r="AC67" i="19"/>
  <c r="AC82" i="19"/>
  <c r="AE23" i="19"/>
  <c r="AF23" i="19" s="1"/>
  <c r="AC23" i="19"/>
  <c r="AC10" i="19"/>
  <c r="AC24" i="19"/>
  <c r="AE15" i="19"/>
  <c r="AF15" i="19" s="1"/>
  <c r="AC15" i="19"/>
  <c r="AC12" i="19"/>
  <c r="AC30" i="19"/>
  <c r="AE167" i="19"/>
  <c r="AF167" i="19" s="1"/>
  <c r="AC167" i="19"/>
  <c r="AC22" i="19"/>
  <c r="AE31" i="19"/>
  <c r="AF31" i="19" s="1"/>
  <c r="AC31" i="19"/>
  <c r="AC38" i="19"/>
  <c r="AC46" i="19"/>
  <c r="AC54" i="19"/>
  <c r="AC62" i="19"/>
  <c r="AC170" i="19"/>
  <c r="AC171" i="19"/>
  <c r="AC172" i="19"/>
  <c r="AC173" i="19"/>
  <c r="AC174" i="19"/>
  <c r="AC175" i="19"/>
  <c r="AC176" i="19"/>
  <c r="AC177" i="19"/>
  <c r="AC178" i="19"/>
  <c r="AC179" i="19"/>
  <c r="AC180" i="19"/>
  <c r="AC181" i="19"/>
  <c r="AC182" i="19"/>
  <c r="AC183" i="19"/>
  <c r="AC184" i="19"/>
  <c r="AC185" i="19"/>
  <c r="AC34" i="19"/>
  <c r="AC42" i="19"/>
  <c r="AC50" i="19"/>
  <c r="AC58" i="19"/>
  <c r="AC66" i="19"/>
  <c r="AC74" i="19"/>
  <c r="AE90" i="19"/>
  <c r="AF90" i="19" s="1"/>
  <c r="AC90" i="19"/>
  <c r="AE93" i="19"/>
  <c r="AF93" i="19" s="1"/>
  <c r="AC93" i="19"/>
  <c r="AC72" i="19"/>
  <c r="AC81" i="19"/>
  <c r="AC83" i="19"/>
  <c r="AC85" i="19"/>
  <c r="AC87" i="19"/>
  <c r="AE88" i="19"/>
  <c r="AF88" i="19" s="1"/>
  <c r="AC88" i="19"/>
  <c r="AC39" i="19"/>
  <c r="AC47" i="19"/>
  <c r="AC55" i="19"/>
  <c r="AC63" i="19"/>
  <c r="AC71" i="19"/>
  <c r="AE91" i="19"/>
  <c r="AF91" i="19" s="1"/>
  <c r="AC91" i="19"/>
  <c r="AC37" i="19"/>
  <c r="AC45" i="19"/>
  <c r="AC53" i="19"/>
  <c r="AC61" i="19"/>
  <c r="AC69" i="19"/>
  <c r="AE89" i="19"/>
  <c r="AF89" i="19" s="1"/>
  <c r="AC89" i="19"/>
  <c r="AC36" i="19"/>
  <c r="AC44" i="19"/>
  <c r="AC52" i="19"/>
  <c r="AC60" i="19"/>
  <c r="AC68" i="19"/>
  <c r="AE92" i="19"/>
  <c r="AF92" i="19" s="1"/>
  <c r="AC92" i="19"/>
  <c r="AC94" i="19"/>
  <c r="AC95" i="19"/>
  <c r="AC96" i="19"/>
  <c r="AC97" i="19"/>
  <c r="AM18" i="30" l="1"/>
  <c r="AO19" i="30"/>
  <c r="D19" i="30"/>
  <c r="C19" i="30"/>
  <c r="C59" i="3"/>
  <c r="C60" i="3"/>
  <c r="C61" i="3"/>
  <c r="C62" i="3"/>
  <c r="C63" i="3"/>
  <c r="C64" i="3"/>
  <c r="C65" i="3"/>
  <c r="C66" i="3"/>
  <c r="B66" i="3" s="1"/>
  <c r="C67" i="3"/>
  <c r="C68" i="3"/>
  <c r="C69" i="3"/>
  <c r="C70" i="3"/>
  <c r="C71" i="3"/>
  <c r="C72" i="3"/>
  <c r="C73" i="3"/>
  <c r="C74" i="3"/>
  <c r="C75" i="3"/>
  <c r="C76" i="3"/>
  <c r="C77" i="3"/>
  <c r="C78" i="3"/>
  <c r="C79" i="3"/>
  <c r="C80" i="3"/>
  <c r="C81" i="3"/>
  <c r="C82" i="3"/>
  <c r="B82" i="3" s="1"/>
  <c r="C83" i="3"/>
  <c r="C84" i="3"/>
  <c r="C85" i="3"/>
  <c r="C86" i="3"/>
  <c r="C87" i="3"/>
  <c r="C88" i="3"/>
  <c r="C8" i="3"/>
  <c r="C9" i="3"/>
  <c r="C10" i="3"/>
  <c r="C11" i="3"/>
  <c r="C12" i="3"/>
  <c r="C13" i="3"/>
  <c r="C14" i="3"/>
  <c r="C15" i="3"/>
  <c r="B15" i="3" s="1"/>
  <c r="C16" i="3"/>
  <c r="C17" i="3"/>
  <c r="C18" i="3"/>
  <c r="C19" i="3"/>
  <c r="C20" i="3"/>
  <c r="C21" i="3"/>
  <c r="C22" i="3"/>
  <c r="C23" i="3"/>
  <c r="B23" i="3" s="1"/>
  <c r="C24" i="3"/>
  <c r="C25" i="3"/>
  <c r="C26" i="3"/>
  <c r="C27" i="3"/>
  <c r="C28" i="3"/>
  <c r="C29" i="3"/>
  <c r="C30" i="3"/>
  <c r="C31" i="3"/>
  <c r="B31" i="3" s="1"/>
  <c r="C32" i="3"/>
  <c r="C33" i="3"/>
  <c r="C34" i="3"/>
  <c r="C35" i="3"/>
  <c r="C36" i="3"/>
  <c r="C37" i="3"/>
  <c r="C38" i="3"/>
  <c r="C39" i="3"/>
  <c r="B39" i="3" s="1"/>
  <c r="C40" i="3"/>
  <c r="C41" i="3"/>
  <c r="C42" i="3"/>
  <c r="C43" i="3"/>
  <c r="C44" i="3"/>
  <c r="C45" i="3"/>
  <c r="C46" i="3"/>
  <c r="C47" i="3"/>
  <c r="B47" i="3" s="1"/>
  <c r="C48" i="3"/>
  <c r="C49" i="3"/>
  <c r="C50" i="3"/>
  <c r="C51" i="3"/>
  <c r="C52" i="3"/>
  <c r="C53" i="3"/>
  <c r="C54" i="3"/>
  <c r="C55" i="3"/>
  <c r="B55" i="3" s="1"/>
  <c r="C56" i="3"/>
  <c r="C57" i="3"/>
  <c r="C58" i="3"/>
  <c r="B63" i="3"/>
  <c r="B71" i="3"/>
  <c r="B79" i="3"/>
  <c r="B87" i="3"/>
  <c r="B8" i="3"/>
  <c r="B9" i="3"/>
  <c r="B10" i="3"/>
  <c r="B11" i="3"/>
  <c r="B12" i="3"/>
  <c r="B13" i="3"/>
  <c r="B14" i="3"/>
  <c r="B16" i="3"/>
  <c r="B17" i="3"/>
  <c r="B18" i="3"/>
  <c r="B19" i="3"/>
  <c r="B20" i="3"/>
  <c r="B21" i="3"/>
  <c r="B22" i="3"/>
  <c r="B24" i="3"/>
  <c r="B25" i="3"/>
  <c r="B26" i="3"/>
  <c r="B27" i="3"/>
  <c r="B28" i="3"/>
  <c r="B29" i="3"/>
  <c r="B30" i="3"/>
  <c r="B32" i="3"/>
  <c r="B33" i="3"/>
  <c r="B34" i="3"/>
  <c r="B35" i="3"/>
  <c r="B36" i="3"/>
  <c r="B37" i="3"/>
  <c r="B38" i="3"/>
  <c r="B40" i="3"/>
  <c r="B41" i="3"/>
  <c r="B42" i="3"/>
  <c r="B43" i="3"/>
  <c r="B44" i="3"/>
  <c r="B45" i="3"/>
  <c r="B46" i="3"/>
  <c r="B48" i="3"/>
  <c r="B49" i="3"/>
  <c r="B50" i="3"/>
  <c r="B51" i="3"/>
  <c r="B52" i="3"/>
  <c r="B53" i="3"/>
  <c r="B54" i="3"/>
  <c r="B56" i="3"/>
  <c r="B57" i="3"/>
  <c r="B58" i="3"/>
  <c r="B59" i="3"/>
  <c r="B60" i="3"/>
  <c r="B61" i="3"/>
  <c r="B62" i="3"/>
  <c r="B64" i="3"/>
  <c r="B65" i="3"/>
  <c r="B67" i="3"/>
  <c r="B68" i="3"/>
  <c r="B69" i="3"/>
  <c r="B70" i="3"/>
  <c r="B72" i="3"/>
  <c r="B73" i="3"/>
  <c r="B74" i="3"/>
  <c r="B75" i="3"/>
  <c r="B76" i="3"/>
  <c r="B77" i="3"/>
  <c r="B78" i="3"/>
  <c r="B80" i="3"/>
  <c r="B81" i="3"/>
  <c r="B83" i="3"/>
  <c r="B84" i="3"/>
  <c r="B85" i="3"/>
  <c r="B86" i="3"/>
  <c r="B88" i="3"/>
  <c r="B7" i="3"/>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L19" i="30" l="1"/>
  <c r="AM19" i="30"/>
  <c r="AK19" i="30" s="1" a="1"/>
  <c r="AK19" i="30" s="1"/>
  <c r="AK18" i="30" a="1"/>
  <c r="AK18" i="30" s="1"/>
  <c r="A7" i="19"/>
  <c r="O8" i="19" l="1"/>
  <c r="P8" i="19" s="1"/>
  <c r="O9" i="19"/>
  <c r="P9" i="19" s="1"/>
  <c r="O98" i="19"/>
  <c r="P98" i="19" s="1"/>
  <c r="O99" i="19"/>
  <c r="P99" i="19" s="1"/>
  <c r="O100" i="19"/>
  <c r="P100" i="19" s="1"/>
  <c r="O101" i="19"/>
  <c r="P101" i="19" s="1"/>
  <c r="O102" i="19"/>
  <c r="P102" i="19" s="1"/>
  <c r="O103" i="19"/>
  <c r="P103" i="19" s="1"/>
  <c r="O104" i="19"/>
  <c r="P104" i="19" s="1"/>
  <c r="O105" i="19"/>
  <c r="P105" i="19" s="1"/>
  <c r="O106" i="19"/>
  <c r="P106" i="19" s="1"/>
  <c r="O107" i="19"/>
  <c r="P107" i="19" s="1"/>
  <c r="O108" i="19"/>
  <c r="P108" i="19" s="1"/>
  <c r="O109" i="19"/>
  <c r="P109" i="19" s="1"/>
  <c r="O110" i="19"/>
  <c r="P110" i="19" s="1"/>
  <c r="O111" i="19"/>
  <c r="P111" i="19" s="1"/>
  <c r="O112" i="19"/>
  <c r="P112" i="19" s="1"/>
  <c r="O113" i="19"/>
  <c r="P113" i="19" s="1"/>
  <c r="O114" i="19"/>
  <c r="P114" i="19" s="1"/>
  <c r="O115" i="19"/>
  <c r="P115" i="19" s="1"/>
  <c r="O116" i="19"/>
  <c r="P116" i="19" s="1"/>
  <c r="O117" i="19"/>
  <c r="P117" i="19" s="1"/>
  <c r="O118" i="19"/>
  <c r="P118" i="19" s="1"/>
  <c r="O119" i="19"/>
  <c r="P119" i="19" s="1"/>
  <c r="O120" i="19"/>
  <c r="P120" i="19" s="1"/>
  <c r="O121" i="19"/>
  <c r="P121" i="19" s="1"/>
  <c r="O122" i="19"/>
  <c r="P122" i="19" s="1"/>
  <c r="O123" i="19"/>
  <c r="P123" i="19" s="1"/>
  <c r="O124" i="19"/>
  <c r="P124" i="19" s="1"/>
  <c r="O125" i="19"/>
  <c r="P125" i="19" s="1"/>
  <c r="O126" i="19"/>
  <c r="P126" i="19" s="1"/>
  <c r="O127" i="19"/>
  <c r="P127" i="19" s="1"/>
  <c r="O128" i="19"/>
  <c r="P128" i="19" s="1"/>
  <c r="O129" i="19"/>
  <c r="P129" i="19" s="1"/>
  <c r="O130" i="19"/>
  <c r="P130" i="19" s="1"/>
  <c r="O131" i="19"/>
  <c r="P131" i="19" s="1"/>
  <c r="O132" i="19"/>
  <c r="P132" i="19" s="1"/>
  <c r="O133" i="19"/>
  <c r="P133" i="19" s="1"/>
  <c r="O134" i="19"/>
  <c r="P134" i="19" s="1"/>
  <c r="O135" i="19"/>
  <c r="P135" i="19" s="1"/>
  <c r="O136" i="19"/>
  <c r="P136" i="19" s="1"/>
  <c r="O137" i="19"/>
  <c r="P137" i="19" s="1"/>
  <c r="O138" i="19"/>
  <c r="P138" i="19" s="1"/>
  <c r="O186" i="19"/>
  <c r="P186" i="19" s="1"/>
  <c r="O187" i="19"/>
  <c r="P187" i="19" s="1"/>
  <c r="O188" i="19"/>
  <c r="P188" i="19" s="1"/>
  <c r="O189" i="19"/>
  <c r="P189" i="19" s="1"/>
  <c r="O190" i="19"/>
  <c r="P190" i="19" s="1"/>
  <c r="O191" i="19"/>
  <c r="P191" i="19" s="1"/>
  <c r="O192" i="19"/>
  <c r="P192" i="19" s="1"/>
  <c r="O193" i="19"/>
  <c r="P193" i="19" s="1"/>
  <c r="O194" i="19"/>
  <c r="P194" i="19" s="1"/>
  <c r="O195" i="19"/>
  <c r="P195" i="19" s="1"/>
  <c r="O196" i="19"/>
  <c r="P196" i="19" s="1"/>
  <c r="O197" i="19"/>
  <c r="P197" i="19" s="1"/>
  <c r="O198" i="19"/>
  <c r="P198" i="19" s="1"/>
  <c r="O199" i="19"/>
  <c r="P199" i="19" s="1"/>
  <c r="O200" i="19"/>
  <c r="P200" i="19" s="1"/>
  <c r="O201" i="19"/>
  <c r="P201" i="19" s="1"/>
  <c r="O202" i="19"/>
  <c r="P202" i="19" s="1"/>
  <c r="O203" i="19"/>
  <c r="P203" i="19" s="1"/>
  <c r="O204" i="19"/>
  <c r="P204" i="19" s="1"/>
  <c r="O205" i="19"/>
  <c r="P205" i="19" s="1"/>
  <c r="O206" i="19"/>
  <c r="P206" i="19" s="1"/>
  <c r="O207" i="19"/>
  <c r="P207" i="19" s="1"/>
  <c r="O208" i="19"/>
  <c r="P208" i="19" s="1"/>
  <c r="O209" i="19"/>
  <c r="P209" i="19" s="1"/>
  <c r="O210" i="19"/>
  <c r="P210" i="19" s="1"/>
  <c r="O211" i="19"/>
  <c r="P211" i="19" s="1"/>
  <c r="O212" i="19"/>
  <c r="P212" i="19" s="1"/>
  <c r="O213" i="19"/>
  <c r="P213" i="19" s="1"/>
  <c r="O214" i="19"/>
  <c r="P214" i="19" s="1"/>
  <c r="O215" i="19"/>
  <c r="P215" i="19" s="1"/>
  <c r="O216" i="19"/>
  <c r="P216" i="19" s="1"/>
  <c r="O217" i="19"/>
  <c r="P217" i="19" s="1"/>
  <c r="O218" i="19"/>
  <c r="P218" i="19" s="1"/>
  <c r="O219" i="19"/>
  <c r="P219" i="19" s="1"/>
  <c r="O220" i="19"/>
  <c r="P220" i="19" s="1"/>
  <c r="O221" i="19"/>
  <c r="P221" i="19" s="1"/>
  <c r="O222" i="19"/>
  <c r="P222" i="19" s="1"/>
  <c r="O223" i="19"/>
  <c r="P223" i="19" s="1"/>
  <c r="O224" i="19"/>
  <c r="P224" i="19" s="1"/>
  <c r="O225" i="19"/>
  <c r="P225" i="19" s="1"/>
  <c r="O226" i="19"/>
  <c r="P226" i="19" s="1"/>
  <c r="O227" i="19"/>
  <c r="P227" i="19" s="1"/>
  <c r="O228" i="19"/>
  <c r="P228" i="19" s="1"/>
  <c r="O229" i="19"/>
  <c r="P229" i="19" s="1"/>
  <c r="O230" i="19"/>
  <c r="P230" i="19" s="1"/>
  <c r="O231" i="19"/>
  <c r="P231" i="19" s="1"/>
  <c r="O232" i="19"/>
  <c r="P232" i="19" s="1"/>
  <c r="O233" i="19"/>
  <c r="P233" i="19" s="1"/>
  <c r="X8" i="19"/>
  <c r="X9" i="19"/>
  <c r="X98" i="19"/>
  <c r="X99" i="19"/>
  <c r="X100" i="19"/>
  <c r="X101" i="19"/>
  <c r="X102" i="19"/>
  <c r="X103" i="19"/>
  <c r="X104" i="19"/>
  <c r="X105" i="19"/>
  <c r="X106" i="19"/>
  <c r="X107" i="19"/>
  <c r="X108" i="19"/>
  <c r="X109" i="19"/>
  <c r="X110" i="19"/>
  <c r="X111" i="19"/>
  <c r="X112" i="19"/>
  <c r="X113" i="19"/>
  <c r="X114" i="19"/>
  <c r="X115" i="19"/>
  <c r="X116" i="19"/>
  <c r="X117" i="19"/>
  <c r="X118" i="19"/>
  <c r="X119" i="19"/>
  <c r="X120" i="19"/>
  <c r="X121" i="19"/>
  <c r="X122" i="19"/>
  <c r="X123" i="19"/>
  <c r="X124" i="19"/>
  <c r="X125" i="19"/>
  <c r="X126" i="19"/>
  <c r="X127" i="19"/>
  <c r="X128" i="19"/>
  <c r="X129" i="19"/>
  <c r="X130" i="19"/>
  <c r="X131" i="19"/>
  <c r="X132" i="19"/>
  <c r="X133" i="19"/>
  <c r="X134" i="19"/>
  <c r="X135" i="19"/>
  <c r="X136" i="19"/>
  <c r="X137" i="19"/>
  <c r="X138" i="19"/>
  <c r="X186" i="19"/>
  <c r="X187" i="19"/>
  <c r="X188" i="19"/>
  <c r="X189" i="19"/>
  <c r="X190" i="19"/>
  <c r="X191" i="19"/>
  <c r="X192" i="19"/>
  <c r="X193" i="19"/>
  <c r="X194" i="19"/>
  <c r="X195" i="19"/>
  <c r="X196" i="19"/>
  <c r="X197" i="19"/>
  <c r="X198" i="19"/>
  <c r="X199" i="19"/>
  <c r="X200" i="19"/>
  <c r="X201" i="19"/>
  <c r="X202" i="19"/>
  <c r="X203" i="19"/>
  <c r="X204" i="19"/>
  <c r="X205" i="19"/>
  <c r="X206" i="19"/>
  <c r="X207" i="19"/>
  <c r="X208" i="19"/>
  <c r="X209" i="19"/>
  <c r="X210" i="19"/>
  <c r="X211" i="19"/>
  <c r="X212" i="19"/>
  <c r="X213" i="19"/>
  <c r="X214" i="19"/>
  <c r="X215" i="19"/>
  <c r="X216" i="19"/>
  <c r="X217" i="19"/>
  <c r="X218" i="19"/>
  <c r="X219" i="19"/>
  <c r="X220" i="19"/>
  <c r="X221" i="19"/>
  <c r="X222" i="19"/>
  <c r="X223" i="19"/>
  <c r="X224" i="19"/>
  <c r="X225" i="19"/>
  <c r="X226" i="19"/>
  <c r="X227" i="19"/>
  <c r="X228" i="19"/>
  <c r="X229" i="19"/>
  <c r="X230" i="19"/>
  <c r="X231" i="19"/>
  <c r="X232" i="19"/>
  <c r="X233" i="19"/>
  <c r="Y7" i="19"/>
  <c r="V8" i="19"/>
  <c r="V9" i="19"/>
  <c r="V98" i="19"/>
  <c r="V99" i="19"/>
  <c r="V100" i="19"/>
  <c r="V101" i="19"/>
  <c r="V102" i="19"/>
  <c r="V103" i="19"/>
  <c r="V104" i="19"/>
  <c r="V105" i="19"/>
  <c r="V106" i="19"/>
  <c r="V107" i="19"/>
  <c r="V108" i="19"/>
  <c r="V109" i="19"/>
  <c r="V110" i="19"/>
  <c r="V111" i="19"/>
  <c r="V112" i="19"/>
  <c r="V113" i="19"/>
  <c r="V114" i="19"/>
  <c r="V115" i="19"/>
  <c r="V116" i="19"/>
  <c r="V117" i="19"/>
  <c r="V118" i="19"/>
  <c r="V119" i="19"/>
  <c r="V120" i="19"/>
  <c r="V121" i="19"/>
  <c r="V122" i="19"/>
  <c r="V123" i="19"/>
  <c r="V124" i="19"/>
  <c r="V125" i="19"/>
  <c r="V126" i="19"/>
  <c r="V127" i="19"/>
  <c r="V128" i="19"/>
  <c r="V129" i="19"/>
  <c r="V130" i="19"/>
  <c r="V131" i="19"/>
  <c r="V132" i="19"/>
  <c r="V133" i="19"/>
  <c r="V134" i="19"/>
  <c r="V135" i="19"/>
  <c r="V136" i="19"/>
  <c r="V137" i="19"/>
  <c r="V138" i="19"/>
  <c r="V186" i="19"/>
  <c r="V187" i="19"/>
  <c r="V188" i="19"/>
  <c r="V189" i="19"/>
  <c r="V190" i="19"/>
  <c r="V191" i="19"/>
  <c r="V192" i="19"/>
  <c r="V193" i="19"/>
  <c r="V194" i="19"/>
  <c r="V195" i="19"/>
  <c r="V196" i="19"/>
  <c r="V197" i="19"/>
  <c r="V198" i="19"/>
  <c r="V199" i="19"/>
  <c r="V200" i="19"/>
  <c r="V201" i="19"/>
  <c r="V202" i="19"/>
  <c r="V203" i="19"/>
  <c r="V204" i="19"/>
  <c r="V205" i="19"/>
  <c r="V206" i="19"/>
  <c r="V207" i="19"/>
  <c r="V208" i="19"/>
  <c r="V209" i="19"/>
  <c r="V210" i="19"/>
  <c r="V211" i="19"/>
  <c r="V212" i="19"/>
  <c r="V213" i="19"/>
  <c r="V214" i="19"/>
  <c r="V215" i="19"/>
  <c r="V216" i="19"/>
  <c r="V217" i="19"/>
  <c r="V218" i="19"/>
  <c r="V219" i="19"/>
  <c r="V220" i="19"/>
  <c r="V221" i="19"/>
  <c r="V222" i="19"/>
  <c r="V223" i="19"/>
  <c r="V224" i="19"/>
  <c r="V225" i="19"/>
  <c r="V226" i="19"/>
  <c r="V227" i="19"/>
  <c r="V228" i="19"/>
  <c r="V229" i="19"/>
  <c r="V230" i="19"/>
  <c r="V231" i="19"/>
  <c r="V232" i="19"/>
  <c r="V233" i="19"/>
  <c r="V7" i="19"/>
  <c r="AD7" i="19" s="1"/>
  <c r="U8" i="19" l="1"/>
  <c r="U9" i="19"/>
  <c r="U98" i="19"/>
  <c r="U99" i="19"/>
  <c r="U100" i="19"/>
  <c r="U101" i="19"/>
  <c r="U102" i="19"/>
  <c r="U103" i="19"/>
  <c r="U104" i="19"/>
  <c r="U105" i="19"/>
  <c r="U106" i="19"/>
  <c r="U107" i="19"/>
  <c r="U108" i="19"/>
  <c r="U109" i="19"/>
  <c r="U110" i="19"/>
  <c r="U111" i="19"/>
  <c r="U112" i="19"/>
  <c r="U113" i="19"/>
  <c r="U114" i="19"/>
  <c r="U115" i="19"/>
  <c r="U116" i="19"/>
  <c r="U117" i="19"/>
  <c r="U118" i="19"/>
  <c r="U119" i="19"/>
  <c r="U120" i="19"/>
  <c r="U121" i="19"/>
  <c r="U122" i="19"/>
  <c r="U123" i="19"/>
  <c r="U124" i="19"/>
  <c r="U125" i="19"/>
  <c r="U126" i="19"/>
  <c r="U127" i="19"/>
  <c r="U128" i="19"/>
  <c r="U129" i="19"/>
  <c r="U130" i="19"/>
  <c r="U131" i="19"/>
  <c r="U132" i="19"/>
  <c r="U133" i="19"/>
  <c r="U134" i="19"/>
  <c r="U135" i="19"/>
  <c r="U136" i="19"/>
  <c r="U137" i="19"/>
  <c r="U138" i="19"/>
  <c r="U186" i="19"/>
  <c r="U187" i="19"/>
  <c r="U188" i="19"/>
  <c r="U189" i="19"/>
  <c r="U190" i="19"/>
  <c r="U191" i="19"/>
  <c r="U192" i="19"/>
  <c r="U193" i="19"/>
  <c r="U194" i="19"/>
  <c r="U195" i="19"/>
  <c r="U196" i="19"/>
  <c r="U197" i="19"/>
  <c r="U198" i="19"/>
  <c r="U199" i="19"/>
  <c r="U200" i="19"/>
  <c r="U201" i="19"/>
  <c r="U202" i="19"/>
  <c r="U203" i="19"/>
  <c r="U204" i="19"/>
  <c r="U205" i="19"/>
  <c r="U206" i="19"/>
  <c r="U207" i="19"/>
  <c r="U208" i="19"/>
  <c r="U209" i="19"/>
  <c r="U210" i="19"/>
  <c r="U211" i="19"/>
  <c r="U212" i="19"/>
  <c r="U213" i="19"/>
  <c r="U214" i="19"/>
  <c r="U215" i="19"/>
  <c r="U216" i="19"/>
  <c r="U217" i="19"/>
  <c r="U218" i="19"/>
  <c r="U219" i="19"/>
  <c r="U220" i="19"/>
  <c r="U221" i="19"/>
  <c r="U222" i="19"/>
  <c r="U223" i="19"/>
  <c r="U224" i="19"/>
  <c r="U225" i="19"/>
  <c r="U226" i="19"/>
  <c r="U227" i="19"/>
  <c r="U228" i="19"/>
  <c r="U229" i="19"/>
  <c r="U230" i="19"/>
  <c r="U231" i="19"/>
  <c r="U232" i="19"/>
  <c r="U233" i="19"/>
  <c r="R8" i="19"/>
  <c r="R9" i="19"/>
  <c r="R98" i="19"/>
  <c r="R99" i="19"/>
  <c r="R100" i="19"/>
  <c r="R101" i="19"/>
  <c r="R102" i="19"/>
  <c r="R103" i="19"/>
  <c r="R104" i="19"/>
  <c r="R105" i="19"/>
  <c r="R106" i="19"/>
  <c r="R107" i="19"/>
  <c r="R108" i="19"/>
  <c r="R109" i="19"/>
  <c r="R110" i="19"/>
  <c r="R111" i="19"/>
  <c r="R112" i="19"/>
  <c r="R113" i="19"/>
  <c r="R114" i="19"/>
  <c r="R115" i="19"/>
  <c r="R116" i="19"/>
  <c r="R117" i="19"/>
  <c r="R118" i="19"/>
  <c r="R119" i="19"/>
  <c r="R120" i="19"/>
  <c r="R121" i="19"/>
  <c r="R122" i="19"/>
  <c r="R123" i="19"/>
  <c r="R124" i="19"/>
  <c r="R125" i="19"/>
  <c r="R126" i="19"/>
  <c r="R127" i="19"/>
  <c r="R128" i="19"/>
  <c r="R129" i="19"/>
  <c r="R130" i="19"/>
  <c r="R131" i="19"/>
  <c r="R132" i="19"/>
  <c r="R133" i="19"/>
  <c r="R134" i="19"/>
  <c r="R135" i="19"/>
  <c r="R136" i="19"/>
  <c r="R137" i="19"/>
  <c r="R138" i="19"/>
  <c r="R186" i="19"/>
  <c r="R187" i="19"/>
  <c r="R188" i="19"/>
  <c r="R189" i="19"/>
  <c r="R190" i="19"/>
  <c r="R191" i="19"/>
  <c r="R192" i="19"/>
  <c r="R193" i="19"/>
  <c r="R194" i="19"/>
  <c r="R195" i="19"/>
  <c r="R196" i="19"/>
  <c r="R197" i="19"/>
  <c r="R198" i="19"/>
  <c r="R199" i="19"/>
  <c r="R200" i="19"/>
  <c r="R201" i="19"/>
  <c r="R202" i="19"/>
  <c r="R203" i="19"/>
  <c r="R204" i="19"/>
  <c r="R205" i="19"/>
  <c r="R206" i="19"/>
  <c r="R207" i="19"/>
  <c r="R208" i="19"/>
  <c r="R209" i="19"/>
  <c r="R210" i="19"/>
  <c r="R211" i="19"/>
  <c r="R212" i="19"/>
  <c r="R213" i="19"/>
  <c r="R214" i="19"/>
  <c r="R215" i="19"/>
  <c r="R216" i="19"/>
  <c r="R217" i="19"/>
  <c r="R218" i="19"/>
  <c r="R219" i="19"/>
  <c r="R220" i="19"/>
  <c r="R221" i="19"/>
  <c r="R222" i="19"/>
  <c r="R223" i="19"/>
  <c r="R224" i="19"/>
  <c r="R225" i="19"/>
  <c r="R226" i="19"/>
  <c r="R227" i="19"/>
  <c r="R228" i="19"/>
  <c r="R229" i="19"/>
  <c r="R230" i="19"/>
  <c r="R231" i="19"/>
  <c r="R232" i="19"/>
  <c r="R233" i="19"/>
  <c r="M8" i="19"/>
  <c r="M9"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K8" i="19"/>
  <c r="K9"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I8" i="19"/>
  <c r="I9"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A216" i="19"/>
  <c r="A217" i="19"/>
  <c r="A218" i="19"/>
  <c r="A219" i="19"/>
  <c r="A220" i="19"/>
  <c r="A221" i="19"/>
  <c r="A222" i="19"/>
  <c r="A223" i="19"/>
  <c r="A224" i="19"/>
  <c r="A225" i="19"/>
  <c r="A226" i="19"/>
  <c r="A227" i="19"/>
  <c r="A228" i="19"/>
  <c r="A229" i="19"/>
  <c r="A230" i="19"/>
  <c r="A231" i="19"/>
  <c r="A232" i="19"/>
  <c r="A233" i="19"/>
  <c r="C8" i="19"/>
  <c r="B8" i="19" s="1"/>
  <c r="C9" i="19"/>
  <c r="B9" i="19" s="1"/>
  <c r="C98" i="19"/>
  <c r="B98" i="19" s="1"/>
  <c r="C99" i="19"/>
  <c r="B99" i="19" s="1"/>
  <c r="C100" i="19"/>
  <c r="B100" i="19" s="1"/>
  <c r="C101" i="19"/>
  <c r="B101" i="19" s="1"/>
  <c r="C102" i="19"/>
  <c r="B102" i="19" s="1"/>
  <c r="C103" i="19"/>
  <c r="B103" i="19" s="1"/>
  <c r="C104" i="19"/>
  <c r="B104" i="19" s="1"/>
  <c r="C105" i="19"/>
  <c r="B105" i="19" s="1"/>
  <c r="C106" i="19"/>
  <c r="B106" i="19" s="1"/>
  <c r="C107" i="19"/>
  <c r="B107" i="19" s="1"/>
  <c r="C108" i="19"/>
  <c r="B108" i="19" s="1"/>
  <c r="C109" i="19"/>
  <c r="B109" i="19" s="1"/>
  <c r="C110" i="19"/>
  <c r="B110" i="19" s="1"/>
  <c r="C111" i="19"/>
  <c r="B111" i="19" s="1"/>
  <c r="C112" i="19"/>
  <c r="B112" i="19" s="1"/>
  <c r="C113" i="19"/>
  <c r="B113" i="19" s="1"/>
  <c r="C114" i="19"/>
  <c r="B114" i="19" s="1"/>
  <c r="C115" i="19"/>
  <c r="B115" i="19" s="1"/>
  <c r="C116" i="19"/>
  <c r="B116" i="19" s="1"/>
  <c r="C117" i="19"/>
  <c r="B117" i="19" s="1"/>
  <c r="C118" i="19"/>
  <c r="B118" i="19" s="1"/>
  <c r="C119" i="19"/>
  <c r="B119" i="19" s="1"/>
  <c r="C120" i="19"/>
  <c r="B120" i="19" s="1"/>
  <c r="C121" i="19"/>
  <c r="B121" i="19" s="1"/>
  <c r="C122" i="19"/>
  <c r="B122" i="19" s="1"/>
  <c r="C123" i="19"/>
  <c r="B123" i="19" s="1"/>
  <c r="C124" i="19"/>
  <c r="B124" i="19" s="1"/>
  <c r="C125" i="19"/>
  <c r="B125" i="19" s="1"/>
  <c r="C126" i="19"/>
  <c r="B126" i="19" s="1"/>
  <c r="C127" i="19"/>
  <c r="B127" i="19" s="1"/>
  <c r="C128" i="19"/>
  <c r="B128" i="19" s="1"/>
  <c r="C129" i="19"/>
  <c r="B129" i="19" s="1"/>
  <c r="C130" i="19"/>
  <c r="B130" i="19" s="1"/>
  <c r="C131" i="19"/>
  <c r="B131" i="19" s="1"/>
  <c r="C132" i="19"/>
  <c r="B132" i="19" s="1"/>
  <c r="C133" i="19"/>
  <c r="B133" i="19" s="1"/>
  <c r="C134" i="19"/>
  <c r="B134" i="19" s="1"/>
  <c r="C135" i="19"/>
  <c r="B135" i="19" s="1"/>
  <c r="C136" i="19"/>
  <c r="B136" i="19" s="1"/>
  <c r="C137" i="19"/>
  <c r="B137" i="19" s="1"/>
  <c r="C138" i="19"/>
  <c r="B138" i="19" s="1"/>
  <c r="C186" i="19"/>
  <c r="B186" i="19" s="1"/>
  <c r="C187" i="19"/>
  <c r="B187" i="19" s="1"/>
  <c r="C188" i="19"/>
  <c r="B188" i="19" s="1"/>
  <c r="C189" i="19"/>
  <c r="B189" i="19" s="1"/>
  <c r="C190" i="19"/>
  <c r="B190" i="19" s="1"/>
  <c r="C191" i="19"/>
  <c r="B191" i="19" s="1"/>
  <c r="C192" i="19"/>
  <c r="B192" i="19" s="1"/>
  <c r="C193" i="19"/>
  <c r="B193" i="19" s="1"/>
  <c r="C194" i="19"/>
  <c r="B194" i="19" s="1"/>
  <c r="C195" i="19"/>
  <c r="B195" i="19" s="1"/>
  <c r="C196" i="19"/>
  <c r="B196" i="19" s="1"/>
  <c r="C197" i="19"/>
  <c r="B197" i="19" s="1"/>
  <c r="C198" i="19"/>
  <c r="B198" i="19" s="1"/>
  <c r="C199" i="19"/>
  <c r="B199" i="19" s="1"/>
  <c r="C200" i="19"/>
  <c r="B200" i="19" s="1"/>
  <c r="C201" i="19"/>
  <c r="B201" i="19" s="1"/>
  <c r="C202" i="19"/>
  <c r="B202" i="19" s="1"/>
  <c r="C203" i="19"/>
  <c r="B203" i="19" s="1"/>
  <c r="C204" i="19"/>
  <c r="B204" i="19" s="1"/>
  <c r="C205" i="19"/>
  <c r="B205" i="19" s="1"/>
  <c r="C206" i="19"/>
  <c r="B206" i="19" s="1"/>
  <c r="C207" i="19"/>
  <c r="B207" i="19" s="1"/>
  <c r="C208" i="19"/>
  <c r="B208" i="19" s="1"/>
  <c r="C209" i="19"/>
  <c r="B209" i="19" s="1"/>
  <c r="C210" i="19"/>
  <c r="B210" i="19" s="1"/>
  <c r="C211" i="19"/>
  <c r="B211" i="19" s="1"/>
  <c r="C212" i="19"/>
  <c r="B212" i="19" s="1"/>
  <c r="C213" i="19"/>
  <c r="B213" i="19" s="1"/>
  <c r="C214" i="19"/>
  <c r="B214" i="19" s="1"/>
  <c r="C215" i="19"/>
  <c r="B215" i="19" s="1"/>
  <c r="C216" i="19"/>
  <c r="B216" i="19" s="1"/>
  <c r="C217" i="19"/>
  <c r="B217" i="19" s="1"/>
  <c r="C218" i="19"/>
  <c r="B218" i="19" s="1"/>
  <c r="C219" i="19"/>
  <c r="B219" i="19" s="1"/>
  <c r="C220" i="19"/>
  <c r="B220" i="19" s="1"/>
  <c r="C221" i="19"/>
  <c r="B221" i="19" s="1"/>
  <c r="C222" i="19"/>
  <c r="B222" i="19" s="1"/>
  <c r="C223" i="19"/>
  <c r="B223" i="19" s="1"/>
  <c r="C224" i="19"/>
  <c r="B224" i="19" s="1"/>
  <c r="C225" i="19"/>
  <c r="B225" i="19" s="1"/>
  <c r="C226" i="19"/>
  <c r="B226" i="19" s="1"/>
  <c r="C227" i="19"/>
  <c r="B227" i="19" s="1"/>
  <c r="C228" i="19"/>
  <c r="B228" i="19" s="1"/>
  <c r="C229" i="19"/>
  <c r="B229" i="19" s="1"/>
  <c r="C230" i="19"/>
  <c r="B230" i="19" s="1"/>
  <c r="C231" i="19"/>
  <c r="B231" i="19" s="1"/>
  <c r="C232" i="19"/>
  <c r="B232" i="19" s="1"/>
  <c r="C233" i="19"/>
  <c r="B233" i="19" s="1"/>
  <c r="A8" i="19"/>
  <c r="A9"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I9" i="3"/>
  <c r="T12" i="3"/>
  <c r="AB12" i="3" s="1"/>
  <c r="S12" i="3"/>
  <c r="P12" i="3"/>
  <c r="M12" i="3"/>
  <c r="K12" i="3"/>
  <c r="I12" i="3"/>
  <c r="A12"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1" i="3"/>
  <c r="A10" i="3"/>
  <c r="A9" i="3"/>
  <c r="A8" i="3"/>
  <c r="A7" i="3"/>
  <c r="AD215" i="19"/>
  <c r="AD214" i="19"/>
  <c r="AD213" i="19"/>
  <c r="AD212" i="19"/>
  <c r="AD211" i="19"/>
  <c r="AD210" i="19"/>
  <c r="AD209" i="19"/>
  <c r="AD208" i="19"/>
  <c r="AD207" i="19"/>
  <c r="AD206" i="19"/>
  <c r="AD205" i="19"/>
  <c r="AD204" i="19"/>
  <c r="AD233" i="19"/>
  <c r="I233" i="19"/>
  <c r="AD232" i="19"/>
  <c r="I232" i="19"/>
  <c r="AD231" i="19"/>
  <c r="I231" i="19"/>
  <c r="AD230" i="19"/>
  <c r="I230" i="19"/>
  <c r="AD229" i="19"/>
  <c r="I229" i="19"/>
  <c r="AD228" i="19"/>
  <c r="I228" i="19"/>
  <c r="AD227" i="19"/>
  <c r="I227" i="19"/>
  <c r="AD226" i="19"/>
  <c r="I226" i="19"/>
  <c r="AD225" i="19"/>
  <c r="I225" i="19"/>
  <c r="AD224" i="19"/>
  <c r="I224" i="19"/>
  <c r="AD223" i="19"/>
  <c r="I223" i="19"/>
  <c r="AD222" i="19"/>
  <c r="I222" i="19"/>
  <c r="AD221" i="19"/>
  <c r="I221" i="19"/>
  <c r="AD220" i="19"/>
  <c r="I220" i="19"/>
  <c r="AD219" i="19"/>
  <c r="I219" i="19"/>
  <c r="AD218" i="19"/>
  <c r="I218" i="19"/>
  <c r="AD217" i="19"/>
  <c r="I217" i="19"/>
  <c r="AD216" i="19"/>
  <c r="I216" i="19"/>
  <c r="AD203" i="19"/>
  <c r="AD202" i="19"/>
  <c r="AD201" i="19"/>
  <c r="AD200" i="19"/>
  <c r="AD199" i="19"/>
  <c r="AD198" i="19"/>
  <c r="AD197" i="19"/>
  <c r="AD196" i="19"/>
  <c r="AD195" i="19"/>
  <c r="AD194" i="19"/>
  <c r="AD193" i="19"/>
  <c r="AD192" i="19"/>
  <c r="AD191" i="19"/>
  <c r="AD190" i="19"/>
  <c r="AD189" i="19"/>
  <c r="AD188" i="19"/>
  <c r="AD187" i="19"/>
  <c r="AD186" i="19"/>
  <c r="AD138" i="19"/>
  <c r="AD137" i="19"/>
  <c r="AD136" i="19"/>
  <c r="AD135" i="19"/>
  <c r="AD134" i="19"/>
  <c r="AD133" i="19"/>
  <c r="AD132" i="19"/>
  <c r="AD131" i="19"/>
  <c r="AD130" i="19"/>
  <c r="AD129" i="19"/>
  <c r="AD128" i="19"/>
  <c r="AD127" i="19"/>
  <c r="AD126" i="19"/>
  <c r="AD125" i="19"/>
  <c r="AD124" i="19"/>
  <c r="AD123" i="19"/>
  <c r="AD122" i="19"/>
  <c r="AD121" i="19"/>
  <c r="AD120" i="19"/>
  <c r="AD119" i="19"/>
  <c r="AD118" i="19"/>
  <c r="AD117" i="19"/>
  <c r="AD116" i="19"/>
  <c r="AD115" i="19"/>
  <c r="AD114" i="19"/>
  <c r="AD113" i="19"/>
  <c r="AD112" i="19"/>
  <c r="AD111" i="19"/>
  <c r="AD110" i="19"/>
  <c r="AD109" i="19"/>
  <c r="AD108" i="19"/>
  <c r="AD107" i="19"/>
  <c r="AD106" i="19"/>
  <c r="AD105" i="19"/>
  <c r="AD104" i="19"/>
  <c r="AD103" i="19"/>
  <c r="AD102" i="19"/>
  <c r="AD101" i="19"/>
  <c r="AD100" i="19"/>
  <c r="AD99" i="19"/>
  <c r="AD98" i="19"/>
  <c r="AD9" i="19"/>
  <c r="AD8" i="19"/>
  <c r="U7" i="19"/>
  <c r="R7" i="19"/>
  <c r="M7" i="19"/>
  <c r="K7" i="19"/>
  <c r="I7" i="19"/>
  <c r="C7" i="19"/>
  <c r="B7" i="19" s="1"/>
  <c r="I84" i="3"/>
  <c r="K84" i="3"/>
  <c r="M84" i="3"/>
  <c r="P84" i="3"/>
  <c r="AC84" i="3" s="1"/>
  <c r="AD84" i="3" s="1"/>
  <c r="S84" i="3"/>
  <c r="T84" i="3"/>
  <c r="AB84" i="3" s="1"/>
  <c r="I85" i="3"/>
  <c r="K85" i="3"/>
  <c r="M85" i="3"/>
  <c r="P85" i="3"/>
  <c r="AC85" i="3" s="1"/>
  <c r="AD85" i="3" s="1"/>
  <c r="S85" i="3"/>
  <c r="T85" i="3"/>
  <c r="AB85" i="3" s="1"/>
  <c r="I86" i="3"/>
  <c r="K86" i="3"/>
  <c r="M86" i="3"/>
  <c r="P86" i="3"/>
  <c r="AC86" i="3" s="1"/>
  <c r="AD86" i="3" s="1"/>
  <c r="S86" i="3"/>
  <c r="T86" i="3"/>
  <c r="AB86" i="3" s="1"/>
  <c r="I87" i="3"/>
  <c r="K87" i="3"/>
  <c r="M87" i="3"/>
  <c r="P87" i="3"/>
  <c r="AA87" i="3" s="1"/>
  <c r="S87" i="3"/>
  <c r="T87" i="3"/>
  <c r="AB87" i="3" s="1"/>
  <c r="I88" i="3"/>
  <c r="K88" i="3"/>
  <c r="M88" i="3"/>
  <c r="P88" i="3"/>
  <c r="AC88" i="3" s="1"/>
  <c r="AD88" i="3" s="1"/>
  <c r="S88" i="3"/>
  <c r="T88" i="3"/>
  <c r="AB88" i="3" s="1"/>
  <c r="I59" i="3"/>
  <c r="K59" i="3"/>
  <c r="M59" i="3"/>
  <c r="P59" i="3"/>
  <c r="AA59" i="3" s="1"/>
  <c r="S59" i="3"/>
  <c r="T59" i="3"/>
  <c r="AB59" i="3" s="1"/>
  <c r="I60" i="3"/>
  <c r="K60" i="3"/>
  <c r="M60" i="3"/>
  <c r="P60" i="3"/>
  <c r="AA60" i="3" s="1"/>
  <c r="S60" i="3"/>
  <c r="T60" i="3"/>
  <c r="AB60" i="3" s="1"/>
  <c r="I61" i="3"/>
  <c r="K61" i="3"/>
  <c r="M61" i="3"/>
  <c r="P61" i="3"/>
  <c r="AA61" i="3" s="1"/>
  <c r="S61" i="3"/>
  <c r="T61" i="3"/>
  <c r="AB61" i="3" s="1"/>
  <c r="I62" i="3"/>
  <c r="K62" i="3"/>
  <c r="M62" i="3"/>
  <c r="P62" i="3"/>
  <c r="AC62" i="3" s="1"/>
  <c r="AD62" i="3" s="1"/>
  <c r="S62" i="3"/>
  <c r="T62" i="3"/>
  <c r="AB62" i="3" s="1"/>
  <c r="I63" i="3"/>
  <c r="K63" i="3"/>
  <c r="M63" i="3"/>
  <c r="P63" i="3"/>
  <c r="AA63" i="3" s="1"/>
  <c r="S63" i="3"/>
  <c r="T63" i="3"/>
  <c r="AB63" i="3" s="1"/>
  <c r="I64" i="3"/>
  <c r="K64" i="3"/>
  <c r="M64" i="3"/>
  <c r="P64" i="3"/>
  <c r="AC64" i="3" s="1"/>
  <c r="AD64" i="3" s="1"/>
  <c r="S64" i="3"/>
  <c r="T64" i="3"/>
  <c r="AB64" i="3" s="1"/>
  <c r="I65" i="3"/>
  <c r="K65" i="3"/>
  <c r="M65" i="3"/>
  <c r="P65" i="3"/>
  <c r="AA65" i="3" s="1"/>
  <c r="S65" i="3"/>
  <c r="T65" i="3"/>
  <c r="AB65" i="3" s="1"/>
  <c r="I66" i="3"/>
  <c r="K66" i="3"/>
  <c r="M66" i="3"/>
  <c r="P66" i="3"/>
  <c r="AC66" i="3" s="1"/>
  <c r="AD66" i="3" s="1"/>
  <c r="S66" i="3"/>
  <c r="T66" i="3"/>
  <c r="AB66" i="3" s="1"/>
  <c r="I67" i="3"/>
  <c r="K67" i="3"/>
  <c r="M67" i="3"/>
  <c r="P67" i="3"/>
  <c r="AA67" i="3" s="1"/>
  <c r="S67" i="3"/>
  <c r="T67" i="3"/>
  <c r="AB67" i="3" s="1"/>
  <c r="I68" i="3"/>
  <c r="K68" i="3"/>
  <c r="M68" i="3"/>
  <c r="P68" i="3"/>
  <c r="AC68" i="3" s="1"/>
  <c r="AD68" i="3" s="1"/>
  <c r="S68" i="3"/>
  <c r="T68" i="3"/>
  <c r="AB68" i="3" s="1"/>
  <c r="I69" i="3"/>
  <c r="K69" i="3"/>
  <c r="M69" i="3"/>
  <c r="P69" i="3"/>
  <c r="AA69" i="3" s="1"/>
  <c r="S69" i="3"/>
  <c r="T69" i="3"/>
  <c r="AB69" i="3" s="1"/>
  <c r="I70" i="3"/>
  <c r="K70" i="3"/>
  <c r="M70" i="3"/>
  <c r="P70" i="3"/>
  <c r="AC70" i="3" s="1"/>
  <c r="AD70" i="3" s="1"/>
  <c r="S70" i="3"/>
  <c r="T70" i="3"/>
  <c r="AB70" i="3" s="1"/>
  <c r="I71" i="3"/>
  <c r="K71" i="3"/>
  <c r="M71" i="3"/>
  <c r="P71" i="3"/>
  <c r="AA71" i="3" s="1"/>
  <c r="S71" i="3"/>
  <c r="T71" i="3"/>
  <c r="AB71" i="3" s="1"/>
  <c r="I72" i="3"/>
  <c r="K72" i="3"/>
  <c r="M72" i="3"/>
  <c r="P72" i="3"/>
  <c r="AC72" i="3" s="1"/>
  <c r="AD72" i="3" s="1"/>
  <c r="S72" i="3"/>
  <c r="T72" i="3"/>
  <c r="AB72" i="3" s="1"/>
  <c r="I73" i="3"/>
  <c r="K73" i="3"/>
  <c r="M73" i="3"/>
  <c r="P73" i="3"/>
  <c r="AA73" i="3" s="1"/>
  <c r="S73" i="3"/>
  <c r="T73" i="3"/>
  <c r="AB73" i="3" s="1"/>
  <c r="I74" i="3"/>
  <c r="K74" i="3"/>
  <c r="M74" i="3"/>
  <c r="P74" i="3"/>
  <c r="AC74" i="3" s="1"/>
  <c r="AD74" i="3" s="1"/>
  <c r="S74" i="3"/>
  <c r="T74" i="3"/>
  <c r="AB74" i="3" s="1"/>
  <c r="I75" i="3"/>
  <c r="K75" i="3"/>
  <c r="M75" i="3"/>
  <c r="P75" i="3"/>
  <c r="AA75" i="3" s="1"/>
  <c r="S75" i="3"/>
  <c r="T75" i="3"/>
  <c r="AB75" i="3" s="1"/>
  <c r="I76" i="3"/>
  <c r="K76" i="3"/>
  <c r="M76" i="3"/>
  <c r="P76" i="3"/>
  <c r="AC76" i="3" s="1"/>
  <c r="AD76" i="3" s="1"/>
  <c r="S76" i="3"/>
  <c r="T76" i="3"/>
  <c r="AB76" i="3" s="1"/>
  <c r="I77" i="3"/>
  <c r="K77" i="3"/>
  <c r="M77" i="3"/>
  <c r="P77" i="3"/>
  <c r="AA77" i="3" s="1"/>
  <c r="S77" i="3"/>
  <c r="T77" i="3"/>
  <c r="AB77" i="3" s="1"/>
  <c r="I78" i="3"/>
  <c r="K78" i="3"/>
  <c r="M78" i="3"/>
  <c r="P78" i="3"/>
  <c r="AC78" i="3" s="1"/>
  <c r="AD78" i="3" s="1"/>
  <c r="S78" i="3"/>
  <c r="T78" i="3"/>
  <c r="AB78" i="3" s="1"/>
  <c r="I79" i="3"/>
  <c r="K79" i="3"/>
  <c r="M79" i="3"/>
  <c r="P79" i="3"/>
  <c r="AC79" i="3" s="1"/>
  <c r="AD79" i="3" s="1"/>
  <c r="S79" i="3"/>
  <c r="T79" i="3"/>
  <c r="AB79" i="3" s="1"/>
  <c r="I80" i="3"/>
  <c r="K80" i="3"/>
  <c r="M80" i="3"/>
  <c r="P80" i="3"/>
  <c r="AC80" i="3" s="1"/>
  <c r="AD80" i="3" s="1"/>
  <c r="S80" i="3"/>
  <c r="T80" i="3"/>
  <c r="AB80" i="3" s="1"/>
  <c r="I81" i="3"/>
  <c r="K81" i="3"/>
  <c r="M81" i="3"/>
  <c r="P81" i="3"/>
  <c r="AC81" i="3" s="1"/>
  <c r="AD81" i="3" s="1"/>
  <c r="S81" i="3"/>
  <c r="T81" i="3"/>
  <c r="AB81" i="3" s="1"/>
  <c r="I82" i="3"/>
  <c r="K82" i="3"/>
  <c r="M82" i="3"/>
  <c r="P82" i="3"/>
  <c r="AC82" i="3" s="1"/>
  <c r="AD82" i="3" s="1"/>
  <c r="S82" i="3"/>
  <c r="T82" i="3"/>
  <c r="AB82" i="3" s="1"/>
  <c r="I83" i="3"/>
  <c r="K83" i="3"/>
  <c r="M83" i="3"/>
  <c r="P83" i="3"/>
  <c r="AA83" i="3" s="1"/>
  <c r="S83" i="3"/>
  <c r="T83" i="3"/>
  <c r="AB83" i="3" s="1"/>
  <c r="S8" i="3"/>
  <c r="S9" i="3"/>
  <c r="S10" i="3"/>
  <c r="S11"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T8" i="3"/>
  <c r="T9" i="3"/>
  <c r="T10" i="3"/>
  <c r="T11"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7" i="3"/>
  <c r="AE231" i="19" l="1"/>
  <c r="AF231" i="19" s="1"/>
  <c r="AC231" i="19"/>
  <c r="AE223" i="19"/>
  <c r="AC223" i="19"/>
  <c r="AE215" i="19"/>
  <c r="AF215" i="19" s="1"/>
  <c r="AC215" i="19"/>
  <c r="AE207" i="19"/>
  <c r="AC207" i="19"/>
  <c r="AE199" i="19"/>
  <c r="AF199" i="19" s="1"/>
  <c r="AC199" i="19"/>
  <c r="AE191" i="19"/>
  <c r="AC191" i="19"/>
  <c r="AE136" i="19"/>
  <c r="AF136" i="19" s="1"/>
  <c r="AC136" i="19"/>
  <c r="AE128" i="19"/>
  <c r="AF128" i="19" s="1"/>
  <c r="AC128" i="19"/>
  <c r="AE120" i="19"/>
  <c r="AC120" i="19"/>
  <c r="AE112" i="19"/>
  <c r="AC112" i="19"/>
  <c r="AE104" i="19"/>
  <c r="AC104" i="19"/>
  <c r="AE8" i="19"/>
  <c r="AF8" i="19" s="1"/>
  <c r="AC8" i="19"/>
  <c r="AC230" i="19"/>
  <c r="AE230" i="19"/>
  <c r="AE222" i="19"/>
  <c r="AF222" i="19" s="1"/>
  <c r="AC222" i="19"/>
  <c r="AE214" i="19"/>
  <c r="AC214" i="19"/>
  <c r="AC206" i="19"/>
  <c r="AE206" i="19"/>
  <c r="AF206" i="19" s="1"/>
  <c r="AE198" i="19"/>
  <c r="AC198" i="19"/>
  <c r="AE190" i="19"/>
  <c r="AF190" i="19" s="1"/>
  <c r="AC190" i="19"/>
  <c r="AE135" i="19"/>
  <c r="AC135" i="19"/>
  <c r="AC127" i="19"/>
  <c r="AE127" i="19"/>
  <c r="AF127" i="19" s="1"/>
  <c r="AE119" i="19"/>
  <c r="AF119" i="19" s="1"/>
  <c r="AC119" i="19"/>
  <c r="AE111" i="19"/>
  <c r="AC111" i="19"/>
  <c r="AC103" i="19"/>
  <c r="AE103" i="19"/>
  <c r="AF103" i="19" s="1"/>
  <c r="AE229" i="19"/>
  <c r="AF229" i="19" s="1"/>
  <c r="AC229" i="19"/>
  <c r="AC221" i="19"/>
  <c r="AE221" i="19"/>
  <c r="AC213" i="19"/>
  <c r="AE213" i="19"/>
  <c r="AF213" i="19" s="1"/>
  <c r="AC205" i="19"/>
  <c r="AE205" i="19"/>
  <c r="AE197" i="19"/>
  <c r="AC197" i="19"/>
  <c r="AE189" i="19"/>
  <c r="AC189" i="19"/>
  <c r="AC134" i="19"/>
  <c r="AE134" i="19"/>
  <c r="AE126" i="19"/>
  <c r="AF126" i="19" s="1"/>
  <c r="AC126" i="19"/>
  <c r="AE118" i="19"/>
  <c r="AC118" i="19"/>
  <c r="AC110" i="19"/>
  <c r="AE110" i="19"/>
  <c r="AF110" i="19" s="1"/>
  <c r="AC102" i="19"/>
  <c r="AE102" i="19"/>
  <c r="AC228" i="19"/>
  <c r="AE228" i="19"/>
  <c r="AC220" i="19"/>
  <c r="AE220" i="19"/>
  <c r="AF220" i="19" s="1"/>
  <c r="AC212" i="19"/>
  <c r="AE212" i="19"/>
  <c r="AF212" i="19" s="1"/>
  <c r="AC204" i="19"/>
  <c r="AE204" i="19"/>
  <c r="AC196" i="19"/>
  <c r="AE196" i="19"/>
  <c r="AC188" i="19"/>
  <c r="AE188" i="19"/>
  <c r="AF188" i="19" s="1"/>
  <c r="AC133" i="19"/>
  <c r="AE133" i="19"/>
  <c r="AF133" i="19" s="1"/>
  <c r="AC125" i="19"/>
  <c r="AE125" i="19"/>
  <c r="AF125" i="19" s="1"/>
  <c r="AC117" i="19"/>
  <c r="AE117" i="19"/>
  <c r="AC109" i="19"/>
  <c r="AE109" i="19"/>
  <c r="AF109" i="19" s="1"/>
  <c r="AC101" i="19"/>
  <c r="AE101" i="19"/>
  <c r="AF101" i="19" s="1"/>
  <c r="AC227" i="19"/>
  <c r="AE227" i="19"/>
  <c r="AF227" i="19" s="1"/>
  <c r="AC219" i="19"/>
  <c r="AE219" i="19"/>
  <c r="AF219" i="19" s="1"/>
  <c r="AC211" i="19"/>
  <c r="AE211" i="19"/>
  <c r="AF211" i="19" s="1"/>
  <c r="AC203" i="19"/>
  <c r="AE203" i="19"/>
  <c r="AF203" i="19" s="1"/>
  <c r="AC195" i="19"/>
  <c r="AE195" i="19"/>
  <c r="AC187" i="19"/>
  <c r="AE187" i="19"/>
  <c r="AF187" i="19" s="1"/>
  <c r="AC132" i="19"/>
  <c r="AE132" i="19"/>
  <c r="AC124" i="19"/>
  <c r="AE124" i="19"/>
  <c r="AF124" i="19" s="1"/>
  <c r="AC116" i="19"/>
  <c r="AE116" i="19"/>
  <c r="AF116" i="19" s="1"/>
  <c r="AC108" i="19"/>
  <c r="AE108" i="19"/>
  <c r="AF108" i="19" s="1"/>
  <c r="AC100" i="19"/>
  <c r="AE100" i="19"/>
  <c r="AF100" i="19" s="1"/>
  <c r="AC226" i="19"/>
  <c r="AE226" i="19"/>
  <c r="AF226" i="19" s="1"/>
  <c r="AC218" i="19"/>
  <c r="AE218" i="19"/>
  <c r="AF218" i="19" s="1"/>
  <c r="AC210" i="19"/>
  <c r="AE210" i="19"/>
  <c r="AF210" i="19" s="1"/>
  <c r="AC202" i="19"/>
  <c r="AE202" i="19"/>
  <c r="AC194" i="19"/>
  <c r="AE194" i="19"/>
  <c r="AF194" i="19" s="1"/>
  <c r="AC186" i="19"/>
  <c r="AE186" i="19"/>
  <c r="AF186" i="19" s="1"/>
  <c r="AC131" i="19"/>
  <c r="AE131" i="19"/>
  <c r="AF131" i="19" s="1"/>
  <c r="AC123" i="19"/>
  <c r="AE123" i="19"/>
  <c r="AF123" i="19" s="1"/>
  <c r="AC115" i="19"/>
  <c r="AE115" i="19"/>
  <c r="AC107" i="19"/>
  <c r="AE107" i="19"/>
  <c r="AF107" i="19" s="1"/>
  <c r="AC99" i="19"/>
  <c r="AE99" i="19"/>
  <c r="AF99" i="19" s="1"/>
  <c r="AC7" i="19"/>
  <c r="AE7" i="19"/>
  <c r="AF7" i="19" s="1"/>
  <c r="AE233" i="19"/>
  <c r="AC233" i="19"/>
  <c r="AC225" i="19"/>
  <c r="AE225" i="19"/>
  <c r="AF225" i="19" s="1"/>
  <c r="AC217" i="19"/>
  <c r="AE217" i="19"/>
  <c r="AF217" i="19" s="1"/>
  <c r="AC209" i="19"/>
  <c r="AE209" i="19"/>
  <c r="AC201" i="19"/>
  <c r="AE201" i="19"/>
  <c r="AF201" i="19" s="1"/>
  <c r="AC193" i="19"/>
  <c r="AE193" i="19"/>
  <c r="AF193" i="19" s="1"/>
  <c r="AC138" i="19"/>
  <c r="AE138" i="19"/>
  <c r="AF138" i="19" s="1"/>
  <c r="AC130" i="19"/>
  <c r="AE130" i="19"/>
  <c r="AF130" i="19" s="1"/>
  <c r="AC122" i="19"/>
  <c r="AE122" i="19"/>
  <c r="AF122" i="19" s="1"/>
  <c r="AC114" i="19"/>
  <c r="AE114" i="19"/>
  <c r="AF114" i="19" s="1"/>
  <c r="AC106" i="19"/>
  <c r="AE106" i="19"/>
  <c r="AF106" i="19" s="1"/>
  <c r="AC98" i="19"/>
  <c r="AE98" i="19"/>
  <c r="AF98" i="19" s="1"/>
  <c r="AE232" i="19"/>
  <c r="AF232" i="19" s="1"/>
  <c r="AC232" i="19"/>
  <c r="AE224" i="19"/>
  <c r="AF224" i="19" s="1"/>
  <c r="AC224" i="19"/>
  <c r="AE216" i="19"/>
  <c r="AF216" i="19" s="1"/>
  <c r="AC216" i="19"/>
  <c r="AE208" i="19"/>
  <c r="AF208" i="19" s="1"/>
  <c r="AC208" i="19"/>
  <c r="AE200" i="19"/>
  <c r="AF200" i="19" s="1"/>
  <c r="AC200" i="19"/>
  <c r="AE192" i="19"/>
  <c r="AF192" i="19" s="1"/>
  <c r="AC192" i="19"/>
  <c r="AE137" i="19"/>
  <c r="AF137" i="19" s="1"/>
  <c r="AC137" i="19"/>
  <c r="AE129" i="19"/>
  <c r="AF129" i="19" s="1"/>
  <c r="AC129" i="19"/>
  <c r="AE121" i="19"/>
  <c r="AF121" i="19" s="1"/>
  <c r="AC121" i="19"/>
  <c r="AE113" i="19"/>
  <c r="AF113" i="19" s="1"/>
  <c r="AC113" i="19"/>
  <c r="AE105" i="19"/>
  <c r="AF105" i="19" s="1"/>
  <c r="AC105" i="19"/>
  <c r="AE9" i="19"/>
  <c r="AF9" i="19" s="1"/>
  <c r="AC9" i="19"/>
  <c r="AF120" i="19"/>
  <c r="AF198" i="19"/>
  <c r="AF135" i="19"/>
  <c r="AF112" i="19"/>
  <c r="AF191" i="19"/>
  <c r="AF233" i="19"/>
  <c r="AF196" i="19"/>
  <c r="AF189" i="19"/>
  <c r="AF118" i="19"/>
  <c r="AF228" i="19"/>
  <c r="AF221" i="19"/>
  <c r="AF205" i="19"/>
  <c r="AF115" i="19"/>
  <c r="AF102" i="19"/>
  <c r="AF230" i="19"/>
  <c r="AF223" i="19"/>
  <c r="AF214" i="19"/>
  <c r="AF207" i="19"/>
  <c r="AF202" i="19"/>
  <c r="AF195" i="19"/>
  <c r="AF132" i="19"/>
  <c r="AF104" i="19"/>
  <c r="AF209" i="19"/>
  <c r="AF197" i="19"/>
  <c r="AF134" i="19"/>
  <c r="AF117" i="19"/>
  <c r="AF111" i="19"/>
  <c r="AF204" i="19"/>
  <c r="AC12" i="3"/>
  <c r="AD12" i="3" s="1"/>
  <c r="AA12" i="3"/>
  <c r="AA66" i="3"/>
  <c r="AC65" i="3"/>
  <c r="AD65" i="3" s="1"/>
  <c r="AA82" i="3"/>
  <c r="AA80" i="3"/>
  <c r="AA74" i="3"/>
  <c r="AC73" i="3"/>
  <c r="AD73" i="3" s="1"/>
  <c r="AA72" i="3"/>
  <c r="AC71" i="3"/>
  <c r="AD71" i="3" s="1"/>
  <c r="AA62" i="3"/>
  <c r="AC61" i="3"/>
  <c r="AD61" i="3" s="1"/>
  <c r="AA85" i="3"/>
  <c r="AA84" i="3"/>
  <c r="AA76" i="3"/>
  <c r="AC75" i="3"/>
  <c r="AD75" i="3" s="1"/>
  <c r="AA68" i="3"/>
  <c r="AC67" i="3"/>
  <c r="AD67" i="3" s="1"/>
  <c r="AA64" i="3"/>
  <c r="AC63" i="3"/>
  <c r="AD63" i="3" s="1"/>
  <c r="AA78" i="3"/>
  <c r="AC77" i="3"/>
  <c r="AD77" i="3" s="1"/>
  <c r="AA70" i="3"/>
  <c r="AC69" i="3"/>
  <c r="AD69" i="3" s="1"/>
  <c r="AC59" i="3"/>
  <c r="AD59" i="3" s="1"/>
  <c r="AA88" i="3"/>
  <c r="AC87" i="3"/>
  <c r="AD87" i="3" s="1"/>
  <c r="AA86" i="3"/>
  <c r="AC83" i="3"/>
  <c r="AD83" i="3" s="1"/>
  <c r="AA81" i="3"/>
  <c r="AA79" i="3"/>
  <c r="AC60" i="3"/>
  <c r="AD60" i="3" s="1"/>
  <c r="P8" i="3"/>
  <c r="P9" i="3"/>
  <c r="P10" i="3"/>
  <c r="P11"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7" i="3"/>
  <c r="AB58" i="3" l="1"/>
  <c r="AA58" i="3"/>
  <c r="M58" i="3"/>
  <c r="K58" i="3"/>
  <c r="I58" i="3"/>
  <c r="AB57" i="3"/>
  <c r="AB56" i="3"/>
  <c r="AB55" i="3"/>
  <c r="AB54" i="3"/>
  <c r="AB53" i="3"/>
  <c r="AA53" i="3"/>
  <c r="AA54" i="3"/>
  <c r="AA55" i="3"/>
  <c r="AA56" i="3"/>
  <c r="AA57" i="3"/>
  <c r="M57" i="3"/>
  <c r="K57" i="3"/>
  <c r="I57" i="3"/>
  <c r="M56" i="3"/>
  <c r="K56" i="3"/>
  <c r="I56" i="3"/>
  <c r="M55" i="3"/>
  <c r="K55" i="3"/>
  <c r="I55" i="3"/>
  <c r="M54" i="3"/>
  <c r="K54" i="3"/>
  <c r="I54" i="3"/>
  <c r="M53" i="3"/>
  <c r="K53" i="3"/>
  <c r="I53" i="3"/>
  <c r="M52" i="3"/>
  <c r="M51" i="3"/>
  <c r="M50" i="3"/>
  <c r="M49" i="3"/>
  <c r="K52" i="3"/>
  <c r="I52" i="3"/>
  <c r="K51" i="3"/>
  <c r="I51" i="3"/>
  <c r="K50" i="3"/>
  <c r="I50" i="3"/>
  <c r="K49" i="3"/>
  <c r="K48" i="3"/>
  <c r="I48" i="3"/>
  <c r="K47" i="3"/>
  <c r="I47" i="3"/>
  <c r="K46" i="3"/>
  <c r="I46" i="3"/>
  <c r="K45" i="3"/>
  <c r="I45" i="3"/>
  <c r="K44" i="3"/>
  <c r="I44" i="3"/>
  <c r="K43" i="3"/>
  <c r="I43" i="3"/>
  <c r="K42" i="3"/>
  <c r="I42" i="3"/>
  <c r="AA48" i="3"/>
  <c r="M48" i="3"/>
  <c r="M47" i="3"/>
  <c r="M46" i="3"/>
  <c r="M45" i="3"/>
  <c r="M44" i="3"/>
  <c r="M43" i="3"/>
  <c r="M42" i="3"/>
  <c r="M41" i="3"/>
  <c r="K41" i="3"/>
  <c r="I41" i="3"/>
  <c r="AB40" i="3"/>
  <c r="AA40" i="3"/>
  <c r="M40" i="3"/>
  <c r="K40" i="3"/>
  <c r="I40" i="3"/>
  <c r="AB39" i="3"/>
  <c r="AA39" i="3"/>
  <c r="M39" i="3"/>
  <c r="K39" i="3"/>
  <c r="I39" i="3"/>
  <c r="AB38" i="3"/>
  <c r="AA38" i="3"/>
  <c r="M38" i="3"/>
  <c r="K38" i="3"/>
  <c r="I38" i="3"/>
  <c r="AB37" i="3"/>
  <c r="AA37" i="3"/>
  <c r="M37" i="3"/>
  <c r="K37" i="3"/>
  <c r="I37" i="3"/>
  <c r="AB36" i="3"/>
  <c r="AA36" i="3"/>
  <c r="M36" i="3"/>
  <c r="K36" i="3"/>
  <c r="I36" i="3"/>
  <c r="AB35" i="3"/>
  <c r="AA35" i="3"/>
  <c r="M35" i="3"/>
  <c r="K35" i="3"/>
  <c r="I35" i="3"/>
  <c r="AB34" i="3"/>
  <c r="AA34" i="3"/>
  <c r="M34" i="3"/>
  <c r="K34" i="3"/>
  <c r="I34" i="3"/>
  <c r="AB33" i="3"/>
  <c r="AA33" i="3"/>
  <c r="M33" i="3"/>
  <c r="K33" i="3"/>
  <c r="I33" i="3"/>
  <c r="AB32" i="3"/>
  <c r="AA32" i="3"/>
  <c r="M32" i="3"/>
  <c r="K32" i="3"/>
  <c r="I32" i="3"/>
  <c r="AB31" i="3"/>
  <c r="AA31" i="3"/>
  <c r="M31" i="3"/>
  <c r="K31" i="3"/>
  <c r="I31" i="3"/>
  <c r="AB30" i="3"/>
  <c r="AA30" i="3"/>
  <c r="M30" i="3"/>
  <c r="K30" i="3"/>
  <c r="I30" i="3"/>
  <c r="K24" i="3"/>
  <c r="AB29" i="3"/>
  <c r="AA29" i="3"/>
  <c r="M29" i="3"/>
  <c r="K29" i="3"/>
  <c r="I29" i="3"/>
  <c r="AB28" i="3"/>
  <c r="AA28" i="3"/>
  <c r="M28" i="3"/>
  <c r="K28" i="3"/>
  <c r="I28" i="3"/>
  <c r="AB27" i="3"/>
  <c r="AA27" i="3"/>
  <c r="M27" i="3"/>
  <c r="K27" i="3"/>
  <c r="I27" i="3"/>
  <c r="AB26" i="3"/>
  <c r="AA26" i="3"/>
  <c r="M26" i="3"/>
  <c r="K26" i="3"/>
  <c r="I26" i="3"/>
  <c r="AB25" i="3"/>
  <c r="AA25" i="3"/>
  <c r="M25" i="3"/>
  <c r="K25" i="3"/>
  <c r="I25" i="3"/>
  <c r="AB24" i="3"/>
  <c r="AA24" i="3"/>
  <c r="M24" i="3"/>
  <c r="I24" i="3"/>
  <c r="AA52" i="3"/>
  <c r="AA51" i="3"/>
  <c r="AA50" i="3"/>
  <c r="AA49" i="3"/>
  <c r="I49" i="3"/>
  <c r="AA47" i="3"/>
  <c r="AA46" i="3"/>
  <c r="AA45" i="3"/>
  <c r="AA44" i="3"/>
  <c r="AA43" i="3"/>
  <c r="AA42" i="3"/>
  <c r="AA41" i="3"/>
  <c r="AB18" i="3"/>
  <c r="AC18" i="3" s="1"/>
  <c r="AB19" i="3"/>
  <c r="AB20" i="3"/>
  <c r="AB21" i="3"/>
  <c r="AB22" i="3"/>
  <c r="AB23" i="3"/>
  <c r="K8" i="3"/>
  <c r="K9" i="3"/>
  <c r="K10" i="3"/>
  <c r="K11" i="3"/>
  <c r="K13" i="3"/>
  <c r="K14" i="3"/>
  <c r="K15" i="3"/>
  <c r="K16" i="3"/>
  <c r="K17" i="3"/>
  <c r="K18" i="3"/>
  <c r="K19" i="3"/>
  <c r="K20" i="3"/>
  <c r="K21" i="3"/>
  <c r="K22" i="3"/>
  <c r="K23" i="3"/>
  <c r="K7" i="3"/>
  <c r="AA8" i="3"/>
  <c r="AA9" i="3"/>
  <c r="AA10" i="3"/>
  <c r="AA11" i="3"/>
  <c r="AA13" i="3"/>
  <c r="AA14" i="3"/>
  <c r="AA15" i="3"/>
  <c r="AA16" i="3"/>
  <c r="AA17" i="3"/>
  <c r="AA18" i="3"/>
  <c r="AA19" i="3"/>
  <c r="AA20" i="3"/>
  <c r="AA21" i="3"/>
  <c r="AA22" i="3"/>
  <c r="AA23" i="3"/>
  <c r="AA7" i="3"/>
  <c r="M23" i="3"/>
  <c r="I23" i="3"/>
  <c r="M22" i="3"/>
  <c r="I22" i="3"/>
  <c r="M21" i="3"/>
  <c r="I21" i="3"/>
  <c r="M20" i="3"/>
  <c r="I20" i="3"/>
  <c r="M16" i="3"/>
  <c r="M17" i="3"/>
  <c r="M18" i="3"/>
  <c r="M19" i="3"/>
  <c r="M13" i="3"/>
  <c r="M14" i="3"/>
  <c r="M15" i="3"/>
  <c r="I17" i="3"/>
  <c r="I16" i="3"/>
  <c r="I13" i="3"/>
  <c r="I14" i="3"/>
  <c r="I15" i="3"/>
  <c r="M11" i="3"/>
  <c r="I11" i="3"/>
  <c r="AB10" i="3"/>
  <c r="AC10" i="3" s="1"/>
  <c r="M10" i="3"/>
  <c r="I10" i="3"/>
  <c r="M9" i="3"/>
  <c r="M8" i="3"/>
  <c r="I8" i="3"/>
  <c r="I7" i="3"/>
  <c r="R19" i="7"/>
  <c r="S19" i="7" s="1"/>
  <c r="O19" i="7"/>
  <c r="Z19" i="7" s="1"/>
  <c r="AA19" i="7" s="1"/>
  <c r="L19" i="7"/>
  <c r="J19" i="7"/>
  <c r="H19" i="7"/>
  <c r="B19" i="7"/>
  <c r="R18" i="7"/>
  <c r="S18" i="7" s="1"/>
  <c r="O18" i="7"/>
  <c r="X18" i="7" s="1"/>
  <c r="Y18" i="7" s="1"/>
  <c r="L18" i="7"/>
  <c r="J18" i="7"/>
  <c r="H18" i="7"/>
  <c r="B18" i="7"/>
  <c r="R17" i="7"/>
  <c r="S17" i="7" s="1"/>
  <c r="O17" i="7"/>
  <c r="Z17" i="7" s="1"/>
  <c r="AA17" i="7" s="1"/>
  <c r="L17" i="7"/>
  <c r="J17" i="7"/>
  <c r="H17" i="7"/>
  <c r="B17" i="7"/>
  <c r="R16" i="7"/>
  <c r="S16" i="7" s="1"/>
  <c r="O16" i="7"/>
  <c r="Z16" i="7" s="1"/>
  <c r="AA16" i="7" s="1"/>
  <c r="L16" i="7"/>
  <c r="J16" i="7"/>
  <c r="H16" i="7"/>
  <c r="B16" i="7"/>
  <c r="R15" i="7"/>
  <c r="S15" i="7" s="1"/>
  <c r="O15" i="7"/>
  <c r="Z15" i="7" s="1"/>
  <c r="AA15" i="7" s="1"/>
  <c r="L15" i="7"/>
  <c r="J15" i="7"/>
  <c r="H15" i="7"/>
  <c r="B15" i="7"/>
  <c r="R14" i="7"/>
  <c r="S14" i="7" s="1"/>
  <c r="O14" i="7"/>
  <c r="X14" i="7" s="1"/>
  <c r="Y14" i="7" s="1"/>
  <c r="L14" i="7"/>
  <c r="J14" i="7"/>
  <c r="H14" i="7"/>
  <c r="B14" i="7"/>
  <c r="R13" i="7"/>
  <c r="S13" i="7" s="1"/>
  <c r="O13" i="7"/>
  <c r="Z13" i="7" s="1"/>
  <c r="AA13" i="7" s="1"/>
  <c r="L13" i="7"/>
  <c r="J13" i="7"/>
  <c r="H13" i="7"/>
  <c r="B13" i="7"/>
  <c r="R12" i="7"/>
  <c r="S12" i="7" s="1"/>
  <c r="O12" i="7"/>
  <c r="Z12" i="7" s="1"/>
  <c r="AA12" i="7" s="1"/>
  <c r="L12" i="7"/>
  <c r="J12" i="7"/>
  <c r="H12" i="7"/>
  <c r="B12" i="7"/>
  <c r="R11" i="7"/>
  <c r="S11" i="7" s="1"/>
  <c r="Y11" i="7" s="1"/>
  <c r="O11" i="7"/>
  <c r="L11" i="7"/>
  <c r="J11" i="7"/>
  <c r="H11" i="7"/>
  <c r="B11" i="7"/>
  <c r="R10" i="7"/>
  <c r="S10" i="7" s="1"/>
  <c r="Y10" i="7" s="1"/>
  <c r="O10" i="7"/>
  <c r="X10" i="7" s="1"/>
  <c r="L10" i="7"/>
  <c r="J10" i="7"/>
  <c r="H10" i="7"/>
  <c r="B10" i="7"/>
  <c r="R9" i="7"/>
  <c r="S9" i="7" s="1"/>
  <c r="Y9" i="7" s="1"/>
  <c r="O9" i="7"/>
  <c r="X9" i="7" s="1"/>
  <c r="L9" i="7"/>
  <c r="J9" i="7"/>
  <c r="H9" i="7"/>
  <c r="B9" i="7"/>
  <c r="R8" i="7"/>
  <c r="S8" i="7" s="1"/>
  <c r="Y8" i="7" s="1"/>
  <c r="O8" i="7"/>
  <c r="X8" i="7" s="1"/>
  <c r="L8" i="7"/>
  <c r="J8" i="7"/>
  <c r="H8" i="7"/>
  <c r="B8" i="7"/>
  <c r="R7" i="7"/>
  <c r="S7" i="7" s="1"/>
  <c r="Y7" i="7" s="1"/>
  <c r="O7" i="7"/>
  <c r="X7" i="7" s="1"/>
  <c r="L7" i="7"/>
  <c r="J7" i="7"/>
  <c r="H7" i="7"/>
  <c r="B7" i="7"/>
  <c r="R6" i="7"/>
  <c r="S6" i="7" s="1"/>
  <c r="Y6" i="7" s="1"/>
  <c r="O6" i="7"/>
  <c r="X6" i="7" s="1"/>
  <c r="L6" i="7"/>
  <c r="J6" i="7"/>
  <c r="H6" i="7"/>
  <c r="B6" i="7"/>
  <c r="R5" i="7"/>
  <c r="S5" i="7" s="1"/>
  <c r="Y5" i="7" s="1"/>
  <c r="O5" i="7"/>
  <c r="L5" i="7"/>
  <c r="J5" i="7"/>
  <c r="H5" i="7"/>
  <c r="B5" i="7"/>
  <c r="R4" i="7"/>
  <c r="S4" i="7" s="1"/>
  <c r="Y4" i="7" s="1"/>
  <c r="O4" i="7"/>
  <c r="X4" i="7" s="1"/>
  <c r="L4" i="7"/>
  <c r="J4" i="7"/>
  <c r="H4" i="7"/>
  <c r="B4" i="7"/>
  <c r="R19" i="6"/>
  <c r="S19" i="6" s="1"/>
  <c r="O19" i="6"/>
  <c r="Z19" i="6" s="1"/>
  <c r="AA19" i="6" s="1"/>
  <c r="L19" i="6"/>
  <c r="J19" i="6"/>
  <c r="H19" i="6"/>
  <c r="B19" i="6"/>
  <c r="R18" i="6"/>
  <c r="S18" i="6" s="1"/>
  <c r="O18" i="6"/>
  <c r="Z18" i="6" s="1"/>
  <c r="AA18" i="6" s="1"/>
  <c r="L18" i="6"/>
  <c r="J18" i="6"/>
  <c r="H18" i="6"/>
  <c r="B18" i="6"/>
  <c r="R17" i="6"/>
  <c r="S17" i="6" s="1"/>
  <c r="O17" i="6"/>
  <c r="Z17" i="6" s="1"/>
  <c r="AA17" i="6" s="1"/>
  <c r="L17" i="6"/>
  <c r="J17" i="6"/>
  <c r="H17" i="6"/>
  <c r="B17" i="6"/>
  <c r="R16" i="6"/>
  <c r="S16" i="6" s="1"/>
  <c r="O16" i="6"/>
  <c r="Z16" i="6" s="1"/>
  <c r="AA16" i="6" s="1"/>
  <c r="L16" i="6"/>
  <c r="J16" i="6"/>
  <c r="H16" i="6"/>
  <c r="B16" i="6"/>
  <c r="R15" i="6"/>
  <c r="S15" i="6" s="1"/>
  <c r="O15" i="6"/>
  <c r="Z15" i="6" s="1"/>
  <c r="AA15" i="6" s="1"/>
  <c r="L15" i="6"/>
  <c r="J15" i="6"/>
  <c r="H15" i="6"/>
  <c r="B15" i="6"/>
  <c r="R14" i="6"/>
  <c r="S14" i="6" s="1"/>
  <c r="O14" i="6"/>
  <c r="Z14" i="6" s="1"/>
  <c r="AA14" i="6" s="1"/>
  <c r="L14" i="6"/>
  <c r="J14" i="6"/>
  <c r="H14" i="6"/>
  <c r="B14" i="6"/>
  <c r="R13" i="6"/>
  <c r="S13" i="6" s="1"/>
  <c r="O13" i="6"/>
  <c r="Z13" i="6" s="1"/>
  <c r="AA13" i="6" s="1"/>
  <c r="L13" i="6"/>
  <c r="J13" i="6"/>
  <c r="H13" i="6"/>
  <c r="B13" i="6"/>
  <c r="R12" i="6"/>
  <c r="S12" i="6" s="1"/>
  <c r="O12" i="6"/>
  <c r="Z12" i="6" s="1"/>
  <c r="AA12" i="6" s="1"/>
  <c r="L12" i="6"/>
  <c r="J12" i="6"/>
  <c r="H12" i="6"/>
  <c r="B12" i="6"/>
  <c r="R11" i="6"/>
  <c r="S11" i="6" s="1"/>
  <c r="Y11" i="6" s="1"/>
  <c r="O11" i="6"/>
  <c r="L11" i="6"/>
  <c r="J11" i="6"/>
  <c r="H11" i="6"/>
  <c r="B11" i="6"/>
  <c r="R10" i="6"/>
  <c r="S10" i="6" s="1"/>
  <c r="Y10" i="6" s="1"/>
  <c r="O10" i="6"/>
  <c r="X10" i="6" s="1"/>
  <c r="L10" i="6"/>
  <c r="J10" i="6"/>
  <c r="H10" i="6"/>
  <c r="B10" i="6"/>
  <c r="R9" i="6"/>
  <c r="S9" i="6" s="1"/>
  <c r="Y9" i="6" s="1"/>
  <c r="O9" i="6"/>
  <c r="L9" i="6"/>
  <c r="J9" i="6"/>
  <c r="H9" i="6"/>
  <c r="B9" i="6"/>
  <c r="R8" i="6"/>
  <c r="S8" i="6" s="1"/>
  <c r="Y8" i="6" s="1"/>
  <c r="O8" i="6"/>
  <c r="L8" i="6"/>
  <c r="J8" i="6"/>
  <c r="H8" i="6"/>
  <c r="B8" i="6"/>
  <c r="R7" i="6"/>
  <c r="S7" i="6" s="1"/>
  <c r="Y7" i="6" s="1"/>
  <c r="O7" i="6"/>
  <c r="L7" i="6"/>
  <c r="J7" i="6"/>
  <c r="H7" i="6"/>
  <c r="B7" i="6"/>
  <c r="R6" i="6"/>
  <c r="S6" i="6" s="1"/>
  <c r="Y6" i="6" s="1"/>
  <c r="O6" i="6"/>
  <c r="X6" i="6" s="1"/>
  <c r="L6" i="6"/>
  <c r="J6" i="6"/>
  <c r="H6" i="6"/>
  <c r="B6" i="6"/>
  <c r="R5" i="6"/>
  <c r="S5" i="6" s="1"/>
  <c r="Y5" i="6" s="1"/>
  <c r="O5" i="6"/>
  <c r="L5" i="6"/>
  <c r="J5" i="6"/>
  <c r="H5" i="6"/>
  <c r="B5" i="6"/>
  <c r="R4" i="6"/>
  <c r="S4" i="6" s="1"/>
  <c r="Y4" i="6" s="1"/>
  <c r="O4" i="6"/>
  <c r="X4" i="6" s="1"/>
  <c r="L4" i="6"/>
  <c r="J4" i="6"/>
  <c r="H4" i="6"/>
  <c r="B4" i="6"/>
  <c r="S7" i="3"/>
  <c r="M7" i="3"/>
  <c r="I18" i="3"/>
  <c r="I19" i="3"/>
  <c r="C7" i="3"/>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C25" i="3" l="1"/>
  <c r="AC36" i="3"/>
  <c r="AC55" i="3"/>
  <c r="AC28" i="3"/>
  <c r="AD28" i="3" s="1"/>
  <c r="AC31" i="3"/>
  <c r="AD31" i="3" s="1"/>
  <c r="AC58" i="3"/>
  <c r="AD58" i="3" s="1"/>
  <c r="AC30" i="3"/>
  <c r="AD30" i="3" s="1"/>
  <c r="AC29" i="3"/>
  <c r="AD29" i="3" s="1"/>
  <c r="AC32" i="3"/>
  <c r="AD32" i="3" s="1"/>
  <c r="AC27" i="3"/>
  <c r="AD27" i="3" s="1"/>
  <c r="AC40" i="3"/>
  <c r="AD40" i="3" s="1"/>
  <c r="AC34" i="3"/>
  <c r="AD34" i="3" s="1"/>
  <c r="AC53" i="3"/>
  <c r="AD53" i="3" s="1"/>
  <c r="AC54" i="3"/>
  <c r="AD54" i="3" s="1"/>
  <c r="AB11" i="3"/>
  <c r="AC11" i="3" s="1"/>
  <c r="AD11" i="3" s="1"/>
  <c r="AC20" i="3"/>
  <c r="AD20" i="3" s="1"/>
  <c r="AB49" i="3"/>
  <c r="AC49" i="3" s="1"/>
  <c r="AD49" i="3" s="1"/>
  <c r="AC33" i="3"/>
  <c r="AD33" i="3" s="1"/>
  <c r="AC38" i="3"/>
  <c r="AD38" i="3" s="1"/>
  <c r="AC56" i="3"/>
  <c r="AD56" i="3" s="1"/>
  <c r="AB9" i="3"/>
  <c r="AC9" i="3" s="1"/>
  <c r="AD9" i="3" s="1"/>
  <c r="AB8" i="3"/>
  <c r="AC8" i="3" s="1"/>
  <c r="AD8" i="3" s="1"/>
  <c r="AB41" i="3"/>
  <c r="AC41" i="3" s="1"/>
  <c r="AD41" i="3" s="1"/>
  <c r="AB45" i="3"/>
  <c r="AC45" i="3" s="1"/>
  <c r="AD45" i="3" s="1"/>
  <c r="AC57" i="3"/>
  <c r="AD57" i="3" s="1"/>
  <c r="AB14" i="3"/>
  <c r="AC14" i="3" s="1"/>
  <c r="AD14" i="3" s="1"/>
  <c r="AB7" i="3"/>
  <c r="AC7" i="3" s="1"/>
  <c r="AD7" i="3" s="1"/>
  <c r="AB16" i="3"/>
  <c r="AC16" i="3" s="1"/>
  <c r="AD16" i="3" s="1"/>
  <c r="AC23" i="3"/>
  <c r="AD23" i="3" s="1"/>
  <c r="AB50" i="3"/>
  <c r="AC50" i="3" s="1"/>
  <c r="AD50" i="3" s="1"/>
  <c r="AC24" i="3"/>
  <c r="AD24" i="3" s="1"/>
  <c r="AC35" i="3"/>
  <c r="AD35" i="3" s="1"/>
  <c r="AC22" i="3"/>
  <c r="AD22" i="3" s="1"/>
  <c r="AB42" i="3"/>
  <c r="AC42" i="3" s="1"/>
  <c r="AD42" i="3" s="1"/>
  <c r="AB46" i="3"/>
  <c r="AC46" i="3" s="1"/>
  <c r="AD46" i="3" s="1"/>
  <c r="AC37" i="3"/>
  <c r="AD37" i="3" s="1"/>
  <c r="AB48" i="3"/>
  <c r="AC48" i="3" s="1"/>
  <c r="AD48" i="3" s="1"/>
  <c r="AB15" i="3"/>
  <c r="AC15" i="3" s="1"/>
  <c r="AD15" i="3" s="1"/>
  <c r="AB13" i="3"/>
  <c r="AC13" i="3" s="1"/>
  <c r="AD13" i="3" s="1"/>
  <c r="AB17" i="3"/>
  <c r="AC17" i="3" s="1"/>
  <c r="AD17" i="3" s="1"/>
  <c r="AC21" i="3"/>
  <c r="AD21" i="3" s="1"/>
  <c r="AB51" i="3"/>
  <c r="AC51" i="3" s="1"/>
  <c r="AD51" i="3" s="1"/>
  <c r="AC26" i="3"/>
  <c r="AD26" i="3" s="1"/>
  <c r="AB44" i="3"/>
  <c r="AC44" i="3" s="1"/>
  <c r="AD44" i="3" s="1"/>
  <c r="AB43" i="3"/>
  <c r="AC43" i="3" s="1"/>
  <c r="AD43" i="3" s="1"/>
  <c r="AB47" i="3"/>
  <c r="AC47" i="3" s="1"/>
  <c r="AD47" i="3" s="1"/>
  <c r="AC39" i="3"/>
  <c r="AD39" i="3" s="1"/>
  <c r="AC19" i="3"/>
  <c r="AD19" i="3" s="1"/>
  <c r="AB52" i="3"/>
  <c r="AC52" i="3" s="1"/>
  <c r="AD52" i="3" s="1"/>
  <c r="AD18" i="3"/>
  <c r="AD55" i="3"/>
  <c r="AD10" i="3"/>
  <c r="AD25" i="3"/>
  <c r="AD36" i="3"/>
  <c r="Z8" i="7"/>
  <c r="AA8" i="7" s="1"/>
  <c r="X14" i="6"/>
  <c r="Y14" i="6" s="1"/>
  <c r="X18" i="6"/>
  <c r="Y18" i="6" s="1"/>
  <c r="Z6" i="7"/>
  <c r="AA6" i="7" s="1"/>
  <c r="Z8" i="6"/>
  <c r="AA8" i="6" s="1"/>
  <c r="Z7" i="6"/>
  <c r="AA7" i="6" s="1"/>
  <c r="Z14" i="7"/>
  <c r="AA14" i="7" s="1"/>
  <c r="X12" i="6"/>
  <c r="Y12" i="6" s="1"/>
  <c r="A4" i="6"/>
  <c r="Z18" i="7"/>
  <c r="AA18" i="7" s="1"/>
  <c r="Z10" i="7"/>
  <c r="AA10" i="7" s="1"/>
  <c r="X16" i="7"/>
  <c r="Y16" i="7" s="1"/>
  <c r="Z4" i="7"/>
  <c r="AA4" i="7" s="1"/>
  <c r="A4" i="7"/>
  <c r="A5" i="6"/>
  <c r="A18" i="6"/>
  <c r="A6" i="7"/>
  <c r="A19" i="7"/>
  <c r="Z6" i="6"/>
  <c r="AA6" i="6" s="1"/>
  <c r="X8" i="6"/>
  <c r="X16" i="6"/>
  <c r="Y16" i="6" s="1"/>
  <c r="A5" i="7"/>
  <c r="A8" i="7"/>
  <c r="Z11" i="7"/>
  <c r="AA11" i="7" s="1"/>
  <c r="A6" i="6"/>
  <c r="A10" i="6"/>
  <c r="A11" i="6"/>
  <c r="A19" i="6"/>
  <c r="A8" i="6"/>
  <c r="A16" i="6"/>
  <c r="A17" i="6"/>
  <c r="A7" i="7"/>
  <c r="A10" i="7"/>
  <c r="Z5" i="6"/>
  <c r="AA5" i="6" s="1"/>
  <c r="A9" i="7"/>
  <c r="A12" i="7"/>
  <c r="X12" i="7"/>
  <c r="Y12" i="7" s="1"/>
  <c r="A17" i="7"/>
  <c r="Z4" i="6"/>
  <c r="AA4" i="6" s="1"/>
  <c r="A7" i="6"/>
  <c r="Z11" i="6"/>
  <c r="AA11" i="6" s="1"/>
  <c r="A14" i="6"/>
  <c r="A15" i="6"/>
  <c r="A11" i="7"/>
  <c r="A14" i="7"/>
  <c r="A13" i="7"/>
  <c r="A16" i="7"/>
  <c r="Z9" i="6"/>
  <c r="AA9" i="6" s="1"/>
  <c r="A12" i="6"/>
  <c r="A13" i="6"/>
  <c r="A9" i="6"/>
  <c r="Z5" i="7"/>
  <c r="AA5" i="7" s="1"/>
  <c r="A15" i="7"/>
  <c r="A18" i="7"/>
  <c r="X5" i="7"/>
  <c r="X11" i="7"/>
  <c r="X17" i="7"/>
  <c r="Y17" i="7" s="1"/>
  <c r="X19" i="7"/>
  <c r="Y19" i="7" s="1"/>
  <c r="X15" i="7"/>
  <c r="Y15" i="7" s="1"/>
  <c r="X13" i="7"/>
  <c r="Y13" i="7" s="1"/>
  <c r="Z7" i="7"/>
  <c r="AA7" i="7" s="1"/>
  <c r="Z9" i="7"/>
  <c r="AA9" i="7" s="1"/>
  <c r="Z10" i="6"/>
  <c r="AA10" i="6" s="1"/>
  <c r="X5" i="6"/>
  <c r="X7" i="6"/>
  <c r="X9" i="6"/>
  <c r="X11" i="6"/>
  <c r="X13" i="6"/>
  <c r="Y13" i="6" s="1"/>
  <c r="X15" i="6"/>
  <c r="Y15" i="6" s="1"/>
  <c r="X17" i="6"/>
  <c r="Y17" i="6" s="1"/>
  <c r="X19" i="6"/>
  <c r="Y1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Sakaue, Ikumi</author>
  </authors>
  <commentList>
    <comment ref="AO9" authorId="0" shapeId="0" xr:uid="{739C47B0-1FD3-4E33-8762-DFDDE2C7B85A}">
      <text>
        <r>
          <rPr>
            <b/>
            <sz val="9"/>
            <color indexed="81"/>
            <rFont val="MS P ゴシック"/>
            <family val="3"/>
            <charset val="128"/>
          </rPr>
          <t>Sakaue, Ikumi:</t>
        </r>
        <r>
          <rPr>
            <sz val="9"/>
            <color indexed="81"/>
            <rFont val="MS P ゴシック"/>
            <family val="3"/>
            <charset val="128"/>
          </rPr>
          <t xml:space="preserve">
固定フラグがあっても発送日が空欄であることを許す仕様に変更したため、All checkからは除外した（2022/5/31）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Sakaue, Ikumi</author>
  </authors>
  <commentList>
    <comment ref="AP9" authorId="0" shapeId="0" xr:uid="{3AFF8838-A4E1-4962-B189-1A41C7090576}">
      <text>
        <r>
          <rPr>
            <b/>
            <sz val="9"/>
            <color indexed="81"/>
            <rFont val="MS P ゴシック"/>
            <family val="3"/>
            <charset val="128"/>
          </rPr>
          <t>Sakaue, Ikumi:</t>
        </r>
        <r>
          <rPr>
            <sz val="9"/>
            <color indexed="81"/>
            <rFont val="MS P ゴシック"/>
            <family val="3"/>
            <charset val="128"/>
          </rPr>
          <t xml:space="preserve">
固定フラグがあっても発送日が空欄であることを許す仕様に変更したため、All checkからは除外した（2022/5/31）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Sakaue, Ikumi</author>
  </authors>
  <commentList>
    <comment ref="E7" authorId="0" shapeId="0" xr:uid="{C651DD88-8EBB-4ACE-97BF-00AD183BE1A0}">
      <text>
        <r>
          <rPr>
            <b/>
            <sz val="9"/>
            <color indexed="81"/>
            <rFont val="MS P ゴシック"/>
            <family val="3"/>
            <charset val="128"/>
          </rPr>
          <t>Sakaue, Ikumi:</t>
        </r>
        <r>
          <rPr>
            <sz val="9"/>
            <color indexed="81"/>
            <rFont val="MS P ゴシック"/>
            <family val="3"/>
            <charset val="128"/>
          </rPr>
          <t xml:space="preserve">
・荷繰り対象フラグを立てる期間を着日基準で指定
・デフォルトでは社外定期定番シートと同じ期間指定が入る
・荷繰り対象フラグを立てる着日の期間を変えたい場合は手動更新する</t>
        </r>
      </text>
    </comment>
    <comment ref="AP10" authorId="0" shapeId="0" xr:uid="{2B7F4463-F1EF-4B87-883A-9064A8262B4C}">
      <text>
        <r>
          <rPr>
            <b/>
            <sz val="9"/>
            <color indexed="81"/>
            <rFont val="MS P ゴシック"/>
            <family val="3"/>
            <charset val="128"/>
          </rPr>
          <t>Sakaue, Ikumi:</t>
        </r>
        <r>
          <rPr>
            <sz val="9"/>
            <color indexed="81"/>
            <rFont val="MS P ゴシック"/>
            <family val="3"/>
            <charset val="128"/>
          </rPr>
          <t xml:space="preserve">
固定フラグがあっても発送日が空欄であることを許す仕様に変更したため、All checkからは除外した（2022/5/31）</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6DB5CD-D47B-4093-AD2F-EBA57789D31E}" keepAlive="1" name="クエリ - テーブル1" description="ブック内の 'テーブル1' クエリへの接続です。" type="5" refreshedVersion="8" saveData="1">
    <dbPr connection="Provider=Microsoft.Mashup.OleDb.1;Data Source=$Workbook$;Location=テーブル1;Extended Properties=&quot;&quot;" command="SELECT * FROM [テーブル1]"/>
  </connection>
  <connection id="2" xr16:uid="{81D7C1EE-3BF3-4F92-BAC2-48BFEC4E11C3}" keepAlive="1" name="クエリ - テーブル3" description="ブック内の 'テーブル3' クエリへの接続です。" type="5" refreshedVersion="0" background="1">
    <dbPr connection="Provider=Microsoft.Mashup.OleDb.1;Data Source=$Workbook$;Location=テーブル3;Extended Properties=&quot;&quot;" command="SELECT * FROM [テーブル3]"/>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<sst xmlns="http://schemas.openxmlformats.org/spreadsheetml/2006/main" count="7051" uniqueCount="3506">
  <si>
    <t>伝票
区分名</t>
    <rPh sb="0" eb="2">
      <t>デンピョウ</t>
    </rPh>
    <rPh sb="3" eb="5">
      <t>クブン</t>
    </rPh>
    <rPh sb="5" eb="6">
      <t>メイ</t>
    </rPh>
    <phoneticPr fontId="5"/>
  </si>
  <si>
    <t>売上先名称</t>
    <rPh sb="0" eb="3">
      <t>ウリアゲサキ</t>
    </rPh>
    <rPh sb="3" eb="5">
      <t>メイショウ</t>
    </rPh>
    <phoneticPr fontId="3"/>
  </si>
  <si>
    <t>配送先名称</t>
    <rPh sb="0" eb="3">
      <t>ハイソウサキ</t>
    </rPh>
    <rPh sb="3" eb="5">
      <t>メイショウ</t>
    </rPh>
    <phoneticPr fontId="3"/>
  </si>
  <si>
    <t>仕向名称</t>
    <rPh sb="0" eb="2">
      <t>シム</t>
    </rPh>
    <rPh sb="2" eb="4">
      <t>メイショウ</t>
    </rPh>
    <phoneticPr fontId="3"/>
  </si>
  <si>
    <t>品名名称</t>
    <rPh sb="0" eb="2">
      <t>ヒンメイ</t>
    </rPh>
    <rPh sb="2" eb="4">
      <t>メイショウ</t>
    </rPh>
    <phoneticPr fontId="3"/>
  </si>
  <si>
    <t>規格CD</t>
    <rPh sb="0" eb="2">
      <t>キカク</t>
    </rPh>
    <phoneticPr fontId="3"/>
  </si>
  <si>
    <t>規格名称</t>
    <rPh sb="0" eb="2">
      <t>キカク</t>
    </rPh>
    <rPh sb="2" eb="4">
      <t>メイショウ</t>
    </rPh>
    <phoneticPr fontId="3"/>
  </si>
  <si>
    <t>部位CD</t>
    <rPh sb="0" eb="2">
      <t>ブイ</t>
    </rPh>
    <phoneticPr fontId="3"/>
  </si>
  <si>
    <t>部位</t>
    <rPh sb="0" eb="2">
      <t>ブイ</t>
    </rPh>
    <phoneticPr fontId="3"/>
  </si>
  <si>
    <t>定期</t>
    <rPh sb="0" eb="2">
      <t>テイキ</t>
    </rPh>
    <phoneticPr fontId="2"/>
  </si>
  <si>
    <t>1</t>
  </si>
  <si>
    <t>直送</t>
  </si>
  <si>
    <t>00239</t>
  </si>
  <si>
    <t>90785</t>
  </si>
  <si>
    <t>ムネ</t>
    <phoneticPr fontId="3"/>
  </si>
  <si>
    <t>関東</t>
    <rPh sb="0" eb="2">
      <t>カントウ</t>
    </rPh>
    <phoneticPr fontId="3"/>
  </si>
  <si>
    <t>04235</t>
  </si>
  <si>
    <t>91339</t>
  </si>
  <si>
    <t>NDN名古屋量販センター</t>
  </si>
  <si>
    <t>ﾓﾓ</t>
    <phoneticPr fontId="3"/>
  </si>
  <si>
    <t>中部</t>
    <rPh sb="0" eb="2">
      <t>チュウブ</t>
    </rPh>
    <phoneticPr fontId="3"/>
  </si>
  <si>
    <t>13032</t>
  </si>
  <si>
    <t>エアウォータＡＦ購買</t>
  </si>
  <si>
    <t>90788</t>
  </si>
  <si>
    <t>ささみ</t>
    <phoneticPr fontId="3"/>
  </si>
  <si>
    <t>中四国</t>
    <rPh sb="0" eb="3">
      <t>チュウシコク</t>
    </rPh>
    <phoneticPr fontId="3"/>
  </si>
  <si>
    <t>01179</t>
  </si>
  <si>
    <t>90867</t>
  </si>
  <si>
    <t>肝</t>
    <rPh sb="0" eb="1">
      <t>キモ</t>
    </rPh>
    <phoneticPr fontId="3"/>
  </si>
  <si>
    <t>関西</t>
    <rPh sb="0" eb="2">
      <t>カンサイ</t>
    </rPh>
    <phoneticPr fontId="3"/>
  </si>
  <si>
    <t>04006</t>
  </si>
  <si>
    <t>㈱セレクトフーズ</t>
  </si>
  <si>
    <t>90976</t>
  </si>
  <si>
    <t>砂肝</t>
    <rPh sb="0" eb="2">
      <t>スナギモ</t>
    </rPh>
    <phoneticPr fontId="3"/>
  </si>
  <si>
    <t>九州</t>
    <rPh sb="0" eb="2">
      <t>キュウシュウ</t>
    </rPh>
    <phoneticPr fontId="3"/>
  </si>
  <si>
    <t>07154</t>
  </si>
  <si>
    <t>90577</t>
  </si>
  <si>
    <t>東京国内ポーク課</t>
  </si>
  <si>
    <t>90029</t>
  </si>
  <si>
    <t>90678</t>
  </si>
  <si>
    <t>手羽先</t>
    <rPh sb="0" eb="3">
      <t>テバサキ</t>
    </rPh>
    <phoneticPr fontId="3"/>
  </si>
  <si>
    <t>90051</t>
  </si>
  <si>
    <t>大阪国内ポーク課</t>
  </si>
  <si>
    <t>90517</t>
  </si>
  <si>
    <t>90084</t>
  </si>
  <si>
    <t>日本ＦＰ鹿児島</t>
  </si>
  <si>
    <t>90673</t>
  </si>
  <si>
    <t>90115</t>
  </si>
  <si>
    <t>90181</t>
  </si>
  <si>
    <t>90140</t>
  </si>
  <si>
    <t>90599</t>
  </si>
  <si>
    <t>90142</t>
  </si>
  <si>
    <t>90494</t>
  </si>
  <si>
    <t>90144</t>
  </si>
  <si>
    <t>90145</t>
  </si>
  <si>
    <t>01650</t>
  </si>
  <si>
    <t>興和冷蔵㈱名港工場</t>
  </si>
  <si>
    <t>90152</t>
  </si>
  <si>
    <t>22148</t>
  </si>
  <si>
    <t>東濃運輸㈱</t>
  </si>
  <si>
    <t>90167</t>
  </si>
  <si>
    <t>90970</t>
  </si>
  <si>
    <t>90741</t>
  </si>
  <si>
    <t>90183</t>
  </si>
  <si>
    <t>90629</t>
  </si>
  <si>
    <t>90257</t>
  </si>
  <si>
    <t>りんくう営業部</t>
  </si>
  <si>
    <t>00146</t>
  </si>
  <si>
    <t>エースワン</t>
  </si>
  <si>
    <t>90259</t>
  </si>
  <si>
    <t>90451</t>
  </si>
  <si>
    <t>00150</t>
  </si>
  <si>
    <t>オークワ</t>
  </si>
  <si>
    <t>90271</t>
  </si>
  <si>
    <t>90648</t>
  </si>
  <si>
    <t>90386</t>
  </si>
  <si>
    <t>91747</t>
  </si>
  <si>
    <t>00178</t>
  </si>
  <si>
    <t>関西スーパー</t>
  </si>
  <si>
    <t>90391</t>
  </si>
  <si>
    <t>90647</t>
  </si>
  <si>
    <t>90786</t>
  </si>
  <si>
    <t>00203</t>
  </si>
  <si>
    <t>90979</t>
  </si>
  <si>
    <t>90499</t>
  </si>
  <si>
    <t>大阪国内ポーク特販課</t>
  </si>
  <si>
    <t>90854</t>
  </si>
  <si>
    <t>90529</t>
  </si>
  <si>
    <t>90866</t>
  </si>
  <si>
    <t>90566</t>
  </si>
  <si>
    <t>04722</t>
  </si>
  <si>
    <t>02461</t>
  </si>
  <si>
    <t>㈱王将ＦＳ久御山工場</t>
  </si>
  <si>
    <t>20066</t>
  </si>
  <si>
    <t>ライフ堺ＰＣオンライ</t>
  </si>
  <si>
    <t>03217</t>
  </si>
  <si>
    <t>いかりミートセンター</t>
  </si>
  <si>
    <t>00275</t>
  </si>
  <si>
    <t>03887</t>
  </si>
  <si>
    <t>西友宇治田原センター</t>
  </si>
  <si>
    <t>90649</t>
  </si>
  <si>
    <t>02784</t>
  </si>
  <si>
    <t>㈱オークワ</t>
  </si>
  <si>
    <t>90666</t>
  </si>
  <si>
    <t>日本ＦＰ㈱諌早工場</t>
  </si>
  <si>
    <t>名古屋</t>
  </si>
  <si>
    <t>90714</t>
  </si>
  <si>
    <t>90695</t>
  </si>
  <si>
    <t>91740</t>
  </si>
  <si>
    <t>90988</t>
  </si>
  <si>
    <t>90761</t>
  </si>
  <si>
    <t>90768</t>
  </si>
  <si>
    <t>90037</t>
  </si>
  <si>
    <t>日本ハムＦ㈱徳島工場</t>
  </si>
  <si>
    <t>90769</t>
  </si>
  <si>
    <t>03554</t>
  </si>
  <si>
    <t>大山ハム㈱</t>
  </si>
  <si>
    <t>00413</t>
  </si>
  <si>
    <t>バロー</t>
  </si>
  <si>
    <t>90781</t>
  </si>
  <si>
    <t>00414</t>
  </si>
  <si>
    <t>ハローズ</t>
  </si>
  <si>
    <t>90964</t>
  </si>
  <si>
    <t>90790</t>
  </si>
  <si>
    <t>90794</t>
  </si>
  <si>
    <t>00503</t>
  </si>
  <si>
    <t>マルキョウ</t>
  </si>
  <si>
    <t>90834</t>
  </si>
  <si>
    <t>日本ハムＦ㈱長崎工場</t>
  </si>
  <si>
    <t>マルヨシ</t>
  </si>
  <si>
    <t>90952</t>
  </si>
  <si>
    <t>90859</t>
  </si>
  <si>
    <t>90870</t>
  </si>
  <si>
    <t>国内ポーク課直送</t>
  </si>
  <si>
    <t>90879</t>
  </si>
  <si>
    <t>90926</t>
  </si>
  <si>
    <t>90929</t>
  </si>
  <si>
    <t>90935</t>
  </si>
  <si>
    <t>日本ＦＰ㈱川棚工場</t>
  </si>
  <si>
    <t>90954</t>
  </si>
  <si>
    <t>日本ＦＰ四国㈱</t>
  </si>
  <si>
    <t>02917</t>
  </si>
  <si>
    <t>横浜冷凍㈱鳥栖２</t>
  </si>
  <si>
    <t>91117</t>
  </si>
  <si>
    <t>02397</t>
  </si>
  <si>
    <t>マルキョウ精肉センタ</t>
  </si>
  <si>
    <t>00723</t>
  </si>
  <si>
    <t>ワイエスフード㈱</t>
  </si>
  <si>
    <t>91234</t>
  </si>
  <si>
    <t>07765</t>
  </si>
  <si>
    <t>㈱エーブル</t>
  </si>
  <si>
    <t>05113</t>
  </si>
  <si>
    <t>㈱ニチレイロジ鳥栖</t>
  </si>
  <si>
    <t>92795</t>
  </si>
  <si>
    <t>11660</t>
  </si>
  <si>
    <t>広島プロセスＣ熊本</t>
  </si>
  <si>
    <t>92956</t>
  </si>
  <si>
    <t>04577</t>
  </si>
  <si>
    <t>㈱西鉄ストア生鮮食品</t>
  </si>
  <si>
    <t>06348</t>
  </si>
  <si>
    <t>大三ミート産業㈱</t>
  </si>
  <si>
    <t>90044</t>
  </si>
  <si>
    <t>17455</t>
  </si>
  <si>
    <t>鹿野ファーム福岡営業</t>
  </si>
  <si>
    <t>93234</t>
  </si>
  <si>
    <t>日本ハムＦ株長崎工場</t>
  </si>
  <si>
    <t>93235</t>
  </si>
  <si>
    <t>19363</t>
  </si>
  <si>
    <t>JA全農基山</t>
  </si>
  <si>
    <t>01470</t>
  </si>
  <si>
    <t>日本物流センター東京</t>
  </si>
  <si>
    <t>90236</t>
  </si>
  <si>
    <t>11159</t>
  </si>
  <si>
    <t>中部プロセスセンター</t>
  </si>
  <si>
    <t>00710</t>
  </si>
  <si>
    <t>長崎福鳥㈱諌早</t>
  </si>
  <si>
    <t>91128</t>
  </si>
  <si>
    <t>南日本ＦＦ㈱熊本</t>
  </si>
  <si>
    <t>91129</t>
  </si>
  <si>
    <t>南日本ＦＦ㈱鹿児島</t>
  </si>
  <si>
    <t>91184</t>
  </si>
  <si>
    <t>南日本ＦＦ大分</t>
  </si>
  <si>
    <t>90756</t>
  </si>
  <si>
    <t>南日本フレッシュＦ㈱</t>
  </si>
  <si>
    <t>03539</t>
  </si>
  <si>
    <t>福岡食肉販売㈱</t>
  </si>
  <si>
    <t>09812</t>
  </si>
  <si>
    <t>北九とり善㈱</t>
  </si>
  <si>
    <t>12086</t>
  </si>
  <si>
    <t>北九福鳥㈱</t>
  </si>
  <si>
    <t>09119</t>
  </si>
  <si>
    <t>北九福鳥㈱熊本</t>
  </si>
  <si>
    <t>09204</t>
  </si>
  <si>
    <t>北九福鳥㈱佐賀</t>
  </si>
  <si>
    <t>04746</t>
  </si>
  <si>
    <t>北九福鳥㈱福岡</t>
  </si>
  <si>
    <t>00923</t>
  </si>
  <si>
    <t>松源</t>
  </si>
  <si>
    <t>00790</t>
  </si>
  <si>
    <t>本田産業倉庫部</t>
  </si>
  <si>
    <t>ＮＢＣ東京</t>
  </si>
  <si>
    <t>00960</t>
  </si>
  <si>
    <t>西ＮＦ岡山</t>
  </si>
  <si>
    <t>00961</t>
  </si>
  <si>
    <t>西ＮＦ沖縄</t>
  </si>
  <si>
    <t>00962</t>
  </si>
  <si>
    <t>西ＮＦ岩国</t>
  </si>
  <si>
    <t>00963</t>
  </si>
  <si>
    <t>西ＮＦ鳥栖</t>
  </si>
  <si>
    <t>00964</t>
  </si>
  <si>
    <t>西ＮＦ宮崎</t>
  </si>
  <si>
    <t>14999</t>
  </si>
  <si>
    <t>西日本Ｆ㈱福岡量販</t>
  </si>
  <si>
    <t>00965</t>
  </si>
  <si>
    <t>西ＮＦ熊本</t>
  </si>
  <si>
    <t>00611</t>
  </si>
  <si>
    <t>全農中京畜産センター</t>
  </si>
  <si>
    <t>00966</t>
  </si>
  <si>
    <t>西ＮＦ広島</t>
  </si>
  <si>
    <t>15229</t>
  </si>
  <si>
    <t>総合食品エスイー福岡</t>
  </si>
  <si>
    <t>00967</t>
  </si>
  <si>
    <t>西ＮＦ香川</t>
  </si>
  <si>
    <t>21790</t>
  </si>
  <si>
    <t>名古屋第二センター</t>
  </si>
  <si>
    <t>00968</t>
  </si>
  <si>
    <t>西ＮＦ高知</t>
  </si>
  <si>
    <t>10159</t>
  </si>
  <si>
    <t>00969</t>
  </si>
  <si>
    <t>西ＮＦ佐賀</t>
  </si>
  <si>
    <t>20524</t>
  </si>
  <si>
    <t>横浜アイランドシティ</t>
  </si>
  <si>
    <t>日本物流センター福岡</t>
  </si>
  <si>
    <t>00971</t>
  </si>
  <si>
    <t>00972</t>
  </si>
  <si>
    <t>西ＮＦ鹿屋</t>
  </si>
  <si>
    <t>00973</t>
  </si>
  <si>
    <t>00974</t>
  </si>
  <si>
    <t>00975</t>
  </si>
  <si>
    <t>00976</t>
  </si>
  <si>
    <t>西ＮＦ大分</t>
  </si>
  <si>
    <t>00977</t>
  </si>
  <si>
    <t>00978</t>
  </si>
  <si>
    <t>西ＮＦ鳥取</t>
  </si>
  <si>
    <t>00979</t>
  </si>
  <si>
    <t>西ＮＦ島根</t>
  </si>
  <si>
    <t>00980</t>
  </si>
  <si>
    <t>西ＮＦ徳島</t>
  </si>
  <si>
    <t>00981</t>
  </si>
  <si>
    <t>西ＮＦ浜田</t>
  </si>
  <si>
    <t>00982</t>
  </si>
  <si>
    <t>西ＮＦ福岡</t>
  </si>
  <si>
    <t>00983</t>
  </si>
  <si>
    <t>00984</t>
  </si>
  <si>
    <t>西ＮＦ福山</t>
  </si>
  <si>
    <t>00985</t>
  </si>
  <si>
    <t>00986</t>
  </si>
  <si>
    <t>西ＮＦ広域事業部</t>
  </si>
  <si>
    <t>00989</t>
  </si>
  <si>
    <t>西鉄ストアー</t>
  </si>
  <si>
    <t>00991</t>
  </si>
  <si>
    <t>00992</t>
  </si>
  <si>
    <t>01078</t>
  </si>
  <si>
    <t>中ＮＦブロイラー</t>
  </si>
  <si>
    <t>01079</t>
  </si>
  <si>
    <t>01080</t>
  </si>
  <si>
    <t>中ＮＦ伊勢</t>
  </si>
  <si>
    <t>01081</t>
  </si>
  <si>
    <t>中ＮＦ岡崎</t>
  </si>
  <si>
    <t>01082</t>
  </si>
  <si>
    <t>中ＮＦ岐阜</t>
  </si>
  <si>
    <t>01083</t>
  </si>
  <si>
    <t>中ＮＦ京都</t>
  </si>
  <si>
    <t>01084</t>
  </si>
  <si>
    <t>01086</t>
  </si>
  <si>
    <t>中ＮＦ阪神</t>
  </si>
  <si>
    <t>01087</t>
  </si>
  <si>
    <t>中ＮＦ滋賀</t>
  </si>
  <si>
    <t>01089</t>
  </si>
  <si>
    <t>中ＮＦ神戸</t>
  </si>
  <si>
    <t>01090</t>
  </si>
  <si>
    <t>中ＮＦ大阪</t>
  </si>
  <si>
    <t>01092</t>
  </si>
  <si>
    <t>中ＮＦ中部特販</t>
  </si>
  <si>
    <t>01094</t>
  </si>
  <si>
    <t>中ＮＦ東濃</t>
  </si>
  <si>
    <t>01095</t>
  </si>
  <si>
    <t>中ＮＦ奈良</t>
  </si>
  <si>
    <t>01096</t>
  </si>
  <si>
    <t>中ＮＦ福知山</t>
  </si>
  <si>
    <t>01097</t>
  </si>
  <si>
    <t>中ＮＦ兵庫</t>
  </si>
  <si>
    <t>01098</t>
  </si>
  <si>
    <t>中ＮＦ豊橋</t>
  </si>
  <si>
    <t>01099</t>
  </si>
  <si>
    <t>中ＮＦ本店</t>
  </si>
  <si>
    <t>01100</t>
  </si>
  <si>
    <t>中ＮＦ枚方</t>
  </si>
  <si>
    <t>01101</t>
  </si>
  <si>
    <t>中ＮＦ名古屋</t>
  </si>
  <si>
    <t>01102</t>
  </si>
  <si>
    <t>中ＮＦ名古屋量販</t>
  </si>
  <si>
    <t>01106</t>
  </si>
  <si>
    <t>中村総業</t>
  </si>
  <si>
    <t>01107</t>
  </si>
  <si>
    <t>中日本Ｆ御所</t>
  </si>
  <si>
    <t>01109</t>
  </si>
  <si>
    <t>中日本Ｆ三重</t>
  </si>
  <si>
    <t>01112</t>
  </si>
  <si>
    <t>中日本Ｆ和歌山</t>
  </si>
  <si>
    <t>01117</t>
  </si>
  <si>
    <t>長崎日本ハム㈱</t>
  </si>
  <si>
    <t>01133</t>
  </si>
  <si>
    <t>天満屋</t>
  </si>
  <si>
    <t>01136</t>
  </si>
  <si>
    <t>都城福鳥㈱</t>
  </si>
  <si>
    <t>01144</t>
  </si>
  <si>
    <t>東ＮＦ郡山</t>
  </si>
  <si>
    <t>01145</t>
  </si>
  <si>
    <t>東ＮＦ五所川原</t>
  </si>
  <si>
    <t>01150</t>
  </si>
  <si>
    <t>東ＮＦ山形</t>
  </si>
  <si>
    <t>01151</t>
  </si>
  <si>
    <t>東ＮＦ秋田</t>
  </si>
  <si>
    <t>01155</t>
  </si>
  <si>
    <t>東ＮＦ盛岡</t>
  </si>
  <si>
    <t>01156</t>
  </si>
  <si>
    <t>東ＮＦ青森</t>
  </si>
  <si>
    <t>01157</t>
  </si>
  <si>
    <t>東ＮＦ仙台</t>
  </si>
  <si>
    <t>01164</t>
  </si>
  <si>
    <t>東ＮＦ八戸</t>
  </si>
  <si>
    <t>01185</t>
  </si>
  <si>
    <t>東水舞洲</t>
  </si>
  <si>
    <t>01202</t>
  </si>
  <si>
    <t>東洋水産㈱舞洲工場</t>
  </si>
  <si>
    <t>01232</t>
  </si>
  <si>
    <t>肉よし</t>
  </si>
  <si>
    <t>01246</t>
  </si>
  <si>
    <t>日本ハム惣菜㈱宮崎</t>
  </si>
  <si>
    <t>01252</t>
  </si>
  <si>
    <t>日本物流センター株式会社</t>
  </si>
  <si>
    <t>01274</t>
  </si>
  <si>
    <t>八洋食品</t>
  </si>
  <si>
    <t>01296</t>
  </si>
  <si>
    <t>平和堂</t>
  </si>
  <si>
    <t>01316</t>
  </si>
  <si>
    <t>北九福鳥㈱日田</t>
  </si>
  <si>
    <t>01317</t>
  </si>
  <si>
    <t>01318</t>
  </si>
  <si>
    <t>北九福鳥熊本南</t>
  </si>
  <si>
    <t>01331</t>
  </si>
  <si>
    <t>矢上冷蔵飯盛</t>
  </si>
  <si>
    <t>01338</t>
  </si>
  <si>
    <t>林兼冷蔵第２</t>
  </si>
  <si>
    <t>01349</t>
  </si>
  <si>
    <t>諫早プラント</t>
  </si>
  <si>
    <t>01350</t>
  </si>
  <si>
    <t>ＮＴ</t>
  </si>
  <si>
    <t>01351</t>
  </si>
  <si>
    <t>イズミ</t>
  </si>
  <si>
    <t>01352</t>
  </si>
  <si>
    <t>九州ダイエ－</t>
  </si>
  <si>
    <t>01354</t>
  </si>
  <si>
    <t>コ－プこうべ</t>
  </si>
  <si>
    <t>01355</t>
  </si>
  <si>
    <t>セレクト</t>
  </si>
  <si>
    <t>01356</t>
  </si>
  <si>
    <t>ツカノ</t>
  </si>
  <si>
    <t>01357</t>
  </si>
  <si>
    <t>トスク</t>
  </si>
  <si>
    <t>01359</t>
  </si>
  <si>
    <t>ナカヒラ</t>
  </si>
  <si>
    <t>01364</t>
  </si>
  <si>
    <t>マルナカ</t>
  </si>
  <si>
    <t>01365</t>
  </si>
  <si>
    <t>王将フードサービス</t>
  </si>
  <si>
    <t>01378</t>
  </si>
  <si>
    <t>信州ハム㈱</t>
  </si>
  <si>
    <t>01403</t>
  </si>
  <si>
    <t>Ａコープ</t>
  </si>
  <si>
    <t>01502</t>
  </si>
  <si>
    <t>三和</t>
  </si>
  <si>
    <t>01529</t>
  </si>
  <si>
    <t>九州相模ハム㈱熊本</t>
  </si>
  <si>
    <t>01533</t>
  </si>
  <si>
    <t>㈱とり康</t>
  </si>
  <si>
    <t>01537</t>
  </si>
  <si>
    <t>南九州畜産興業㈱名古屋</t>
  </si>
  <si>
    <t>01544</t>
  </si>
  <si>
    <t>㈱福鳥</t>
  </si>
  <si>
    <t>01545</t>
  </si>
  <si>
    <t>トーホー</t>
  </si>
  <si>
    <t>01557</t>
  </si>
  <si>
    <t>南九州畜産興業㈱福岡</t>
  </si>
  <si>
    <t>01559</t>
  </si>
  <si>
    <t>南日本フレッシュフード㈱熊本</t>
  </si>
  <si>
    <t>01560</t>
  </si>
  <si>
    <t>南日本フレッシュフード㈱大分</t>
  </si>
  <si>
    <t>01577</t>
  </si>
  <si>
    <t>株式会社　カネスエ</t>
  </si>
  <si>
    <t>01578</t>
  </si>
  <si>
    <t>株式会社　万代</t>
  </si>
  <si>
    <t>01620</t>
  </si>
  <si>
    <t>コープえひめ</t>
  </si>
  <si>
    <t>01621</t>
  </si>
  <si>
    <t>フジ</t>
  </si>
  <si>
    <t>01629</t>
  </si>
  <si>
    <t>中ＮＦ近畿量販</t>
  </si>
  <si>
    <t>01632</t>
  </si>
  <si>
    <t>中ＮＦ近畿特販</t>
  </si>
  <si>
    <t>01666</t>
  </si>
  <si>
    <t>株式会社さくら産業</t>
  </si>
  <si>
    <t>01668</t>
  </si>
  <si>
    <t>ヤマナカ</t>
  </si>
  <si>
    <t>01684</t>
  </si>
  <si>
    <t>西日本冷凍㈱佐世保工場</t>
  </si>
  <si>
    <t>01713</t>
  </si>
  <si>
    <t>河合製氷冷蔵　古賀物流</t>
  </si>
  <si>
    <t>01728</t>
  </si>
  <si>
    <t>ニシムタ</t>
  </si>
  <si>
    <t>01729</t>
  </si>
  <si>
    <t>大三ミート産業株式会社</t>
  </si>
  <si>
    <t>01732</t>
  </si>
  <si>
    <t>株式会社デイリーフーズ</t>
  </si>
  <si>
    <t>01733</t>
  </si>
  <si>
    <t>トライアルＰＣ</t>
  </si>
  <si>
    <t>01734</t>
  </si>
  <si>
    <t>株式会社阿蘇高原ファーム</t>
  </si>
  <si>
    <t>01735</t>
  </si>
  <si>
    <t>関西丸一食品株式会社</t>
  </si>
  <si>
    <t>01736</t>
  </si>
  <si>
    <t>株式会社清川産業</t>
  </si>
  <si>
    <t>01738</t>
  </si>
  <si>
    <t>横浜冷凍株式会社鳥栖物流センター</t>
  </si>
  <si>
    <t>01739</t>
  </si>
  <si>
    <t>有限会社トライ食品</t>
  </si>
  <si>
    <t>01740</t>
  </si>
  <si>
    <t>宝船冷蔵株式会社南港工場</t>
  </si>
  <si>
    <t>01741</t>
  </si>
  <si>
    <t>有限会社本田産業</t>
  </si>
  <si>
    <t>01742</t>
  </si>
  <si>
    <t>河合製氷冷蔵株式会社</t>
  </si>
  <si>
    <t>01743</t>
  </si>
  <si>
    <t>アサヒビール園株式会社</t>
  </si>
  <si>
    <t>01745</t>
  </si>
  <si>
    <t>日本食品株式会社</t>
  </si>
  <si>
    <t>01746</t>
  </si>
  <si>
    <t>株式会社エーブル</t>
  </si>
  <si>
    <t>01747</t>
  </si>
  <si>
    <t>社内販売</t>
  </si>
  <si>
    <t>01748</t>
  </si>
  <si>
    <t>販売</t>
  </si>
  <si>
    <t>01749</t>
  </si>
  <si>
    <t>マックスバリュ</t>
  </si>
  <si>
    <t>01750</t>
  </si>
  <si>
    <t>鳥善ブロイラー株式会社</t>
  </si>
  <si>
    <t>01751</t>
  </si>
  <si>
    <t>株式会社小林食品</t>
  </si>
  <si>
    <t>01752</t>
  </si>
  <si>
    <t>長崎福鳥株式会社</t>
  </si>
  <si>
    <t>01753</t>
  </si>
  <si>
    <t>北九福鳥株式会社</t>
  </si>
  <si>
    <t>01754</t>
  </si>
  <si>
    <t>鹿児島中央畜産株式会社</t>
  </si>
  <si>
    <t>01755</t>
  </si>
  <si>
    <t>株式会社都城くみあい食品</t>
  </si>
  <si>
    <t>01756</t>
  </si>
  <si>
    <t>日隈畜産有限会社</t>
  </si>
  <si>
    <t>01757</t>
  </si>
  <si>
    <t>ダイエー茨木（指定農場）</t>
  </si>
  <si>
    <t>01758</t>
  </si>
  <si>
    <t>ダイエー茨木（指定農場）１</t>
  </si>
  <si>
    <t>01759</t>
  </si>
  <si>
    <t>ダイエー茨木　Ｐ</t>
  </si>
  <si>
    <t>01760</t>
  </si>
  <si>
    <t>ダイエー茨木</t>
  </si>
  <si>
    <t>01761</t>
  </si>
  <si>
    <t>ダイエー福岡</t>
  </si>
  <si>
    <t>01762</t>
  </si>
  <si>
    <t>ダイエー福岡（長崎産）</t>
  </si>
  <si>
    <t>01775</t>
  </si>
  <si>
    <t>ワイエスフーズ　１</t>
  </si>
  <si>
    <t>01777</t>
  </si>
  <si>
    <t>一品香食品１</t>
  </si>
  <si>
    <t>01778</t>
  </si>
  <si>
    <t>王将ＦＳ　１</t>
  </si>
  <si>
    <t>01779</t>
  </si>
  <si>
    <t>関西丸一食品㈱　１</t>
  </si>
  <si>
    <t>01781</t>
  </si>
  <si>
    <t>㈱清川産業　１</t>
  </si>
  <si>
    <t>01783</t>
  </si>
  <si>
    <t>中ＮＦ中部特販１</t>
  </si>
  <si>
    <t>01784</t>
  </si>
  <si>
    <t>横浜冷凍㈱鳥栖物流Ｃ１</t>
  </si>
  <si>
    <t>01785</t>
  </si>
  <si>
    <t>横浜冷凍㈱鳥栖物流Ｃ２</t>
  </si>
  <si>
    <t>01800</t>
  </si>
  <si>
    <t>新生</t>
  </si>
  <si>
    <t>01801</t>
  </si>
  <si>
    <t>西ＮＦ中四国</t>
  </si>
  <si>
    <t>01802</t>
  </si>
  <si>
    <t>近商</t>
  </si>
  <si>
    <t>01803</t>
  </si>
  <si>
    <t>近商１</t>
  </si>
  <si>
    <t>01804</t>
  </si>
  <si>
    <t>サカエ</t>
  </si>
  <si>
    <t>01805</t>
  </si>
  <si>
    <t>マルアイ</t>
  </si>
  <si>
    <t>01806</t>
  </si>
  <si>
    <t>マルアイ２</t>
  </si>
  <si>
    <t>01807</t>
  </si>
  <si>
    <t>二ッショー２</t>
  </si>
  <si>
    <t>01812</t>
  </si>
  <si>
    <t>阪急</t>
  </si>
  <si>
    <t>01813</t>
  </si>
  <si>
    <t>阪急１</t>
  </si>
  <si>
    <t>01814</t>
  </si>
  <si>
    <t>光洋</t>
  </si>
  <si>
    <t>01816</t>
  </si>
  <si>
    <t>もっこす</t>
  </si>
  <si>
    <t>01817</t>
  </si>
  <si>
    <t>バロー１</t>
  </si>
  <si>
    <t>01826</t>
  </si>
  <si>
    <t>ダイエーサカエ</t>
  </si>
  <si>
    <t>01830</t>
  </si>
  <si>
    <t>永渕畜産</t>
  </si>
  <si>
    <t>01831</t>
  </si>
  <si>
    <t>永渕畜産　１</t>
  </si>
  <si>
    <t>01834</t>
  </si>
  <si>
    <t>ＮＦ佐賀　１</t>
  </si>
  <si>
    <t>01842</t>
  </si>
  <si>
    <t>西ＮＦ鹿児島南　１</t>
  </si>
  <si>
    <t>01843</t>
  </si>
  <si>
    <t>中ＮＦりんくう　１</t>
  </si>
  <si>
    <t>01846</t>
  </si>
  <si>
    <t>中ＮＦ名古屋量販　１</t>
  </si>
  <si>
    <t>01848</t>
  </si>
  <si>
    <t>古谷畜産１</t>
  </si>
  <si>
    <t>01854</t>
  </si>
  <si>
    <t>西ＮＦ佐賀南　１</t>
  </si>
  <si>
    <t>01859</t>
  </si>
  <si>
    <t>経済連</t>
  </si>
  <si>
    <t>01861</t>
  </si>
  <si>
    <t>野村畜産Ｔ</t>
  </si>
  <si>
    <t>01862</t>
  </si>
  <si>
    <t>野村畜産１Ｔ</t>
  </si>
  <si>
    <t>01878</t>
  </si>
  <si>
    <t>中ＮＦ三重　１</t>
  </si>
  <si>
    <t>01879</t>
  </si>
  <si>
    <t>中ＮＦ三重　２</t>
  </si>
  <si>
    <t>01880</t>
  </si>
  <si>
    <t>中ＮＦ三重　３</t>
  </si>
  <si>
    <t>01881</t>
  </si>
  <si>
    <t>中ＮＦ三重　４</t>
  </si>
  <si>
    <t>01882</t>
  </si>
  <si>
    <t>中ＮＦ岐阜　１</t>
  </si>
  <si>
    <t>01885</t>
  </si>
  <si>
    <t>西ＮＦ福山　１</t>
  </si>
  <si>
    <t>01890</t>
  </si>
  <si>
    <t>中ＮＦ枚方　１</t>
  </si>
  <si>
    <t>01891</t>
  </si>
  <si>
    <t>中ＮＦ枚方　２</t>
  </si>
  <si>
    <t>01892</t>
  </si>
  <si>
    <t>中ＮＦ枚方　３</t>
  </si>
  <si>
    <t>01895</t>
  </si>
  <si>
    <t>興和冷蔵名南工場　１</t>
  </si>
  <si>
    <t>01896</t>
  </si>
  <si>
    <t>西ＮＦ長崎　Ｔ</t>
  </si>
  <si>
    <t>01898</t>
  </si>
  <si>
    <t>西ＮＦ長崎（早稲田畜産）</t>
  </si>
  <si>
    <t>01899</t>
  </si>
  <si>
    <t>西ＮＦ長崎　１</t>
  </si>
  <si>
    <t>01900</t>
  </si>
  <si>
    <t>西ＮＦ長崎　２</t>
  </si>
  <si>
    <t>01908</t>
  </si>
  <si>
    <t>柿田ファーム</t>
  </si>
  <si>
    <t>01909</t>
  </si>
  <si>
    <t>柿田ファーム１</t>
  </si>
  <si>
    <t>01913</t>
  </si>
  <si>
    <t>西ＮＦ岡山（大黒天）</t>
  </si>
  <si>
    <t>01914</t>
  </si>
  <si>
    <t>西ＮＦ岡山（コープ）１</t>
  </si>
  <si>
    <t>01916</t>
  </si>
  <si>
    <t>西ＮＦ福岡　Ｔ</t>
  </si>
  <si>
    <t>01917</t>
  </si>
  <si>
    <t>西ＮＦ福岡　１　Ｔ</t>
  </si>
  <si>
    <t>01918</t>
  </si>
  <si>
    <t>西ＮＦ福岡　２　Ｔ</t>
  </si>
  <si>
    <t>01919</t>
  </si>
  <si>
    <t>古谷畜産２</t>
  </si>
  <si>
    <t>01924</t>
  </si>
  <si>
    <t>01925</t>
  </si>
  <si>
    <t>中ＮＦ名古屋量販（丸一）</t>
  </si>
  <si>
    <t>01926</t>
  </si>
  <si>
    <t>中ＮＦ名古屋量販（パレ）</t>
  </si>
  <si>
    <t>01927</t>
  </si>
  <si>
    <t>中ＮＦ名古屋量販（パレ）１</t>
  </si>
  <si>
    <t>01928</t>
  </si>
  <si>
    <t>中ＮＦ名古屋量販（ヤマナカ）１</t>
  </si>
  <si>
    <t>01930</t>
  </si>
  <si>
    <t>中ＮＦ名古屋量販（ピアコ）</t>
  </si>
  <si>
    <t>01942</t>
  </si>
  <si>
    <t>量販部</t>
  </si>
  <si>
    <t>01944</t>
  </si>
  <si>
    <t>矢場とん</t>
  </si>
  <si>
    <t>01958</t>
  </si>
  <si>
    <t>中ＮＦ和歌山　１</t>
  </si>
  <si>
    <t>01961</t>
  </si>
  <si>
    <t>中ＮＦ岡崎　１</t>
  </si>
  <si>
    <t>01967</t>
  </si>
  <si>
    <t>西ＮＦ久留米　１</t>
  </si>
  <si>
    <t>01969</t>
  </si>
  <si>
    <t>西ＮＦ熊本加工部</t>
  </si>
  <si>
    <t>01970</t>
  </si>
  <si>
    <t>西ＮＦ熊本加工部　１</t>
  </si>
  <si>
    <t>01971</t>
  </si>
  <si>
    <t>高原ファーム</t>
  </si>
  <si>
    <t>01990</t>
  </si>
  <si>
    <t>イオン関西（イオン指定農場）１</t>
  </si>
  <si>
    <t>01991</t>
  </si>
  <si>
    <t>西ＮＦ広島（フレスタ）</t>
  </si>
  <si>
    <t>01992</t>
  </si>
  <si>
    <t>フジ１</t>
  </si>
  <si>
    <t>01993</t>
  </si>
  <si>
    <t>ユアーズ１</t>
  </si>
  <si>
    <t>01994</t>
  </si>
  <si>
    <t>ユアーズ２</t>
  </si>
  <si>
    <t>01995</t>
  </si>
  <si>
    <t>フジ２</t>
  </si>
  <si>
    <t>01996</t>
  </si>
  <si>
    <t>販売（生産者）</t>
  </si>
  <si>
    <t>01997</t>
  </si>
  <si>
    <t>社内販売　１</t>
  </si>
  <si>
    <t>01999</t>
  </si>
  <si>
    <t>大三ミート産業㈱１</t>
  </si>
  <si>
    <t>02000</t>
  </si>
  <si>
    <t>大三ミート産業㈱２</t>
  </si>
  <si>
    <t>02001</t>
  </si>
  <si>
    <t>大三ミート産業㈱３</t>
  </si>
  <si>
    <t>02004</t>
  </si>
  <si>
    <t>鳥善フーズ箱崎１</t>
  </si>
  <si>
    <t>02007</t>
  </si>
  <si>
    <t>エスフーズ九州</t>
  </si>
  <si>
    <t>02008</t>
  </si>
  <si>
    <t>日本物流センター（黒豚）</t>
  </si>
  <si>
    <t>02009</t>
  </si>
  <si>
    <t>デイリーパック</t>
  </si>
  <si>
    <t>02049</t>
  </si>
  <si>
    <t>02050</t>
  </si>
  <si>
    <t>ジュールネフーズ</t>
  </si>
  <si>
    <t>02051</t>
  </si>
  <si>
    <t>ジュールネフーズ１</t>
  </si>
  <si>
    <t>02058</t>
  </si>
  <si>
    <t>02063</t>
  </si>
  <si>
    <t>大阪ダイエー</t>
  </si>
  <si>
    <t>02074</t>
  </si>
  <si>
    <t>ＫＹＫ１</t>
  </si>
  <si>
    <t>02075</t>
  </si>
  <si>
    <t>ＫＹＫ２</t>
  </si>
  <si>
    <t>02082</t>
  </si>
  <si>
    <t>メイショク</t>
  </si>
  <si>
    <t>02083</t>
  </si>
  <si>
    <t>ハンナン</t>
  </si>
  <si>
    <t>02090</t>
  </si>
  <si>
    <t>コープ神戸</t>
  </si>
  <si>
    <t>02095</t>
  </si>
  <si>
    <t>フレスタ</t>
  </si>
  <si>
    <t>デイリーパック１</t>
  </si>
  <si>
    <t>デイリーパック２</t>
  </si>
  <si>
    <t>デイリーパック３</t>
  </si>
  <si>
    <t>02100</t>
  </si>
  <si>
    <t>マイカル</t>
  </si>
  <si>
    <t>02103</t>
  </si>
  <si>
    <t>ジャスコ</t>
  </si>
  <si>
    <t>02107</t>
  </si>
  <si>
    <t>中ＮＦ中部本店</t>
  </si>
  <si>
    <t>02108</t>
  </si>
  <si>
    <t>イオン関西</t>
  </si>
  <si>
    <t>02150</t>
  </si>
  <si>
    <t>信州ミートパッカー</t>
  </si>
  <si>
    <t>02151</t>
  </si>
  <si>
    <t>大信畜産工業</t>
  </si>
  <si>
    <t>02194</t>
  </si>
  <si>
    <t>02221</t>
  </si>
  <si>
    <t>美鮮豚</t>
  </si>
  <si>
    <t>02229</t>
  </si>
  <si>
    <t>西ＮＦ鹿児島南（１）</t>
  </si>
  <si>
    <t>02238</t>
  </si>
  <si>
    <t>浜勝１</t>
  </si>
  <si>
    <t>02241</t>
  </si>
  <si>
    <t>サニーセンター</t>
  </si>
  <si>
    <t>02242</t>
  </si>
  <si>
    <t>浜勝大宰府工場</t>
  </si>
  <si>
    <t>02273</t>
  </si>
  <si>
    <t>ＯＢＣ大分</t>
  </si>
  <si>
    <t>02274</t>
  </si>
  <si>
    <t>南日本フレッシュフード鹿児島</t>
  </si>
  <si>
    <t>02276</t>
  </si>
  <si>
    <t>北九福鳥小倉</t>
  </si>
  <si>
    <t>02277</t>
  </si>
  <si>
    <t>北九福鳥飯塚</t>
  </si>
  <si>
    <t>02278</t>
  </si>
  <si>
    <t>北九福鳥佐賀</t>
  </si>
  <si>
    <t>02279</t>
  </si>
  <si>
    <t>北九福鳥熊本</t>
  </si>
  <si>
    <t>02280</t>
  </si>
  <si>
    <t>武蔵野福岡工場</t>
  </si>
  <si>
    <t>02290</t>
  </si>
  <si>
    <t>02292</t>
  </si>
  <si>
    <t>02293</t>
  </si>
  <si>
    <t>長崎ＮＨ浪漫工房</t>
  </si>
  <si>
    <t>02294</t>
  </si>
  <si>
    <t>長崎ＮＨ開発</t>
  </si>
  <si>
    <t>02297</t>
  </si>
  <si>
    <t>熊本加工部</t>
  </si>
  <si>
    <t>02316</t>
  </si>
  <si>
    <t>長崎ＮＨ赤川指定</t>
  </si>
  <si>
    <t>02324</t>
  </si>
  <si>
    <t>02325</t>
  </si>
  <si>
    <t>02326</t>
  </si>
  <si>
    <t>ムラタ冷蔵</t>
  </si>
  <si>
    <t>02329</t>
  </si>
  <si>
    <t>林兼産業都城</t>
  </si>
  <si>
    <t>02331</t>
  </si>
  <si>
    <t>矢上冷蔵大村</t>
  </si>
  <si>
    <t>02332</t>
  </si>
  <si>
    <t>大洋冷凍鳥栖</t>
  </si>
  <si>
    <t>02333</t>
  </si>
  <si>
    <t>ＮＰＦ船橋プラント</t>
  </si>
  <si>
    <t>02334</t>
  </si>
  <si>
    <t>マルキョウ（産地表示）</t>
  </si>
  <si>
    <t>02342</t>
  </si>
  <si>
    <t>日本物流センター（冷凍）</t>
  </si>
  <si>
    <t>02343</t>
  </si>
  <si>
    <t>日本物流センター（広域事業部）</t>
  </si>
  <si>
    <t>02346</t>
  </si>
  <si>
    <t>日本物流センター（中部飼料）</t>
  </si>
  <si>
    <t>02349</t>
  </si>
  <si>
    <t>中部飼料</t>
  </si>
  <si>
    <t>02351</t>
  </si>
  <si>
    <t>西ＮＦ高知２</t>
  </si>
  <si>
    <t>02352</t>
  </si>
  <si>
    <t>西ＮＦ島根１</t>
  </si>
  <si>
    <t>02353</t>
  </si>
  <si>
    <t>西ＮＦ鳥取１</t>
  </si>
  <si>
    <t>02355</t>
  </si>
  <si>
    <t>西ＮＦ四万十　下田産</t>
  </si>
  <si>
    <t>02356</t>
  </si>
  <si>
    <t>中ＮＦ滋賀１</t>
  </si>
  <si>
    <t>02357</t>
  </si>
  <si>
    <t>ピュアフード１</t>
  </si>
  <si>
    <t>02358</t>
  </si>
  <si>
    <t>ＮＦ和歌山２</t>
  </si>
  <si>
    <t>02359</t>
  </si>
  <si>
    <t>西ＮＦ四万十２</t>
  </si>
  <si>
    <t>02360</t>
  </si>
  <si>
    <t>阿波ポーク</t>
  </si>
  <si>
    <t>02361</t>
  </si>
  <si>
    <t>中ＮＦ伊勢２</t>
  </si>
  <si>
    <t>02362</t>
  </si>
  <si>
    <t>ＮＦ鳥取２</t>
  </si>
  <si>
    <t>02363</t>
  </si>
  <si>
    <t>マルマツ</t>
  </si>
  <si>
    <t>02364</t>
  </si>
  <si>
    <t>西ＮＦ島根２</t>
  </si>
  <si>
    <t>02366</t>
  </si>
  <si>
    <t>新生食品２</t>
  </si>
  <si>
    <t>02368</t>
  </si>
  <si>
    <t>光洋２</t>
  </si>
  <si>
    <t>02369</t>
  </si>
  <si>
    <t>西ＮＦ岡山２</t>
  </si>
  <si>
    <t>02370</t>
  </si>
  <si>
    <t>光洋　副産</t>
  </si>
  <si>
    <t>02371</t>
  </si>
  <si>
    <t>中ＮＦ滋賀２</t>
  </si>
  <si>
    <t>02372</t>
  </si>
  <si>
    <t>西ＮＦ高知５ミリ美鮮豚</t>
  </si>
  <si>
    <t>02373</t>
  </si>
  <si>
    <t>西ＮＦ高知５ミリＶＰ美鮮豚</t>
  </si>
  <si>
    <t>02374</t>
  </si>
  <si>
    <t>西ＮＦ高知美鮮豚</t>
  </si>
  <si>
    <t>02375</t>
  </si>
  <si>
    <t>西ＮＦ高知ＶＰ美鮮豚</t>
  </si>
  <si>
    <t>02376</t>
  </si>
  <si>
    <t>グルメ</t>
  </si>
  <si>
    <t>02377</t>
  </si>
  <si>
    <t>北海</t>
  </si>
  <si>
    <t>02378</t>
  </si>
  <si>
    <t>まるあい３</t>
  </si>
  <si>
    <t>02383</t>
  </si>
  <si>
    <t>ＮＦ京都広島産</t>
  </si>
  <si>
    <t>02384</t>
  </si>
  <si>
    <t>ベルタス</t>
  </si>
  <si>
    <t>02385</t>
  </si>
  <si>
    <t>ヘルマン</t>
  </si>
  <si>
    <t>02393</t>
  </si>
  <si>
    <t>西ＮＦ鳥取３</t>
  </si>
  <si>
    <t>02402</t>
  </si>
  <si>
    <t>バローパーツ</t>
  </si>
  <si>
    <t>02406</t>
  </si>
  <si>
    <t>関東ＮＦ静岡　副産</t>
  </si>
  <si>
    <t>02417</t>
  </si>
  <si>
    <t>中ＮＦ名古屋　タチヤ１</t>
  </si>
  <si>
    <t>02419</t>
  </si>
  <si>
    <t>千葉フード㈱本社パーツ</t>
  </si>
  <si>
    <t>02421</t>
  </si>
  <si>
    <t>千葉フード㈱埼玉パーツ</t>
  </si>
  <si>
    <t>02424</t>
  </si>
  <si>
    <t>西ＮＦ四万十１</t>
  </si>
  <si>
    <t>02425</t>
  </si>
  <si>
    <t>ＮＦ高知副産</t>
  </si>
  <si>
    <t>02426</t>
  </si>
  <si>
    <t>ＮＦ四万十　あい健康ぶた</t>
  </si>
  <si>
    <t>02430</t>
  </si>
  <si>
    <t>ピュアフード２</t>
  </si>
  <si>
    <t>02432</t>
  </si>
  <si>
    <t>美鮮豚２</t>
  </si>
  <si>
    <t>02434</t>
  </si>
  <si>
    <t>中ＮＦ名古屋１　もち豚</t>
  </si>
  <si>
    <t>02435</t>
  </si>
  <si>
    <t>高知産　サンプラザ用</t>
  </si>
  <si>
    <t>02440</t>
  </si>
  <si>
    <t>02444</t>
  </si>
  <si>
    <t>トライファーム副産</t>
  </si>
  <si>
    <t>02445</t>
  </si>
  <si>
    <t>トライファーム</t>
  </si>
  <si>
    <t>02450</t>
  </si>
  <si>
    <t>キョーエイ１</t>
  </si>
  <si>
    <t>02453</t>
  </si>
  <si>
    <t>阿波半丸</t>
  </si>
  <si>
    <t>02454</t>
  </si>
  <si>
    <t>もち豚</t>
  </si>
  <si>
    <t>02455</t>
  </si>
  <si>
    <t>キョーエイ２</t>
  </si>
  <si>
    <t>02456</t>
  </si>
  <si>
    <t>美鮮豚半丸</t>
  </si>
  <si>
    <t>02457</t>
  </si>
  <si>
    <t>副産</t>
  </si>
  <si>
    <t>02464</t>
  </si>
  <si>
    <t>高知産美鮮豚</t>
  </si>
  <si>
    <t>02465</t>
  </si>
  <si>
    <t>02466</t>
  </si>
  <si>
    <t>中川養豚産</t>
  </si>
  <si>
    <t>02472</t>
  </si>
  <si>
    <t>西ＮＦ香川副産</t>
  </si>
  <si>
    <t>02475</t>
  </si>
  <si>
    <t>冷凍大貫</t>
  </si>
  <si>
    <t>02490</t>
  </si>
  <si>
    <t>美鮮豚１</t>
  </si>
  <si>
    <t>02498</t>
  </si>
  <si>
    <t>伊予っこ豚</t>
  </si>
  <si>
    <t>02510</t>
  </si>
  <si>
    <t>真空美鮮豚</t>
  </si>
  <si>
    <t>02517</t>
  </si>
  <si>
    <t>リッチ</t>
  </si>
  <si>
    <t>02522</t>
  </si>
  <si>
    <t>高知産美鮮豚半丸</t>
  </si>
  <si>
    <t>02523</t>
  </si>
  <si>
    <t>高知産５ミリ美鮮豚</t>
  </si>
  <si>
    <t>02526</t>
  </si>
  <si>
    <t>西ＮＦ高知副産</t>
  </si>
  <si>
    <t>02536</t>
  </si>
  <si>
    <t>西ＮＦ広島もち豚</t>
  </si>
  <si>
    <t>02539</t>
  </si>
  <si>
    <t>西ＮＦ広島副産</t>
  </si>
  <si>
    <t>02547</t>
  </si>
  <si>
    <t>広島プロセス　もち豚</t>
  </si>
  <si>
    <t>02552</t>
  </si>
  <si>
    <t>西ＮＦ福山副産</t>
  </si>
  <si>
    <t>02553</t>
  </si>
  <si>
    <t>西ＮＦ福山Ｓ</t>
  </si>
  <si>
    <t>02558</t>
  </si>
  <si>
    <t>関東ＮＦ富山副産</t>
  </si>
  <si>
    <t>02564</t>
  </si>
  <si>
    <t>関東ＮＦ福井副産</t>
  </si>
  <si>
    <t>02571</t>
  </si>
  <si>
    <t>中ＮＦ大阪もち豚</t>
  </si>
  <si>
    <t>02572</t>
  </si>
  <si>
    <t>中ＮＦ大阪副産</t>
  </si>
  <si>
    <t>02579</t>
  </si>
  <si>
    <t>中ＮＦ枚方もち豚</t>
  </si>
  <si>
    <t>02580</t>
  </si>
  <si>
    <t>中ＮＦ枚方副産</t>
  </si>
  <si>
    <t>02584</t>
  </si>
  <si>
    <t>中ＮＦりんくう副産</t>
  </si>
  <si>
    <t>02588</t>
  </si>
  <si>
    <t>オークワ　パーツ１</t>
  </si>
  <si>
    <t>02589</t>
  </si>
  <si>
    <t>オークワ　パーツ２</t>
  </si>
  <si>
    <t>02590</t>
  </si>
  <si>
    <t>中ＮＦ神戸副産</t>
  </si>
  <si>
    <t>02595</t>
  </si>
  <si>
    <t>中ＮＦ阪神副産</t>
  </si>
  <si>
    <t>02603</t>
  </si>
  <si>
    <t>中ＮＦ京都副産</t>
  </si>
  <si>
    <t>02611</t>
  </si>
  <si>
    <t>中ＮＦ和歌山副産</t>
  </si>
  <si>
    <t>02619</t>
  </si>
  <si>
    <t>中ＮＦ福知山副産</t>
  </si>
  <si>
    <t>02623</t>
  </si>
  <si>
    <t>中ＮＦ奈良副産</t>
  </si>
  <si>
    <t>02632</t>
  </si>
  <si>
    <t>中ＮＦ滋賀副産</t>
  </si>
  <si>
    <t>02636</t>
  </si>
  <si>
    <t>中ＮＦ名古屋もち豚</t>
  </si>
  <si>
    <t>02642</t>
  </si>
  <si>
    <t>西ＮＦ鳥取副産</t>
  </si>
  <si>
    <t>02643</t>
  </si>
  <si>
    <t>大山美鮮豚</t>
  </si>
  <si>
    <t>02646</t>
  </si>
  <si>
    <t>大山美鮮豚１トＳ</t>
  </si>
  <si>
    <t>02647</t>
  </si>
  <si>
    <t>大山美鮮豚２</t>
  </si>
  <si>
    <t>02651</t>
  </si>
  <si>
    <t>西ＮＦ島根副産</t>
  </si>
  <si>
    <t>02654</t>
  </si>
  <si>
    <t>中ＮＦ名古屋Ｓ</t>
  </si>
  <si>
    <t>02655</t>
  </si>
  <si>
    <t>西ＮＦ鳥取マルイ１</t>
  </si>
  <si>
    <t>02656</t>
  </si>
  <si>
    <t>西ＮＦ鳥取マルイ２</t>
  </si>
  <si>
    <t>02666</t>
  </si>
  <si>
    <t>中ＮＦ甲子園副産</t>
  </si>
  <si>
    <t>02672</t>
  </si>
  <si>
    <t>西ＮＦ岡山大山美鮮豚２</t>
  </si>
  <si>
    <t>02673</t>
  </si>
  <si>
    <t>西ＮＦ岡山大山美鮮豚１</t>
  </si>
  <si>
    <t>02675</t>
  </si>
  <si>
    <t>西ＮＦ福山２大山美鮮豚</t>
  </si>
  <si>
    <t>02676</t>
  </si>
  <si>
    <t>ＮＨ徳島工場　冷凍四国産</t>
  </si>
  <si>
    <t>02677</t>
  </si>
  <si>
    <t>王将２</t>
  </si>
  <si>
    <t>02678</t>
  </si>
  <si>
    <t>山田商店</t>
  </si>
  <si>
    <t>02680</t>
  </si>
  <si>
    <t>四国産冷凍２</t>
  </si>
  <si>
    <t>02686</t>
  </si>
  <si>
    <t>コープみやざき</t>
  </si>
  <si>
    <t>02701</t>
  </si>
  <si>
    <t>東ＮＦいわき２</t>
  </si>
  <si>
    <t>02710</t>
  </si>
  <si>
    <t>関東ＮＦ石川２</t>
  </si>
  <si>
    <t>02712</t>
  </si>
  <si>
    <t>関東ＮＦ富山２</t>
  </si>
  <si>
    <t>02774</t>
  </si>
  <si>
    <t>関東ＮＦ石川４</t>
  </si>
  <si>
    <t>02778</t>
  </si>
  <si>
    <t>関東ＮＦ富山４</t>
  </si>
  <si>
    <t>02806</t>
  </si>
  <si>
    <t>マルハ</t>
  </si>
  <si>
    <t>02817</t>
  </si>
  <si>
    <t>食堂用</t>
  </si>
  <si>
    <t>02830</t>
  </si>
  <si>
    <t>国内ポーク課２</t>
  </si>
  <si>
    <t>02901</t>
  </si>
  <si>
    <t>関東ＮＦ福井１</t>
  </si>
  <si>
    <t>03662</t>
  </si>
  <si>
    <t>マックスバリュー</t>
  </si>
  <si>
    <t>03731</t>
  </si>
  <si>
    <t>関西</t>
  </si>
  <si>
    <t>03732</t>
  </si>
  <si>
    <t>丸十</t>
  </si>
  <si>
    <t>03965</t>
  </si>
  <si>
    <t>04082</t>
  </si>
  <si>
    <t>04106</t>
  </si>
  <si>
    <t>04135</t>
  </si>
  <si>
    <t>04191</t>
  </si>
  <si>
    <t>セレクトフーズ</t>
  </si>
  <si>
    <t>04469</t>
  </si>
  <si>
    <t>04497</t>
  </si>
  <si>
    <t>アカシヤ</t>
  </si>
  <si>
    <t>04661</t>
  </si>
  <si>
    <t>横冷／福岡センター</t>
  </si>
  <si>
    <t>04662</t>
  </si>
  <si>
    <t>南日本フレッシュフードスライス工場</t>
  </si>
  <si>
    <t>04663</t>
  </si>
  <si>
    <t>㈱フェニックス</t>
  </si>
  <si>
    <t>04664</t>
  </si>
  <si>
    <t>ナンチク北九州</t>
  </si>
  <si>
    <t>04666</t>
  </si>
  <si>
    <t>ワイエスフード１</t>
  </si>
  <si>
    <t>04667</t>
  </si>
  <si>
    <t>トリゼンフーズ箱崎</t>
  </si>
  <si>
    <t>04668</t>
  </si>
  <si>
    <t>徳島工場１</t>
  </si>
  <si>
    <t>04669</t>
  </si>
  <si>
    <t>兵庫工場１</t>
  </si>
  <si>
    <t>04670</t>
  </si>
  <si>
    <t>兵庫工場２</t>
  </si>
  <si>
    <t>04671</t>
  </si>
  <si>
    <t>㈱マルハニチロ物流南港ＢＣ</t>
  </si>
  <si>
    <t>04672</t>
  </si>
  <si>
    <t>検体</t>
  </si>
  <si>
    <t>05023</t>
  </si>
  <si>
    <t>05133</t>
  </si>
  <si>
    <t>05188</t>
  </si>
  <si>
    <t>05416</t>
  </si>
  <si>
    <t>05457</t>
  </si>
  <si>
    <t>都城産</t>
  </si>
  <si>
    <t>05458</t>
  </si>
  <si>
    <t>農山</t>
  </si>
  <si>
    <t>05460</t>
  </si>
  <si>
    <t>Ｎ</t>
  </si>
  <si>
    <t>05462</t>
  </si>
  <si>
    <t>ロッキー</t>
  </si>
  <si>
    <t>05463</t>
  </si>
  <si>
    <t>ナベシマ</t>
  </si>
  <si>
    <t>05464</t>
  </si>
  <si>
    <t>サンコー</t>
  </si>
  <si>
    <t>05737</t>
  </si>
  <si>
    <t>05851</t>
  </si>
  <si>
    <t>児湯フーズ八代</t>
  </si>
  <si>
    <t>05854</t>
  </si>
  <si>
    <t>日本ピュアフード株式会社　鹿児島工場</t>
  </si>
  <si>
    <t>05869</t>
  </si>
  <si>
    <t>在庫</t>
  </si>
  <si>
    <t>05936</t>
  </si>
  <si>
    <t>横冷／鳥栖第二</t>
  </si>
  <si>
    <t>05937</t>
  </si>
  <si>
    <t>鹿児島南　２９</t>
  </si>
  <si>
    <t>05938</t>
  </si>
  <si>
    <t>小林食品２</t>
  </si>
  <si>
    <t>05939</t>
  </si>
  <si>
    <t>日隈畜産２</t>
  </si>
  <si>
    <t>05940</t>
  </si>
  <si>
    <t>都城くみあい食品２</t>
  </si>
  <si>
    <t>05941</t>
  </si>
  <si>
    <t>徳島工場２</t>
  </si>
  <si>
    <t>06022</t>
  </si>
  <si>
    <t>自家消費</t>
  </si>
  <si>
    <t>06063</t>
  </si>
  <si>
    <t>ビーフ課１</t>
  </si>
  <si>
    <t>06084</t>
  </si>
  <si>
    <t>ＮＢＣ</t>
  </si>
  <si>
    <t>06161</t>
  </si>
  <si>
    <t>中日本フード</t>
  </si>
  <si>
    <t>06191</t>
  </si>
  <si>
    <t>06236</t>
  </si>
  <si>
    <t>富士（営）</t>
  </si>
  <si>
    <t>06257</t>
  </si>
  <si>
    <t>横浜（営）</t>
  </si>
  <si>
    <t>06314</t>
  </si>
  <si>
    <t>新多摩（営）</t>
  </si>
  <si>
    <t>06371</t>
  </si>
  <si>
    <t>中部</t>
  </si>
  <si>
    <t>06372</t>
  </si>
  <si>
    <t>岡崎（営）</t>
  </si>
  <si>
    <t>06374</t>
  </si>
  <si>
    <t>ウスネ</t>
  </si>
  <si>
    <t>06376</t>
  </si>
  <si>
    <t>静岡（営）</t>
  </si>
  <si>
    <t>06383</t>
  </si>
  <si>
    <t>豊橋</t>
  </si>
  <si>
    <t>06387</t>
  </si>
  <si>
    <t>浜松（営）</t>
  </si>
  <si>
    <t>06558</t>
  </si>
  <si>
    <t>カワモト</t>
  </si>
  <si>
    <t>06559</t>
  </si>
  <si>
    <t>沖縄</t>
  </si>
  <si>
    <t>06568</t>
  </si>
  <si>
    <t>京都</t>
  </si>
  <si>
    <t>06571</t>
  </si>
  <si>
    <t>中平</t>
  </si>
  <si>
    <t>06577</t>
  </si>
  <si>
    <t>和歌山</t>
  </si>
  <si>
    <t>06579</t>
  </si>
  <si>
    <t>九州ダイエー</t>
  </si>
  <si>
    <t>06581</t>
  </si>
  <si>
    <t>広域事業部</t>
  </si>
  <si>
    <t>06582</t>
  </si>
  <si>
    <t>カワノ</t>
  </si>
  <si>
    <t>06584</t>
  </si>
  <si>
    <t>丸和</t>
  </si>
  <si>
    <t>06585</t>
  </si>
  <si>
    <t>スギタニ</t>
  </si>
  <si>
    <t>06587</t>
  </si>
  <si>
    <t>橋本</t>
  </si>
  <si>
    <t>06592</t>
  </si>
  <si>
    <t>コープこうべ</t>
  </si>
  <si>
    <t>06593</t>
  </si>
  <si>
    <t>岡村</t>
  </si>
  <si>
    <t>06594</t>
  </si>
  <si>
    <t>兵庫</t>
  </si>
  <si>
    <t>06596</t>
  </si>
  <si>
    <t>名古屋量販</t>
  </si>
  <si>
    <t>06602</t>
  </si>
  <si>
    <t>福山</t>
  </si>
  <si>
    <t>06603</t>
  </si>
  <si>
    <t>マルミヤ</t>
  </si>
  <si>
    <t>06604</t>
  </si>
  <si>
    <t>福岡</t>
  </si>
  <si>
    <t>06612</t>
  </si>
  <si>
    <t>06615</t>
  </si>
  <si>
    <t>ヨコヤマ</t>
  </si>
  <si>
    <t>06617</t>
  </si>
  <si>
    <t>イズミヤ</t>
  </si>
  <si>
    <t>06626</t>
  </si>
  <si>
    <t>日本フード</t>
  </si>
  <si>
    <t>06630</t>
  </si>
  <si>
    <t>06631</t>
  </si>
  <si>
    <t>06645</t>
  </si>
  <si>
    <t>ビージョイ</t>
  </si>
  <si>
    <t>06646</t>
  </si>
  <si>
    <t>06648</t>
  </si>
  <si>
    <t>エスマート</t>
  </si>
  <si>
    <t>06649</t>
  </si>
  <si>
    <t>06650</t>
  </si>
  <si>
    <t>枚方</t>
  </si>
  <si>
    <t>06651</t>
  </si>
  <si>
    <t>西鉄ストア</t>
  </si>
  <si>
    <t>06652</t>
  </si>
  <si>
    <t>伊藤</t>
  </si>
  <si>
    <t>06653</t>
  </si>
  <si>
    <t>ウシワカ</t>
  </si>
  <si>
    <t>06656</t>
  </si>
  <si>
    <t>福知山</t>
  </si>
  <si>
    <t>06846</t>
  </si>
  <si>
    <t>冷凍</t>
  </si>
  <si>
    <t>06875</t>
  </si>
  <si>
    <t>森</t>
  </si>
  <si>
    <t>06880</t>
  </si>
  <si>
    <t>06884</t>
  </si>
  <si>
    <t>ＮＢＣ関西</t>
  </si>
  <si>
    <t>06929</t>
  </si>
  <si>
    <t>福井</t>
  </si>
  <si>
    <t>06995</t>
  </si>
  <si>
    <t>九州相模ハム（福岡）</t>
  </si>
  <si>
    <t>06996</t>
  </si>
  <si>
    <t>九州相模ハム（北九州）</t>
  </si>
  <si>
    <t>07062</t>
  </si>
  <si>
    <t>中井</t>
  </si>
  <si>
    <t>07069</t>
  </si>
  <si>
    <t>南日本ＦＦ日向</t>
  </si>
  <si>
    <t>07070</t>
  </si>
  <si>
    <t>ナンチク姶良</t>
  </si>
  <si>
    <t>07071</t>
  </si>
  <si>
    <t>ナンチク福岡</t>
  </si>
  <si>
    <t>07072</t>
  </si>
  <si>
    <t>原産業倉庫</t>
  </si>
  <si>
    <t>07073</t>
  </si>
  <si>
    <t>原産業倉庫１</t>
  </si>
  <si>
    <t>07187</t>
  </si>
  <si>
    <t>上組福岡冷蔵庫</t>
  </si>
  <si>
    <t>07298</t>
  </si>
  <si>
    <t>松原</t>
  </si>
  <si>
    <t>07307</t>
  </si>
  <si>
    <t>07434</t>
  </si>
  <si>
    <t>藤井</t>
  </si>
  <si>
    <t>07501</t>
  </si>
  <si>
    <t>マンノ</t>
  </si>
  <si>
    <t>07502</t>
  </si>
  <si>
    <t>ＭＯ</t>
  </si>
  <si>
    <t>07504</t>
  </si>
  <si>
    <t>トライアル</t>
  </si>
  <si>
    <t>07505</t>
  </si>
  <si>
    <t>トライアル１</t>
  </si>
  <si>
    <t>07506</t>
  </si>
  <si>
    <t>トライアル２</t>
  </si>
  <si>
    <t>07557</t>
  </si>
  <si>
    <t>カネスエ</t>
  </si>
  <si>
    <t>07565</t>
  </si>
  <si>
    <t>佐々木</t>
  </si>
  <si>
    <t>07585</t>
  </si>
  <si>
    <t>中島</t>
  </si>
  <si>
    <t>07607</t>
  </si>
  <si>
    <t>北九州</t>
  </si>
  <si>
    <t>07617</t>
  </si>
  <si>
    <t>安武</t>
  </si>
  <si>
    <t>07633</t>
  </si>
  <si>
    <t>林</t>
  </si>
  <si>
    <t>07655</t>
  </si>
  <si>
    <t>オカムラ</t>
  </si>
  <si>
    <t>07672</t>
  </si>
  <si>
    <t>大阪国内ビーフ課冷凍</t>
  </si>
  <si>
    <t>07976</t>
  </si>
  <si>
    <t>ＪＡ全農</t>
  </si>
  <si>
    <t>07991</t>
  </si>
  <si>
    <t>ウスネフード</t>
  </si>
  <si>
    <t>07993</t>
  </si>
  <si>
    <t>野中</t>
  </si>
  <si>
    <t>07994</t>
  </si>
  <si>
    <t>味楽園</t>
  </si>
  <si>
    <t>07995</t>
  </si>
  <si>
    <t>本田産業</t>
  </si>
  <si>
    <t>07997</t>
  </si>
  <si>
    <t>冨永畜肉</t>
  </si>
  <si>
    <t>07998</t>
  </si>
  <si>
    <t>美味</t>
  </si>
  <si>
    <t>07999</t>
  </si>
  <si>
    <t>八洋フーズ</t>
  </si>
  <si>
    <t>08000</t>
  </si>
  <si>
    <t>南日本フレッシュフード</t>
  </si>
  <si>
    <t>08001</t>
  </si>
  <si>
    <t>南畜北九州（営）</t>
  </si>
  <si>
    <t>08002</t>
  </si>
  <si>
    <t>特需</t>
  </si>
  <si>
    <t>08003</t>
  </si>
  <si>
    <t>東濃Ｂ</t>
  </si>
  <si>
    <t>08004</t>
  </si>
  <si>
    <t>東濃Ａ</t>
  </si>
  <si>
    <t>08005</t>
  </si>
  <si>
    <t>東濃</t>
  </si>
  <si>
    <t>08006</t>
  </si>
  <si>
    <t>島原和牛</t>
  </si>
  <si>
    <t>08007</t>
  </si>
  <si>
    <t>田中</t>
  </si>
  <si>
    <t>08008</t>
  </si>
  <si>
    <t>帝神畜産</t>
  </si>
  <si>
    <t>08009</t>
  </si>
  <si>
    <t>津田</t>
  </si>
  <si>
    <t>08010</t>
  </si>
  <si>
    <t>鳥取武内</t>
  </si>
  <si>
    <t>08011</t>
  </si>
  <si>
    <t>鳥取（ジョイス）</t>
  </si>
  <si>
    <t>08012</t>
  </si>
  <si>
    <t>長崎日本ハム</t>
  </si>
  <si>
    <t>08013</t>
  </si>
  <si>
    <t>中日本特販</t>
  </si>
  <si>
    <t>08014</t>
  </si>
  <si>
    <t>中日本フード（フレスト）</t>
  </si>
  <si>
    <t>08015</t>
  </si>
  <si>
    <t>中内</t>
  </si>
  <si>
    <t>08016</t>
  </si>
  <si>
    <t>大光食品</t>
  </si>
  <si>
    <t>08017</t>
  </si>
  <si>
    <t>大櫛</t>
  </si>
  <si>
    <t>08019</t>
  </si>
  <si>
    <t>西日本フード広域事業部</t>
  </si>
  <si>
    <t>08020</t>
  </si>
  <si>
    <t>西日本フード中国第二</t>
  </si>
  <si>
    <t>08021</t>
  </si>
  <si>
    <t>西日本フード中国第三</t>
  </si>
  <si>
    <t>08022</t>
  </si>
  <si>
    <t>西日本フード中国第一</t>
  </si>
  <si>
    <t>08023</t>
  </si>
  <si>
    <t>西日本フード九州第二</t>
  </si>
  <si>
    <t>08024</t>
  </si>
  <si>
    <t>西日本フード九州第三</t>
  </si>
  <si>
    <t>08025</t>
  </si>
  <si>
    <t>西田</t>
  </si>
  <si>
    <t>08026</t>
  </si>
  <si>
    <t>西鉄</t>
  </si>
  <si>
    <t>08027</t>
  </si>
  <si>
    <t>生産購買部</t>
  </si>
  <si>
    <t>08028</t>
  </si>
  <si>
    <t>杉谷</t>
  </si>
  <si>
    <t>08029</t>
  </si>
  <si>
    <t>新鋭ミート</t>
  </si>
  <si>
    <t>08030</t>
  </si>
  <si>
    <t>上田商店</t>
  </si>
  <si>
    <t>08031</t>
  </si>
  <si>
    <t>小島</t>
  </si>
  <si>
    <t>08032</t>
  </si>
  <si>
    <t>秀吉</t>
  </si>
  <si>
    <t>08033</t>
  </si>
  <si>
    <t>主婦の店</t>
  </si>
  <si>
    <t>08034</t>
  </si>
  <si>
    <t>阪食</t>
  </si>
  <si>
    <t>08035</t>
  </si>
  <si>
    <t>阪急ニッショー</t>
  </si>
  <si>
    <t>08036</t>
  </si>
  <si>
    <t>彩美</t>
  </si>
  <si>
    <t>08037</t>
  </si>
  <si>
    <t>黒田規格</t>
  </si>
  <si>
    <t>08038</t>
  </si>
  <si>
    <t>甲子園</t>
  </si>
  <si>
    <t>08039</t>
  </si>
  <si>
    <t>隈本</t>
  </si>
  <si>
    <t>08040</t>
  </si>
  <si>
    <t>玉田２</t>
  </si>
  <si>
    <t>08041</t>
  </si>
  <si>
    <t>玉田１</t>
  </si>
  <si>
    <t>08042</t>
  </si>
  <si>
    <t>玉田</t>
  </si>
  <si>
    <t>08043</t>
  </si>
  <si>
    <t>玉の家</t>
  </si>
  <si>
    <t>08045</t>
  </si>
  <si>
    <t>吉田ハム</t>
  </si>
  <si>
    <t>08117</t>
  </si>
  <si>
    <t>08828</t>
  </si>
  <si>
    <t>08856</t>
  </si>
  <si>
    <t>08869</t>
  </si>
  <si>
    <t>09501</t>
  </si>
  <si>
    <t>09916</t>
  </si>
  <si>
    <t>中部特販</t>
  </si>
  <si>
    <t>中部営業部</t>
  </si>
  <si>
    <t>99999</t>
  </si>
  <si>
    <t>仕向先無し</t>
  </si>
  <si>
    <t>岡山量販</t>
  </si>
  <si>
    <t>繰り越し</t>
    <rPh sb="0" eb="1">
      <t>ク</t>
    </rPh>
    <rPh sb="2" eb="3">
      <t>コ</t>
    </rPh>
    <phoneticPr fontId="3"/>
  </si>
  <si>
    <t>仕入れ</t>
    <rPh sb="0" eb="2">
      <t>シイ</t>
    </rPh>
    <phoneticPr fontId="3"/>
  </si>
  <si>
    <t>発注合計</t>
    <rPh sb="0" eb="4">
      <t>ハッチュウゴウケイ</t>
    </rPh>
    <phoneticPr fontId="3"/>
  </si>
  <si>
    <t>合計</t>
    <rPh sb="0" eb="2">
      <t>ゴウケイ</t>
    </rPh>
    <phoneticPr fontId="3"/>
  </si>
  <si>
    <t>残数</t>
    <rPh sb="0" eb="2">
      <t>ザンスウ</t>
    </rPh>
    <phoneticPr fontId="3"/>
  </si>
  <si>
    <t>手羽元</t>
    <rPh sb="0" eb="3">
      <t>テバモト</t>
    </rPh>
    <phoneticPr fontId="3"/>
  </si>
  <si>
    <t>※</t>
    <phoneticPr fontId="3"/>
  </si>
  <si>
    <t>伝票
区分</t>
    <rPh sb="0" eb="2">
      <t>デンピョウ</t>
    </rPh>
    <rPh sb="3" eb="5">
      <t>クブン</t>
    </rPh>
    <phoneticPr fontId="5"/>
  </si>
  <si>
    <t>発注
種別</t>
    <rPh sb="0" eb="2">
      <t>ハッチュウ</t>
    </rPh>
    <rPh sb="3" eb="5">
      <t>シュベツ</t>
    </rPh>
    <phoneticPr fontId="3"/>
  </si>
  <si>
    <t>発送</t>
    <rPh sb="0" eb="2">
      <t>ハッソウ</t>
    </rPh>
    <phoneticPr fontId="3"/>
  </si>
  <si>
    <t>着日</t>
    <rPh sb="0" eb="2">
      <t>チャクビ</t>
    </rPh>
    <phoneticPr fontId="3"/>
  </si>
  <si>
    <t>売上先
CD</t>
    <rPh sb="0" eb="3">
      <t>ウリアゲサキ</t>
    </rPh>
    <phoneticPr fontId="3"/>
  </si>
  <si>
    <t>配送先
CD</t>
    <rPh sb="0" eb="3">
      <t>ハイソウサキ</t>
    </rPh>
    <phoneticPr fontId="3"/>
  </si>
  <si>
    <t>仕向先
CD</t>
    <rPh sb="0" eb="2">
      <t>シム</t>
    </rPh>
    <rPh sb="2" eb="3">
      <t>サキ</t>
    </rPh>
    <phoneticPr fontId="3"/>
  </si>
  <si>
    <t>銘柄</t>
    <rPh sb="0" eb="2">
      <t>メイガラ</t>
    </rPh>
    <phoneticPr fontId="3"/>
  </si>
  <si>
    <t>数量</t>
    <rPh sb="0" eb="2">
      <t>スウリョウ</t>
    </rPh>
    <phoneticPr fontId="3"/>
  </si>
  <si>
    <t>便組</t>
    <rPh sb="0" eb="2">
      <t>ビングミ</t>
    </rPh>
    <phoneticPr fontId="3"/>
  </si>
  <si>
    <t>売単価</t>
    <rPh sb="0" eb="3">
      <t>ウリタンカ</t>
    </rPh>
    <phoneticPr fontId="3"/>
  </si>
  <si>
    <t>備考</t>
    <rPh sb="0" eb="2">
      <t>ビコウ</t>
    </rPh>
    <phoneticPr fontId="3"/>
  </si>
  <si>
    <t>90140</t>
    <phoneticPr fontId="3"/>
  </si>
  <si>
    <t>99999</t>
    <phoneticPr fontId="3"/>
  </si>
  <si>
    <t>90983</t>
  </si>
  <si>
    <t>マルイ食品㈱松尾工場</t>
  </si>
  <si>
    <t>93296</t>
  </si>
  <si>
    <t>93297</t>
  </si>
  <si>
    <t>91975</t>
  </si>
  <si>
    <t>93307</t>
  </si>
  <si>
    <t>（有）鳥功商店</t>
  </si>
  <si>
    <t>東都㈱</t>
  </si>
  <si>
    <t xml:space="preserve">ダイエー大阪ＩＰＣ </t>
  </si>
  <si>
    <t>15392</t>
  </si>
  <si>
    <t>㈱阪急フードプロセス</t>
  </si>
  <si>
    <t>15768</t>
  </si>
  <si>
    <t>90166</t>
  </si>
  <si>
    <t>トーノーデリカ</t>
  </si>
  <si>
    <t>15040</t>
  </si>
  <si>
    <t>㈱オークワ東海食品Ｃ</t>
  </si>
  <si>
    <t>19816</t>
  </si>
  <si>
    <t>三昌物産㈱畜産部</t>
  </si>
  <si>
    <t>㈱カネスエ</t>
  </si>
  <si>
    <t>93308</t>
  </si>
  <si>
    <t>93309</t>
  </si>
  <si>
    <t>10158</t>
  </si>
  <si>
    <t>23078</t>
  </si>
  <si>
    <t>00018</t>
  </si>
  <si>
    <t>00078</t>
  </si>
  <si>
    <t>Ｕ＆Ｓ</t>
  </si>
  <si>
    <t>00237</t>
  </si>
  <si>
    <t>サンエー</t>
  </si>
  <si>
    <t>00319</t>
  </si>
  <si>
    <t>デリカ食品工業</t>
  </si>
  <si>
    <t>00329</t>
  </si>
  <si>
    <t>00341</t>
  </si>
  <si>
    <t>とり信</t>
  </si>
  <si>
    <t>00389</t>
  </si>
  <si>
    <t>㈱阪食</t>
  </si>
  <si>
    <t>00391</t>
  </si>
  <si>
    <t>ニッチフーズ</t>
  </si>
  <si>
    <t>00498</t>
  </si>
  <si>
    <t>マルイ食品冷蔵</t>
  </si>
  <si>
    <t>00504</t>
  </si>
  <si>
    <t>マルキョウセンター</t>
  </si>
  <si>
    <t>00648</t>
  </si>
  <si>
    <t>王将久御山工場</t>
  </si>
  <si>
    <t>00792</t>
  </si>
  <si>
    <t>五十嵐</t>
  </si>
  <si>
    <t>00803</t>
  </si>
  <si>
    <t>広岡</t>
  </si>
  <si>
    <t>00885</t>
  </si>
  <si>
    <t>鹿児島マルイ</t>
  </si>
  <si>
    <t>00925</t>
  </si>
  <si>
    <t>松阪フード</t>
  </si>
  <si>
    <t>00935</t>
  </si>
  <si>
    <t>新栄運輸</t>
  </si>
  <si>
    <t>00943</t>
  </si>
  <si>
    <t>森田屋</t>
  </si>
  <si>
    <t>四万十</t>
  </si>
  <si>
    <t>鹿児島南</t>
  </si>
  <si>
    <t>鹿児島北</t>
  </si>
  <si>
    <t>新居浜</t>
  </si>
  <si>
    <t>長崎</t>
  </si>
  <si>
    <t>福岡中央</t>
  </si>
  <si>
    <t>山口</t>
  </si>
  <si>
    <t>松山</t>
  </si>
  <si>
    <t>01003</t>
  </si>
  <si>
    <t>石川屋</t>
  </si>
  <si>
    <t>りんくう</t>
  </si>
  <si>
    <t>御所</t>
  </si>
  <si>
    <t>三重</t>
  </si>
  <si>
    <t>01129</t>
  </si>
  <si>
    <t>鳥芳</t>
  </si>
  <si>
    <t>日本物流センター㈱</t>
  </si>
  <si>
    <t>01314</t>
  </si>
  <si>
    <t>01523</t>
  </si>
  <si>
    <t>01538</t>
  </si>
  <si>
    <t>ニチレイフーズ</t>
  </si>
  <si>
    <t>01561</t>
  </si>
  <si>
    <t>01574</t>
  </si>
  <si>
    <t>高山米穀</t>
  </si>
  <si>
    <t>㈱万代</t>
  </si>
  <si>
    <t>01613</t>
  </si>
  <si>
    <t>小川ミート</t>
  </si>
  <si>
    <t>01614</t>
  </si>
  <si>
    <t>セブンイレブンＪ</t>
  </si>
  <si>
    <t>01618</t>
  </si>
  <si>
    <t>鳥取マルイ</t>
  </si>
  <si>
    <t>01661</t>
  </si>
  <si>
    <t>マルイ食品㈱高野尾</t>
  </si>
  <si>
    <t>01670</t>
  </si>
  <si>
    <t>フィール</t>
  </si>
  <si>
    <t>01690</t>
  </si>
  <si>
    <t>01696</t>
  </si>
  <si>
    <t>ナリタ</t>
  </si>
  <si>
    <t>01727</t>
  </si>
  <si>
    <t>カキヤス</t>
  </si>
  <si>
    <t>05853</t>
  </si>
  <si>
    <t>アプロ</t>
  </si>
  <si>
    <t>07354</t>
  </si>
  <si>
    <t>㈱阪食　産直Ｄ＋３</t>
  </si>
  <si>
    <t>07545</t>
  </si>
  <si>
    <t>ドミー</t>
  </si>
  <si>
    <t>08305</t>
  </si>
  <si>
    <t>斎藤物産福岡工場</t>
  </si>
  <si>
    <t>08348</t>
  </si>
  <si>
    <t>寿冷凍食品</t>
  </si>
  <si>
    <t>08367</t>
  </si>
  <si>
    <t>Ｆ１マート</t>
  </si>
  <si>
    <t>08387</t>
  </si>
  <si>
    <t>ミートザミート</t>
  </si>
  <si>
    <t>08422</t>
  </si>
  <si>
    <t>エムフードジャパン</t>
  </si>
  <si>
    <t>08621</t>
  </si>
  <si>
    <t>在日米軍</t>
  </si>
  <si>
    <t>08876</t>
  </si>
  <si>
    <t>新栄運輸南港産直Ｄ３</t>
  </si>
  <si>
    <t>09118</t>
  </si>
  <si>
    <t>イオンＰＣ原料</t>
  </si>
  <si>
    <t>09120</t>
  </si>
  <si>
    <t>協同食品センター</t>
  </si>
  <si>
    <t>09166</t>
  </si>
  <si>
    <t>㈱万代店舗分</t>
  </si>
  <si>
    <t>09308</t>
  </si>
  <si>
    <t>ヤマノブ</t>
  </si>
  <si>
    <t>09478</t>
  </si>
  <si>
    <t>ヤマノブ（惣菜部）</t>
  </si>
  <si>
    <t>09499</t>
  </si>
  <si>
    <t>鳥善今宿</t>
  </si>
  <si>
    <t>㈱鹿鳥食品田崎工場</t>
  </si>
  <si>
    <t>09523</t>
  </si>
  <si>
    <t>09592</t>
  </si>
  <si>
    <t>天満屋ＢＯＸ</t>
  </si>
  <si>
    <t>09645</t>
  </si>
  <si>
    <t>㈱オークワみはまＣ</t>
  </si>
  <si>
    <t>09905</t>
  </si>
  <si>
    <t>ヤマナカＢＯＸ</t>
  </si>
  <si>
    <t>09974</t>
  </si>
  <si>
    <t>ハローズＴ</t>
  </si>
  <si>
    <t>10122</t>
  </si>
  <si>
    <t>川食</t>
  </si>
  <si>
    <t>10427</t>
  </si>
  <si>
    <t>ライフ堺ＰＣ</t>
  </si>
  <si>
    <t>10474</t>
  </si>
  <si>
    <t>三重マルヤス</t>
  </si>
  <si>
    <t>仕向先なし</t>
  </si>
  <si>
    <t>01662</t>
  </si>
  <si>
    <t>01556</t>
  </si>
  <si>
    <t>南九州畜産興業㈱大分</t>
  </si>
  <si>
    <t>01628</t>
  </si>
  <si>
    <t>00756</t>
  </si>
  <si>
    <t>協同食鳥　　　　　　</t>
  </si>
  <si>
    <t>10187</t>
  </si>
  <si>
    <t>ルミエール</t>
  </si>
  <si>
    <t>07550</t>
  </si>
  <si>
    <t>11351</t>
  </si>
  <si>
    <t>伊佐C</t>
  </si>
  <si>
    <t>11352</t>
  </si>
  <si>
    <t>鹿児島</t>
  </si>
  <si>
    <t>11353</t>
  </si>
  <si>
    <t>飯塚C</t>
  </si>
  <si>
    <t>00032</t>
  </si>
  <si>
    <t>00154</t>
  </si>
  <si>
    <t>Cﾅ-ﾓﾓﾆｸ</t>
  </si>
  <si>
    <t>00157</t>
  </si>
  <si>
    <t>00193</t>
  </si>
  <si>
    <t>00194</t>
  </si>
  <si>
    <t>00197</t>
  </si>
  <si>
    <t>00200</t>
  </si>
  <si>
    <t>00204</t>
  </si>
  <si>
    <t>00206</t>
  </si>
  <si>
    <t>Cﾅ-ﾃﾊﾞｻｷ</t>
  </si>
  <si>
    <t>00208</t>
  </si>
  <si>
    <t>00212</t>
  </si>
  <si>
    <t>00216</t>
  </si>
  <si>
    <t>00823</t>
  </si>
  <si>
    <t>00987</t>
  </si>
  <si>
    <t>01030</t>
  </si>
  <si>
    <t>Cﾅ-ﾑﾈﾆｸ</t>
  </si>
  <si>
    <t>Cﾅ-ｶﾜﾅｼﾑﾈｷﾘﾐ</t>
  </si>
  <si>
    <t>02883</t>
  </si>
  <si>
    <t>03621</t>
  </si>
  <si>
    <t>03747</t>
  </si>
  <si>
    <t>03766</t>
  </si>
  <si>
    <t>Cﾅ-ｼﾝｿﾞｳ</t>
  </si>
  <si>
    <t>06258</t>
  </si>
  <si>
    <t>07879</t>
  </si>
  <si>
    <t>08988</t>
  </si>
  <si>
    <t>30791</t>
  </si>
  <si>
    <t>30792</t>
  </si>
  <si>
    <t>30793</t>
  </si>
  <si>
    <t>30794</t>
  </si>
  <si>
    <t>30795</t>
  </si>
  <si>
    <t>30796</t>
  </si>
  <si>
    <t>30797</t>
  </si>
  <si>
    <t>30921</t>
  </si>
  <si>
    <t>31127</t>
  </si>
  <si>
    <t>31158</t>
  </si>
  <si>
    <t>31611</t>
  </si>
  <si>
    <t>34614</t>
  </si>
  <si>
    <t>Cﾅﾕﾒﾐﾄﾞﾘﾓﾓ1KG</t>
  </si>
  <si>
    <t>34615</t>
  </si>
  <si>
    <t>Cﾅﾕﾒﾐﾄﾞﾘﾑﾈ1KG</t>
  </si>
  <si>
    <t>37586</t>
  </si>
  <si>
    <t>Cﾅﾕﾒﾐﾄﾞﾘﾓﾄ1KG</t>
  </si>
  <si>
    <t>38025</t>
  </si>
  <si>
    <t>39214</t>
  </si>
  <si>
    <t>40049</t>
  </si>
  <si>
    <t>40050</t>
  </si>
  <si>
    <t>40051</t>
  </si>
  <si>
    <t>Cﾅﾕﾒｻｻﾐ500ﾊﾟｯｸ</t>
  </si>
  <si>
    <t>40168</t>
  </si>
  <si>
    <t>40169</t>
  </si>
  <si>
    <t>30924</t>
  </si>
  <si>
    <t>30926</t>
  </si>
  <si>
    <t>00215</t>
  </si>
  <si>
    <t>通常</t>
  </si>
  <si>
    <t>定期</t>
  </si>
  <si>
    <t>定番</t>
  </si>
  <si>
    <t>追加</t>
  </si>
  <si>
    <t>スポ</t>
  </si>
  <si>
    <t>差替</t>
  </si>
  <si>
    <t>90766</t>
  </si>
  <si>
    <t>91641</t>
  </si>
  <si>
    <t>90801</t>
  </si>
  <si>
    <t>93164</t>
  </si>
  <si>
    <t>93227</t>
  </si>
  <si>
    <t>90070</t>
  </si>
  <si>
    <t>91595</t>
  </si>
  <si>
    <t>西友関西運営部</t>
  </si>
  <si>
    <t>メイショク加古川</t>
  </si>
  <si>
    <t>セレクト第２</t>
  </si>
  <si>
    <t>岩国営業部</t>
    <rPh sb="2" eb="5">
      <t>エイギョウブ</t>
    </rPh>
    <phoneticPr fontId="0"/>
  </si>
  <si>
    <t>奈良営業部</t>
    <rPh sb="2" eb="5">
      <t>エイギョウブ</t>
    </rPh>
    <phoneticPr fontId="0"/>
  </si>
  <si>
    <t>佐賀営業部</t>
  </si>
  <si>
    <t>松本営業部</t>
  </si>
  <si>
    <t>鹿児島営業部</t>
  </si>
  <si>
    <t>香川営業部</t>
  </si>
  <si>
    <t>とっとり営業部</t>
  </si>
  <si>
    <t>伊勢営業部</t>
  </si>
  <si>
    <t>近畿量販１課</t>
    <rPh sb="5" eb="6">
      <t>カ</t>
    </rPh>
    <phoneticPr fontId="0"/>
  </si>
  <si>
    <t>四万十営業部</t>
  </si>
  <si>
    <t>徳島営業部</t>
  </si>
  <si>
    <t>浜田営業部</t>
  </si>
  <si>
    <t>飯塚営業部</t>
  </si>
  <si>
    <t>石川営業部</t>
  </si>
  <si>
    <t>甲子園営業部</t>
  </si>
  <si>
    <t>佐久営業部</t>
  </si>
  <si>
    <t>東濃営業部</t>
  </si>
  <si>
    <t>宮崎営業部</t>
  </si>
  <si>
    <t>鹿屋営業部</t>
  </si>
  <si>
    <t>長野営業部</t>
  </si>
  <si>
    <t>阪神営業部</t>
  </si>
  <si>
    <t>滋賀営業部</t>
  </si>
  <si>
    <t>神戸営業部</t>
  </si>
  <si>
    <t>大分営業部</t>
  </si>
  <si>
    <t>三重営業部</t>
  </si>
  <si>
    <t>岐阜営業部</t>
  </si>
  <si>
    <t>福山営業部</t>
  </si>
  <si>
    <t>新居浜営業部</t>
  </si>
  <si>
    <t>枚方営業部</t>
  </si>
  <si>
    <t>中部広域</t>
    <rPh sb="2" eb="4">
      <t>コウイキ</t>
    </rPh>
    <phoneticPr fontId="0"/>
  </si>
  <si>
    <t>長崎営業部</t>
  </si>
  <si>
    <t>岡山営業部</t>
  </si>
  <si>
    <t>福岡営業部</t>
  </si>
  <si>
    <t>中部量販1課</t>
  </si>
  <si>
    <t>京都営業部</t>
  </si>
  <si>
    <t>名古屋営業部</t>
  </si>
  <si>
    <t>西特広域3課</t>
  </si>
  <si>
    <t>広島営業部</t>
  </si>
  <si>
    <t>御所営業部</t>
  </si>
  <si>
    <t>北九州営業部</t>
  </si>
  <si>
    <t>和歌山営業部</t>
  </si>
  <si>
    <t>岡崎営業部</t>
  </si>
  <si>
    <t>鳥栖営業部</t>
  </si>
  <si>
    <t>熊本営業部</t>
  </si>
  <si>
    <t>伊佐営業部</t>
  </si>
  <si>
    <t>山口営業部</t>
  </si>
  <si>
    <t>しまね営業部</t>
  </si>
  <si>
    <t>大阪営業部</t>
  </si>
  <si>
    <t>豊橋営業部</t>
  </si>
  <si>
    <t>福知山営業部</t>
  </si>
  <si>
    <t>高知営業部</t>
  </si>
  <si>
    <t>ピュアフード関西特販</t>
  </si>
  <si>
    <t>松山営業部</t>
  </si>
  <si>
    <t>ピュア91234</t>
  </si>
  <si>
    <t>兵庫営業部</t>
  </si>
  <si>
    <t>九州量販</t>
  </si>
  <si>
    <t>近畿量販２課</t>
  </si>
  <si>
    <t>石川営業部</t>
    <rPh sb="0" eb="2">
      <t>イシカワ</t>
    </rPh>
    <rPh sb="2" eb="5">
      <t>エイギョウブ</t>
    </rPh>
    <phoneticPr fontId="9"/>
  </si>
  <si>
    <t>広島量販</t>
  </si>
  <si>
    <t>近畿特販課</t>
    <rPh sb="0" eb="2">
      <t>キンキ</t>
    </rPh>
    <rPh sb="2" eb="4">
      <t>トクハン</t>
    </rPh>
    <rPh sb="4" eb="5">
      <t>カ</t>
    </rPh>
    <phoneticPr fontId="9"/>
  </si>
  <si>
    <t>関東Ｆ㈱北越北陸加工</t>
  </si>
  <si>
    <t>南日本ＦＦ㈱量販</t>
  </si>
  <si>
    <t>量販加工部</t>
  </si>
  <si>
    <t>近畿量販3課</t>
  </si>
  <si>
    <t>西特広域1課</t>
  </si>
  <si>
    <t>西特広域2課</t>
  </si>
  <si>
    <t>近畿量販4課</t>
  </si>
  <si>
    <t>中部量販2課</t>
  </si>
  <si>
    <t>中部量販3課</t>
  </si>
  <si>
    <t>中NF量販コープ課</t>
  </si>
  <si>
    <t>沖縄営業部</t>
  </si>
  <si>
    <t>協同食品</t>
  </si>
  <si>
    <t>日本ピュアフード調達部</t>
  </si>
  <si>
    <t>03644</t>
  </si>
  <si>
    <t>21713</t>
  </si>
  <si>
    <t>90091</t>
  </si>
  <si>
    <t>20969</t>
  </si>
  <si>
    <t>10228</t>
  </si>
  <si>
    <t>17979</t>
  </si>
  <si>
    <t>14742</t>
  </si>
  <si>
    <t>01293</t>
  </si>
  <si>
    <t>21763</t>
  </si>
  <si>
    <t xml:space="preserve"> 93164 </t>
  </si>
  <si>
    <t>22877</t>
  </si>
  <si>
    <t>10643</t>
  </si>
  <si>
    <t>22356</t>
  </si>
  <si>
    <t>11828</t>
  </si>
  <si>
    <t>19000</t>
  </si>
  <si>
    <t>12522</t>
  </si>
  <si>
    <t>19900</t>
  </si>
  <si>
    <t>91164</t>
  </si>
  <si>
    <t>90090</t>
  </si>
  <si>
    <t>03558</t>
  </si>
  <si>
    <t>21198</t>
  </si>
  <si>
    <t>14080</t>
  </si>
  <si>
    <t>14659</t>
  </si>
  <si>
    <t>名古屋営業部</t>
    <rPh sb="0" eb="3">
      <t>ナゴヤ</t>
    </rPh>
    <rPh sb="3" eb="6">
      <t>エイギョウブ</t>
    </rPh>
    <phoneticPr fontId="0"/>
  </si>
  <si>
    <t>岡崎営業部</t>
    <rPh sb="0" eb="2">
      <t>オカザキ</t>
    </rPh>
    <phoneticPr fontId="0"/>
  </si>
  <si>
    <t>豊橋営業部</t>
    <rPh sb="0" eb="2">
      <t>トヨハシ</t>
    </rPh>
    <phoneticPr fontId="0"/>
  </si>
  <si>
    <t>中部営業部</t>
    <rPh sb="0" eb="2">
      <t>チュウブ</t>
    </rPh>
    <rPh sb="2" eb="4">
      <t>エイギョウ</t>
    </rPh>
    <rPh sb="4" eb="5">
      <t>ブ</t>
    </rPh>
    <phoneticPr fontId="0"/>
  </si>
  <si>
    <t>岐阜営業部</t>
    <rPh sb="0" eb="2">
      <t>ギフ</t>
    </rPh>
    <phoneticPr fontId="0"/>
  </si>
  <si>
    <t>東濃営業部</t>
    <rPh sb="0" eb="2">
      <t>トウノウ</t>
    </rPh>
    <phoneticPr fontId="0"/>
  </si>
  <si>
    <t>三重営業部</t>
    <rPh sb="0" eb="2">
      <t>ミエ</t>
    </rPh>
    <phoneticPr fontId="0"/>
  </si>
  <si>
    <t>伊勢営業部</t>
    <rPh sb="0" eb="2">
      <t>イセ</t>
    </rPh>
    <phoneticPr fontId="0"/>
  </si>
  <si>
    <t>長野営業部</t>
    <rPh sb="0" eb="2">
      <t>ナガノ</t>
    </rPh>
    <phoneticPr fontId="0"/>
  </si>
  <si>
    <t>佐久営業部</t>
    <rPh sb="0" eb="2">
      <t>サク</t>
    </rPh>
    <phoneticPr fontId="0"/>
  </si>
  <si>
    <t>松本営業部</t>
    <rPh sb="0" eb="2">
      <t>マツモト</t>
    </rPh>
    <phoneticPr fontId="0"/>
  </si>
  <si>
    <t>大阪営業部</t>
    <rPh sb="0" eb="2">
      <t>オオサカ</t>
    </rPh>
    <phoneticPr fontId="0"/>
  </si>
  <si>
    <t>枚方営業部</t>
    <rPh sb="0" eb="2">
      <t>ヒラカタ</t>
    </rPh>
    <phoneticPr fontId="0"/>
  </si>
  <si>
    <t>阪神営業部</t>
    <rPh sb="0" eb="2">
      <t>ハンシン</t>
    </rPh>
    <phoneticPr fontId="0"/>
  </si>
  <si>
    <t>甲子園営業部</t>
    <rPh sb="0" eb="3">
      <t>コウシエン</t>
    </rPh>
    <phoneticPr fontId="0"/>
  </si>
  <si>
    <t>神戸営業部</t>
    <rPh sb="0" eb="2">
      <t>コウベ</t>
    </rPh>
    <phoneticPr fontId="0"/>
  </si>
  <si>
    <t>兵庫営業部</t>
    <rPh sb="0" eb="2">
      <t>ヒョウゴ</t>
    </rPh>
    <phoneticPr fontId="0"/>
  </si>
  <si>
    <t>滋賀営業部</t>
    <rPh sb="0" eb="2">
      <t>シガ</t>
    </rPh>
    <phoneticPr fontId="0"/>
  </si>
  <si>
    <t>京都営業部</t>
    <rPh sb="0" eb="2">
      <t>キョウト</t>
    </rPh>
    <phoneticPr fontId="0"/>
  </si>
  <si>
    <t>福知山営業部</t>
    <rPh sb="0" eb="3">
      <t>フクチヤマ</t>
    </rPh>
    <phoneticPr fontId="0"/>
  </si>
  <si>
    <t>奈良営業部</t>
    <rPh sb="0" eb="2">
      <t>ナラ</t>
    </rPh>
    <phoneticPr fontId="0"/>
  </si>
  <si>
    <t>御所営業部</t>
    <rPh sb="0" eb="2">
      <t>ゴセ</t>
    </rPh>
    <phoneticPr fontId="0"/>
  </si>
  <si>
    <t>和歌山営業部</t>
    <rPh sb="0" eb="3">
      <t>ワカヤマ</t>
    </rPh>
    <rPh sb="3" eb="5">
      <t>エイギョウ</t>
    </rPh>
    <phoneticPr fontId="0"/>
  </si>
  <si>
    <t>ＮＢＣ関西</t>
    <rPh sb="3" eb="5">
      <t>カンサイ</t>
    </rPh>
    <phoneticPr fontId="0"/>
  </si>
  <si>
    <t>メイショク加古川工場</t>
    <rPh sb="5" eb="8">
      <t>カコガワ</t>
    </rPh>
    <rPh sb="8" eb="10">
      <t>コウジョウ</t>
    </rPh>
    <phoneticPr fontId="0"/>
  </si>
  <si>
    <t>香川営業部</t>
    <rPh sb="0" eb="2">
      <t>カガワ</t>
    </rPh>
    <rPh sb="2" eb="4">
      <t>エイギョウ</t>
    </rPh>
    <rPh sb="4" eb="5">
      <t>ブ</t>
    </rPh>
    <phoneticPr fontId="0"/>
  </si>
  <si>
    <t>新居浜営業部</t>
    <rPh sb="0" eb="3">
      <t>ニイハマ</t>
    </rPh>
    <rPh sb="3" eb="5">
      <t>エイギョウ</t>
    </rPh>
    <rPh sb="5" eb="6">
      <t>ブ</t>
    </rPh>
    <phoneticPr fontId="0"/>
  </si>
  <si>
    <t>松山営業部</t>
    <rPh sb="0" eb="2">
      <t>マツヤマ</t>
    </rPh>
    <rPh sb="2" eb="4">
      <t>エイギョウ</t>
    </rPh>
    <rPh sb="4" eb="5">
      <t>ブ</t>
    </rPh>
    <phoneticPr fontId="0"/>
  </si>
  <si>
    <t>四万十営業部</t>
    <rPh sb="0" eb="3">
      <t>シマント</t>
    </rPh>
    <rPh sb="3" eb="5">
      <t>エイギョウ</t>
    </rPh>
    <rPh sb="5" eb="6">
      <t>ブ</t>
    </rPh>
    <phoneticPr fontId="0"/>
  </si>
  <si>
    <t>高知営業部</t>
    <rPh sb="0" eb="2">
      <t>コウチ</t>
    </rPh>
    <rPh sb="2" eb="4">
      <t>エイギョウ</t>
    </rPh>
    <rPh sb="4" eb="5">
      <t>ブ</t>
    </rPh>
    <phoneticPr fontId="0"/>
  </si>
  <si>
    <t>徳島営業部</t>
    <rPh sb="0" eb="2">
      <t>トクシマ</t>
    </rPh>
    <rPh sb="2" eb="4">
      <t>エイギョウ</t>
    </rPh>
    <rPh sb="4" eb="5">
      <t>ブ</t>
    </rPh>
    <phoneticPr fontId="0"/>
  </si>
  <si>
    <t>鳥取営業部</t>
    <rPh sb="0" eb="2">
      <t>トットリ</t>
    </rPh>
    <rPh sb="2" eb="4">
      <t>エイギョウ</t>
    </rPh>
    <rPh sb="4" eb="5">
      <t>ブ</t>
    </rPh>
    <phoneticPr fontId="0"/>
  </si>
  <si>
    <t>浜田営業部</t>
    <rPh sb="0" eb="2">
      <t>ハマダ</t>
    </rPh>
    <rPh sb="2" eb="4">
      <t>エイギョウ</t>
    </rPh>
    <rPh sb="4" eb="5">
      <t>ブ</t>
    </rPh>
    <phoneticPr fontId="0"/>
  </si>
  <si>
    <t>岡山営業部</t>
    <rPh sb="0" eb="2">
      <t>オカヤマ</t>
    </rPh>
    <rPh sb="2" eb="4">
      <t>エイギョウ</t>
    </rPh>
    <rPh sb="4" eb="5">
      <t>ブ</t>
    </rPh>
    <phoneticPr fontId="0"/>
  </si>
  <si>
    <t>福山営業部</t>
    <rPh sb="0" eb="2">
      <t>フクヤマ</t>
    </rPh>
    <rPh sb="2" eb="4">
      <t>エイギョウ</t>
    </rPh>
    <rPh sb="4" eb="5">
      <t>ブ</t>
    </rPh>
    <phoneticPr fontId="0"/>
  </si>
  <si>
    <t>広島営業部</t>
    <rPh sb="0" eb="2">
      <t>ヒロシマ</t>
    </rPh>
    <rPh sb="2" eb="4">
      <t>エイギョウ</t>
    </rPh>
    <rPh sb="4" eb="5">
      <t>ブ</t>
    </rPh>
    <phoneticPr fontId="0"/>
  </si>
  <si>
    <t>岩国営業部</t>
    <rPh sb="0" eb="2">
      <t>イワクニ</t>
    </rPh>
    <rPh sb="2" eb="4">
      <t>エイギョウ</t>
    </rPh>
    <rPh sb="4" eb="5">
      <t>ブ</t>
    </rPh>
    <phoneticPr fontId="0"/>
  </si>
  <si>
    <t>山口営業部</t>
    <rPh sb="0" eb="2">
      <t>ヤマグチ</t>
    </rPh>
    <rPh sb="2" eb="4">
      <t>エイギョウ</t>
    </rPh>
    <rPh sb="4" eb="5">
      <t>ブ</t>
    </rPh>
    <phoneticPr fontId="0"/>
  </si>
  <si>
    <t>北九州営業部</t>
    <rPh sb="0" eb="3">
      <t>キタキュウシュウ</t>
    </rPh>
    <rPh sb="3" eb="5">
      <t>エイギョウ</t>
    </rPh>
    <rPh sb="5" eb="6">
      <t>ブ</t>
    </rPh>
    <phoneticPr fontId="0"/>
  </si>
  <si>
    <t>福岡営業部</t>
    <rPh sb="0" eb="2">
      <t>フクオカ</t>
    </rPh>
    <rPh sb="2" eb="4">
      <t>エイギョウ</t>
    </rPh>
    <rPh sb="4" eb="5">
      <t>ブ</t>
    </rPh>
    <phoneticPr fontId="0"/>
  </si>
  <si>
    <t>大分営業部</t>
    <rPh sb="0" eb="2">
      <t>オオイタ</t>
    </rPh>
    <rPh sb="2" eb="4">
      <t>エイギョウ</t>
    </rPh>
    <rPh sb="4" eb="5">
      <t>ブ</t>
    </rPh>
    <phoneticPr fontId="0"/>
  </si>
  <si>
    <t>鳥栖営業部</t>
    <rPh sb="0" eb="2">
      <t>トス</t>
    </rPh>
    <rPh sb="2" eb="4">
      <t>エイギョウ</t>
    </rPh>
    <rPh sb="4" eb="5">
      <t>ブ</t>
    </rPh>
    <phoneticPr fontId="0"/>
  </si>
  <si>
    <t>佐賀営業部</t>
    <rPh sb="0" eb="2">
      <t>サガ</t>
    </rPh>
    <rPh sb="2" eb="4">
      <t>エイギョウ</t>
    </rPh>
    <rPh sb="4" eb="5">
      <t>ブ</t>
    </rPh>
    <phoneticPr fontId="0"/>
  </si>
  <si>
    <t>熊本営業部</t>
    <rPh sb="0" eb="2">
      <t>クマモト</t>
    </rPh>
    <rPh sb="2" eb="4">
      <t>エイギョウ</t>
    </rPh>
    <rPh sb="4" eb="5">
      <t>ブ</t>
    </rPh>
    <phoneticPr fontId="0"/>
  </si>
  <si>
    <t>宮崎営業部</t>
    <rPh sb="0" eb="2">
      <t>ミヤザキ</t>
    </rPh>
    <rPh sb="2" eb="4">
      <t>エイギョウ</t>
    </rPh>
    <rPh sb="4" eb="5">
      <t>ブ</t>
    </rPh>
    <phoneticPr fontId="0"/>
  </si>
  <si>
    <t>鹿屋営業部</t>
    <rPh sb="0" eb="2">
      <t>カノヤ</t>
    </rPh>
    <rPh sb="2" eb="4">
      <t>エイギョウ</t>
    </rPh>
    <rPh sb="4" eb="5">
      <t>ブ</t>
    </rPh>
    <phoneticPr fontId="0"/>
  </si>
  <si>
    <t>富士営業部(東京分)</t>
    <rPh sb="0" eb="2">
      <t>フジ</t>
    </rPh>
    <rPh sb="2" eb="4">
      <t>エイギョウ</t>
    </rPh>
    <rPh sb="4" eb="5">
      <t>ブ</t>
    </rPh>
    <rPh sb="6" eb="8">
      <t>トウキョウ</t>
    </rPh>
    <rPh sb="8" eb="9">
      <t>ブン</t>
    </rPh>
    <phoneticPr fontId="0"/>
  </si>
  <si>
    <t>産直宅急便D+2</t>
    <rPh sb="0" eb="2">
      <t>サンチョク</t>
    </rPh>
    <rPh sb="2" eb="5">
      <t>タッキュウビン</t>
    </rPh>
    <phoneticPr fontId="10"/>
  </si>
  <si>
    <t>ミナミ食品株式会社</t>
  </si>
  <si>
    <t>株式会社松源</t>
  </si>
  <si>
    <t>ナンキュー㈱</t>
  </si>
  <si>
    <t>ロジネット小牧</t>
    <rPh sb="5" eb="7">
      <t>コマキ</t>
    </rPh>
    <phoneticPr fontId="9"/>
  </si>
  <si>
    <t>トリゼンフーズ</t>
  </si>
  <si>
    <t>㈱ナンチク北九州</t>
  </si>
  <si>
    <t>カネ政運輸</t>
    <rPh sb="2" eb="3">
      <t>セイ</t>
    </rPh>
    <rPh sb="3" eb="5">
      <t>ウンユ</t>
    </rPh>
    <phoneticPr fontId="9"/>
  </si>
  <si>
    <t>北九福島㈱熊本南</t>
    <rPh sb="0" eb="1">
      <t>キタ</t>
    </rPh>
    <rPh sb="1" eb="2">
      <t>キュウ</t>
    </rPh>
    <rPh sb="2" eb="4">
      <t>フクシマ</t>
    </rPh>
    <rPh sb="5" eb="7">
      <t>クマモト</t>
    </rPh>
    <rPh sb="7" eb="8">
      <t>ミナミ</t>
    </rPh>
    <phoneticPr fontId="9"/>
  </si>
  <si>
    <t>TORIZEN㈱長崎</t>
  </si>
  <si>
    <t>㈱ＣＰフーズ</t>
  </si>
  <si>
    <t>新鋭ミート㈱鹿児島</t>
  </si>
  <si>
    <t>㈱ムロオ　米子支店</t>
  </si>
  <si>
    <t>中ＮＦ量販加工部</t>
  </si>
  <si>
    <t>中ＮＦ㈱近量販３課</t>
  </si>
  <si>
    <t>志水ミート　志免ＰＣ</t>
  </si>
  <si>
    <t>フィードワンＦ西日本</t>
  </si>
  <si>
    <t>北九福飯塚</t>
  </si>
  <si>
    <t>松源岩出Ｐ</t>
  </si>
  <si>
    <t>㈱ミートサプライ防府</t>
  </si>
  <si>
    <t>㈱ネオプライムヒグチ</t>
  </si>
  <si>
    <t>協同食品㈱</t>
  </si>
  <si>
    <t>Ｆクリエイター神戸</t>
  </si>
  <si>
    <t>Ｆクリエイター福知山</t>
  </si>
  <si>
    <t>ＪＡ全農ＭＦ太宰府</t>
  </si>
  <si>
    <t>㈱ナンチク松山営業所</t>
  </si>
  <si>
    <t>㈱ナンチク宮崎</t>
  </si>
  <si>
    <t>イオン㈱ＡＦＳ兵庫</t>
  </si>
  <si>
    <t>㈱清川産業</t>
  </si>
  <si>
    <t>コノミヤおくやまセン</t>
  </si>
  <si>
    <t>㈱原産業運輸倉庫</t>
  </si>
  <si>
    <t>九州量販福岡</t>
  </si>
  <si>
    <t>㈱トライアル白鳥ＰＣ</t>
  </si>
  <si>
    <t>バロー可児CC</t>
    <rPh sb="3" eb="5">
      <t>カジ</t>
    </rPh>
    <phoneticPr fontId="1"/>
  </si>
  <si>
    <t>バロー大垣PC</t>
    <rPh sb="3" eb="5">
      <t>オオガキ</t>
    </rPh>
    <phoneticPr fontId="1"/>
  </si>
  <si>
    <t>ベスト―ネ多賀センター</t>
  </si>
  <si>
    <t>産直宅急便Ｄ＋1</t>
  </si>
  <si>
    <t>㈱ゆめマート熊本福岡</t>
  </si>
  <si>
    <t>90786</t>
    <phoneticPr fontId="3"/>
  </si>
  <si>
    <t>関西D+2</t>
    <rPh sb="0" eb="2">
      <t>カンサイ</t>
    </rPh>
    <phoneticPr fontId="3"/>
  </si>
  <si>
    <t>中四国D+2</t>
    <rPh sb="0" eb="3">
      <t>チュウシコク</t>
    </rPh>
    <phoneticPr fontId="3"/>
  </si>
  <si>
    <t>90695</t>
    <phoneticPr fontId="3"/>
  </si>
  <si>
    <t>90964</t>
    <phoneticPr fontId="3"/>
  </si>
  <si>
    <t>製造指示</t>
    <rPh sb="0" eb="2">
      <t>セイゾウ</t>
    </rPh>
    <rPh sb="2" eb="4">
      <t>シジ</t>
    </rPh>
    <phoneticPr fontId="3"/>
  </si>
  <si>
    <t>重量</t>
    <rPh sb="0" eb="2">
      <t>ジュウリョウ</t>
    </rPh>
    <phoneticPr fontId="3"/>
  </si>
  <si>
    <t>44510</t>
  </si>
  <si>
    <t>44511</t>
  </si>
  <si>
    <t>00515</t>
  </si>
  <si>
    <t>44512</t>
  </si>
  <si>
    <t>11079</t>
  </si>
  <si>
    <t>44514</t>
  </si>
  <si>
    <t>00123</t>
  </si>
  <si>
    <t>44515</t>
  </si>
  <si>
    <t>44516</t>
  </si>
  <si>
    <t>44517</t>
  </si>
  <si>
    <t>44518</t>
  </si>
  <si>
    <t>44519</t>
  </si>
  <si>
    <t>44520</t>
  </si>
  <si>
    <t>44521</t>
  </si>
  <si>
    <t>44523</t>
  </si>
  <si>
    <t>90495</t>
  </si>
  <si>
    <t>44524</t>
  </si>
  <si>
    <t>44525</t>
  </si>
  <si>
    <t>44526</t>
  </si>
  <si>
    <t>44527</t>
  </si>
  <si>
    <t>44528</t>
  </si>
  <si>
    <t>44530</t>
  </si>
  <si>
    <t>44531</t>
  </si>
  <si>
    <t>44532</t>
  </si>
  <si>
    <t>44533</t>
  </si>
  <si>
    <t>44534</t>
  </si>
  <si>
    <t>44535</t>
  </si>
  <si>
    <t>44536</t>
  </si>
  <si>
    <t>44537</t>
  </si>
  <si>
    <t>44538</t>
  </si>
  <si>
    <t>44539</t>
  </si>
  <si>
    <t>44540</t>
  </si>
  <si>
    <t>44543</t>
  </si>
  <si>
    <t>44544</t>
  </si>
  <si>
    <t>44545</t>
  </si>
  <si>
    <t>44547</t>
  </si>
  <si>
    <t>44548</t>
  </si>
  <si>
    <t>44549</t>
  </si>
  <si>
    <t>01004</t>
  </si>
  <si>
    <t>44551</t>
  </si>
  <si>
    <t>44552</t>
  </si>
  <si>
    <t>44553</t>
  </si>
  <si>
    <t>90204</t>
  </si>
  <si>
    <t>90971</t>
  </si>
  <si>
    <t>44554</t>
  </si>
  <si>
    <t>44555</t>
  </si>
  <si>
    <t>90205</t>
  </si>
  <si>
    <t>44556</t>
  </si>
  <si>
    <t>90149</t>
  </si>
  <si>
    <t>44557</t>
  </si>
  <si>
    <t>90478</t>
  </si>
  <si>
    <t>44558</t>
  </si>
  <si>
    <t>90981</t>
  </si>
  <si>
    <t>44559</t>
  </si>
  <si>
    <t>90681</t>
  </si>
  <si>
    <t>44560</t>
  </si>
  <si>
    <t>44561</t>
  </si>
  <si>
    <t>44562</t>
  </si>
  <si>
    <t>44563</t>
  </si>
  <si>
    <t>44564</t>
  </si>
  <si>
    <t>44565</t>
  </si>
  <si>
    <t>44566</t>
  </si>
  <si>
    <t>08346</t>
  </si>
  <si>
    <t>44567</t>
  </si>
  <si>
    <t>44568</t>
  </si>
  <si>
    <t>44569</t>
  </si>
  <si>
    <t>44570</t>
  </si>
  <si>
    <t>44571</t>
  </si>
  <si>
    <t>07831</t>
  </si>
  <si>
    <t>44572</t>
  </si>
  <si>
    <t>10519</t>
  </si>
  <si>
    <t>出荷合計</t>
    <rPh sb="0" eb="2">
      <t>シュッカ</t>
    </rPh>
    <rPh sb="2" eb="4">
      <t>ゴウケイ</t>
    </rPh>
    <phoneticPr fontId="3"/>
  </si>
  <si>
    <t>原料</t>
    <rPh sb="0" eb="2">
      <t>ゲンリョウ</t>
    </rPh>
    <phoneticPr fontId="3"/>
  </si>
  <si>
    <t>発注
種別
CD</t>
    <rPh sb="0" eb="2">
      <t>ハッチュウ</t>
    </rPh>
    <rPh sb="3" eb="5">
      <t>シュベツ</t>
    </rPh>
    <phoneticPr fontId="3"/>
  </si>
  <si>
    <t>伝票
区分
CD</t>
    <phoneticPr fontId="5"/>
  </si>
  <si>
    <t>品名
CD</t>
    <rPh sb="0" eb="2">
      <t>ヒンメイ</t>
    </rPh>
    <phoneticPr fontId="3"/>
  </si>
  <si>
    <t>ﾑﾈﾆｸ</t>
  </si>
  <si>
    <t>ﾓﾓﾆｸ</t>
  </si>
  <si>
    <t>紐づけキー</t>
    <rPh sb="0" eb="1">
      <t>ヒモ</t>
    </rPh>
    <phoneticPr fontId="3"/>
  </si>
  <si>
    <t>5桁コード</t>
    <rPh sb="1" eb="2">
      <t>ケタ</t>
    </rPh>
    <phoneticPr fontId="3"/>
  </si>
  <si>
    <t>売上先CD</t>
    <rPh sb="0" eb="3">
      <t>ウリアゲサキ</t>
    </rPh>
    <phoneticPr fontId="3"/>
  </si>
  <si>
    <t>売上先名称</t>
    <rPh sb="0" eb="3">
      <t>ウリアゲサキ</t>
    </rPh>
    <rPh sb="3" eb="5">
      <t>メイショウ</t>
    </rPh>
    <phoneticPr fontId="3"/>
  </si>
  <si>
    <t>配送先CD</t>
    <rPh sb="0" eb="3">
      <t>ハイソウサキ</t>
    </rPh>
    <phoneticPr fontId="3"/>
  </si>
  <si>
    <t>配送先名称</t>
    <rPh sb="0" eb="3">
      <t>ハイソウサキ</t>
    </rPh>
    <rPh sb="3" eb="5">
      <t>メイショウ</t>
    </rPh>
    <phoneticPr fontId="3"/>
  </si>
  <si>
    <t>銘柄
CD</t>
    <rPh sb="0" eb="2">
      <t>メイガラ</t>
    </rPh>
    <phoneticPr fontId="3"/>
  </si>
  <si>
    <t>銘柄</t>
    <rPh sb="0" eb="2">
      <t>メイガラ</t>
    </rPh>
    <phoneticPr fontId="3"/>
  </si>
  <si>
    <t>ブロイラー</t>
  </si>
  <si>
    <t>ブロイラー</t>
    <phoneticPr fontId="3"/>
  </si>
  <si>
    <t>夢みどり</t>
    <rPh sb="0" eb="1">
      <t>ユメ</t>
    </rPh>
    <phoneticPr fontId="3"/>
  </si>
  <si>
    <t>2K X 6</t>
  </si>
  <si>
    <t>012</t>
  </si>
  <si>
    <t>1K X 12</t>
  </si>
  <si>
    <t>５桁
紐づけキー</t>
    <rPh sb="1" eb="2">
      <t>ケタ</t>
    </rPh>
    <rPh sb="3" eb="4">
      <t>ヒモ</t>
    </rPh>
    <phoneticPr fontId="3"/>
  </si>
  <si>
    <t>前日</t>
    <rPh sb="0" eb="2">
      <t>ゼンジツ</t>
    </rPh>
    <phoneticPr fontId="3"/>
  </si>
  <si>
    <t>当日</t>
    <rPh sb="0" eb="2">
      <t>トウジツ</t>
    </rPh>
    <phoneticPr fontId="3"/>
  </si>
  <si>
    <t>前々日</t>
    <rPh sb="0" eb="3">
      <t>ゼンゼンジツ</t>
    </rPh>
    <phoneticPr fontId="3"/>
  </si>
  <si>
    <t>018</t>
    <phoneticPr fontId="3"/>
  </si>
  <si>
    <t>規格
換算</t>
    <rPh sb="0" eb="2">
      <t>キカク</t>
    </rPh>
    <rPh sb="3" eb="5">
      <t>カンサン</t>
    </rPh>
    <phoneticPr fontId="3"/>
  </si>
  <si>
    <t>015</t>
    <phoneticPr fontId="3"/>
  </si>
  <si>
    <t>ｹｰｽ
換算</t>
    <rPh sb="4" eb="6">
      <t>カンサン</t>
    </rPh>
    <phoneticPr fontId="3"/>
  </si>
  <si>
    <t>00154</t>
    <phoneticPr fontId="3"/>
  </si>
  <si>
    <t>00193</t>
    <phoneticPr fontId="3"/>
  </si>
  <si>
    <t>00197</t>
    <phoneticPr fontId="3"/>
  </si>
  <si>
    <t>00200</t>
    <phoneticPr fontId="3"/>
  </si>
  <si>
    <t>00208</t>
    <phoneticPr fontId="3"/>
  </si>
  <si>
    <t>00206</t>
    <phoneticPr fontId="3"/>
  </si>
  <si>
    <t>03621</t>
    <phoneticPr fontId="3"/>
  </si>
  <si>
    <t>荷繰り
換算(重量）</t>
    <rPh sb="0" eb="2">
      <t>ニグ</t>
    </rPh>
    <rPh sb="4" eb="6">
      <t>カンサン</t>
    </rPh>
    <rPh sb="7" eb="9">
      <t>ジュウリョウ</t>
    </rPh>
    <phoneticPr fontId="3"/>
  </si>
  <si>
    <t>サンプル　産直D+1</t>
    <rPh sb="5" eb="7">
      <t>サンチョク</t>
    </rPh>
    <phoneticPr fontId="11"/>
  </si>
  <si>
    <t>明治屋</t>
    <rPh sb="0" eb="3">
      <t>メイジヤ</t>
    </rPh>
    <phoneticPr fontId="8"/>
  </si>
  <si>
    <t>中部量販</t>
    <rPh sb="0" eb="4">
      <t>チュウブリョウハン</t>
    </rPh>
    <phoneticPr fontId="11"/>
  </si>
  <si>
    <t>５桁
コード</t>
    <rPh sb="1" eb="2">
      <t>ケタ</t>
    </rPh>
    <phoneticPr fontId="3"/>
  </si>
  <si>
    <t>品名
コード</t>
    <rPh sb="0" eb="2">
      <t>ヒンメイ</t>
    </rPh>
    <phoneticPr fontId="3"/>
  </si>
  <si>
    <t>規格
CD</t>
    <rPh sb="0" eb="2">
      <t>キカク</t>
    </rPh>
    <phoneticPr fontId="3"/>
  </si>
  <si>
    <t>賞味期限</t>
    <rPh sb="0" eb="4">
      <t>ショウミキゲン</t>
    </rPh>
    <phoneticPr fontId="3"/>
  </si>
  <si>
    <t>90781</t>
    <phoneticPr fontId="3"/>
  </si>
  <si>
    <t>歩留まり
換算(重量）</t>
    <rPh sb="0" eb="2">
      <t>ブド</t>
    </rPh>
    <rPh sb="5" eb="7">
      <t>カンサン</t>
    </rPh>
    <rPh sb="8" eb="10">
      <t>ジュウリョウ</t>
    </rPh>
    <phoneticPr fontId="3"/>
  </si>
  <si>
    <t>〇</t>
    <phoneticPr fontId="3"/>
  </si>
  <si>
    <t>大阪FC課</t>
    <rPh sb="0" eb="2">
      <t>オオサカ</t>
    </rPh>
    <rPh sb="4" eb="5">
      <t>カ</t>
    </rPh>
    <phoneticPr fontId="3"/>
  </si>
  <si>
    <t>90455</t>
    <phoneticPr fontId="3"/>
  </si>
  <si>
    <t>川崎名義</t>
    <rPh sb="0" eb="2">
      <t>カワサキ</t>
    </rPh>
    <rPh sb="2" eb="4">
      <t>メイギ</t>
    </rPh>
    <phoneticPr fontId="3"/>
  </si>
  <si>
    <t>04722</t>
    <phoneticPr fontId="3"/>
  </si>
  <si>
    <t>01470</t>
    <phoneticPr fontId="3"/>
  </si>
  <si>
    <t>イオンビッグ</t>
    <phoneticPr fontId="3"/>
  </si>
  <si>
    <t>05170</t>
    <phoneticPr fontId="3"/>
  </si>
  <si>
    <t xml:space="preserve">㈱トーノーデリカ  </t>
  </si>
  <si>
    <t>01996</t>
    <phoneticPr fontId="3"/>
  </si>
  <si>
    <t>東京FC課</t>
    <rPh sb="0" eb="2">
      <t>トウキョウ</t>
    </rPh>
    <rPh sb="4" eb="5">
      <t>カ</t>
    </rPh>
    <phoneticPr fontId="3"/>
  </si>
  <si>
    <t>90204</t>
    <phoneticPr fontId="3"/>
  </si>
  <si>
    <t>オーケー</t>
  </si>
  <si>
    <t>34614</t>
    <phoneticPr fontId="3"/>
  </si>
  <si>
    <t>40051</t>
    <phoneticPr fontId="3"/>
  </si>
  <si>
    <t>012</t>
    <phoneticPr fontId="3"/>
  </si>
  <si>
    <t>09928</t>
    <phoneticPr fontId="3"/>
  </si>
  <si>
    <t>イオンビック</t>
  </si>
  <si>
    <t>在庫</t>
    <rPh sb="0" eb="2">
      <t>ザイコ</t>
    </rPh>
    <phoneticPr fontId="2"/>
  </si>
  <si>
    <t>01083</t>
    <phoneticPr fontId="3"/>
  </si>
  <si>
    <t>37586</t>
    <phoneticPr fontId="3"/>
  </si>
  <si>
    <t>90183</t>
    <phoneticPr fontId="3"/>
  </si>
  <si>
    <t>02465</t>
    <phoneticPr fontId="3"/>
  </si>
  <si>
    <t>23446</t>
  </si>
  <si>
    <t>23446</t>
    <phoneticPr fontId="3"/>
  </si>
  <si>
    <t>㈱エムカンパニー舞洲</t>
  </si>
  <si>
    <t>10763</t>
  </si>
  <si>
    <t xml:space="preserve">㈱京都キョウショク </t>
  </si>
  <si>
    <t>01179</t>
    <phoneticPr fontId="3"/>
  </si>
  <si>
    <t>02461</t>
    <phoneticPr fontId="3"/>
  </si>
  <si>
    <t>00648</t>
    <phoneticPr fontId="3"/>
  </si>
  <si>
    <t>02058</t>
    <phoneticPr fontId="3"/>
  </si>
  <si>
    <t>017</t>
    <phoneticPr fontId="3"/>
  </si>
  <si>
    <t>金額はのせてもらえるか</t>
    <rPh sb="0" eb="2">
      <t>キンガク</t>
    </rPh>
    <phoneticPr fontId="3"/>
  </si>
  <si>
    <t>①納品書のフォーマットすり合わせ</t>
    <rPh sb="1" eb="3">
      <t>ノウヒン</t>
    </rPh>
    <rPh sb="3" eb="4">
      <t>ショ</t>
    </rPh>
    <rPh sb="13" eb="14">
      <t>ア</t>
    </rPh>
    <phoneticPr fontId="3"/>
  </si>
  <si>
    <t>②仕向け先反映にともなうコード作成</t>
    <rPh sb="1" eb="3">
      <t>シム</t>
    </rPh>
    <rPh sb="4" eb="5">
      <t>サキ</t>
    </rPh>
    <rPh sb="5" eb="7">
      <t>ハンエイ</t>
    </rPh>
    <rPh sb="15" eb="17">
      <t>サクセイ</t>
    </rPh>
    <phoneticPr fontId="3"/>
  </si>
  <si>
    <t>③各種コードの整備</t>
    <rPh sb="1" eb="3">
      <t>カクシュ</t>
    </rPh>
    <rPh sb="7" eb="9">
      <t>セイビ</t>
    </rPh>
    <phoneticPr fontId="3"/>
  </si>
  <si>
    <t>④５桁コードの反映</t>
    <rPh sb="2" eb="3">
      <t>ケタ</t>
    </rPh>
    <rPh sb="7" eb="9">
      <t>ハンエイ</t>
    </rPh>
    <phoneticPr fontId="3"/>
  </si>
  <si>
    <t>⑤製造表にエラー表示を付け加える</t>
    <rPh sb="1" eb="3">
      <t>セイゾウ</t>
    </rPh>
    <rPh sb="3" eb="4">
      <t>ヒョウ</t>
    </rPh>
    <rPh sb="8" eb="10">
      <t>ヒョウジ</t>
    </rPh>
    <rPh sb="11" eb="12">
      <t>ツ</t>
    </rPh>
    <rPh sb="13" eb="14">
      <t>クワ</t>
    </rPh>
    <phoneticPr fontId="3"/>
  </si>
  <si>
    <t>エリア</t>
    <phoneticPr fontId="3"/>
  </si>
  <si>
    <t>伝送</t>
    <rPh sb="0" eb="2">
      <t>デンソウ</t>
    </rPh>
    <phoneticPr fontId="3"/>
  </si>
  <si>
    <t>入力</t>
    <rPh sb="0" eb="2">
      <t>ニュウリョク</t>
    </rPh>
    <phoneticPr fontId="3"/>
  </si>
  <si>
    <t>※</t>
    <phoneticPr fontId="3"/>
  </si>
  <si>
    <t>※※</t>
    <phoneticPr fontId="3"/>
  </si>
  <si>
    <t>00164</t>
  </si>
  <si>
    <t>03563</t>
  </si>
  <si>
    <t>02002</t>
  </si>
  <si>
    <t>00195</t>
  </si>
  <si>
    <t>06972</t>
  </si>
  <si>
    <t>02016</t>
  </si>
  <si>
    <t>09195</t>
  </si>
  <si>
    <t>09248</t>
  </si>
  <si>
    <t>00201</t>
  </si>
  <si>
    <t>00229</t>
  </si>
  <si>
    <t>00230</t>
  </si>
  <si>
    <t>04611</t>
  </si>
  <si>
    <t>00227</t>
  </si>
  <si>
    <t>00209</t>
  </si>
  <si>
    <t>00219</t>
  </si>
  <si>
    <t/>
  </si>
  <si>
    <t>08980</t>
  </si>
  <si>
    <t>04612</t>
  </si>
  <si>
    <t>05195</t>
  </si>
  <si>
    <t>03533</t>
  </si>
  <si>
    <t>31136</t>
  </si>
  <si>
    <t>07820</t>
  </si>
  <si>
    <t>00223</t>
  </si>
  <si>
    <t>02019</t>
  </si>
  <si>
    <t>00231</t>
  </si>
  <si>
    <t>04607</t>
  </si>
  <si>
    <t>07940</t>
  </si>
  <si>
    <t>37779</t>
  </si>
  <si>
    <t>04102</t>
  </si>
  <si>
    <t>08809</t>
  </si>
  <si>
    <t>04452</t>
  </si>
  <si>
    <t>08973</t>
  </si>
  <si>
    <t>04609</t>
  </si>
  <si>
    <t>17249</t>
  </si>
  <si>
    <t>30947</t>
  </si>
  <si>
    <t>03138</t>
  </si>
  <si>
    <t>16745</t>
  </si>
  <si>
    <t>16744</t>
  </si>
  <si>
    <t>16743</t>
  </si>
  <si>
    <t>16742</t>
  </si>
  <si>
    <t>16741</t>
  </si>
  <si>
    <t>16739</t>
  </si>
  <si>
    <t>16746</t>
  </si>
  <si>
    <t>16734</t>
  </si>
  <si>
    <t>16733</t>
  </si>
  <si>
    <t>16729</t>
  </si>
  <si>
    <t>16727</t>
  </si>
  <si>
    <t>16984</t>
  </si>
  <si>
    <t>16980</t>
  </si>
  <si>
    <t>16768</t>
  </si>
  <si>
    <t>16810</t>
  </si>
  <si>
    <t>16812</t>
  </si>
  <si>
    <t>03771</t>
  </si>
  <si>
    <t>21010</t>
  </si>
  <si>
    <t>15052</t>
  </si>
  <si>
    <t>21872</t>
  </si>
  <si>
    <t>17178</t>
  </si>
  <si>
    <t>15053</t>
  </si>
  <si>
    <t>17251</t>
  </si>
  <si>
    <t>17234</t>
  </si>
  <si>
    <t>17231</t>
  </si>
  <si>
    <t>17236</t>
  </si>
  <si>
    <t>17235</t>
  </si>
  <si>
    <t>17229</t>
  </si>
  <si>
    <t>21008</t>
  </si>
  <si>
    <t>18192</t>
  </si>
  <si>
    <t>18194</t>
  </si>
  <si>
    <t>18195</t>
  </si>
  <si>
    <t>18193</t>
  </si>
  <si>
    <t>16740</t>
  </si>
  <si>
    <t>21004</t>
  </si>
  <si>
    <t>21005</t>
  </si>
  <si>
    <t>21006</t>
  </si>
  <si>
    <t>21009</t>
  </si>
  <si>
    <t>21007</t>
  </si>
  <si>
    <t>04691</t>
  </si>
  <si>
    <t>03844</t>
  </si>
  <si>
    <t>00234</t>
  </si>
  <si>
    <t>31065</t>
  </si>
  <si>
    <t>31066</t>
  </si>
  <si>
    <t>31067</t>
  </si>
  <si>
    <t>30923</t>
  </si>
  <si>
    <t>30928</t>
  </si>
  <si>
    <t>30954</t>
  </si>
  <si>
    <t>33484</t>
  </si>
  <si>
    <t>33485</t>
  </si>
  <si>
    <t>33486</t>
  </si>
  <si>
    <t>27963</t>
  </si>
  <si>
    <t>40170</t>
  </si>
  <si>
    <t>03770</t>
  </si>
  <si>
    <t>00175</t>
  </si>
  <si>
    <t>31142</t>
  </si>
  <si>
    <t>08827</t>
  </si>
  <si>
    <t>31143</t>
  </si>
  <si>
    <t>10237</t>
  </si>
  <si>
    <t>12125</t>
  </si>
  <si>
    <t>12126</t>
  </si>
  <si>
    <t>13099</t>
  </si>
  <si>
    <t>13103</t>
  </si>
  <si>
    <t>13102</t>
  </si>
  <si>
    <t>13101</t>
  </si>
  <si>
    <t>13100</t>
  </si>
  <si>
    <t>000010</t>
  </si>
  <si>
    <t>国産)むね肉</t>
  </si>
  <si>
    <t>000012</t>
  </si>
  <si>
    <t>国産)むね肉(冷凍</t>
  </si>
  <si>
    <t>000015</t>
  </si>
  <si>
    <t>国産)むね肉Sカット</t>
  </si>
  <si>
    <t>000502</t>
  </si>
  <si>
    <t>国産)むね肉皮なし(冷</t>
  </si>
  <si>
    <t>001000</t>
  </si>
  <si>
    <t>国産)もも肉</t>
  </si>
  <si>
    <t>001002</t>
  </si>
  <si>
    <t>国産)もも肉(冷凍</t>
  </si>
  <si>
    <t>001100</t>
  </si>
  <si>
    <t>国産)もも肉切身</t>
  </si>
  <si>
    <t>001550</t>
  </si>
  <si>
    <t>もも肉切身20-30</t>
  </si>
  <si>
    <t>001552</t>
  </si>
  <si>
    <t>もも肉切身20-30(冷</t>
  </si>
  <si>
    <t>002000</t>
  </si>
  <si>
    <t>国産)ささみ</t>
  </si>
  <si>
    <t>002002</t>
  </si>
  <si>
    <t>国産)ささみ(冷凍</t>
  </si>
  <si>
    <t>002012</t>
  </si>
  <si>
    <t>国産)ささみB(冷凍</t>
  </si>
  <si>
    <t>003000</t>
  </si>
  <si>
    <t>国産)手羽もと</t>
  </si>
  <si>
    <t>003002</t>
  </si>
  <si>
    <t>国産)手羽もと(冷凍</t>
  </si>
  <si>
    <t>003010</t>
  </si>
  <si>
    <t>国産)手羽もとB</t>
  </si>
  <si>
    <t>003012</t>
  </si>
  <si>
    <t>国産)手羽もとB(冷凍</t>
  </si>
  <si>
    <t>004000</t>
  </si>
  <si>
    <t>国産)手羽さき</t>
  </si>
  <si>
    <t>004002</t>
  </si>
  <si>
    <t>国産)手羽さき(冷凍</t>
  </si>
  <si>
    <t>004030</t>
  </si>
  <si>
    <t>国産)手羽なかハーフ</t>
  </si>
  <si>
    <t>004032</t>
  </si>
  <si>
    <t>手羽なかハーフ(冷</t>
  </si>
  <si>
    <t>004042</t>
  </si>
  <si>
    <t>手羽なかハーフB(冷</t>
  </si>
  <si>
    <t>004120</t>
  </si>
  <si>
    <t>国産)肩ニク</t>
  </si>
  <si>
    <t>004122</t>
  </si>
  <si>
    <t>国産)肩ニク冷凍</t>
  </si>
  <si>
    <t>004200</t>
  </si>
  <si>
    <t>チキンフラワー</t>
  </si>
  <si>
    <t>004202</t>
  </si>
  <si>
    <t>チキンフラワー(冷</t>
  </si>
  <si>
    <t>005000</t>
  </si>
  <si>
    <t>国産)すなぎも</t>
  </si>
  <si>
    <t>005002</t>
  </si>
  <si>
    <t>国産)すなぎも(冷凍</t>
  </si>
  <si>
    <t>005100</t>
  </si>
  <si>
    <t>国産)きも</t>
  </si>
  <si>
    <t>005102</t>
  </si>
  <si>
    <t>国産)きも(冷凍</t>
  </si>
  <si>
    <t>005120</t>
  </si>
  <si>
    <t>国産)心臓なしきも</t>
  </si>
  <si>
    <t>005140</t>
  </si>
  <si>
    <t>国産)心臓</t>
  </si>
  <si>
    <t>005142</t>
  </si>
  <si>
    <t>国産)心臓(冷凍</t>
  </si>
  <si>
    <t>005500</t>
  </si>
  <si>
    <t>国産)砂肝1ｋｇ入</t>
  </si>
  <si>
    <t>006000</t>
  </si>
  <si>
    <t>国産)中抜き３</t>
  </si>
  <si>
    <t>006112</t>
  </si>
  <si>
    <t>国産)首皮(冷凍</t>
  </si>
  <si>
    <t>006122</t>
  </si>
  <si>
    <t>国産)皮２型(冷凍</t>
  </si>
  <si>
    <t>006210</t>
  </si>
  <si>
    <t>国産)肉つきガラ</t>
  </si>
  <si>
    <t>006240</t>
  </si>
  <si>
    <t>国産)すきガラ</t>
  </si>
  <si>
    <t>006242</t>
  </si>
  <si>
    <t>国産)すきガラ(冷凍</t>
  </si>
  <si>
    <t>006500</t>
  </si>
  <si>
    <t>国産)骨つきもも</t>
  </si>
  <si>
    <t>007000</t>
  </si>
  <si>
    <t>国産)こにく</t>
  </si>
  <si>
    <t>007002</t>
  </si>
  <si>
    <t>国産)こにく(冷凍</t>
  </si>
  <si>
    <t>007100</t>
  </si>
  <si>
    <t>国産)むね軟骨</t>
  </si>
  <si>
    <t>007102</t>
  </si>
  <si>
    <t>国産)むね軟骨(冷凍</t>
  </si>
  <si>
    <t>007112</t>
  </si>
  <si>
    <t>国産)もも軟骨(冷凍</t>
  </si>
  <si>
    <t>007302</t>
  </si>
  <si>
    <t>国産)ハラミ（冷凍</t>
  </si>
  <si>
    <t>008026</t>
  </si>
  <si>
    <t>国産)ももネギマ串(本</t>
  </si>
  <si>
    <t>008110</t>
  </si>
  <si>
    <t>国産)ももネギマ串(k)</t>
  </si>
  <si>
    <t>008130</t>
  </si>
  <si>
    <t>国産)もも串(k)</t>
  </si>
  <si>
    <t>005010</t>
  </si>
  <si>
    <t>すなぎもスライス</t>
  </si>
  <si>
    <t>002130</t>
  </si>
  <si>
    <t>国産)ささみ筋膜なし</t>
  </si>
  <si>
    <t>000632</t>
  </si>
  <si>
    <t>国産)むねミンチ用(冷</t>
  </si>
  <si>
    <t>006502</t>
  </si>
  <si>
    <t>国産)骨つきもも(冷凍</t>
  </si>
  <si>
    <t>000710</t>
  </si>
  <si>
    <t>国産)むね･もも肉角切</t>
  </si>
  <si>
    <t>007120</t>
  </si>
  <si>
    <t>国産)テール</t>
  </si>
  <si>
    <t>006110</t>
  </si>
  <si>
    <t>国産)首皮</t>
  </si>
  <si>
    <t>005130</t>
  </si>
  <si>
    <t>国産)脂きも</t>
  </si>
  <si>
    <t>007122</t>
  </si>
  <si>
    <t>国産)テール(冷凍</t>
  </si>
  <si>
    <t>006332</t>
  </si>
  <si>
    <t>国産)もみじ(冷凍</t>
  </si>
  <si>
    <t>004012</t>
  </si>
  <si>
    <t>国産)手羽さきチップ(</t>
  </si>
  <si>
    <t>006422</t>
  </si>
  <si>
    <t>国産)鶏ガラ(冷凍</t>
  </si>
  <si>
    <t>003072</t>
  </si>
  <si>
    <t>国産)手羽もと肉(冷凍</t>
  </si>
  <si>
    <t>006020</t>
  </si>
  <si>
    <t>国産)中抜きぶつ切り</t>
  </si>
  <si>
    <t>008036</t>
  </si>
  <si>
    <t>国産)すなぎも串(本）</t>
  </si>
  <si>
    <t>006530</t>
  </si>
  <si>
    <t>国産)ドラムスティッ</t>
  </si>
  <si>
    <t>007130</t>
  </si>
  <si>
    <t>国産)脂</t>
  </si>
  <si>
    <t>001010</t>
  </si>
  <si>
    <t>国産)もも肉B</t>
  </si>
  <si>
    <t>006300</t>
  </si>
  <si>
    <t>国産)頭</t>
  </si>
  <si>
    <t>008016</t>
  </si>
  <si>
    <t>国産)もも肉串(本）</t>
  </si>
  <si>
    <t>179202</t>
  </si>
  <si>
    <t>若鶏ﾓﾓ肉2ｃｍ角冷凍</t>
  </si>
  <si>
    <t>261122</t>
  </si>
  <si>
    <t>夢みどりﾓﾓ肉20/30(冷</t>
  </si>
  <si>
    <t>110010</t>
  </si>
  <si>
    <t>肥前鶏むね</t>
  </si>
  <si>
    <t>111000</t>
  </si>
  <si>
    <t>肥前鶏もも肉</t>
  </si>
  <si>
    <t>112000</t>
  </si>
  <si>
    <t>肥前鶏ささみ</t>
  </si>
  <si>
    <t>115100</t>
  </si>
  <si>
    <t>肥前鶏きも</t>
  </si>
  <si>
    <t>115000</t>
  </si>
  <si>
    <t>肥前鶏すなぎも</t>
  </si>
  <si>
    <t>114000</t>
  </si>
  <si>
    <t>肥前鶏手羽さき</t>
  </si>
  <si>
    <t>116020</t>
  </si>
  <si>
    <t>肥前鶏中抜きブツ切</t>
  </si>
  <si>
    <t>111640</t>
  </si>
  <si>
    <t>肥前鶏もも肉スライス</t>
  </si>
  <si>
    <t>111080</t>
  </si>
  <si>
    <t>肥前鶏雑煮用</t>
  </si>
  <si>
    <t>111100</t>
  </si>
  <si>
    <t>肥前鶏もも肉切身</t>
  </si>
  <si>
    <t>116000</t>
  </si>
  <si>
    <t>肥前鶏中抜き</t>
  </si>
  <si>
    <t>116100</t>
  </si>
  <si>
    <t>肥前鶏皮</t>
  </si>
  <si>
    <t>116210</t>
  </si>
  <si>
    <t>肥前鶏肉つきガラ</t>
  </si>
  <si>
    <t>116500</t>
  </si>
  <si>
    <t>肥前鶏骨付きもも</t>
  </si>
  <si>
    <t>179040</t>
  </si>
  <si>
    <t>国産)若鶏モモ肉40ｇ</t>
  </si>
  <si>
    <t>179120</t>
  </si>
  <si>
    <t>国産)若鶏モモ肉50ｇ</t>
  </si>
  <si>
    <t>179070</t>
  </si>
  <si>
    <t>国産)若鶏もも肉60ｇ</t>
  </si>
  <si>
    <t>111420</t>
  </si>
  <si>
    <t>肥前鶏もも小間切れ</t>
  </si>
  <si>
    <t>003030</t>
  </si>
  <si>
    <t>手羽もと切目入(2本</t>
  </si>
  <si>
    <t>002040</t>
  </si>
  <si>
    <t>国産)ささみ皮なし</t>
  </si>
  <si>
    <t>006560</t>
  </si>
  <si>
    <t>骨つきももぶつ切</t>
  </si>
  <si>
    <t>000942</t>
  </si>
  <si>
    <t>国産)特選むね肉（冷</t>
  </si>
  <si>
    <t>006330</t>
  </si>
  <si>
    <t>国産)もみじ</t>
  </si>
  <si>
    <t>002182</t>
  </si>
  <si>
    <t>国産)ささみ端材（冷</t>
  </si>
  <si>
    <t>001030</t>
  </si>
  <si>
    <t>国産)もも肉M</t>
  </si>
  <si>
    <t>006260</t>
  </si>
  <si>
    <t>国産)足ガラ</t>
  </si>
  <si>
    <t>005110</t>
  </si>
  <si>
    <t>国産)きもＢ</t>
  </si>
  <si>
    <t>179022</t>
  </si>
  <si>
    <t>国産)若鶏ミンチ(冷凍</t>
  </si>
  <si>
    <t>179012</t>
  </si>
  <si>
    <t>若鶏ムネスライ冷凍</t>
  </si>
  <si>
    <t>179362</t>
  </si>
  <si>
    <t>若鶏ムネ肉30ｇ(冷凍</t>
  </si>
  <si>
    <t>179462</t>
  </si>
  <si>
    <t>若鶏ムネ肉60ｇ冷凍</t>
  </si>
  <si>
    <t>179002</t>
  </si>
  <si>
    <t>若鶏モモスライ冷凍</t>
  </si>
  <si>
    <t>179052</t>
  </si>
  <si>
    <t>若鶏もも肉10ｇ(冷凍</t>
  </si>
  <si>
    <t>179112</t>
  </si>
  <si>
    <t>若鶏もも肉30ｇ(冷凍</t>
  </si>
  <si>
    <t>179042</t>
  </si>
  <si>
    <t>若鶏もも肉40ｇ(冷凍</t>
  </si>
  <si>
    <t>179122</t>
  </si>
  <si>
    <t>若鶏もも肉50ｇ(冷凍)</t>
  </si>
  <si>
    <t>179072</t>
  </si>
  <si>
    <t>若鶏もも肉60ｇ(冷凍</t>
  </si>
  <si>
    <t>179182</t>
  </si>
  <si>
    <t>若鶏もも肉80ｇ(冷凍)</t>
  </si>
  <si>
    <t>179032</t>
  </si>
  <si>
    <t>若鶏もも小間切(冷凍</t>
  </si>
  <si>
    <t>006620</t>
  </si>
  <si>
    <t>国産)ガラ(レンダ)</t>
  </si>
  <si>
    <t>006310</t>
  </si>
  <si>
    <t>国産)スープ足ガラ</t>
  </si>
  <si>
    <t>005200</t>
  </si>
  <si>
    <t>国産)内臓</t>
  </si>
  <si>
    <t>007131</t>
  </si>
  <si>
    <t>国産)脂B</t>
  </si>
  <si>
    <t>114030</t>
  </si>
  <si>
    <t>国産)肥前ながさき鶏</t>
  </si>
  <si>
    <t>113000</t>
  </si>
  <si>
    <t>肥前鶏手羽もと</t>
  </si>
  <si>
    <t>250010</t>
  </si>
  <si>
    <t>国産)移管むね肉</t>
  </si>
  <si>
    <t>251000</t>
  </si>
  <si>
    <t>国産)移管もも肉</t>
  </si>
  <si>
    <t>252000</t>
  </si>
  <si>
    <t>国産)移管ささみ</t>
  </si>
  <si>
    <t>253000</t>
  </si>
  <si>
    <t>国産)移管手羽もと</t>
  </si>
  <si>
    <t>254000</t>
  </si>
  <si>
    <t>国産)移管手羽さき</t>
  </si>
  <si>
    <t>255000</t>
  </si>
  <si>
    <t>国産)移管すなぎも</t>
  </si>
  <si>
    <t>255100</t>
  </si>
  <si>
    <t>国産)移管きも</t>
  </si>
  <si>
    <t>000017</t>
  </si>
  <si>
    <t>国産)むね肉M(冷凍</t>
  </si>
  <si>
    <t>179312</t>
  </si>
  <si>
    <t>若鶏もも肉2ｃｍ冷凍</t>
  </si>
  <si>
    <t>000342</t>
  </si>
  <si>
    <t>国産)むね肉皮なし角</t>
  </si>
  <si>
    <t>006100</t>
  </si>
  <si>
    <t>国産)皮</t>
  </si>
  <si>
    <t>006192</t>
  </si>
  <si>
    <t>国産)むね皮端材(冷凍</t>
  </si>
  <si>
    <t>179412</t>
  </si>
  <si>
    <t>若鶏ﾑﾈ肉1ｃｍ角冷凍</t>
  </si>
  <si>
    <t>006600</t>
  </si>
  <si>
    <t>国産)ガラ(食品向け)</t>
  </si>
  <si>
    <t>007132</t>
  </si>
  <si>
    <t>国産)脂(冷凍</t>
  </si>
  <si>
    <t>260010</t>
  </si>
  <si>
    <t>夢みどりむね肉</t>
  </si>
  <si>
    <t>261000</t>
  </si>
  <si>
    <t>夢みどりもも肉</t>
  </si>
  <si>
    <t>262000</t>
  </si>
  <si>
    <t>夢みどりささみ</t>
  </si>
  <si>
    <t>265000</t>
  </si>
  <si>
    <t>夢みどりすなぎも</t>
  </si>
  <si>
    <t>265100</t>
  </si>
  <si>
    <t>夢みどりきも</t>
  </si>
  <si>
    <t>263000</t>
  </si>
  <si>
    <t>夢みどり手羽もと</t>
  </si>
  <si>
    <t>264000</t>
  </si>
  <si>
    <t>夢みどり手羽さき</t>
  </si>
  <si>
    <t>266210</t>
  </si>
  <si>
    <t>夢みどり肉つきガラ</t>
  </si>
  <si>
    <t>266110</t>
  </si>
  <si>
    <t>夢みどり首皮</t>
  </si>
  <si>
    <t>265130</t>
  </si>
  <si>
    <t>夢みどり脂きも</t>
  </si>
  <si>
    <t>264030</t>
  </si>
  <si>
    <t>夢みどり手羽中ﾊｰﾌ</t>
  </si>
  <si>
    <t>266000</t>
  </si>
  <si>
    <t>夢みどり中抜き</t>
  </si>
  <si>
    <t>266020</t>
  </si>
  <si>
    <t>夢みどり中抜きブツ切</t>
  </si>
  <si>
    <t>266500</t>
  </si>
  <si>
    <t>夢みどり骨付もも</t>
  </si>
  <si>
    <t>260700</t>
  </si>
  <si>
    <t>夢みどりむねもも1×1</t>
  </si>
  <si>
    <t>260012</t>
  </si>
  <si>
    <t>夢みどりむね肉（冷凍</t>
  </si>
  <si>
    <t>261002</t>
  </si>
  <si>
    <t>夢みどりもも肉（冷凍</t>
  </si>
  <si>
    <t>263002</t>
  </si>
  <si>
    <t>夢みどり手羽もと（冷</t>
  </si>
  <si>
    <t>266502</t>
  </si>
  <si>
    <t>夢みどり骨付もも（冷</t>
  </si>
  <si>
    <t>262030</t>
  </si>
  <si>
    <t>夢みどり筋無ささみ</t>
  </si>
  <si>
    <t>269012</t>
  </si>
  <si>
    <t>夢みどり1(冷凍4kg</t>
  </si>
  <si>
    <t>269022</t>
  </si>
  <si>
    <t>夢みどり2(冷凍4kg</t>
  </si>
  <si>
    <t>269032</t>
  </si>
  <si>
    <t>夢みどり3(冷凍8k</t>
  </si>
  <si>
    <t>005012</t>
  </si>
  <si>
    <t>すなぎもスライス(冷</t>
  </si>
  <si>
    <t>261200</t>
  </si>
  <si>
    <t>夢みどりﾓﾓ肉(1×10)</t>
  </si>
  <si>
    <t>260210</t>
  </si>
  <si>
    <t>夢みどりﾑﾈ肉(1×10)</t>
  </si>
  <si>
    <t>006340</t>
  </si>
  <si>
    <t>国産)もみじ(タコ</t>
  </si>
  <si>
    <t>006360</t>
  </si>
  <si>
    <t>国産)足がら</t>
  </si>
  <si>
    <t>263200</t>
  </si>
  <si>
    <t>夢ﾐﾄﾞﾘ手羽元(1×10)</t>
  </si>
  <si>
    <t>000215</t>
  </si>
  <si>
    <t>国産)むね肉(1×10)</t>
  </si>
  <si>
    <t>001205</t>
  </si>
  <si>
    <t>国産)もも肉(1×10)</t>
  </si>
  <si>
    <t>003070</t>
  </si>
  <si>
    <t>国)手羽もと肉(2×1)</t>
  </si>
  <si>
    <t>000150</t>
  </si>
  <si>
    <t>むね肉切身20-30</t>
  </si>
  <si>
    <t>264120</t>
  </si>
  <si>
    <t>夢みどり肩肉</t>
  </si>
  <si>
    <t>000610</t>
  </si>
  <si>
    <t>国)ﾑﾈ肉皮ﾅｼ切身30/40</t>
  </si>
  <si>
    <t>006520</t>
  </si>
  <si>
    <t>国)骨付もも30/34</t>
  </si>
  <si>
    <t>264050</t>
  </si>
  <si>
    <t>夢みどり手羽さき500</t>
  </si>
  <si>
    <t>263050</t>
  </si>
  <si>
    <t>夢みどり手羽もと500</t>
  </si>
  <si>
    <t>262050</t>
  </si>
  <si>
    <t>夢みどりささみ500</t>
  </si>
  <si>
    <t>261070</t>
  </si>
  <si>
    <t>夢みどりもも肉700</t>
  </si>
  <si>
    <t>260070</t>
  </si>
  <si>
    <t>夢みどりむね肉700</t>
  </si>
  <si>
    <t>264150</t>
  </si>
  <si>
    <t>夢みどり肩肉500</t>
  </si>
  <si>
    <t>006562</t>
  </si>
  <si>
    <t>骨つきももぶつ切(冷</t>
  </si>
  <si>
    <t>991009</t>
  </si>
  <si>
    <t>羽毛</t>
  </si>
  <si>
    <t>006527</t>
  </si>
  <si>
    <t>国)骨ﾓﾓ1ｽﾘ30/34(冷凍</t>
  </si>
  <si>
    <t>116502</t>
  </si>
  <si>
    <t>肥前鶏骨付きもも（冷</t>
  </si>
  <si>
    <t>006528</t>
  </si>
  <si>
    <t>国)骨ﾓﾓ2ｽﾘ30/34(冷凍</t>
  </si>
  <si>
    <t>008310</t>
  </si>
  <si>
    <t>国産)ももネギマ串30</t>
  </si>
  <si>
    <t>265010</t>
  </si>
  <si>
    <t>夢みどり砂肝スライス</t>
  </si>
  <si>
    <t>261640</t>
  </si>
  <si>
    <t>夢みどりもも肉ｽﾗｲｽ</t>
  </si>
  <si>
    <t>006525</t>
  </si>
  <si>
    <t>国)骨ﾓﾓ1ｽﾘ30/34</t>
  </si>
  <si>
    <t>361000</t>
  </si>
  <si>
    <t>長崎産夢みどりもも</t>
  </si>
  <si>
    <t>360010</t>
  </si>
  <si>
    <t>長崎産夢みどりむね肉</t>
  </si>
  <si>
    <t>361002</t>
  </si>
  <si>
    <t>県産)夢みどりもも(冷</t>
  </si>
  <si>
    <t>362000</t>
  </si>
  <si>
    <t>長崎産夢みどりささみ</t>
  </si>
  <si>
    <t>365100</t>
  </si>
  <si>
    <t>長崎産夢みどり肝</t>
  </si>
  <si>
    <t>365000</t>
  </si>
  <si>
    <t>長崎産夢みどり砂肝</t>
  </si>
  <si>
    <t>363000</t>
  </si>
  <si>
    <t>長崎産夢みどり手羽元</t>
  </si>
  <si>
    <t>364000</t>
  </si>
  <si>
    <t>長崎産夢みどり手羽先</t>
  </si>
  <si>
    <t>⑥各種リストを仕上げる</t>
    <rPh sb="1" eb="3">
      <t>カクシュ</t>
    </rPh>
    <rPh sb="7" eb="9">
      <t>シア</t>
    </rPh>
    <phoneticPr fontId="3"/>
  </si>
  <si>
    <t>（部位名称と歩留まり換算名称と同じ）
品名名称</t>
    <rPh sb="1" eb="3">
      <t>ブイ</t>
    </rPh>
    <rPh sb="3" eb="5">
      <t>メイショウ</t>
    </rPh>
    <rPh sb="6" eb="8">
      <t>ブド</t>
    </rPh>
    <rPh sb="10" eb="12">
      <t>カンサン</t>
    </rPh>
    <rPh sb="12" eb="14">
      <t>メイショウ</t>
    </rPh>
    <rPh sb="15" eb="16">
      <t>オナ</t>
    </rPh>
    <rPh sb="19" eb="21">
      <t>ヒンメイ</t>
    </rPh>
    <rPh sb="21" eb="23">
      <t>メイショウ</t>
    </rPh>
    <phoneticPr fontId="3"/>
  </si>
  <si>
    <t>（品名名称と部位名称と同じ）
頭数換算</t>
    <rPh sb="1" eb="3">
      <t>ヒンメイ</t>
    </rPh>
    <rPh sb="3" eb="5">
      <t>メイショウ</t>
    </rPh>
    <rPh sb="6" eb="8">
      <t>ブイ</t>
    </rPh>
    <rPh sb="8" eb="10">
      <t>メイショウ</t>
    </rPh>
    <rPh sb="11" eb="12">
      <t>オナ</t>
    </rPh>
    <rPh sb="15" eb="19">
      <t>トウスウカンサン</t>
    </rPh>
    <phoneticPr fontId="3"/>
  </si>
  <si>
    <t>部位
（品名名称と紐づき）</t>
    <rPh sb="0" eb="2">
      <t>ブイ</t>
    </rPh>
    <rPh sb="4" eb="6">
      <t>ヒンメイ</t>
    </rPh>
    <rPh sb="6" eb="8">
      <t>メイショウ</t>
    </rPh>
    <rPh sb="9" eb="10">
      <t>ヒモ</t>
    </rPh>
    <phoneticPr fontId="3"/>
  </si>
  <si>
    <t>規格換算</t>
    <rPh sb="0" eb="2">
      <t>キカク</t>
    </rPh>
    <rPh sb="2" eb="4">
      <t>カンサン</t>
    </rPh>
    <phoneticPr fontId="3"/>
  </si>
  <si>
    <t>018</t>
    <phoneticPr fontId="3"/>
  </si>
  <si>
    <t>016</t>
    <phoneticPr fontId="3"/>
  </si>
  <si>
    <t>007</t>
  </si>
  <si>
    <t>008</t>
  </si>
  <si>
    <t>009</t>
  </si>
  <si>
    <t>010</t>
  </si>
  <si>
    <t>002</t>
  </si>
  <si>
    <t>006</t>
  </si>
  <si>
    <t>005</t>
  </si>
  <si>
    <t>011</t>
  </si>
  <si>
    <t>004</t>
  </si>
  <si>
    <t>003</t>
  </si>
  <si>
    <t>017</t>
    <phoneticPr fontId="3"/>
  </si>
  <si>
    <t>015</t>
    <phoneticPr fontId="3"/>
  </si>
  <si>
    <t>014</t>
    <phoneticPr fontId="3"/>
  </si>
  <si>
    <t>013</t>
    <phoneticPr fontId="3"/>
  </si>
  <si>
    <t>2K X 5</t>
    <phoneticPr fontId="3"/>
  </si>
  <si>
    <t>2K X 4</t>
    <phoneticPr fontId="3"/>
  </si>
  <si>
    <t>2K X 3</t>
    <phoneticPr fontId="3"/>
  </si>
  <si>
    <t>2K X 2</t>
    <phoneticPr fontId="3"/>
  </si>
  <si>
    <t>2K X 1</t>
    <phoneticPr fontId="3"/>
  </si>
  <si>
    <t>1K X 1</t>
    <phoneticPr fontId="3"/>
  </si>
  <si>
    <t>1K X 2</t>
  </si>
  <si>
    <t>1K X 3</t>
  </si>
  <si>
    <t>1K X 4</t>
  </si>
  <si>
    <t>1K X 5</t>
  </si>
  <si>
    <t>1K X 6</t>
  </si>
  <si>
    <t>1K X 7</t>
  </si>
  <si>
    <t>1K X 8</t>
  </si>
  <si>
    <t>1K X 9</t>
  </si>
  <si>
    <t>1K X 10</t>
  </si>
  <si>
    <t>1K X 11</t>
  </si>
  <si>
    <t>001</t>
    <phoneticPr fontId="3"/>
  </si>
  <si>
    <t>チェック欄</t>
    <rPh sb="4" eb="5">
      <t>ラン</t>
    </rPh>
    <phoneticPr fontId="3"/>
  </si>
  <si>
    <t>必要</t>
    <rPh sb="0" eb="2">
      <t>ヒツヨウ</t>
    </rPh>
    <phoneticPr fontId="3"/>
  </si>
  <si>
    <t>別単価の為、仕向先識別必要</t>
    <rPh sb="0" eb="1">
      <t>ベツ</t>
    </rPh>
    <rPh sb="1" eb="3">
      <t>タンカ</t>
    </rPh>
    <rPh sb="4" eb="5">
      <t>タメ</t>
    </rPh>
    <rPh sb="6" eb="8">
      <t>シム</t>
    </rPh>
    <rPh sb="8" eb="9">
      <t>サキ</t>
    </rPh>
    <rPh sb="9" eb="11">
      <t>シキベツ</t>
    </rPh>
    <rPh sb="11" eb="13">
      <t>ヒツヨウ</t>
    </rPh>
    <phoneticPr fontId="3"/>
  </si>
  <si>
    <t>※※</t>
    <phoneticPr fontId="3"/>
  </si>
  <si>
    <t>※ブ</t>
    <phoneticPr fontId="3"/>
  </si>
  <si>
    <t>※べ</t>
    <phoneticPr fontId="3"/>
  </si>
  <si>
    <t>※※ブ</t>
    <phoneticPr fontId="3"/>
  </si>
  <si>
    <t>※※べ</t>
    <phoneticPr fontId="3"/>
  </si>
  <si>
    <t>賞味</t>
    <rPh sb="0" eb="2">
      <t>ショウミ</t>
    </rPh>
    <phoneticPr fontId="3"/>
  </si>
  <si>
    <t>★製造表入力に関して★</t>
    <rPh sb="1" eb="4">
      <t>セイゾウヒョウ</t>
    </rPh>
    <rPh sb="4" eb="6">
      <t>ニュウリョク</t>
    </rPh>
    <rPh sb="7" eb="8">
      <t>カン</t>
    </rPh>
    <phoneticPr fontId="3"/>
  </si>
  <si>
    <t>※印→必須入力　※※印→必要であれば入力　</t>
    <rPh sb="1" eb="2">
      <t>シルシ</t>
    </rPh>
    <rPh sb="3" eb="5">
      <t>ヒッス</t>
    </rPh>
    <rPh sb="5" eb="7">
      <t>ニュウリョク</t>
    </rPh>
    <rPh sb="10" eb="11">
      <t>シルシ</t>
    </rPh>
    <rPh sb="12" eb="14">
      <t>ヒツヨウ</t>
    </rPh>
    <rPh sb="18" eb="20">
      <t>ニュウリョク</t>
    </rPh>
    <phoneticPr fontId="3"/>
  </si>
  <si>
    <t>締め→〇まで</t>
    <rPh sb="0" eb="1">
      <t>シ</t>
    </rPh>
    <phoneticPr fontId="3"/>
  </si>
  <si>
    <t>各エリア別でデリ表を作成しております、最後に合体させます。</t>
    <rPh sb="0" eb="1">
      <t>カク</t>
    </rPh>
    <rPh sb="4" eb="5">
      <t>ベツ</t>
    </rPh>
    <rPh sb="8" eb="9">
      <t>ヒョウ</t>
    </rPh>
    <rPh sb="10" eb="12">
      <t>サクセイ</t>
    </rPh>
    <rPh sb="19" eb="21">
      <t>サイゴ</t>
    </rPh>
    <rPh sb="22" eb="24">
      <t>ガッタイ</t>
    </rPh>
    <phoneticPr fontId="3"/>
  </si>
  <si>
    <t>注意事項</t>
    <rPh sb="0" eb="2">
      <t>チュウイ</t>
    </rPh>
    <rPh sb="2" eb="4">
      <t>ジコウ</t>
    </rPh>
    <phoneticPr fontId="3"/>
  </si>
  <si>
    <t>①上記の印以外の箇所は数式が入っおりますので入力を行わないでください。</t>
    <phoneticPr fontId="3"/>
  </si>
  <si>
    <t>②昇順・降順等の並び替えは行わないでください。参照セルがずれる可能性があります。</t>
    <rPh sb="1" eb="3">
      <t>ショウジュン</t>
    </rPh>
    <rPh sb="4" eb="6">
      <t>コウジュン</t>
    </rPh>
    <rPh sb="6" eb="7">
      <t>トウ</t>
    </rPh>
    <rPh sb="8" eb="9">
      <t>ナラ</t>
    </rPh>
    <rPh sb="10" eb="11">
      <t>カ</t>
    </rPh>
    <rPh sb="13" eb="14">
      <t>オコナ</t>
    </rPh>
    <rPh sb="23" eb="25">
      <t>サンショウ</t>
    </rPh>
    <rPh sb="31" eb="34">
      <t>カノウセイ</t>
    </rPh>
    <phoneticPr fontId="3"/>
  </si>
  <si>
    <t>④入力するときは、配送先をまとめて入力してください。１行目福岡着　２行目鳥栖着のようにバラバラにならないようにお願いします。</t>
    <rPh sb="1" eb="3">
      <t>ニュウリョク</t>
    </rPh>
    <rPh sb="9" eb="11">
      <t>ハイソウ</t>
    </rPh>
    <rPh sb="11" eb="12">
      <t>サキ</t>
    </rPh>
    <rPh sb="17" eb="19">
      <t>ニュウリョク</t>
    </rPh>
    <rPh sb="27" eb="29">
      <t>ギョウメ</t>
    </rPh>
    <rPh sb="29" eb="31">
      <t>フクオカ</t>
    </rPh>
    <rPh sb="31" eb="32">
      <t>チャク</t>
    </rPh>
    <rPh sb="34" eb="36">
      <t>ギョウメ</t>
    </rPh>
    <rPh sb="36" eb="38">
      <t>トス</t>
    </rPh>
    <rPh sb="38" eb="39">
      <t>チャク</t>
    </rPh>
    <rPh sb="56" eb="57">
      <t>ネガ</t>
    </rPh>
    <phoneticPr fontId="3"/>
  </si>
  <si>
    <t>（特に関西エリア・中部エリアは王将やバローなどデリバリ担当者複数人で共有で入力すると思いますので気を付けて頂きますようお願いします。）</t>
    <rPh sb="1" eb="2">
      <t>トク</t>
    </rPh>
    <rPh sb="3" eb="5">
      <t>カンサイ</t>
    </rPh>
    <rPh sb="9" eb="11">
      <t>チュウブ</t>
    </rPh>
    <rPh sb="15" eb="17">
      <t>オウショウ</t>
    </rPh>
    <rPh sb="27" eb="29">
      <t>タントウ</t>
    </rPh>
    <rPh sb="29" eb="30">
      <t>シャ</t>
    </rPh>
    <rPh sb="30" eb="33">
      <t>フクスウニン</t>
    </rPh>
    <rPh sb="34" eb="36">
      <t>キョウユウ</t>
    </rPh>
    <rPh sb="37" eb="39">
      <t>ニュウリョク</t>
    </rPh>
    <rPh sb="42" eb="43">
      <t>オモ</t>
    </rPh>
    <rPh sb="48" eb="49">
      <t>キ</t>
    </rPh>
    <rPh sb="50" eb="51">
      <t>ツ</t>
    </rPh>
    <rPh sb="53" eb="54">
      <t>イタダ</t>
    </rPh>
    <rPh sb="60" eb="61">
      <t>ネガ</t>
    </rPh>
    <phoneticPr fontId="3"/>
  </si>
  <si>
    <t>番号</t>
    <rPh sb="0" eb="2">
      <t>バンゴウ</t>
    </rPh>
    <phoneticPr fontId="3"/>
  </si>
  <si>
    <t>連番</t>
    <rPh sb="0" eb="2">
      <t>レンバン</t>
    </rPh>
    <phoneticPr fontId="3"/>
  </si>
  <si>
    <t>02003</t>
  </si>
  <si>
    <t>02045</t>
  </si>
  <si>
    <t>02052</t>
  </si>
  <si>
    <t>02066</t>
  </si>
  <si>
    <t>上記②に関しては行えないように保護はかけておりますが、①③④に関しては保護はかけれてないですので作業をする際は十分に気を付けてください</t>
    <rPh sb="0" eb="2">
      <t>ジョウキ</t>
    </rPh>
    <rPh sb="4" eb="5">
      <t>カン</t>
    </rPh>
    <rPh sb="8" eb="9">
      <t>オコナ</t>
    </rPh>
    <rPh sb="15" eb="17">
      <t>ホゴ</t>
    </rPh>
    <rPh sb="31" eb="32">
      <t>カン</t>
    </rPh>
    <rPh sb="35" eb="37">
      <t>ホゴ</t>
    </rPh>
    <rPh sb="48" eb="50">
      <t>サギョウ</t>
    </rPh>
    <rPh sb="53" eb="54">
      <t>サイ</t>
    </rPh>
    <rPh sb="55" eb="57">
      <t>ジュウブン</t>
    </rPh>
    <rPh sb="58" eb="59">
      <t>キ</t>
    </rPh>
    <rPh sb="60" eb="61">
      <t>ツ</t>
    </rPh>
    <phoneticPr fontId="3"/>
  </si>
  <si>
    <t>③列の挿入・削除は行わいなでください。行の削除・挿入は行っていただいて大丈夫です。</t>
    <rPh sb="1" eb="2">
      <t>レツ</t>
    </rPh>
    <rPh sb="3" eb="5">
      <t>ソウニュウ</t>
    </rPh>
    <rPh sb="6" eb="8">
      <t>サクジョ</t>
    </rPh>
    <rPh sb="9" eb="10">
      <t>オコナ</t>
    </rPh>
    <rPh sb="19" eb="20">
      <t>ギョウ</t>
    </rPh>
    <rPh sb="21" eb="23">
      <t>サクジョ</t>
    </rPh>
    <rPh sb="24" eb="26">
      <t>ソウニュウ</t>
    </rPh>
    <rPh sb="27" eb="28">
      <t>オコナ</t>
    </rPh>
    <rPh sb="35" eb="38">
      <t>ダイジョウブ</t>
    </rPh>
    <phoneticPr fontId="3"/>
  </si>
  <si>
    <t>※新規で挿入する場合は①数式がある空の行をコピーする②コピーしたセルを挿入する　の手順で行ってください。ただの挿入では数式が反映されない為。</t>
    <rPh sb="1" eb="3">
      <t>シンキ</t>
    </rPh>
    <rPh sb="12" eb="14">
      <t>スウシキ</t>
    </rPh>
    <rPh sb="17" eb="18">
      <t>カラ</t>
    </rPh>
    <rPh sb="19" eb="20">
      <t>ギョウ</t>
    </rPh>
    <rPh sb="41" eb="43">
      <t>テジュン</t>
    </rPh>
    <rPh sb="55" eb="57">
      <t>ソウニュウ</t>
    </rPh>
    <rPh sb="59" eb="61">
      <t>スウシキ</t>
    </rPh>
    <rPh sb="62" eb="64">
      <t>ハンエイ</t>
    </rPh>
    <rPh sb="68" eb="69">
      <t>タメ</t>
    </rPh>
    <phoneticPr fontId="3"/>
  </si>
  <si>
    <t>※どこかの行をｺﾋﾟーしたかったらセルのｺﾋﾟーではなく行ごとｺﾋﾟーしてください。</t>
    <rPh sb="5" eb="6">
      <t>ギョウ</t>
    </rPh>
    <rPh sb="28" eb="29">
      <t>ギョウ</t>
    </rPh>
    <phoneticPr fontId="3"/>
  </si>
  <si>
    <t>長ブロ
品名コード</t>
    <rPh sb="0" eb="1">
      <t>チョウ</t>
    </rPh>
    <rPh sb="4" eb="6">
      <t>ヒンメイ</t>
    </rPh>
    <phoneticPr fontId="3"/>
  </si>
  <si>
    <t>長ブロ
品名名称</t>
    <rPh sb="0" eb="1">
      <t>チョウ</t>
    </rPh>
    <rPh sb="4" eb="6">
      <t>ヒンメイ</t>
    </rPh>
    <rPh sb="6" eb="8">
      <t>メイショウ</t>
    </rPh>
    <phoneticPr fontId="3"/>
  </si>
  <si>
    <t>長崎営業部</t>
    <rPh sb="0" eb="2">
      <t>ナガサキ</t>
    </rPh>
    <rPh sb="2" eb="4">
      <t>エイギョウ</t>
    </rPh>
    <rPh sb="4" eb="5">
      <t>ブ</t>
    </rPh>
    <phoneticPr fontId="0"/>
  </si>
  <si>
    <t>C-ﾑﾈﾆｸ</t>
  </si>
  <si>
    <t>C-ｶﾜﾅｼﾑﾈﾆｸ</t>
  </si>
  <si>
    <t>C-ﾓﾓﾆｸ</t>
  </si>
  <si>
    <t>Cﾅ-ﾓﾓﾆｸｷﾘﾐ</t>
  </si>
  <si>
    <t>Cﾅ-ﾓﾓｷﾘﾐ20/30</t>
  </si>
  <si>
    <t>C-ﾓﾓﾆｸｷﾘﾐ</t>
  </si>
  <si>
    <t>Cﾅ-ｻｻﾐ</t>
  </si>
  <si>
    <t>C-ｻｻﾐ</t>
  </si>
  <si>
    <t>C-ｻｻﾐBｷﾕｳﾋﾝ</t>
  </si>
  <si>
    <t>Cﾅ-ﾃﾊﾞﾓﾄ</t>
  </si>
  <si>
    <t>C-ﾃﾊﾞﾓﾄ</t>
  </si>
  <si>
    <t>Cﾅ-ﾃﾊﾞﾓﾄBｷﾕｳﾋﾝ</t>
  </si>
  <si>
    <t>C-ﾃﾊﾞﾓﾄBｷﾕｳﾋﾝ</t>
  </si>
  <si>
    <t>C-ﾃﾊﾞｻｷ</t>
  </si>
  <si>
    <t>Cﾅ-ﾃﾊﾞﾅｶﾊ-ﾌ</t>
  </si>
  <si>
    <t>C-ﾃﾊﾞﾅｶﾊ-ﾌ</t>
  </si>
  <si>
    <t>C-ﾃﾊﾞﾅｶﾊ-ﾌBｷﾕｳ</t>
  </si>
  <si>
    <t>Cﾅ-ｶﾀﾆｸ(ﾑﾈﾉｲﾁﾌﾞ</t>
  </si>
  <si>
    <t>C-ｶﾀﾆｸ(ﾑﾈﾉｲﾁﾌﾞ)</t>
  </si>
  <si>
    <t>Cﾅ-ﾃﾊﾞｻｷﾁﾕ-ﾘﾂﾌﾟ</t>
  </si>
  <si>
    <t>Cﾃﾊｻｷﾁﾕ-ﾘﾂﾌﾟ1KP</t>
  </si>
  <si>
    <t>Cﾅ-ｽﾅｷﾞﾓ</t>
  </si>
  <si>
    <t>C-ｽﾅｷﾞﾓ</t>
  </si>
  <si>
    <t>Cﾅ-ｷﾓ</t>
  </si>
  <si>
    <t>C-ｷﾓ</t>
  </si>
  <si>
    <t>Cﾅ-ｼﾝﾅｼｷﾓ</t>
  </si>
  <si>
    <t>C-ｼﾝｿﾞｳ</t>
  </si>
  <si>
    <t>Cﾅ-ｽﾅｷﾞﾓ1KG</t>
  </si>
  <si>
    <t>Cﾅ-ﾅｶﾇｷ3ｶﾞﾀ</t>
  </si>
  <si>
    <t>C-ｶﾜ1ｶﾞﾀ</t>
  </si>
  <si>
    <t>C-ｶﾜ2ｶﾞﾀ</t>
  </si>
  <si>
    <t>Cﾅ-ﾄﾞｳｶﾞﾗ</t>
  </si>
  <si>
    <t>C-ﾄﾞｳｶﾞﾗ</t>
  </si>
  <si>
    <t>Cﾅ-ﾎﾈﾂｷﾓﾓ</t>
  </si>
  <si>
    <t>Cﾅ-ｺﾆｸ1ｶﾞﾀ</t>
  </si>
  <si>
    <t>C-ｺﾆｸ1ｶﾞﾀ</t>
  </si>
  <si>
    <t>Cﾅ-ﾔｹﾞﾝﾅﾝｺﾂ</t>
  </si>
  <si>
    <t>C-ﾔｹﾞﾝﾅﾝｺﾂ</t>
  </si>
  <si>
    <t>C-ﾓﾓﾅﾝｺﾂ</t>
  </si>
  <si>
    <t>C-ｺﾆｸ3ｶﾞﾀ</t>
  </si>
  <si>
    <t>Cﾅ-ﾓﾓﾈｷﾞﾏｸﾞｼ</t>
  </si>
  <si>
    <t>Cﾅ-ﾓﾓｸﾞｼ</t>
  </si>
  <si>
    <t>Cﾅ-ｽﾅｷﾞﾓｽﾗｲｽ</t>
  </si>
  <si>
    <t>Cﾅ-ｽｼﾞﾏｸﾅｼｻｻﾐ</t>
  </si>
  <si>
    <t>C-ﾑﾈｺﾆｸ</t>
  </si>
  <si>
    <t>C-ﾎﾈﾓﾓ300/340G</t>
  </si>
  <si>
    <t>Cﾅ-ﾑﾈﾓﾓｷﾘﾐ</t>
  </si>
  <si>
    <t>Cﾅ-ﾃ-ﾙ</t>
  </si>
  <si>
    <t>Cﾅ-ｶﾜ1ｶﾞﾀ</t>
  </si>
  <si>
    <t>Cﾅ-ｼﾎﾞｳｶﾝ</t>
  </si>
  <si>
    <t>C-ﾃ-ﾙ</t>
  </si>
  <si>
    <t>C-ﾌｲ-ﾄ</t>
  </si>
  <si>
    <t>C-ｳｲﾝｸﾞﾁﾂﾌﾟ</t>
  </si>
  <si>
    <t>C-ｺｸｻﾝﾃﾊﾞﾓﾄﾆｸ</t>
  </si>
  <si>
    <t>Cﾅ-ﾅｶﾇｷﾌﾞﾂｷﾞﾘ</t>
  </si>
  <si>
    <t>Cﾅ-ｽﾅｷﾞﾓｸﾞｼ</t>
  </si>
  <si>
    <t>Cﾅ-ﾄﾞﾗﾑｽﾃｲﾂｸ</t>
  </si>
  <si>
    <t>Cﾅ-ﾄﾘｱﾌﾞﾗ</t>
  </si>
  <si>
    <t>Cﾅ-ﾓﾓﾆｸBｷﾕｳﾋﾝ</t>
  </si>
  <si>
    <t>Cﾅｰｱﾀﾏ</t>
  </si>
  <si>
    <t>C-ﾕﾒﾐﾄﾞﾘﾓﾓﾆｸ</t>
  </si>
  <si>
    <t>Cﾅｰﾋｾﾞﾝﾅｶﾞｻｷﾑﾈ</t>
  </si>
  <si>
    <t>Cﾅｰﾋｾﾞﾝﾅｶﾞｻｷﾓﾓ</t>
  </si>
  <si>
    <t>Cﾅｰﾋｾﾝﾅｶﾞｻｷｻｻﾐ</t>
  </si>
  <si>
    <t>Cﾅｰﾋｾﾝﾅｶﾞｻｷｷﾓ</t>
  </si>
  <si>
    <t>Cﾅｰﾋｾﾝﾅｶﾞｻｷｽﾅｷﾓ</t>
  </si>
  <si>
    <t>Cﾅｰﾋｾﾝﾅｶﾞｻｷﾃﾊｻｷ</t>
  </si>
  <si>
    <t>Cﾅｰﾋｾﾝﾅｶﾇｷﾌﾞﾂｷﾘ</t>
  </si>
  <si>
    <t>Cﾅｰﾋｾﾝﾅｶﾞｻｷﾓﾓｽﾗ</t>
  </si>
  <si>
    <t>Cﾅｰﾋｾﾝﾓﾓﾑﾈｿﾞｳﾆﾖ</t>
  </si>
  <si>
    <t>Cﾅｰﾋｾﾝﾅｶｻｷﾓﾓｷﾘﾐ</t>
  </si>
  <si>
    <t>Cﾅｰﾋｾﾝﾅｶﾇｷ3ｶﾞﾀ</t>
  </si>
  <si>
    <t>Cﾅｰﾋｾﾞﾝｶﾜ1ｶﾞﾀ</t>
  </si>
  <si>
    <t>Cﾅｰﾋｾﾞﾝﾄﾞｳｶﾞﾗ</t>
  </si>
  <si>
    <t>Cﾅｰﾋｾﾝﾅｶﾞｻｷﾎﾈﾓﾓ</t>
  </si>
  <si>
    <t>Cﾅﾓﾓｷﾘｻｲｽﾞｾﾝﾍﾞﾂ</t>
  </si>
  <si>
    <t>Cﾅｰﾓﾓﾆｸｺﾏｷﾞﾚ</t>
  </si>
  <si>
    <t>Cﾅ-ﾃﾊﾞﾓﾄﾋﾗｷ</t>
  </si>
  <si>
    <t>Cﾅ-ﾏｸﾅｼｻｻﾐ</t>
  </si>
  <si>
    <t>Cﾅ-ﾎﾈﾂｷﾓﾓﾌﾞﾂｷﾞﾘ</t>
  </si>
  <si>
    <t>C-ｹﾝﾋﾟﾝﾑﾈﾆｸ</t>
  </si>
  <si>
    <t>Cﾅｰﾌｨｰﾄ</t>
  </si>
  <si>
    <t>C-ｻｻﾐﾊｻﾞｲ</t>
  </si>
  <si>
    <t>CﾅｰﾓﾓﾆｸM</t>
  </si>
  <si>
    <t>Cﾅｰｺﾎﾞﾈ</t>
  </si>
  <si>
    <t>CﾅｰﾄﾘｷﾓB</t>
  </si>
  <si>
    <t>C-ﾓﾓﾆｸﾑﾈﾆｸﾐﾝﾁ</t>
  </si>
  <si>
    <t>Cｰﾑﾈﾆｸｽﾗｲｽ</t>
  </si>
  <si>
    <t>Cﾑﾈｷﾘﾐｻｲｽﾞｾﾝﾍﾞﾂ</t>
  </si>
  <si>
    <t>C-ﾓﾓｷﾘｻｲｽﾞｾﾝﾍﾞﾂ</t>
  </si>
  <si>
    <t>C-ﾓﾓﾆｸｺﾏｷﾞﾚ</t>
  </si>
  <si>
    <t>Cﾅ-ｶﾞﾗ(ﾚﾝﾀﾞ)</t>
  </si>
  <si>
    <t>Cﾅ-ｽｰﾌﾟｱｼｶﾞﾗ(ﾚﾝ</t>
  </si>
  <si>
    <t>Cﾅ-ﾅｲｿﾞｳ(ﾚﾝﾀﾞ)</t>
  </si>
  <si>
    <t>Cﾅ-ｱﾌﾞﾗ(ﾚﾝﾀﾞ)</t>
  </si>
  <si>
    <t>Cﾅｰﾋｾﾝﾅｶﾞｻｷﾃﾊﾓﾄ</t>
  </si>
  <si>
    <t>Cﾅｰﾁｮｳﾌﾞﾛﾑﾈﾆｸ</t>
  </si>
  <si>
    <t>Cﾅｰﾁｮｳﾌﾞﾛﾓﾓﾆｸ</t>
  </si>
  <si>
    <t>Cﾅｰﾁｮｳﾌﾞﾛｻｻﾐ</t>
  </si>
  <si>
    <t>Cﾅｰﾁｮｳﾌﾞﾛﾃﾊﾞﾓﾄ</t>
  </si>
  <si>
    <t>Cﾅｰﾁｮｳﾌﾞﾛﾃﾊﾞｻｷ</t>
  </si>
  <si>
    <t>Cﾅｰﾁｮｳﾌﾞﾛｽﾅｷﾞﾓ</t>
  </si>
  <si>
    <t>Cﾅｰﾁｮｳﾌﾞﾛｷﾓ</t>
  </si>
  <si>
    <t>C-ﾑﾈﾆｸMｻｲｽﾞ</t>
  </si>
  <si>
    <t>C-ｶﾜﾅｼﾓﾓｷﾘﾐ</t>
  </si>
  <si>
    <t>C-ﾑﾈﾆｸｷﾘﾐ</t>
  </si>
  <si>
    <t>C-ｹﾝﾋﾟﾝｶﾜ2ｶﾞﾀ</t>
  </si>
  <si>
    <t>C-ﾄﾘｱﾌﾞﾗ</t>
  </si>
  <si>
    <t>Cﾅ-ﾕﾒﾐﾄﾞﾘﾑﾈﾆｸ</t>
  </si>
  <si>
    <t>Cﾅ-ﾕﾒﾐﾄﾞﾘﾓﾓﾆｸ</t>
  </si>
  <si>
    <t>Cﾅ-ﾕﾒﾐﾄﾞﾘｻｻﾐ</t>
  </si>
  <si>
    <t>Cﾅ-ﾕﾒﾐﾄﾞﾘｽﾅｷﾞﾓ</t>
  </si>
  <si>
    <t>Cﾅ-ﾕﾒﾐﾄﾞﾘｷﾓ</t>
  </si>
  <si>
    <t>Cﾅ-ﾕﾒﾐﾄﾞﾘﾃﾊﾞﾓﾄ</t>
  </si>
  <si>
    <t>Cﾅ-ﾕﾒﾐﾄﾞﾘﾃﾊﾞｻｷ</t>
  </si>
  <si>
    <t>Cﾅ-ﾕﾒﾐﾄﾞﾘﾄﾞｳｶﾞﾗ</t>
  </si>
  <si>
    <t>Cﾅ-ﾕﾒﾐﾄﾞﾘｶﾜ1ｶﾞﾀ</t>
  </si>
  <si>
    <t>Cﾅ-ﾕﾒﾐﾄﾞﾘｼﾎﾞｳｶﾝ</t>
  </si>
  <si>
    <t>Cﾅ-ﾕﾒﾃﾊﾞﾅｶﾊｰﾌ</t>
  </si>
  <si>
    <t>Cﾅ-ﾕﾒﾐﾄﾞﾘﾅｶﾇｷ</t>
  </si>
  <si>
    <t>Cﾅ-ﾕﾒﾅｶﾇｷﾌﾞﾂｷﾞﾘ</t>
  </si>
  <si>
    <t>Cﾅ-ﾕﾒﾐﾄﾞﾘﾎﾈﾓﾓ</t>
  </si>
  <si>
    <t>Cﾅ-ﾕﾒﾐﾄﾞﾘﾑﾈﾓﾓｶｸ</t>
  </si>
  <si>
    <t>C-ﾕﾒﾐﾄﾞﾘﾎﾈﾓﾓ</t>
  </si>
  <si>
    <t>Cﾅ-ﾕﾒｽｼﾞﾅｼｻｻﾐ</t>
  </si>
  <si>
    <t>C-ﾕﾒﾐﾑﾈﾓﾓ4KG</t>
  </si>
  <si>
    <t>C-ﾕﾒﾐﾓﾓﾃﾊﾞﾓﾄ4KG</t>
  </si>
  <si>
    <t>C-ﾕﾒﾑﾈﾓﾓﾃﾊﾞﾓﾄ8K</t>
  </si>
  <si>
    <t>C-ｽﾅｷﾞﾓｽﾗｲｽ</t>
  </si>
  <si>
    <t>Cﾅ-ﾑﾈ1KG0-4ﾄﾞ</t>
  </si>
  <si>
    <t>Cﾅ-ﾓﾓ1KG0-4ﾄﾞ</t>
  </si>
  <si>
    <t>Cﾅｰﾎﾈﾇｷﾃﾊﾞﾓﾄ</t>
  </si>
  <si>
    <t>Cﾅ-ﾑﾈｷﾘﾐ20/30</t>
  </si>
  <si>
    <t>Cﾅｰﾕﾒﾐﾄﾞﾘｶﾀﾆｸ</t>
  </si>
  <si>
    <t>Cﾅ-ﾎﾈﾓﾓ300/340G</t>
  </si>
  <si>
    <t>Cﾅﾕﾒﾃﾊﾞｻｷ500</t>
  </si>
  <si>
    <t>Cﾅﾕﾒﾃﾊﾞﾓﾄ500</t>
  </si>
  <si>
    <t>Cﾅﾕﾒﾓﾓﾆｸ700</t>
  </si>
  <si>
    <t>Cﾅﾕﾒﾑﾈﾆｸ700</t>
  </si>
  <si>
    <t>Cﾅﾕﾒｶﾀﾆｸ500</t>
  </si>
  <si>
    <t>C-ﾎﾈﾂｷﾓﾓﾌﾞﾂｷﾞﾘ</t>
  </si>
  <si>
    <t>Cﾅ-ﾊﾈ</t>
  </si>
  <si>
    <t>C-ﾎﾈﾓﾓ1ｽﾘ30/34</t>
  </si>
  <si>
    <t>C-ﾎﾈﾂｷﾓﾓ</t>
  </si>
  <si>
    <t>C-ﾎﾈﾓﾓ2ｽﾘ30/34</t>
  </si>
  <si>
    <t>Cﾅﾕﾒﾐﾄﾞﾘｽﾅｽﾗｲｽ</t>
  </si>
  <si>
    <t>Cﾅ-ﾕﾒﾐﾄﾞﾘﾓﾓｽﾗｲｽ</t>
  </si>
  <si>
    <t>Cﾅ-ﾎﾈﾓﾓ1ｽﾘ30/34</t>
  </si>
  <si>
    <t>Cﾅ-ﾅｶﾞｻｷﾄﾞﾘﾕﾒﾓﾓ</t>
  </si>
  <si>
    <t>Cﾅ-ﾅｶﾞｻｷﾄﾞﾘﾕﾒﾑﾈ</t>
  </si>
  <si>
    <t>Cﾅﾅｶﾞｻｷﾄﾞﾘﾕﾒｻｻﾐ</t>
  </si>
  <si>
    <t>Cﾅ-ﾅｶﾞｻｷﾄﾞﾘﾕﾒｷﾓ</t>
  </si>
  <si>
    <t>Cﾅﾅｶｻｷﾄﾘﾕﾒｽﾅｷﾞﾓ</t>
  </si>
  <si>
    <t>Cﾅ-ﾅｶﾞｻｷﾄﾞﾘﾕﾒﾓﾄ</t>
  </si>
  <si>
    <t>Cﾅ-ﾅｶﾞｻｷﾄﾞﾘﾕﾒｻｷ</t>
  </si>
  <si>
    <t>（品名名称より）
部位</t>
    <rPh sb="1" eb="3">
      <t>ヒンメイ</t>
    </rPh>
    <rPh sb="3" eb="5">
      <t>メイショウ</t>
    </rPh>
    <rPh sb="9" eb="11">
      <t>ブイ</t>
    </rPh>
    <phoneticPr fontId="3"/>
  </si>
  <si>
    <t>修正</t>
    <rPh sb="0" eb="2">
      <t>シュウセイ</t>
    </rPh>
    <phoneticPr fontId="3"/>
  </si>
  <si>
    <t>ｻｻﾐ</t>
    <phoneticPr fontId="3"/>
  </si>
  <si>
    <t>ﾃﾊﾞﾓﾄ</t>
    <phoneticPr fontId="3"/>
  </si>
  <si>
    <t>ﾃﾊﾞｻｷ</t>
    <phoneticPr fontId="3"/>
  </si>
  <si>
    <t>5桁名称</t>
    <rPh sb="1" eb="2">
      <t>ケタ</t>
    </rPh>
    <rPh sb="2" eb="4">
      <t>メイショウ</t>
    </rPh>
    <phoneticPr fontId="3"/>
  </si>
  <si>
    <t>01001</t>
  </si>
  <si>
    <t>日本ﾊﾑFＪ）住吉店</t>
  </si>
  <si>
    <t>01002</t>
  </si>
  <si>
    <t>日本ﾊﾑFＪ）新大工店</t>
  </si>
  <si>
    <t>01013</t>
  </si>
  <si>
    <t>日本ﾊﾑFＪ）本原店</t>
  </si>
  <si>
    <t>01019</t>
  </si>
  <si>
    <t>日本ﾊﾑFＪ）加工ｾﾝﾀｰ</t>
  </si>
  <si>
    <t>01022</t>
  </si>
  <si>
    <t>日本ﾊﾑFＪ）江川店※</t>
  </si>
  <si>
    <t>日本ﾊﾑF長崎（地場）</t>
  </si>
  <si>
    <t>日本ﾊﾑF長崎(自家取)</t>
  </si>
  <si>
    <t>日本ﾊﾑF長崎(学校給食</t>
  </si>
  <si>
    <t>日本ﾊﾑF井上鶏肉店</t>
  </si>
  <si>
    <t>02404</t>
  </si>
  <si>
    <t>日本ﾊﾑF㈱良光食品</t>
  </si>
  <si>
    <t>44406</t>
  </si>
  <si>
    <t>日本ﾊﾑF京都NBC関西</t>
  </si>
  <si>
    <t>44501</t>
  </si>
  <si>
    <t>日本ﾊﾑF高知</t>
  </si>
  <si>
    <t>44502</t>
  </si>
  <si>
    <t>日本ﾊﾑF中部</t>
  </si>
  <si>
    <t>44504</t>
  </si>
  <si>
    <t>日本ﾊﾑFトｰﾉｰﾃﾞﾘｶ</t>
  </si>
  <si>
    <t>44506</t>
  </si>
  <si>
    <t>日本ﾊﾑF京都</t>
  </si>
  <si>
    <t>44507</t>
  </si>
  <si>
    <t>日本ﾊﾑF香川</t>
  </si>
  <si>
    <t>44508</t>
  </si>
  <si>
    <t>日本ﾊﾑF名古屋</t>
  </si>
  <si>
    <t>44509</t>
  </si>
  <si>
    <t>日本ﾊﾑF大阪ﾀﾞｲｴｰ</t>
  </si>
  <si>
    <t>日本ﾊﾑFＮＢＣ</t>
  </si>
  <si>
    <t>日本ﾊﾑF岐阜</t>
  </si>
  <si>
    <t>日本ﾊﾑF三重</t>
  </si>
  <si>
    <t>日本ﾊﾑF東濃</t>
  </si>
  <si>
    <t>日本ﾊﾑF福岡</t>
  </si>
  <si>
    <t>日本ﾊﾑF北九州</t>
  </si>
  <si>
    <t>日本ﾊﾑF福岡中央</t>
  </si>
  <si>
    <t>日本ﾊﾑF大分</t>
  </si>
  <si>
    <t>日本ﾊﾑF熊本</t>
  </si>
  <si>
    <t>日本ﾊﾑF鹿児島北</t>
  </si>
  <si>
    <t>日本ﾊﾑF鹿児島南</t>
  </si>
  <si>
    <t>日本ﾊﾑF鹿屋</t>
  </si>
  <si>
    <t>日本ﾊﾑF宮崎</t>
  </si>
  <si>
    <t>日本ﾊﾑF豊橋</t>
  </si>
  <si>
    <t>日本ﾊﾑF福山</t>
  </si>
  <si>
    <t>日本ﾊﾑF大阪</t>
  </si>
  <si>
    <t>日本ﾊﾑF阪神</t>
  </si>
  <si>
    <t>日本ﾊﾑFりんくう</t>
  </si>
  <si>
    <t>日本ﾊﾑF甲子園</t>
  </si>
  <si>
    <t>日本ﾊﾑF神戸</t>
  </si>
  <si>
    <t>日本ﾊﾑF福知山</t>
  </si>
  <si>
    <t>日本ﾊﾑF奈良</t>
  </si>
  <si>
    <t>日本ﾊﾑF岡山</t>
  </si>
  <si>
    <t>日本ﾊﾑF岡崎</t>
  </si>
  <si>
    <t>日本ﾊﾑF四万十</t>
  </si>
  <si>
    <t>日本ﾊﾑF松山</t>
  </si>
  <si>
    <t>日本ﾊﾑF枚方</t>
  </si>
  <si>
    <t>日本ﾊﾑF広島</t>
  </si>
  <si>
    <t>日本ﾊﾑF兵庫</t>
  </si>
  <si>
    <t>日本ﾊﾑF佐賀</t>
  </si>
  <si>
    <t>日本ﾊﾑFとり信</t>
  </si>
  <si>
    <t>44577</t>
  </si>
  <si>
    <t>日本ﾊﾑF山口</t>
  </si>
  <si>
    <t>44585</t>
  </si>
  <si>
    <t>日本ﾊﾑFエムフード</t>
  </si>
  <si>
    <t>44589</t>
  </si>
  <si>
    <t>日本ﾊﾑFｾﾝﾀｰﾌｰｽﾞ</t>
  </si>
  <si>
    <t>44590</t>
  </si>
  <si>
    <t>日本ﾊﾑFﾏﾙｲ食品不知火</t>
  </si>
  <si>
    <t>西ＮＦ㈱九一・長崎　</t>
  </si>
  <si>
    <t>西ＮＦ㈱九一・佐賀　</t>
  </si>
  <si>
    <t>西ＮＦ㈱広域３課　　</t>
  </si>
  <si>
    <t>中日本Ｆ㈱近畿二京都</t>
  </si>
  <si>
    <t>西ＮＦ㈱四国・高知　</t>
  </si>
  <si>
    <t>廃・中ＮＦ㈱中部第一</t>
  </si>
  <si>
    <t>中日本Ｆ㈱特販広域営</t>
  </si>
  <si>
    <t>西ＮＦ㈱四国・香川　</t>
  </si>
  <si>
    <t>中ＮＦ㈱名古屋　　　</t>
  </si>
  <si>
    <t>中日本Ｆ近畿量販２課</t>
  </si>
  <si>
    <t>中ＮＦ㈱岐阜　　　　</t>
  </si>
  <si>
    <t>中ＮＦ㈱三重　　　　</t>
  </si>
  <si>
    <t>中ＮＦ㈱東濃　　　　</t>
  </si>
  <si>
    <t>西ＮＦ㈱九一・福岡　</t>
  </si>
  <si>
    <t>西ＮＦ㈱九一・北九州</t>
  </si>
  <si>
    <t>西ＮＦ㈱飯塚Ｃ　　　</t>
  </si>
  <si>
    <t>西ＮＦ㈱九一・大分　</t>
  </si>
  <si>
    <t>西ＮＦ㈱九二・熊本　</t>
  </si>
  <si>
    <t>西ＮＦ㈱伊佐Ｃ　　　</t>
  </si>
  <si>
    <t>西日本Ｆ㈱鹿児島　　</t>
  </si>
  <si>
    <t>西ＮＦ㈱九二・鹿屋　</t>
  </si>
  <si>
    <t>西ＮＦ㈱九二・宮崎　</t>
  </si>
  <si>
    <t>中ＮＦ㈱豊橋　　　　</t>
  </si>
  <si>
    <t>西ＮＦ㈱中国・福山　</t>
  </si>
  <si>
    <t>中日本Ｆ㈱近畿一大阪</t>
  </si>
  <si>
    <t>中日本Ｆ㈱近畿一阪神</t>
  </si>
  <si>
    <t>中ＮＦ㈱りんくう　　</t>
  </si>
  <si>
    <t>中日本Ｆ㈱近一甲子園</t>
  </si>
  <si>
    <t>中日本Ｆ㈱近畿一神戸</t>
  </si>
  <si>
    <t>中日本Ｆ㈱近二福知山</t>
  </si>
  <si>
    <t>中日本Ｆ㈱近畿二奈良</t>
  </si>
  <si>
    <t>西ＮＦ㈱中国・岡山　</t>
  </si>
  <si>
    <t>中ＮＦ㈱岡崎　　　　</t>
  </si>
  <si>
    <t>西ＮＦ㈱四万十営業Ｃ</t>
  </si>
  <si>
    <t>西ＮＦ㈱四国・松山　</t>
  </si>
  <si>
    <t>中日本Ｆ㈱近畿一枚方</t>
  </si>
  <si>
    <t>西ＮＦ㈱中国・広島　</t>
  </si>
  <si>
    <t>中日本Ｆ㈱近畿一兵庫</t>
  </si>
  <si>
    <t>西ＮＦ㈱四国・徳島　</t>
  </si>
  <si>
    <t>西ＮＦ㈱中国・山口　</t>
  </si>
  <si>
    <t>西ＮＦ㈱広域２課　　</t>
  </si>
  <si>
    <t>12563</t>
  </si>
  <si>
    <t>ジョイフルサン住吉　</t>
  </si>
  <si>
    <t>12561</t>
  </si>
  <si>
    <t>ジョイフルサン新大工</t>
  </si>
  <si>
    <t>12569</t>
  </si>
  <si>
    <t>ジョイフルサン本原　</t>
  </si>
  <si>
    <t>12559</t>
  </si>
  <si>
    <t>ジョイフルサン生鮮加</t>
  </si>
  <si>
    <t>12560</t>
  </si>
  <si>
    <t>ジョイフルサン江川　</t>
  </si>
  <si>
    <t>12954</t>
  </si>
  <si>
    <t>西ＮＦ㈱長崎地場　　</t>
  </si>
  <si>
    <t>12955</t>
  </si>
  <si>
    <t>西ＮＦ㈱長崎自家取　</t>
  </si>
  <si>
    <t>12953</t>
  </si>
  <si>
    <t>西ＮＦ㈱長崎学校給食</t>
  </si>
  <si>
    <t>12956</t>
  </si>
  <si>
    <t>井上精肉店　　　　　</t>
  </si>
  <si>
    <t>12951</t>
  </si>
  <si>
    <t>㈱良光食品　　　　　</t>
  </si>
  <si>
    <t>日本物流センター関西</t>
  </si>
  <si>
    <t>西日本Ｆ㈱四国高知　</t>
  </si>
  <si>
    <t>05170</t>
  </si>
  <si>
    <t>㈱トーノーデリカ　　</t>
  </si>
  <si>
    <t>西日本Ｆ㈱四国香川　</t>
  </si>
  <si>
    <t>10256</t>
  </si>
  <si>
    <t>ダイエー大阪ＩＰＣ　</t>
  </si>
  <si>
    <t>西日本Ｆ㈱九州一福岡</t>
  </si>
  <si>
    <t>西日本Ｆ㈱九一北九州</t>
  </si>
  <si>
    <t>西日本Ｆ㈱飯塚Ｃ　　</t>
  </si>
  <si>
    <t>西日本Ｆ㈱九州一大分</t>
  </si>
  <si>
    <t>西日本Ｆ㈱伊佐Ｃ　　</t>
  </si>
  <si>
    <t>西ＮＦ㈱九州第二鹿屋</t>
  </si>
  <si>
    <t>西ＮＦ㈱九州第二宮崎</t>
  </si>
  <si>
    <t>西日本Ｆ㈱中国福山　</t>
  </si>
  <si>
    <t>西日本Ｆ㈱中国岡山　</t>
  </si>
  <si>
    <t>西日本Ｆ㈱四国松山　</t>
  </si>
  <si>
    <t>西日本Ｆ㈱中国広島　</t>
  </si>
  <si>
    <t>西日本Ｆ㈱九州一佐賀</t>
  </si>
  <si>
    <t>（有）とり信　　　　</t>
  </si>
  <si>
    <t>西日本Ｆ㈱中国山口　</t>
  </si>
  <si>
    <t>04544</t>
  </si>
  <si>
    <t>エムフードジャパン本</t>
  </si>
  <si>
    <t>02254</t>
  </si>
  <si>
    <t>㈱センターフーズ　　</t>
  </si>
  <si>
    <t>10273</t>
  </si>
  <si>
    <t>マルイ食品　しらぬい</t>
  </si>
  <si>
    <t>一旦フル稼働分のみ水休製造表はフル製造表作成後に複製して変更ある箇所だけ修正する形</t>
    <rPh sb="0" eb="2">
      <t>イッタン</t>
    </rPh>
    <rPh sb="4" eb="6">
      <t>カドウ</t>
    </rPh>
    <rPh sb="6" eb="7">
      <t>ブン</t>
    </rPh>
    <rPh sb="9" eb="10">
      <t>スイ</t>
    </rPh>
    <rPh sb="10" eb="11">
      <t>ヤス</t>
    </rPh>
    <rPh sb="11" eb="13">
      <t>セイゾウ</t>
    </rPh>
    <rPh sb="13" eb="14">
      <t>ヒョウ</t>
    </rPh>
    <rPh sb="17" eb="20">
      <t>セイゾウヒョウ</t>
    </rPh>
    <rPh sb="20" eb="22">
      <t>サクセイ</t>
    </rPh>
    <rPh sb="22" eb="23">
      <t>ゴ</t>
    </rPh>
    <rPh sb="24" eb="26">
      <t>フクセイ</t>
    </rPh>
    <rPh sb="28" eb="30">
      <t>ヘンコウ</t>
    </rPh>
    <rPh sb="32" eb="34">
      <t>カショ</t>
    </rPh>
    <rPh sb="36" eb="38">
      <t>シュウセイ</t>
    </rPh>
    <rPh sb="40" eb="41">
      <t>カタチ</t>
    </rPh>
    <phoneticPr fontId="3"/>
  </si>
  <si>
    <t>四国</t>
    <rPh sb="0" eb="2">
      <t>シコク</t>
    </rPh>
    <phoneticPr fontId="3"/>
  </si>
  <si>
    <t>四国D+2</t>
    <rPh sb="0" eb="2">
      <t>シコク</t>
    </rPh>
    <phoneticPr fontId="3"/>
  </si>
  <si>
    <t>中国</t>
    <rPh sb="0" eb="2">
      <t>チュウゴク</t>
    </rPh>
    <phoneticPr fontId="3"/>
  </si>
  <si>
    <t>中国D+2</t>
    <rPh sb="0" eb="2">
      <t>チュウゴク</t>
    </rPh>
    <phoneticPr fontId="3"/>
  </si>
  <si>
    <t>00445</t>
  </si>
  <si>
    <t>00446</t>
  </si>
  <si>
    <t>01006</t>
  </si>
  <si>
    <t>01007</t>
  </si>
  <si>
    <t>01009</t>
  </si>
  <si>
    <t>01020</t>
  </si>
  <si>
    <t>01021</t>
  </si>
  <si>
    <t>01027</t>
  </si>
  <si>
    <t>01028</t>
  </si>
  <si>
    <t>01029</t>
  </si>
  <si>
    <t>01031</t>
  </si>
  <si>
    <t>01032</t>
  </si>
  <si>
    <t>02164</t>
  </si>
  <si>
    <t>02166</t>
  </si>
  <si>
    <t>02615</t>
  </si>
  <si>
    <t>03003</t>
  </si>
  <si>
    <t>03020</t>
  </si>
  <si>
    <t>03021</t>
  </si>
  <si>
    <t>44415</t>
  </si>
  <si>
    <t>44430</t>
  </si>
  <si>
    <t>44433</t>
  </si>
  <si>
    <t>44435</t>
  </si>
  <si>
    <t>44436</t>
  </si>
  <si>
    <t>44437</t>
  </si>
  <si>
    <t>44438</t>
  </si>
  <si>
    <t>44448</t>
  </si>
  <si>
    <t>44460</t>
  </si>
  <si>
    <t>44468</t>
  </si>
  <si>
    <t>44479</t>
  </si>
  <si>
    <t>44480</t>
  </si>
  <si>
    <t>44505</t>
  </si>
  <si>
    <t>44550</t>
  </si>
  <si>
    <t>44574</t>
  </si>
  <si>
    <t>44575</t>
  </si>
  <si>
    <t>44576</t>
  </si>
  <si>
    <t>44578</t>
  </si>
  <si>
    <t>44580</t>
  </si>
  <si>
    <t>44581</t>
  </si>
  <si>
    <t>44582</t>
  </si>
  <si>
    <t>44584</t>
  </si>
  <si>
    <t>44586</t>
  </si>
  <si>
    <t>44587</t>
  </si>
  <si>
    <t>44588</t>
  </si>
  <si>
    <t>44591</t>
  </si>
  <si>
    <t>44592</t>
  </si>
  <si>
    <t>44593</t>
  </si>
  <si>
    <t>44594</t>
  </si>
  <si>
    <t>44595</t>
  </si>
  <si>
    <t>44597</t>
  </si>
  <si>
    <t>44598</t>
  </si>
  <si>
    <t>44599</t>
  </si>
  <si>
    <t>44901</t>
  </si>
  <si>
    <t>44903</t>
  </si>
  <si>
    <t>44904</t>
  </si>
  <si>
    <t>44905</t>
  </si>
  <si>
    <t>44907</t>
  </si>
  <si>
    <t>44910</t>
  </si>
  <si>
    <t>44911</t>
  </si>
  <si>
    <t>44912</t>
  </si>
  <si>
    <t>44913</t>
  </si>
  <si>
    <t>44915</t>
  </si>
  <si>
    <t>44918</t>
  </si>
  <si>
    <t>44919</t>
  </si>
  <si>
    <t>44920</t>
  </si>
  <si>
    <t>44921</t>
  </si>
  <si>
    <t>44924</t>
  </si>
  <si>
    <t>44928</t>
  </si>
  <si>
    <t>44930</t>
  </si>
  <si>
    <t>44934</t>
  </si>
  <si>
    <t>44936</t>
  </si>
  <si>
    <t>44938</t>
  </si>
  <si>
    <t>44939</t>
  </si>
  <si>
    <t>44941</t>
  </si>
  <si>
    <t>44942</t>
  </si>
  <si>
    <t>44943</t>
  </si>
  <si>
    <t>44947</t>
  </si>
  <si>
    <t>44948</t>
  </si>
  <si>
    <t>44949</t>
  </si>
  <si>
    <t>44951</t>
  </si>
  <si>
    <t>44952</t>
  </si>
  <si>
    <t>44953</t>
  </si>
  <si>
    <t>44954</t>
  </si>
  <si>
    <t>44955</t>
  </si>
  <si>
    <t>44957</t>
  </si>
  <si>
    <t>44958</t>
  </si>
  <si>
    <t>44959</t>
  </si>
  <si>
    <t>44960</t>
  </si>
  <si>
    <t>44961</t>
  </si>
  <si>
    <t>44962</t>
  </si>
  <si>
    <t>44963</t>
  </si>
  <si>
    <t>44964</t>
  </si>
  <si>
    <t>44966</t>
  </si>
  <si>
    <t>44968</t>
  </si>
  <si>
    <t>44969</t>
  </si>
  <si>
    <t>44970</t>
  </si>
  <si>
    <t>44971</t>
  </si>
  <si>
    <t>44972</t>
  </si>
  <si>
    <t>44973</t>
  </si>
  <si>
    <t>44974</t>
  </si>
  <si>
    <t>44975</t>
  </si>
  <si>
    <t>44976</t>
  </si>
  <si>
    <t>44977</t>
  </si>
  <si>
    <t>44978</t>
  </si>
  <si>
    <t>44979</t>
  </si>
  <si>
    <t>44980</t>
  </si>
  <si>
    <t>44981</t>
  </si>
  <si>
    <t>44982</t>
  </si>
  <si>
    <t>44983</t>
  </si>
  <si>
    <t>66001</t>
  </si>
  <si>
    <t>66002</t>
  </si>
  <si>
    <t>66005</t>
  </si>
  <si>
    <t>66666</t>
  </si>
  <si>
    <t>66670</t>
  </si>
  <si>
    <t>66677</t>
  </si>
  <si>
    <t>66679</t>
  </si>
  <si>
    <t>66685</t>
  </si>
  <si>
    <t>66687</t>
  </si>
  <si>
    <t>66690</t>
  </si>
  <si>
    <t>66692</t>
  </si>
  <si>
    <t>66693</t>
  </si>
  <si>
    <t>66694</t>
  </si>
  <si>
    <t>66695</t>
  </si>
  <si>
    <t>66696</t>
  </si>
  <si>
    <t>66697</t>
  </si>
  <si>
    <t>日本ﾊﾑF奈良ﾐｰﾄ(万代)</t>
  </si>
  <si>
    <t>日本ﾊﾑFイオン関西PC</t>
  </si>
  <si>
    <t>日本ﾊﾑFEG食品加工C</t>
  </si>
  <si>
    <t>日本ﾊﾑFNF中国島根</t>
  </si>
  <si>
    <t>日本ﾊﾑF㈱ｱｵｷｽｰﾊﾟｰSBC</t>
  </si>
  <si>
    <t>日本ﾊﾑF㈱Ｎ関近畿名</t>
  </si>
  <si>
    <t>日本ﾊﾑF㈱阪急フード</t>
  </si>
  <si>
    <t>日本ﾊﾑF万代彩都PCセ</t>
  </si>
  <si>
    <t>日本ﾊﾑFCPﾌｰｽﾞ東田中</t>
  </si>
  <si>
    <t>日本ﾊﾑF㈱ﾋﾞｭｰﾗｲﾌ本店</t>
  </si>
  <si>
    <t>日本ﾊﾑFＮＢＣ関西近</t>
  </si>
  <si>
    <t>日本ﾊﾑFEG/PCｾﾝﾀｰ</t>
  </si>
  <si>
    <t>日本ﾊﾑFﾍﾞｽﾄｰﾈ多賀</t>
  </si>
  <si>
    <t>日本ﾊﾑFしおなぎｾﾝﾀｰ</t>
  </si>
  <si>
    <t>日本ﾊﾑF王将久御山</t>
  </si>
  <si>
    <t>日本ﾊﾑFｵｰｸﾜ関ｾﾝﾀｰ</t>
  </si>
  <si>
    <t>日本ﾊﾑFﾗｲﾌ堺PC</t>
  </si>
  <si>
    <t>日本ﾊﾑF宝幸大刀洗</t>
  </si>
  <si>
    <t>日本ﾊﾑF鳥功商店</t>
  </si>
  <si>
    <t>日本ﾊﾑFマルイ食品㈱</t>
  </si>
  <si>
    <t>日本ﾊﾑFゲンキー㈱</t>
  </si>
  <si>
    <t>日本ﾊﾑF中国量販ｲｽﾞﾐ</t>
  </si>
  <si>
    <t>日本ﾊﾑFフィール</t>
  </si>
  <si>
    <t>日本ﾊﾑF㈱万代加工C</t>
  </si>
  <si>
    <t>日本ﾊﾑF関西ロピアC</t>
  </si>
  <si>
    <t>日本ﾊﾑFオークワ東海</t>
  </si>
  <si>
    <t>日本ﾊﾑF㈱カタセイ</t>
  </si>
  <si>
    <t>日本ﾊﾑFﾈｵﾌｰｽﾞ竹森㈱</t>
  </si>
  <si>
    <t>日本ﾊﾑF㈱ｴｰﾌﾞﾙ</t>
  </si>
  <si>
    <t>日本ﾊﾑF㈱京都ｷｮｳｼｮｸ</t>
  </si>
  <si>
    <t>日本ﾊﾑF中国量販部</t>
  </si>
  <si>
    <t>日本ﾊﾑF岡山量販ｾﾝﾀｰ</t>
  </si>
  <si>
    <t>日本ﾊﾑF中央食鶏㈱</t>
  </si>
  <si>
    <t>日本ﾊﾑF山崎ハム㈱</t>
  </si>
  <si>
    <t>日本ﾊﾑF㈲ｴﾑ･ｶﾝﾊﾟﾆｰ</t>
  </si>
  <si>
    <t>日本ﾊﾑFｹﾞﾝｷｰ富山</t>
  </si>
  <si>
    <t>日本ﾊﾑF㈱ﾊﾞﾛｰ可児PC</t>
  </si>
  <si>
    <t>日本ﾊﾑF新鋭ﾐｰﾄ㈱</t>
  </si>
  <si>
    <t>日本ﾊﾑF西NF九州量販</t>
  </si>
  <si>
    <t>日本ﾊﾑF西NF近畿量販4</t>
  </si>
  <si>
    <t>日本ﾊﾑF㈱大近第一C</t>
  </si>
  <si>
    <t>日本ﾊﾑF中NF中部特販</t>
  </si>
  <si>
    <t>日本ﾊﾑF㈱松屋栄食品</t>
  </si>
  <si>
    <t>日本ﾊﾑFア）稲佐店</t>
  </si>
  <si>
    <t>日本ﾊﾑFア）富の原店</t>
  </si>
  <si>
    <t>日本ﾊﾑFア）小江原店</t>
  </si>
  <si>
    <t>日本ﾊﾑF丸）アエル店</t>
  </si>
  <si>
    <t>日本ﾊﾑF丸）幸町店</t>
  </si>
  <si>
    <t>日本ﾊﾑF丸）多良見店</t>
  </si>
  <si>
    <t>日本ﾊﾑF丸）三城店</t>
  </si>
  <si>
    <t>日本ﾊﾑF丸）鍛冶屋町</t>
  </si>
  <si>
    <t>日本ﾊﾑF丸）西町店</t>
  </si>
  <si>
    <t>日本ﾊﾑF丸）池田店</t>
  </si>
  <si>
    <t>日本ﾊﾑF丸）小野店</t>
  </si>
  <si>
    <t>日本ﾊﾑF丸)D+まるたか</t>
  </si>
  <si>
    <t>日本ﾊﾑF丸）東長崎店</t>
  </si>
  <si>
    <t>日本ﾊﾑF丸）矢の平店</t>
  </si>
  <si>
    <t>日本ﾊﾑF丸）有明店</t>
  </si>
  <si>
    <t>日本ﾊﾑF丸）吾妻店</t>
  </si>
  <si>
    <t>08888</t>
  </si>
  <si>
    <t>その他得意　　　　　</t>
  </si>
  <si>
    <t>90357</t>
  </si>
  <si>
    <t>廃・日本ハムＭＫ㈱長</t>
  </si>
  <si>
    <t>廃西ＮＦ九一・佐賀南</t>
  </si>
  <si>
    <t>中日本Ｆ㈱近畿量販１</t>
  </si>
  <si>
    <t>国内フレチキン課東京</t>
  </si>
  <si>
    <t>中ＮＦ㈱近量販３課　</t>
  </si>
  <si>
    <t>西ＮＦ㈱九一・鳥栖　</t>
  </si>
  <si>
    <t>92039</t>
  </si>
  <si>
    <t>ＭＦ㈱生産管理課　　</t>
  </si>
  <si>
    <t>日本ＰＦ㈱調達部　　</t>
  </si>
  <si>
    <t>㈱王将フードサービス</t>
  </si>
  <si>
    <t>中日本Ｆ㈱近畿二御所</t>
  </si>
  <si>
    <t>03799</t>
  </si>
  <si>
    <t>中部飼料㈱食肉開発　</t>
  </si>
  <si>
    <t>中ＮＦ近畿量販４課　</t>
  </si>
  <si>
    <t>西ＮＦ㈱中国・島根　</t>
  </si>
  <si>
    <t>中ＮＦ㈱中部量販１　</t>
  </si>
  <si>
    <t>中日本Ｆ㈱近畿特販課</t>
  </si>
  <si>
    <t>01839</t>
  </si>
  <si>
    <t>（有）鳥功商店　　　</t>
  </si>
  <si>
    <t>中ＮＦ中部量販３課　</t>
  </si>
  <si>
    <t>西ＮＦ㈱広島量販　　</t>
  </si>
  <si>
    <t>西ＮＦ㈱九州量販　　</t>
  </si>
  <si>
    <t>西ＮＦ㈱岡山量販　　</t>
  </si>
  <si>
    <t>中ＮＦ中部量販２課　</t>
  </si>
  <si>
    <t>中日本Ｆ㈱特販中部特</t>
  </si>
  <si>
    <t>12576</t>
  </si>
  <si>
    <t>アドベント小江原店　</t>
  </si>
  <si>
    <t>12547</t>
  </si>
  <si>
    <t>まるたかアエル店　　</t>
  </si>
  <si>
    <t>12544</t>
  </si>
  <si>
    <t>まるたか幸町店　　　</t>
  </si>
  <si>
    <t>12548</t>
  </si>
  <si>
    <t>まるたか多良見店　　</t>
  </si>
  <si>
    <t>12553</t>
  </si>
  <si>
    <t>まるたか三城店　　　</t>
  </si>
  <si>
    <t>12550</t>
  </si>
  <si>
    <t>まるたか鍛冶屋町店　</t>
  </si>
  <si>
    <t>12549</t>
  </si>
  <si>
    <t>まるたか西町店　　　</t>
  </si>
  <si>
    <t>12554</t>
  </si>
  <si>
    <t>まるたか池田店　　　</t>
  </si>
  <si>
    <t>12546</t>
  </si>
  <si>
    <t>まるたか小野店　　　</t>
  </si>
  <si>
    <t>12545</t>
  </si>
  <si>
    <t>まるたかＤ＋まるたか</t>
  </si>
  <si>
    <t>12551</t>
  </si>
  <si>
    <t>まるたか東長崎店　　</t>
  </si>
  <si>
    <t>14320</t>
  </si>
  <si>
    <t>まるたか矢の平店　　</t>
  </si>
  <si>
    <t>17844</t>
  </si>
  <si>
    <t>まるたか有明店　　　</t>
  </si>
  <si>
    <t>19767</t>
  </si>
  <si>
    <t>まるたか生鮮市場吾妻</t>
  </si>
  <si>
    <t>12565</t>
  </si>
  <si>
    <t>ジョイフルサン大浦店</t>
  </si>
  <si>
    <t>12567</t>
  </si>
  <si>
    <t>ジョイフルサン清水　</t>
  </si>
  <si>
    <t>12564</t>
  </si>
  <si>
    <t>ジョイフルサン山里　</t>
  </si>
  <si>
    <t>12566</t>
  </si>
  <si>
    <t>ジョイフルサン城栄　</t>
  </si>
  <si>
    <t>12562</t>
  </si>
  <si>
    <t>ジョイフルサン稲佐　</t>
  </si>
  <si>
    <t>12570</t>
  </si>
  <si>
    <t>ジョイフルサン宝町　</t>
  </si>
  <si>
    <t>12568</t>
  </si>
  <si>
    <t>ジョイフルサン道の尾</t>
  </si>
  <si>
    <t>12571</t>
  </si>
  <si>
    <t>ジョイフルサン木鉢町</t>
  </si>
  <si>
    <t>19958</t>
  </si>
  <si>
    <t>ママのセンター長与店</t>
  </si>
  <si>
    <t>19960</t>
  </si>
  <si>
    <t>ママのセンター木原店</t>
  </si>
  <si>
    <t>19961</t>
  </si>
  <si>
    <t>ママのセンター城山店</t>
  </si>
  <si>
    <t>12952</t>
  </si>
  <si>
    <t>㈱イズミ長崎店夢彩都</t>
  </si>
  <si>
    <t>12950</t>
  </si>
  <si>
    <t>㈱レッドキャベツ　　</t>
  </si>
  <si>
    <t>13618</t>
  </si>
  <si>
    <t>レッドキャベツ大村店</t>
  </si>
  <si>
    <t>02743</t>
  </si>
  <si>
    <t>㈱丸協食産　　　　　</t>
  </si>
  <si>
    <t>12573</t>
  </si>
  <si>
    <t>ピーコック関西百貨店</t>
  </si>
  <si>
    <t>03942</t>
  </si>
  <si>
    <t>㈱エールフーズ　　　</t>
  </si>
  <si>
    <t>12572</t>
  </si>
  <si>
    <t>ピーコック関西ストア</t>
  </si>
  <si>
    <t>中日本Ｆ㈱近畿二滋賀</t>
  </si>
  <si>
    <t>中日本Ｆ㈱近二和歌山</t>
  </si>
  <si>
    <t>92228</t>
  </si>
  <si>
    <t>廃中ＮＦ㈱近畿一ブロ</t>
  </si>
  <si>
    <t>05236</t>
  </si>
  <si>
    <t>㈱鳥清　　　　　　　</t>
  </si>
  <si>
    <t>㈱マルチク　　　　　</t>
  </si>
  <si>
    <t>西山篠山店　　　　　</t>
  </si>
  <si>
    <t>岐阜アグリフーズ㈱　</t>
  </si>
  <si>
    <t>廃西ＮＦ㈱九一佐賀南</t>
  </si>
  <si>
    <t>90455</t>
  </si>
  <si>
    <t>大国内フレチキン大阪</t>
  </si>
  <si>
    <t>ライフ南港物流センタ</t>
  </si>
  <si>
    <t>関東ＮＦ㈱東松山　　</t>
  </si>
  <si>
    <t>関東ＮＦ㈱首都圏　　</t>
  </si>
  <si>
    <t>関東ＮＦ本店第二量販</t>
  </si>
  <si>
    <t>関東ＮＦ㈱相模原　　</t>
  </si>
  <si>
    <t>関東ＮＦ㈱浜松　　　</t>
  </si>
  <si>
    <t>関東ＮＦ㈱埼玉　　　</t>
  </si>
  <si>
    <t>㈱中川本店　　　　　</t>
  </si>
  <si>
    <t>㈱エム・シーアール　</t>
  </si>
  <si>
    <t>（有）デアイ商会　　</t>
  </si>
  <si>
    <t>アルティーフーズ福岡</t>
  </si>
  <si>
    <t>（有）マザーフーズ　</t>
  </si>
  <si>
    <t>大三ミート産業　本部</t>
  </si>
  <si>
    <t>15388</t>
  </si>
  <si>
    <t>西日本Ｆ長崎・五島分</t>
  </si>
  <si>
    <t>10840</t>
  </si>
  <si>
    <t>㈱Ｋ．Ｔフーズ鳥ぴん</t>
  </si>
  <si>
    <t>マリンフーズ生産管理</t>
  </si>
  <si>
    <t>90467</t>
  </si>
  <si>
    <t>関東ＮＦ㈱横浜青葉　</t>
  </si>
  <si>
    <t>03968</t>
  </si>
  <si>
    <t>高知食鶏加工㈱　　　</t>
  </si>
  <si>
    <t>02715</t>
  </si>
  <si>
    <t>㈱万代東大阪ミートセ</t>
  </si>
  <si>
    <t>09115</t>
  </si>
  <si>
    <t>日本ＰＦ西宮プラント</t>
  </si>
  <si>
    <t>04303</t>
  </si>
  <si>
    <t>（株）中村総業北九州</t>
  </si>
  <si>
    <t>11900</t>
  </si>
  <si>
    <t>マルイ食品出水営業所</t>
  </si>
  <si>
    <t>10829</t>
  </si>
  <si>
    <t>有限会社上伸ミート　</t>
  </si>
  <si>
    <t>10026</t>
  </si>
  <si>
    <t>マルイ食品㈱鹿児島　</t>
  </si>
  <si>
    <t>10755</t>
  </si>
  <si>
    <t>㈱鳥周　　　　　　　</t>
  </si>
  <si>
    <t>ナンキュー㈱　　　　</t>
  </si>
  <si>
    <t>11893</t>
  </si>
  <si>
    <t>株式会社万惣　　　　</t>
  </si>
  <si>
    <t>12203</t>
  </si>
  <si>
    <t>有限会社ヤマダ食肉　</t>
  </si>
  <si>
    <t>12297</t>
  </si>
  <si>
    <t>阪急産業・野の葡萄　</t>
  </si>
  <si>
    <t>横浜冷凍㈱鳥栖２　　</t>
  </si>
  <si>
    <t>02750</t>
  </si>
  <si>
    <t>（有）三協食鳥神戸　</t>
  </si>
  <si>
    <t>06178</t>
  </si>
  <si>
    <t>ナンキュー㈱津奈木　</t>
  </si>
  <si>
    <t>91187</t>
  </si>
  <si>
    <t>日本ＰＦ愛媛Ｐ　　　</t>
  </si>
  <si>
    <t>13065</t>
  </si>
  <si>
    <t>阪急産業アリオ花葡萄</t>
  </si>
  <si>
    <t>07205</t>
  </si>
  <si>
    <t>アテックライン北名古</t>
  </si>
  <si>
    <t>01815</t>
  </si>
  <si>
    <t>鳥治食品㈱　　　　　</t>
  </si>
  <si>
    <t>㈱王将ＦＳ九州工場　</t>
  </si>
  <si>
    <t>03151</t>
  </si>
  <si>
    <t>㈱エス・エー・アイ・</t>
  </si>
  <si>
    <t>11014</t>
  </si>
  <si>
    <t>ＪＡ全農食材　　　　</t>
  </si>
  <si>
    <t>11216</t>
  </si>
  <si>
    <t>マルイ食品冷蔵倉庫　</t>
  </si>
  <si>
    <t>02323</t>
  </si>
  <si>
    <t>鳥巧商事㈱広島営業所</t>
  </si>
  <si>
    <t>00455</t>
  </si>
  <si>
    <t>鳥巧商事㈱岡山営業所</t>
  </si>
  <si>
    <t>03064</t>
  </si>
  <si>
    <t>㈱トータルフーズ　　</t>
  </si>
  <si>
    <t>07224</t>
  </si>
  <si>
    <t>ならミートセンター　</t>
  </si>
  <si>
    <t>13066</t>
  </si>
  <si>
    <t>イオン関西ＰＣ日中便</t>
  </si>
  <si>
    <t>12207</t>
  </si>
  <si>
    <t>ＥＧ食品加工センター</t>
  </si>
  <si>
    <t>西日本Ｆ㈱中国島根　</t>
  </si>
  <si>
    <t>13719</t>
  </si>
  <si>
    <t>アオキスーパー物流Ｃ</t>
  </si>
  <si>
    <t>17502</t>
  </si>
  <si>
    <t>万代彩都ＰＣセンター</t>
  </si>
  <si>
    <t>17971</t>
  </si>
  <si>
    <t>㈱ＣＰフーズ小牧Ｃ　</t>
  </si>
  <si>
    <t>10423</t>
  </si>
  <si>
    <t>㈱ビューライフ本店　</t>
  </si>
  <si>
    <t>13466</t>
  </si>
  <si>
    <t>ＥＧエクセレントＰＣ</t>
  </si>
  <si>
    <t>㈱ベストーネ多賀食品</t>
  </si>
  <si>
    <t>13116</t>
  </si>
  <si>
    <t>しおなぎ生鮮センター</t>
  </si>
  <si>
    <t>02307</t>
  </si>
  <si>
    <t>オークワ関センター　</t>
  </si>
  <si>
    <t>20001</t>
  </si>
  <si>
    <t>ライフ堺ＰＣ新天保山</t>
  </si>
  <si>
    <t>91775</t>
  </si>
  <si>
    <t>宝幸大刀洗工場　　　</t>
  </si>
  <si>
    <t>10268</t>
  </si>
  <si>
    <t>19804</t>
  </si>
  <si>
    <t>ゲンキー㈱安八物流Ｃ</t>
  </si>
  <si>
    <t>00912</t>
  </si>
  <si>
    <t>㈱イズミ（広島）　　</t>
  </si>
  <si>
    <t>16556</t>
  </si>
  <si>
    <t>フィール大府チルドＣ</t>
  </si>
  <si>
    <t>10219</t>
  </si>
  <si>
    <t>㈱万代畜産加工センタ</t>
  </si>
  <si>
    <t>21090</t>
  </si>
  <si>
    <t>㈱関西ロピア加古川Ｃ</t>
  </si>
  <si>
    <t>02734</t>
  </si>
  <si>
    <t>㈱カタセイ　　　　　</t>
  </si>
  <si>
    <t>10917</t>
  </si>
  <si>
    <t>ネオフーズ竹森㈱　　</t>
  </si>
  <si>
    <t>㈱エーブル　　　　　</t>
  </si>
  <si>
    <t>㈱京都キョウショク　</t>
  </si>
  <si>
    <t>西日本Ｆ㈱広島量販　</t>
  </si>
  <si>
    <t>西日本Ｆ㈱岡山量販　</t>
  </si>
  <si>
    <t>02660</t>
  </si>
  <si>
    <t>中央食鶏㈱　　　　　</t>
  </si>
  <si>
    <t>03659</t>
  </si>
  <si>
    <t>山崎ハム㈱　　　　　</t>
  </si>
  <si>
    <t>22404</t>
  </si>
  <si>
    <t>ゲンキー富山小矢部Ｐ</t>
  </si>
  <si>
    <t>22533</t>
  </si>
  <si>
    <t>㈱バロー可児ＰＣ　　</t>
  </si>
  <si>
    <t>新鋭ミート㈱鹿児島　</t>
  </si>
  <si>
    <t>西ＮＦ㈱九州量販福岡</t>
  </si>
  <si>
    <t>19643</t>
  </si>
  <si>
    <t>㈱大近第一センター　</t>
  </si>
  <si>
    <t>中日本Ｆ㈱中部特販課</t>
  </si>
  <si>
    <t>05846</t>
  </si>
  <si>
    <t>㈱松屋栄食品本舗　　</t>
  </si>
  <si>
    <t>12575</t>
  </si>
  <si>
    <t>アドベント稲佐店　　</t>
  </si>
  <si>
    <t>12577</t>
  </si>
  <si>
    <t>アドベント富の原店　</t>
  </si>
  <si>
    <t>日本ﾊﾑFＪ）ﾏﾏ時津店</t>
  </si>
  <si>
    <t>日本ﾊﾑF㈱かとりｽﾄｱ</t>
  </si>
  <si>
    <t>日本ﾊﾑF新鮮村(かとり</t>
  </si>
  <si>
    <t>04151</t>
  </si>
  <si>
    <t>日本ﾊﾑFエレナ</t>
  </si>
  <si>
    <t>日本ﾊﾑFｽｰﾊﾟｰﾅｼｮﾅﾙ</t>
  </si>
  <si>
    <t>日本ﾊﾑF(NBC)川崎</t>
  </si>
  <si>
    <t>日本ﾊﾑF御所営業部</t>
  </si>
  <si>
    <t>日本ﾊﾑF名古屋量販部</t>
  </si>
  <si>
    <t>日本ﾊﾑF岩国営業部</t>
  </si>
  <si>
    <t>日本ﾊﾑF鳥取営業部</t>
  </si>
  <si>
    <t>日本ﾊﾑF徳島営業部</t>
  </si>
  <si>
    <t>日本ﾊﾑF浜田営業部</t>
  </si>
  <si>
    <t>日本ﾊﾑF滋賀</t>
  </si>
  <si>
    <t>44579</t>
  </si>
  <si>
    <t>日本ﾊﾑF和歌山</t>
  </si>
  <si>
    <t>44583</t>
  </si>
  <si>
    <t>日本ﾊﾑFｵｰｸﾜ和歌山</t>
  </si>
  <si>
    <t>44702</t>
  </si>
  <si>
    <t>日本ﾊﾑF長崎</t>
  </si>
  <si>
    <t>44902</t>
  </si>
  <si>
    <t>日本ﾊﾑFｶﾈｽｴ(宮)</t>
  </si>
  <si>
    <t>44906</t>
  </si>
  <si>
    <t>日本ﾊﾑF伊勢</t>
  </si>
  <si>
    <t>44908</t>
  </si>
  <si>
    <t>日本ﾊﾑF鳥栖</t>
  </si>
  <si>
    <t>44909</t>
  </si>
  <si>
    <t>日本ﾊﾑFﾏﾙｷｮｳ精肉ｾﾝﾀｰ</t>
  </si>
  <si>
    <t>44914</t>
  </si>
  <si>
    <t>日本ﾊﾑF新居浜</t>
  </si>
  <si>
    <t>44916</t>
  </si>
  <si>
    <t>日ﾊﾑF万代彩都(店舗）</t>
  </si>
  <si>
    <t>44917</t>
  </si>
  <si>
    <t>日本ﾊﾑF日本ﾃﾞｨﾘｰﾈｯﾄ</t>
  </si>
  <si>
    <t>44922</t>
  </si>
  <si>
    <t>44923</t>
  </si>
  <si>
    <t>44925</t>
  </si>
  <si>
    <t>44927</t>
  </si>
  <si>
    <t>44929</t>
  </si>
  <si>
    <t>44931</t>
  </si>
  <si>
    <t>44932</t>
  </si>
  <si>
    <t>44933</t>
  </si>
  <si>
    <t>44935</t>
  </si>
  <si>
    <t>44937</t>
  </si>
  <si>
    <t>44940</t>
  </si>
  <si>
    <t>44944</t>
  </si>
  <si>
    <t>44945</t>
  </si>
  <si>
    <t>44946</t>
  </si>
  <si>
    <t>44950</t>
  </si>
  <si>
    <t>44956</t>
  </si>
  <si>
    <t>44965</t>
  </si>
  <si>
    <t>44967</t>
  </si>
  <si>
    <t>66664</t>
  </si>
  <si>
    <t>66665</t>
  </si>
  <si>
    <t>66669</t>
  </si>
  <si>
    <t>66673</t>
  </si>
  <si>
    <t>66675</t>
  </si>
  <si>
    <t>19959</t>
  </si>
  <si>
    <t>ママのセンター時津店</t>
  </si>
  <si>
    <t>13669</t>
  </si>
  <si>
    <t>㈱かとりストア　　　</t>
  </si>
  <si>
    <t>13736</t>
  </si>
  <si>
    <t>かとりＳ大きな新鮮村</t>
  </si>
  <si>
    <t>12543</t>
  </si>
  <si>
    <t>エレナ第２配送Ｃ　　</t>
  </si>
  <si>
    <t>ナショナル日配物流Ｃ</t>
  </si>
  <si>
    <t>西ＮＦ㈱中国・岩国　</t>
  </si>
  <si>
    <t>西日本Ｆ㈱中国岩国　</t>
  </si>
  <si>
    <t>西ＮＦ㈱中国・鳥取　</t>
  </si>
  <si>
    <t>西日本Ｆ㈱中国鳥取　</t>
  </si>
  <si>
    <t>西日本Ｆ㈱四国徳島営</t>
  </si>
  <si>
    <t>西ＮＦ㈱浜田Ｃ　　　</t>
  </si>
  <si>
    <t>西日本Ｆ㈱浜田Ｃ　　</t>
  </si>
  <si>
    <t>㈱オークワ　　　　　</t>
  </si>
  <si>
    <t>西日本Ｆ㈱九州一長崎</t>
  </si>
  <si>
    <t>10211</t>
  </si>
  <si>
    <t>㈱カネスエ　　　　　</t>
  </si>
  <si>
    <t>中ＮＦ㈱伊勢　　　　</t>
  </si>
  <si>
    <t>西日本Ｆ㈱九一鳥栖　</t>
  </si>
  <si>
    <t>西ＮＦ㈱新居浜営業Ｃ</t>
  </si>
  <si>
    <t>名古屋第二センター　</t>
  </si>
  <si>
    <t>02970</t>
  </si>
  <si>
    <t>㈱エヌケーフーズ　　</t>
  </si>
  <si>
    <t>10971</t>
  </si>
  <si>
    <t>ナガサキロジスティク</t>
  </si>
  <si>
    <t>00072</t>
  </si>
  <si>
    <t>㈱西日本児湯フーズ　</t>
  </si>
  <si>
    <t>01722</t>
  </si>
  <si>
    <t>（株）印南食品姫路　</t>
  </si>
  <si>
    <t>株式会社印南食品姫路</t>
  </si>
  <si>
    <t>14391</t>
  </si>
  <si>
    <t>（有）デリシャス博多</t>
  </si>
  <si>
    <t>広島プロセスＣ熊本　</t>
  </si>
  <si>
    <t>01838</t>
  </si>
  <si>
    <t>㈱鳥鹿　　　　　　　</t>
  </si>
  <si>
    <t>05248</t>
  </si>
  <si>
    <t>タッキーフーズ㈱　　</t>
  </si>
  <si>
    <t>12195</t>
  </si>
  <si>
    <t>昆田食品㈱　　　　　</t>
  </si>
  <si>
    <t>00826</t>
  </si>
  <si>
    <t>宝船冷蔵㈱南港　　　</t>
  </si>
  <si>
    <t>02986</t>
  </si>
  <si>
    <t>ブンセン㈱東海工場　</t>
  </si>
  <si>
    <t>12558</t>
  </si>
  <si>
    <t>まるたか粕谷店　　　</t>
  </si>
  <si>
    <t>12555</t>
  </si>
  <si>
    <t>まるたか惣菜センター</t>
  </si>
  <si>
    <t>12552</t>
  </si>
  <si>
    <t>まるたか大村店　　　</t>
  </si>
  <si>
    <t>12556</t>
  </si>
  <si>
    <t>まるたかもみじが丘店</t>
  </si>
  <si>
    <t>12557</t>
  </si>
  <si>
    <t>まるたか早岐店　　　</t>
  </si>
  <si>
    <t>⑦修正箇所直す</t>
    <rPh sb="1" eb="3">
      <t>シュウセイ</t>
    </rPh>
    <rPh sb="3" eb="5">
      <t>カショ</t>
    </rPh>
    <rPh sb="5" eb="6">
      <t>ナオ</t>
    </rPh>
    <phoneticPr fontId="3"/>
  </si>
  <si>
    <t>⑧荷繰り表の素案作成</t>
    <rPh sb="1" eb="3">
      <t>ニグ</t>
    </rPh>
    <rPh sb="4" eb="5">
      <t>ヒョウ</t>
    </rPh>
    <rPh sb="6" eb="8">
      <t>ソアン</t>
    </rPh>
    <rPh sb="8" eb="10">
      <t>サクセイ</t>
    </rPh>
    <phoneticPr fontId="3"/>
  </si>
  <si>
    <t>見込</t>
    <rPh sb="0" eb="2">
      <t>ミコ</t>
    </rPh>
    <phoneticPr fontId="3"/>
  </si>
  <si>
    <t>受注実績（オフライン追加）</t>
    <rPh sb="0" eb="4">
      <t>ジュチュウジッセキ</t>
    </rPh>
    <rPh sb="10" eb="12">
      <t>ツイカ</t>
    </rPh>
    <phoneticPr fontId="19"/>
  </si>
  <si>
    <r>
      <t>■ 「</t>
    </r>
    <r>
      <rPr>
        <sz val="10"/>
        <color rgb="FFFF0000"/>
        <rFont val="Meiryo UI"/>
        <family val="3"/>
        <charset val="128"/>
      </rPr>
      <t>*</t>
    </r>
    <r>
      <rPr>
        <sz val="11"/>
        <color theme="1"/>
        <rFont val="游ゴシック"/>
        <family val="2"/>
        <scheme val="minor"/>
      </rPr>
      <t>」は必須項目で、「</t>
    </r>
    <r>
      <rPr>
        <sz val="10"/>
        <color rgb="FFFF0000"/>
        <rFont val="Meiryo UI"/>
        <family val="3"/>
        <charset val="128"/>
      </rPr>
      <t>**</t>
    </r>
    <r>
      <rPr>
        <sz val="11"/>
        <color theme="1"/>
        <rFont val="游ゴシック"/>
        <family val="2"/>
        <scheme val="minor"/>
      </rPr>
      <t>」は必要な場合に記入するカラム</t>
    </r>
    <phoneticPr fontId="19"/>
  </si>
  <si>
    <t>受注事業所</t>
    <rPh sb="0" eb="5">
      <t>ジュチュウジギョウショ</t>
    </rPh>
    <phoneticPr fontId="19"/>
  </si>
  <si>
    <t>A006</t>
    <phoneticPr fontId="19"/>
  </si>
  <si>
    <t>■「固定フラグ」は発送日着日を指定の条件で必ず割当する機能</t>
    <rPh sb="2" eb="4">
      <t>コテイ</t>
    </rPh>
    <rPh sb="9" eb="12">
      <t>ハッソウビ</t>
    </rPh>
    <rPh sb="12" eb="14">
      <t>チャクビ</t>
    </rPh>
    <rPh sb="15" eb="17">
      <t>シテイ</t>
    </rPh>
    <rPh sb="18" eb="20">
      <t>ジョウケン</t>
    </rPh>
    <rPh sb="21" eb="22">
      <t>カナラ</t>
    </rPh>
    <rPh sb="23" eb="25">
      <t>ワリアテ</t>
    </rPh>
    <rPh sb="27" eb="29">
      <t>キノウ</t>
    </rPh>
    <phoneticPr fontId="19"/>
  </si>
  <si>
    <t>■固定フラグを立てる場合は必ず10を入力する ※1ではないので注意</t>
    <rPh sb="1" eb="3">
      <t>コテイ</t>
    </rPh>
    <rPh sb="7" eb="8">
      <t>タ</t>
    </rPh>
    <rPh sb="10" eb="12">
      <t>バアイ</t>
    </rPh>
    <rPh sb="13" eb="14">
      <t>カナラ</t>
    </rPh>
    <rPh sb="18" eb="20">
      <t>ニュウリョク</t>
    </rPh>
    <rPh sb="31" eb="33">
      <t>チュウイ</t>
    </rPh>
    <phoneticPr fontId="19"/>
  </si>
  <si>
    <t>■固定フラグを立てる場合は必ず「発送日」も入力する</t>
    <rPh sb="1" eb="3">
      <t>コテイ</t>
    </rPh>
    <rPh sb="7" eb="8">
      <t>タ</t>
    </rPh>
    <rPh sb="10" eb="12">
      <t>バアイ</t>
    </rPh>
    <rPh sb="13" eb="14">
      <t>カナラ</t>
    </rPh>
    <rPh sb="16" eb="19">
      <t>ハッソウビ</t>
    </rPh>
    <rPh sb="21" eb="23">
      <t>ニュウリョク</t>
    </rPh>
    <phoneticPr fontId="19"/>
  </si>
  <si>
    <t>※受注がない場合は0でOK</t>
    <rPh sb="1" eb="3">
      <t>ジュチュウ</t>
    </rPh>
    <rPh sb="6" eb="8">
      <t>バアイ</t>
    </rPh>
    <phoneticPr fontId="19"/>
  </si>
  <si>
    <t>※ 固定フラグを立てた場合は基本的には日付を入力（最適化に任せたい場合は空欄でも可）</t>
    <rPh sb="2" eb="4">
      <t>コテイ</t>
    </rPh>
    <rPh sb="8" eb="9">
      <t>タ</t>
    </rPh>
    <rPh sb="11" eb="13">
      <t>バアイ</t>
    </rPh>
    <rPh sb="14" eb="17">
      <t>キホンテキ</t>
    </rPh>
    <rPh sb="19" eb="21">
      <t>ヒヅケ</t>
    </rPh>
    <rPh sb="22" eb="24">
      <t>ニュウリョク</t>
    </rPh>
    <rPh sb="25" eb="28">
      <t>サイテキカ</t>
    </rPh>
    <rPh sb="29" eb="30">
      <t>マカ</t>
    </rPh>
    <rPh sb="33" eb="35">
      <t>バアイ</t>
    </rPh>
    <rPh sb="36" eb="38">
      <t>クウラン</t>
    </rPh>
    <rPh sb="40" eb="41">
      <t>カ</t>
    </rPh>
    <phoneticPr fontId="19"/>
  </si>
  <si>
    <t>※ 日付を入力してください</t>
    <rPh sb="2" eb="4">
      <t>ヒヅケ</t>
    </rPh>
    <rPh sb="5" eb="7">
      <t>ニュウリョク</t>
    </rPh>
    <phoneticPr fontId="19"/>
  </si>
  <si>
    <t>**</t>
    <phoneticPr fontId="19"/>
  </si>
  <si>
    <t>*</t>
    <phoneticPr fontId="19"/>
  </si>
  <si>
    <t>システムNo</t>
    <phoneticPr fontId="19"/>
  </si>
  <si>
    <t>KEY1</t>
    <phoneticPr fontId="19"/>
  </si>
  <si>
    <t>KEY2</t>
    <phoneticPr fontId="19"/>
  </si>
  <si>
    <t>受注番号</t>
    <rPh sb="0" eb="2">
      <t>ジュチュウ</t>
    </rPh>
    <rPh sb="2" eb="4">
      <t>バンゴウ</t>
    </rPh>
    <phoneticPr fontId="19"/>
  </si>
  <si>
    <t>固定フラグ</t>
    <rPh sb="0" eb="2">
      <t>コテイ</t>
    </rPh>
    <phoneticPr fontId="19"/>
  </si>
  <si>
    <t>工場コード</t>
    <phoneticPr fontId="17"/>
  </si>
  <si>
    <t>工場名</t>
    <rPh sb="0" eb="3">
      <t>コウジョウメイ</t>
    </rPh>
    <phoneticPr fontId="19"/>
  </si>
  <si>
    <t>受発注区分</t>
    <phoneticPr fontId="19"/>
  </si>
  <si>
    <t>名称</t>
    <phoneticPr fontId="19"/>
  </si>
  <si>
    <t>受注事業所コード</t>
    <phoneticPr fontId="19"/>
  </si>
  <si>
    <t>発注事業所コード</t>
    <phoneticPr fontId="19"/>
  </si>
  <si>
    <t>事業所名</t>
    <phoneticPr fontId="19"/>
  </si>
  <si>
    <t>配送先コード</t>
    <phoneticPr fontId="19"/>
  </si>
  <si>
    <t>配送先名（略称）</t>
    <phoneticPr fontId="19"/>
  </si>
  <si>
    <t>仕向先コード</t>
    <phoneticPr fontId="19"/>
  </si>
  <si>
    <t>仕向先名（略称）</t>
    <phoneticPr fontId="19"/>
  </si>
  <si>
    <t>品名コード</t>
  </si>
  <si>
    <t>品名（15桁）</t>
  </si>
  <si>
    <t>規格コード</t>
    <phoneticPr fontId="17"/>
  </si>
  <si>
    <t>規格名（カナ）</t>
    <phoneticPr fontId="17"/>
  </si>
  <si>
    <t>数量</t>
    <phoneticPr fontId="27"/>
  </si>
  <si>
    <t>製造日</t>
    <rPh sb="0" eb="3">
      <t>セイゾウビ</t>
    </rPh>
    <phoneticPr fontId="27"/>
  </si>
  <si>
    <t>発送日</t>
    <rPh sb="0" eb="2">
      <t>ハッソウ</t>
    </rPh>
    <rPh sb="2" eb="3">
      <t>ビ</t>
    </rPh>
    <phoneticPr fontId="27"/>
  </si>
  <si>
    <t>着日</t>
    <phoneticPr fontId="27"/>
  </si>
  <si>
    <t>工場指定コード</t>
    <rPh sb="0" eb="2">
      <t>コウジョウ</t>
    </rPh>
    <rPh sb="2" eb="4">
      <t>シテイ</t>
    </rPh>
    <phoneticPr fontId="19"/>
  </si>
  <si>
    <t>工場指定</t>
    <rPh sb="0" eb="4">
      <t>コウジョウシテイ</t>
    </rPh>
    <phoneticPr fontId="19"/>
  </si>
  <si>
    <t>銘柄コード</t>
    <phoneticPr fontId="27"/>
  </si>
  <si>
    <t>銘柄名</t>
    <rPh sb="0" eb="2">
      <t>メイガラ</t>
    </rPh>
    <rPh sb="2" eb="3">
      <t>メイ</t>
    </rPh>
    <phoneticPr fontId="19"/>
  </si>
  <si>
    <t>回答単価</t>
    <phoneticPr fontId="27"/>
  </si>
  <si>
    <t>演算子</t>
    <rPh sb="0" eb="3">
      <t>エンザンシ</t>
    </rPh>
    <phoneticPr fontId="27"/>
  </si>
  <si>
    <t>補正単価</t>
    <rPh sb="0" eb="4">
      <t>ホセイタンカ</t>
    </rPh>
    <phoneticPr fontId="27"/>
  </si>
  <si>
    <t>受注担当者コード</t>
    <phoneticPr fontId="19"/>
  </si>
  <si>
    <t>備考</t>
    <phoneticPr fontId="19"/>
  </si>
  <si>
    <t>CHECK</t>
  </si>
  <si>
    <t>All Check</t>
    <phoneticPr fontId="29"/>
  </si>
  <si>
    <t>Key</t>
    <phoneticPr fontId="19"/>
  </si>
  <si>
    <t>データ重複確認</t>
    <rPh sb="3" eb="7">
      <t>チョウフクカクニン</t>
    </rPh>
    <phoneticPr fontId="19"/>
  </si>
  <si>
    <t>欠損データ確認</t>
    <rPh sb="0" eb="2">
      <t>ケッソン</t>
    </rPh>
    <rPh sb="5" eb="7">
      <t>カクニン</t>
    </rPh>
    <phoneticPr fontId="19"/>
  </si>
  <si>
    <t>固定フラグ&amp;発送日確認</t>
    <rPh sb="0" eb="2">
      <t>コテイ</t>
    </rPh>
    <rPh sb="6" eb="8">
      <t>ハッソウ</t>
    </rPh>
    <rPh sb="8" eb="9">
      <t>ビ</t>
    </rPh>
    <rPh sb="9" eb="11">
      <t>カクニン</t>
    </rPh>
    <phoneticPr fontId="19"/>
  </si>
  <si>
    <t>SysNo</t>
  </si>
  <si>
    <t>Key1</t>
  </si>
  <si>
    <t>Key2</t>
  </si>
  <si>
    <t>OrdrNo</t>
  </si>
  <si>
    <t>NgrFxdFlg</t>
  </si>
  <si>
    <t>IfFctryCd</t>
  </si>
  <si>
    <t>IfFctry</t>
    <phoneticPr fontId="19"/>
  </si>
  <si>
    <t>OrdrKbnCd</t>
  </si>
  <si>
    <t>OrdrKbn</t>
  </si>
  <si>
    <t>OrdrMngGrpCd</t>
  </si>
  <si>
    <t>ClntCd</t>
  </si>
  <si>
    <t>Clnt</t>
  </si>
  <si>
    <t>DlvryCd</t>
    <phoneticPr fontId="19"/>
  </si>
  <si>
    <t>Dlvry</t>
  </si>
  <si>
    <t>DrctCd</t>
  </si>
  <si>
    <t>Drct</t>
  </si>
  <si>
    <t>ItmCd</t>
  </si>
  <si>
    <t>Itm15</t>
  </si>
  <si>
    <t>StndrdsCd</t>
  </si>
  <si>
    <t>StndrdsNmKana</t>
  </si>
  <si>
    <t>OrdrQty</t>
  </si>
  <si>
    <t>CutDt</t>
  </si>
  <si>
    <t>DlvryDt</t>
  </si>
  <si>
    <t>ArrvlDt</t>
  </si>
  <si>
    <t>OrdrFctryCd</t>
    <phoneticPr fontId="19"/>
  </si>
  <si>
    <t>OrdrFctry</t>
    <phoneticPr fontId="19"/>
  </si>
  <si>
    <t>BrndCd</t>
  </si>
  <si>
    <t>Brnd</t>
  </si>
  <si>
    <t>RspnsUntPrc</t>
  </si>
  <si>
    <t>OprtrUntPrc</t>
  </si>
  <si>
    <t>UntPrcAdjstmnt</t>
  </si>
  <si>
    <t>PicCd</t>
  </si>
  <si>
    <t>Pic</t>
  </si>
  <si>
    <t>val-Check</t>
  </si>
  <si>
    <t>val-Key</t>
  </si>
  <si>
    <t>val-PK</t>
  </si>
  <si>
    <t>val-Null</t>
    <phoneticPr fontId="19"/>
  </si>
  <si>
    <t>val-NgrFxdFlg</t>
    <phoneticPr fontId="19"/>
  </si>
  <si>
    <t>583</t>
  </si>
  <si>
    <t>2</t>
  </si>
  <si>
    <t>0145</t>
  </si>
  <si>
    <t>018</t>
  </si>
  <si>
    <t>474</t>
  </si>
  <si>
    <t>379</t>
  </si>
  <si>
    <t>0781</t>
  </si>
  <si>
    <t>90781</t>
    <phoneticPr fontId="19"/>
  </si>
  <si>
    <t>99999</t>
    <phoneticPr fontId="19"/>
  </si>
  <si>
    <t>31058</t>
  </si>
  <si>
    <t>478</t>
  </si>
  <si>
    <t>31059</t>
  </si>
  <si>
    <t>31060</t>
  </si>
  <si>
    <t>31061</t>
  </si>
  <si>
    <t>31062</t>
  </si>
  <si>
    <t>057</t>
  </si>
  <si>
    <t>0785</t>
  </si>
  <si>
    <t>社外定期定番マスタ（フル稼働の場合）</t>
    <rPh sb="0" eb="2">
      <t>シャガイ</t>
    </rPh>
    <rPh sb="2" eb="4">
      <t>テイキ</t>
    </rPh>
    <rPh sb="4" eb="6">
      <t>テイバン</t>
    </rPh>
    <rPh sb="12" eb="14">
      <t>カドウ</t>
    </rPh>
    <rPh sb="15" eb="17">
      <t>バアイ</t>
    </rPh>
    <phoneticPr fontId="19"/>
  </si>
  <si>
    <t>■E列の「固定フラグ」は発送日着日を指定の条件で必ず割当する機能</t>
    <rPh sb="2" eb="3">
      <t>レツ</t>
    </rPh>
    <rPh sb="5" eb="7">
      <t>コテイ</t>
    </rPh>
    <rPh sb="12" eb="15">
      <t>ハッソウビ</t>
    </rPh>
    <rPh sb="15" eb="17">
      <t>チャクビ</t>
    </rPh>
    <rPh sb="18" eb="20">
      <t>シテイ</t>
    </rPh>
    <rPh sb="21" eb="23">
      <t>ジョウケン</t>
    </rPh>
    <rPh sb="24" eb="25">
      <t>カナラ</t>
    </rPh>
    <rPh sb="26" eb="28">
      <t>ワリアテ</t>
    </rPh>
    <rPh sb="30" eb="32">
      <t>キノウ</t>
    </rPh>
    <phoneticPr fontId="19"/>
  </si>
  <si>
    <t>登録件数(システム用)</t>
    <rPh sb="0" eb="4">
      <t>トウロクケンスウ</t>
    </rPh>
    <rPh sb="9" eb="10">
      <t>ヨウ</t>
    </rPh>
    <phoneticPr fontId="19"/>
  </si>
  <si>
    <t>■固定フラグを立てる場合は基本的に「発送日」も入力が必要（なお、発送日が空欄だった場合は、配送スケジュールから割り出された発送日で自動割当されるため、荷繰り基盤の動作上は問題ない）</t>
    <rPh sb="1" eb="3">
      <t>コテイ</t>
    </rPh>
    <rPh sb="7" eb="8">
      <t>タ</t>
    </rPh>
    <rPh sb="10" eb="12">
      <t>バアイ</t>
    </rPh>
    <rPh sb="13" eb="16">
      <t>キホンテキ</t>
    </rPh>
    <rPh sb="18" eb="21">
      <t>ハッソウビ</t>
    </rPh>
    <rPh sb="23" eb="25">
      <t>ニュウリョク</t>
    </rPh>
    <rPh sb="26" eb="28">
      <t>ヒツヨウ</t>
    </rPh>
    <rPh sb="32" eb="35">
      <t>ハッソウビ</t>
    </rPh>
    <rPh sb="36" eb="38">
      <t>クウラン</t>
    </rPh>
    <rPh sb="41" eb="43">
      <t>バアイ</t>
    </rPh>
    <rPh sb="45" eb="47">
      <t>ハイソウ</t>
    </rPh>
    <rPh sb="55" eb="56">
      <t>ワ</t>
    </rPh>
    <rPh sb="57" eb="58">
      <t>ダ</t>
    </rPh>
    <rPh sb="61" eb="64">
      <t>ハッソウビ</t>
    </rPh>
    <rPh sb="65" eb="69">
      <t>ジドウワリアテ</t>
    </rPh>
    <rPh sb="75" eb="77">
      <t>ニグ</t>
    </rPh>
    <rPh sb="78" eb="80">
      <t>キバン</t>
    </rPh>
    <rPh sb="81" eb="84">
      <t>ドウサジョウ</t>
    </rPh>
    <rPh sb="85" eb="87">
      <t>モンダイ</t>
    </rPh>
    <phoneticPr fontId="19"/>
  </si>
  <si>
    <t>※定期定番名が重複してはいけない（重複するとセル色がピンク色になる）</t>
    <rPh sb="1" eb="3">
      <t>テイキ</t>
    </rPh>
    <rPh sb="3" eb="5">
      <t>テイバン</t>
    </rPh>
    <rPh sb="5" eb="6">
      <t>メイ</t>
    </rPh>
    <rPh sb="7" eb="9">
      <t>ジュウフク</t>
    </rPh>
    <rPh sb="17" eb="19">
      <t>チョウフク</t>
    </rPh>
    <rPh sb="24" eb="25">
      <t>イロ</t>
    </rPh>
    <rPh sb="29" eb="30">
      <t>イロ</t>
    </rPh>
    <phoneticPr fontId="19"/>
  </si>
  <si>
    <t>※曜日で記入</t>
    <rPh sb="1" eb="3">
      <t>ヨウビ</t>
    </rPh>
    <rPh sb="4" eb="6">
      <t>キニュウ</t>
    </rPh>
    <phoneticPr fontId="19"/>
  </si>
  <si>
    <t>定期定番名
（例外の時のみ記載）</t>
    <rPh sb="0" eb="5">
      <t>テイキテイバンメイ</t>
    </rPh>
    <rPh sb="7" eb="9">
      <t>レイガイ</t>
    </rPh>
    <rPh sb="10" eb="11">
      <t>トキ</t>
    </rPh>
    <rPh sb="13" eb="15">
      <t>キサイ</t>
    </rPh>
    <phoneticPr fontId="19"/>
  </si>
  <si>
    <t>定期定番名重複チェック</t>
    <rPh sb="0" eb="5">
      <t>テイキテイバンメイ</t>
    </rPh>
    <rPh sb="5" eb="7">
      <t>チョウフク</t>
    </rPh>
    <phoneticPr fontId="19"/>
  </si>
  <si>
    <t>Key1</t>
    <phoneticPr fontId="19"/>
  </si>
  <si>
    <t>RglrNm</t>
  </si>
  <si>
    <t>val-rglr</t>
    <phoneticPr fontId="19"/>
  </si>
  <si>
    <t>0761</t>
  </si>
  <si>
    <t>月発</t>
  </si>
  <si>
    <t>火着</t>
  </si>
  <si>
    <t>めぐみ</t>
  </si>
  <si>
    <t>-</t>
  </si>
  <si>
    <t>1アイテム同一賞味期限</t>
    <rPh sb="5" eb="7">
      <t>ドウイツ</t>
    </rPh>
    <rPh sb="7" eb="11">
      <t>ショウミキゲン</t>
    </rPh>
    <phoneticPr fontId="19"/>
  </si>
  <si>
    <t>0786</t>
  </si>
  <si>
    <t>【直送】当日製造</t>
  </si>
  <si>
    <t>0970</t>
  </si>
  <si>
    <t>【直送】</t>
  </si>
  <si>
    <t>受注実績(社外定期定番＋オフライン追加)</t>
    <rPh sb="0" eb="4">
      <t>ジュチュウジッセキ</t>
    </rPh>
    <rPh sb="5" eb="7">
      <t>シャガイ</t>
    </rPh>
    <rPh sb="7" eb="9">
      <t>テイキ</t>
    </rPh>
    <rPh sb="9" eb="11">
      <t>テイバン</t>
    </rPh>
    <rPh sb="17" eb="19">
      <t>ツイカ</t>
    </rPh>
    <phoneticPr fontId="19"/>
  </si>
  <si>
    <t>※ 行の挿入禁止</t>
    <rPh sb="2" eb="3">
      <t>ギョウ</t>
    </rPh>
    <rPh sb="4" eb="6">
      <t>ソウニュウ</t>
    </rPh>
    <rPh sb="6" eb="8">
      <t>キンシ</t>
    </rPh>
    <phoneticPr fontId="19"/>
  </si>
  <si>
    <t>※ 社外定期定番マスタに登録された受注とオフライン追加で入力した受注が表示</t>
    <rPh sb="2" eb="8">
      <t>シャガイテイキテイバン</t>
    </rPh>
    <rPh sb="12" eb="14">
      <t>トウロク</t>
    </rPh>
    <rPh sb="17" eb="19">
      <t>ジュチュウ</t>
    </rPh>
    <rPh sb="25" eb="27">
      <t>ツイカ</t>
    </rPh>
    <rPh sb="28" eb="30">
      <t>ニュウリョク</t>
    </rPh>
    <rPh sb="32" eb="34">
      <t>ジュチュウ</t>
    </rPh>
    <rPh sb="35" eb="37">
      <t>ヒョウジ</t>
    </rPh>
    <phoneticPr fontId="19"/>
  </si>
  <si>
    <t>■荷繰り対象フラグ期間設定</t>
    <rPh sb="1" eb="3">
      <t>ニグ</t>
    </rPh>
    <rPh sb="4" eb="6">
      <t>タイショウ</t>
    </rPh>
    <rPh sb="9" eb="13">
      <t>キカンセッテイ</t>
    </rPh>
    <phoneticPr fontId="19"/>
  </si>
  <si>
    <t>開始着日</t>
    <rPh sb="0" eb="2">
      <t>カイシ</t>
    </rPh>
    <rPh sb="2" eb="4">
      <t>チャクビ</t>
    </rPh>
    <phoneticPr fontId="19"/>
  </si>
  <si>
    <t>終了着日</t>
    <rPh sb="0" eb="2">
      <t>シュウリョウ</t>
    </rPh>
    <rPh sb="2" eb="4">
      <t>チャクビ</t>
    </rPh>
    <phoneticPr fontId="19"/>
  </si>
  <si>
    <t>システムNo</t>
  </si>
  <si>
    <t>KEY1</t>
  </si>
  <si>
    <t>KEY2</t>
  </si>
  <si>
    <t>荷繰り対象フラグ</t>
    <rPh sb="0" eb="2">
      <t>ニグ</t>
    </rPh>
    <rPh sb="3" eb="5">
      <t>タイショウ</t>
    </rPh>
    <phoneticPr fontId="19"/>
  </si>
  <si>
    <t>工場コード</t>
  </si>
  <si>
    <t>受発注区分</t>
  </si>
  <si>
    <t>名称</t>
  </si>
  <si>
    <t>受注事業所コード</t>
  </si>
  <si>
    <t>発注事業所コード</t>
  </si>
  <si>
    <t>事業所名</t>
  </si>
  <si>
    <t>配送先コード</t>
  </si>
  <si>
    <t>配送先名（略称）</t>
  </si>
  <si>
    <t>仕向先コード</t>
  </si>
  <si>
    <t>仕向先名（略称）</t>
  </si>
  <si>
    <t>規格コード</t>
  </si>
  <si>
    <t>規格名（カナ）</t>
  </si>
  <si>
    <t>数量</t>
  </si>
  <si>
    <t>着日</t>
  </si>
  <si>
    <t>銘柄コード</t>
  </si>
  <si>
    <t>回答単価</t>
  </si>
  <si>
    <t>受注担当者コード</t>
  </si>
  <si>
    <t>NgrOptTrgtFlg</t>
  </si>
  <si>
    <t>IfFctry</t>
  </si>
  <si>
    <t>DlvryCd</t>
  </si>
  <si>
    <t>OrdrFctryCd</t>
  </si>
  <si>
    <t>OrdrFctry</t>
  </si>
  <si>
    <t>列1</t>
  </si>
  <si>
    <t>列2</t>
  </si>
  <si>
    <t>val-Null</t>
  </si>
  <si>
    <t>2A00600000001120250610</t>
  </si>
  <si>
    <t>長崎ブロイラー</t>
  </si>
  <si>
    <t>A006</t>
  </si>
  <si>
    <t>中日本Ｆ㈱特販広域</t>
  </si>
  <si>
    <t>2A00600000002120250610</t>
  </si>
  <si>
    <t>2A00600000003120250610</t>
  </si>
  <si>
    <t>2A00600000004120250610</t>
  </si>
  <si>
    <t>2A00600000005120250610</t>
  </si>
  <si>
    <t>2A00600000006120250610</t>
  </si>
  <si>
    <t>2A00600000007120250610</t>
  </si>
  <si>
    <t>2A00600000008120250610</t>
  </si>
  <si>
    <t>中ＮＦ㈱中部量販１課</t>
  </si>
  <si>
    <t xml:space="preserve">名古屋第二センター </t>
  </si>
  <si>
    <t>1アイテム同一賞味期限</t>
  </si>
  <si>
    <t>2A00600000009120250610</t>
  </si>
  <si>
    <t>2A00600000010120250610</t>
  </si>
  <si>
    <t>2A00600000011120250610</t>
  </si>
  <si>
    <t>2A00600000012120250610</t>
  </si>
  <si>
    <t>2A00600000013120250610</t>
  </si>
  <si>
    <t>2A00600000014120250610</t>
  </si>
  <si>
    <t>2A00600000015120250610</t>
  </si>
  <si>
    <t>2A00600000016120250610</t>
  </si>
  <si>
    <t>2A00600000017120250610</t>
  </si>
  <si>
    <t>2A00600000022120250610</t>
  </si>
  <si>
    <t>2A00600000023120250610</t>
  </si>
  <si>
    <t>e</t>
  </si>
  <si>
    <t>西ＮＦ㈱四国・香川</t>
  </si>
  <si>
    <t>西日本Ｆ㈱四国香川</t>
  </si>
  <si>
    <t>アクシーズ</t>
  </si>
  <si>
    <t>西ＮＦ㈱九一・福岡</t>
  </si>
  <si>
    <t>Cﾅ-ﾊｰﾌﾞﾕｳｾﾞﾝﾑﾈ</t>
  </si>
  <si>
    <t>Cﾅ-ﾊｰﾌﾞﾕｳｾﾞﾝﾓﾓ</t>
  </si>
  <si>
    <t>Cﾅ-ﾊｰﾌﾞﾕｳｾﾞﾝｻｻﾐ</t>
  </si>
  <si>
    <t>Cﾅ-ﾊｰﾌﾞﾕｳｾﾞﾝｷﾓ</t>
  </si>
  <si>
    <t>Cﾅ-ﾊｰﾌﾞﾕｳｾﾞﾝｽﾞﾘ</t>
  </si>
  <si>
    <t>夢みどり</t>
  </si>
  <si>
    <t>薩摩ハーブ悠然どり</t>
  </si>
  <si>
    <t>2A00600000001120250610</t>
    <phoneticPr fontId="3"/>
  </si>
  <si>
    <t>N</t>
    <phoneticPr fontId="3"/>
  </si>
  <si>
    <t>g7df77278dxt877@gmail.com</t>
  </si>
  <si>
    <t>Akari0813Chami0802</t>
    <phoneticPr fontId="3"/>
  </si>
  <si>
    <t>g7df77278dxt877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</si>
</sst>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d\(aaa\)"/>
    <numFmt numFmtId="177" formatCode="mm/dd\ \(aaa\)"/>
    <numFmt numFmtId="178" formatCode="yyyymmdd"/>
    <numFmt numFmtId="179" formatCode="yyyy/mm/dd\ \(aaa\)"/>
    <numFmt numFmtId="180" formatCode="mm/dd\(aaa\)"/>
  </numFmts>
  <fonts count="44">
    <font>
      <sz val="11"/>
      <color theme="1"/>
      <name val="游ゴシック"/>
      <family val="2"/>
      <scheme val="minor"/>
    </font>
    <font>
      <b/>
      <sz val="13"/>
      <color theme="3"/>
      <name val="游ゴシック"/>
      <family val="2"/>
      <charset val="128"/>
      <scheme val="minor"/>
    </font>
    <font>
      <b/>
      <sz val="11"/>
      <color rgb="FF3F3F3F"/>
      <name val="游ゴシック"/>
      <family val="2"/>
      <charset val="128"/>
      <scheme val="minor"/>
    </font>
    <font>
      <sz val="6"/>
      <name val="游ゴシック"/>
      <family val="3"/>
      <charset val="128"/>
      <scheme val="minor"/>
    </font>
    <font>
      <sz val="8"/>
      <color theme="1"/>
      <name val="游ゴシック"/>
      <family val="2"/>
      <scheme val="minor"/>
    </font>
    <font>
      <sz val="10"/>
      <name val="Meiryo UI"/>
      <family val="3"/>
      <charset val="128"/>
    </font>
    <font>
      <sz val="8"/>
      <color theme="1"/>
      <name val="游ゴシック"/>
      <family val="3"/>
      <charset val="128"/>
      <scheme val="minor"/>
    </font>
    <font>
      <sz val="6"/>
      <color theme="1"/>
      <name val="游ゴシック"/>
      <family val="3"/>
      <charset val="128"/>
      <scheme val="minor"/>
    </font>
    <font>
      <sz val="6"/>
      <color theme="1"/>
      <name val="游ゴシック"/>
      <family val="2"/>
      <scheme val="minor"/>
    </font>
    <font>
      <b/>
      <sz val="11"/>
      <color theme="0"/>
      <name val="游ゴシック"/>
      <family val="2"/>
      <charset val="128"/>
      <scheme val="minor"/>
    </font>
    <font>
      <sz val="11"/>
      <color theme="1"/>
      <name val="游ゴシック"/>
      <family val="2"/>
      <charset val="128"/>
    </font>
    <font>
      <sz val="11"/>
      <color rgb="FFFF0000"/>
      <name val="游ゴシック"/>
      <family val="2"/>
      <charset val="128"/>
      <scheme val="minor"/>
    </font>
    <font>
      <b/>
      <sz val="6"/>
      <color rgb="FFFF0000"/>
      <name val="游ゴシック"/>
      <family val="3"/>
      <charset val="128"/>
      <scheme val="minor"/>
    </font>
    <font>
      <sz val="6"/>
      <color rgb="FFFF0000"/>
      <name val="游ゴシック"/>
      <family val="3"/>
      <charset val="128"/>
      <scheme val="minor"/>
    </font>
    <font>
      <sz val="11"/>
      <color rgb="FFFF0000"/>
      <name val="游ゴシック"/>
      <family val="2"/>
      <scheme val="minor"/>
    </font>
    <font>
      <sz val="8"/>
      <color rgb="FFFF0000"/>
      <name val="游ゴシック"/>
      <family val="3"/>
      <charset val="128"/>
      <scheme val="minor"/>
    </font>
    <font>
      <sz val="8"/>
      <color rgb="FF0070C0"/>
      <name val="游ゴシック"/>
      <family val="3"/>
      <charset val="128"/>
      <scheme val="minor"/>
    </font>
    <font>
      <sz val="10"/>
      <color theme="1"/>
      <name val="meiryo ui"/>
      <family val="2"/>
      <charset val="128"/>
    </font>
    <font>
      <b/>
      <sz val="14"/>
      <color theme="0"/>
      <name val="Meiryo UI"/>
      <family val="3"/>
      <charset val="128"/>
    </font>
    <font>
      <sz val="6"/>
      <name val="Meiryo UI"/>
      <family val="2"/>
      <charset val="128"/>
    </font>
    <font>
      <b/>
      <sz val="10"/>
      <color theme="0"/>
      <name val="Meiryo UI"/>
      <family val="3"/>
      <charset val="128"/>
    </font>
    <font>
      <sz val="9"/>
      <color theme="1"/>
      <name val="Meiryo UI"/>
      <family val="2"/>
      <charset val="128"/>
    </font>
    <font>
      <b/>
      <sz val="10"/>
      <color theme="1"/>
      <name val="Meiryo UI"/>
      <family val="3"/>
      <charset val="128"/>
    </font>
    <font>
      <sz val="10"/>
      <color rgb="FFFF0000"/>
      <name val="Meiryo UI"/>
      <family val="3"/>
      <charset val="128"/>
    </font>
    <font>
      <sz val="10"/>
      <color rgb="FFFF0000"/>
      <name val="Meiryo UI"/>
      <family val="2"/>
      <charset val="128"/>
    </font>
    <font>
      <b/>
      <sz val="10"/>
      <color rgb="FFFF0000"/>
      <name val="Meiryo UI"/>
      <family val="3"/>
      <charset val="128"/>
    </font>
    <font>
      <sz val="10"/>
      <color theme="5" tint="0.39997558519241921"/>
      <name val="Meiryo UI"/>
      <family val="3"/>
      <charset val="128"/>
    </font>
    <font>
      <sz val="10.5"/>
      <color rgb="FFFF0000"/>
      <name val="Meiryo UI"/>
      <family val="2"/>
      <charset val="128"/>
    </font>
    <font>
      <sz val="10"/>
      <color theme="0"/>
      <name val="Meiryo UI"/>
      <family val="3"/>
      <charset val="128"/>
    </font>
    <font>
      <sz val="11"/>
      <color rgb="FF000000"/>
      <name val="Calibri"/>
      <family val="2"/>
    </font>
    <font>
      <sz val="6"/>
      <name val="Meiryo UI"/>
      <family val="3"/>
      <charset val="128"/>
    </font>
    <font>
      <sz val="6"/>
      <color theme="5" tint="0.39997558519241921"/>
      <name val="Meiryo UI"/>
      <family val="3"/>
      <charset val="128"/>
    </font>
    <font>
      <sz val="6"/>
      <color rgb="FFFF0000"/>
      <name val="Meiryo UI"/>
      <family val="3"/>
      <charset val="128"/>
    </font>
    <font>
      <sz val="6"/>
      <color theme="0"/>
      <name val="Meiryo UI"/>
      <family val="3"/>
      <charset val="128"/>
    </font>
    <font>
      <b/>
      <sz val="9"/>
      <color indexed="81"/>
      <name val="MS P ゴシック"/>
      <family val="3"/>
      <charset val="128"/>
    </font>
    <font>
      <sz val="9"/>
      <color indexed="81"/>
      <name val="MS P ゴシック"/>
      <family val="3"/>
      <charset val="128"/>
    </font>
    <font>
      <sz val="10"/>
      <color theme="0" tint="-0.249977111117893"/>
      <name val="Meiryo UI"/>
      <family val="2"/>
      <charset val="128"/>
    </font>
    <font>
      <sz val="10"/>
      <color theme="0" tint="-0.249977111117893"/>
      <name val="Meiryo UI"/>
      <family val="3"/>
      <charset val="128"/>
    </font>
    <font>
      <b/>
      <sz val="10"/>
      <name val="Meiryo UI"/>
      <family val="3"/>
      <charset val="128"/>
    </font>
    <font>
      <sz val="6"/>
      <color theme="1"/>
      <name val="Meiryo UI"/>
      <family val="3"/>
      <charset val="128"/>
    </font>
    <font>
      <sz val="6"/>
      <color theme="0" tint="-4.9989318521683403E-2"/>
      <name val="Meiryo UI"/>
      <family val="3"/>
      <charset val="128"/>
    </font>
    <font>
      <sz val="6"/>
      <color theme="0" tint="-0.499984740745262"/>
      <name val="Meiryo UI"/>
      <family val="3"/>
      <charset val="128"/>
    </font>
    <font>
      <b/>
      <sz val="6"/>
      <color theme="0"/>
      <name val="Meiryo UI"/>
      <family val="3"/>
      <charset val="128"/>
    </font>
    <font>
      <sz val="7"/>
      <color rgb="FF1F1F1F"/>
      <name val="Google Sans"/>
      <family val="2"/>
    </font>
  </fonts>
  <fills count="1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theme="0" tint="-0.49998474074526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6"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dashed">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24994659260841701"/>
      </left>
      <right style="thin">
        <color theme="0" tint="-0.24994659260841701"/>
      </right>
      <top style="thin">
        <color theme="0" tint="-0.24994659260841701"/>
      </top>
      <bottom/>
      <diagonal/>
    </border>
  </borders>
  <cellStyleXfs count="4">
    <xf numFmtId="0" fontId="0" fillId="0" borderId="0"/>
    <xf numFmtId="0" fontId="17" fillId="0" borderId="0">
      <alignment vertical="center"/>
    </xf>
    <xf numFmtId="0" fontId="21" fillId="0" borderId="0">
      <alignment vertical="center"/>
    </xf>
    <xf numFmtId="0" fontId="17" fillId="0" borderId="0">
      <alignment vertical="center"/>
    </xf>
  </cellStyleXfs>
  <cellXfs count="163">
    <xf numFmtId="0" fontId="0" fillId="0" borderId="0" xfId="0"/>
    <xf numFmtId="0" fontId="6" fillId="0" borderId="0" xfId="0" applyFont="1"/>
    <xf numFmtId="0" fontId="7" fillId="0" borderId="0" xfId="0" applyFont="1"/>
    <xf numFmtId="49" fontId="7" fillId="0" borderId="0" xfId="0" applyNumberFormat="1" applyFont="1"/>
    <xf numFmtId="0" fontId="7" fillId="3" borderId="1" xfId="0" applyFont="1" applyFill="1" applyBorder="1" applyAlignment="1">
      <alignment wrapText="1"/>
    </xf>
    <xf numFmtId="0" fontId="7" fillId="3" borderId="1" xfId="0" applyFont="1" applyFill="1" applyBorder="1"/>
    <xf numFmtId="49" fontId="7" fillId="3" borderId="1" xfId="0" applyNumberFormat="1" applyFont="1" applyFill="1" applyBorder="1" applyAlignment="1">
      <alignment wrapText="1"/>
    </xf>
    <xf numFmtId="0" fontId="7" fillId="2" borderId="1" xfId="0" applyFont="1" applyFill="1" applyBorder="1"/>
    <xf numFmtId="49" fontId="6" fillId="0" borderId="0" xfId="0" applyNumberFormat="1" applyFont="1"/>
    <xf numFmtId="0" fontId="4" fillId="0" borderId="1" xfId="0" applyFont="1" applyBorder="1"/>
    <xf numFmtId="0" fontId="8" fillId="0" borderId="1" xfId="0" quotePrefix="1" applyFont="1" applyBorder="1"/>
    <xf numFmtId="49" fontId="7" fillId="3" borderId="1" xfId="0" applyNumberFormat="1" applyFont="1" applyFill="1" applyBorder="1"/>
    <xf numFmtId="0" fontId="7" fillId="0" borderId="1" xfId="0" applyFont="1" applyBorder="1"/>
    <xf numFmtId="0" fontId="12" fillId="0" borderId="0" xfId="0" applyFont="1"/>
    <xf numFmtId="49" fontId="12" fillId="0" borderId="0" xfId="0" applyNumberFormat="1" applyFont="1"/>
    <xf numFmtId="0" fontId="7" fillId="4" borderId="1" xfId="0" applyFont="1" applyFill="1" applyBorder="1" applyAlignment="1">
      <alignment wrapText="1"/>
    </xf>
    <xf numFmtId="0" fontId="7" fillId="4" borderId="1" xfId="0" applyFont="1" applyFill="1" applyBorder="1"/>
    <xf numFmtId="0" fontId="7" fillId="3" borderId="0" xfId="0" applyFont="1" applyFill="1" applyAlignment="1">
      <alignment wrapText="1"/>
    </xf>
    <xf numFmtId="0" fontId="7" fillId="3" borderId="0" xfId="0" applyFont="1" applyFill="1"/>
    <xf numFmtId="176" fontId="7" fillId="0" borderId="1" xfId="0" applyNumberFormat="1" applyFont="1" applyBorder="1"/>
    <xf numFmtId="49" fontId="7" fillId="0" borderId="1" xfId="0" applyNumberFormat="1" applyFont="1" applyBorder="1"/>
    <xf numFmtId="0" fontId="13" fillId="0" borderId="1" xfId="0" applyFont="1" applyBorder="1"/>
    <xf numFmtId="0" fontId="13" fillId="0" borderId="1" xfId="0" applyFont="1" applyBorder="1" applyAlignment="1">
      <alignment horizontal="center"/>
    </xf>
    <xf numFmtId="0" fontId="13" fillId="0" borderId="0" xfId="0" applyFont="1"/>
    <xf numFmtId="0" fontId="13" fillId="0" borderId="2" xfId="0" applyFont="1" applyBorder="1"/>
    <xf numFmtId="0" fontId="13" fillId="0" borderId="2" xfId="0" applyFont="1" applyBorder="1" applyAlignment="1">
      <alignment horizontal="center"/>
    </xf>
    <xf numFmtId="0" fontId="7" fillId="0" borderId="2" xfId="0" applyFont="1" applyBorder="1"/>
    <xf numFmtId="49" fontId="13" fillId="0" borderId="1" xfId="0" applyNumberFormat="1" applyFont="1" applyBorder="1" applyAlignment="1">
      <alignment horizontal="center"/>
    </xf>
    <xf numFmtId="49" fontId="13" fillId="0" borderId="2" xfId="0" applyNumberFormat="1" applyFont="1" applyBorder="1" applyAlignment="1">
      <alignment horizontal="center"/>
    </xf>
    <xf numFmtId="0" fontId="7" fillId="3" borderId="0" xfId="0" applyFont="1" applyFill="1" applyAlignment="1">
      <alignment vertical="top" wrapText="1"/>
    </xf>
    <xf numFmtId="0" fontId="7" fillId="3" borderId="2" xfId="0" applyFont="1" applyFill="1" applyBorder="1" applyAlignment="1">
      <alignment vertical="top" wrapText="1"/>
    </xf>
    <xf numFmtId="0" fontId="7" fillId="3" borderId="2" xfId="0" applyFont="1" applyFill="1" applyBorder="1" applyAlignment="1">
      <alignment vertical="top"/>
    </xf>
    <xf numFmtId="49" fontId="7" fillId="3" borderId="2" xfId="0" applyNumberFormat="1" applyFont="1" applyFill="1" applyBorder="1" applyAlignment="1">
      <alignment vertical="top" wrapText="1"/>
    </xf>
    <xf numFmtId="0" fontId="7" fillId="3" borderId="1" xfId="0" applyFont="1" applyFill="1" applyBorder="1" applyAlignment="1">
      <alignment vertical="top"/>
    </xf>
    <xf numFmtId="0" fontId="7" fillId="4" borderId="2" xfId="0" applyFont="1" applyFill="1" applyBorder="1" applyAlignment="1">
      <alignment vertical="top"/>
    </xf>
    <xf numFmtId="0" fontId="7" fillId="4" borderId="2" xfId="0" applyFont="1" applyFill="1" applyBorder="1" applyAlignment="1">
      <alignment vertical="top" wrapText="1"/>
    </xf>
    <xf numFmtId="0" fontId="7" fillId="2" borderId="2" xfId="0" applyFont="1" applyFill="1" applyBorder="1" applyAlignment="1">
      <alignment vertical="top"/>
    </xf>
    <xf numFmtId="0" fontId="7" fillId="0" borderId="0" xfId="0" applyFont="1" applyAlignment="1">
      <alignment vertical="top"/>
    </xf>
    <xf numFmtId="0" fontId="7" fillId="2" borderId="1" xfId="0" applyFont="1" applyFill="1" applyBorder="1" applyAlignment="1">
      <alignment vertical="top"/>
    </xf>
    <xf numFmtId="0" fontId="13" fillId="0" borderId="1" xfId="0" applyFont="1" applyBorder="1" applyAlignment="1" applyProtection="1">
      <alignment horizontal="center"/>
      <protection locked="0"/>
    </xf>
    <xf numFmtId="0" fontId="7" fillId="3" borderId="2" xfId="0" applyFont="1" applyFill="1" applyBorder="1" applyAlignment="1" applyProtection="1">
      <alignment vertical="top" wrapText="1"/>
      <protection locked="0"/>
    </xf>
    <xf numFmtId="0" fontId="7" fillId="3" borderId="2" xfId="0" applyFont="1" applyFill="1" applyBorder="1" applyAlignment="1" applyProtection="1">
      <alignment vertical="top"/>
      <protection locked="0"/>
    </xf>
    <xf numFmtId="0" fontId="7" fillId="0" borderId="1" xfId="0" applyFont="1" applyBorder="1" applyProtection="1">
      <protection locked="0"/>
    </xf>
    <xf numFmtId="0" fontId="7" fillId="0" borderId="0" xfId="0" applyFont="1" applyProtection="1">
      <protection locked="0"/>
    </xf>
    <xf numFmtId="49" fontId="7" fillId="3" borderId="2" xfId="0" applyNumberFormat="1" applyFont="1" applyFill="1" applyBorder="1" applyAlignment="1" applyProtection="1">
      <alignment vertical="top" wrapText="1"/>
      <protection locked="0"/>
    </xf>
    <xf numFmtId="49" fontId="7" fillId="0" borderId="1" xfId="0" applyNumberFormat="1" applyFont="1" applyBorder="1" applyProtection="1">
      <protection locked="0"/>
    </xf>
    <xf numFmtId="49" fontId="7" fillId="0" borderId="0" xfId="0" applyNumberFormat="1" applyFont="1" applyProtection="1">
      <protection locked="0"/>
    </xf>
    <xf numFmtId="0" fontId="7" fillId="2" borderId="1" xfId="0" applyFont="1" applyFill="1" applyBorder="1" applyAlignment="1" applyProtection="1">
      <alignment vertical="top"/>
      <protection locked="0"/>
    </xf>
    <xf numFmtId="0" fontId="14" fillId="0" borderId="0" xfId="0" applyFont="1"/>
    <xf numFmtId="0" fontId="7" fillId="3" borderId="1" xfId="0" applyFont="1" applyFill="1" applyBorder="1" applyAlignment="1" applyProtection="1">
      <alignment vertical="top" wrapText="1"/>
      <protection locked="0"/>
    </xf>
    <xf numFmtId="0" fontId="7" fillId="3" borderId="1" xfId="0" applyFont="1" applyFill="1" applyBorder="1" applyAlignment="1" applyProtection="1">
      <alignment vertical="top"/>
      <protection locked="0"/>
    </xf>
    <xf numFmtId="49" fontId="7" fillId="3" borderId="1" xfId="0" applyNumberFormat="1" applyFont="1" applyFill="1" applyBorder="1" applyAlignment="1" applyProtection="1">
      <alignment vertical="top" wrapText="1"/>
      <protection locked="0"/>
    </xf>
    <xf numFmtId="0" fontId="7" fillId="0" borderId="0" xfId="0" applyFont="1" applyAlignment="1" applyProtection="1">
      <alignment vertical="top"/>
      <protection locked="0"/>
    </xf>
    <xf numFmtId="0" fontId="7" fillId="4" borderId="2" xfId="0" applyFont="1" applyFill="1" applyBorder="1" applyAlignment="1" applyProtection="1">
      <alignment vertical="top"/>
      <protection locked="0"/>
    </xf>
    <xf numFmtId="0" fontId="7" fillId="4" borderId="2" xfId="0" applyFont="1" applyFill="1" applyBorder="1" applyAlignment="1" applyProtection="1">
      <alignment vertical="top" wrapText="1"/>
      <protection locked="0"/>
    </xf>
    <xf numFmtId="0" fontId="7" fillId="3" borderId="0" xfId="0" applyFont="1" applyFill="1" applyAlignment="1" applyProtection="1">
      <alignment vertical="top" wrapText="1"/>
      <protection locked="0"/>
    </xf>
    <xf numFmtId="0" fontId="7" fillId="2" borderId="2" xfId="0" applyFont="1" applyFill="1" applyBorder="1" applyAlignment="1" applyProtection="1">
      <alignment vertical="top"/>
      <protection locked="0"/>
    </xf>
    <xf numFmtId="0" fontId="7" fillId="4" borderId="1" xfId="0" applyFont="1" applyFill="1" applyBorder="1" applyAlignment="1" applyProtection="1">
      <alignment vertical="top"/>
      <protection locked="0"/>
    </xf>
    <xf numFmtId="0" fontId="7" fillId="4" borderId="1" xfId="0" applyFont="1" applyFill="1" applyBorder="1" applyAlignment="1" applyProtection="1">
      <alignment vertical="top" wrapText="1"/>
      <protection locked="0"/>
    </xf>
    <xf numFmtId="0" fontId="7" fillId="2" borderId="1" xfId="0" applyFont="1" applyFill="1" applyBorder="1" applyAlignment="1">
      <alignment wrapText="1"/>
    </xf>
    <xf numFmtId="0" fontId="6" fillId="2" borderId="1" xfId="0" applyFont="1" applyFill="1" applyBorder="1"/>
    <xf numFmtId="0" fontId="6" fillId="0" borderId="1" xfId="0" applyFont="1" applyBorder="1"/>
    <xf numFmtId="0" fontId="6" fillId="2" borderId="1" xfId="0" applyFont="1" applyFill="1" applyBorder="1" applyAlignment="1">
      <alignment wrapText="1"/>
    </xf>
    <xf numFmtId="49" fontId="6" fillId="0" borderId="1" xfId="0" applyNumberFormat="1" applyFont="1" applyBorder="1"/>
    <xf numFmtId="49" fontId="7" fillId="5" borderId="1" xfId="0" applyNumberFormat="1" applyFont="1" applyFill="1" applyBorder="1" applyAlignment="1">
      <alignment wrapText="1"/>
    </xf>
    <xf numFmtId="0" fontId="7" fillId="5" borderId="1" xfId="0" applyFont="1" applyFill="1" applyBorder="1"/>
    <xf numFmtId="49" fontId="6" fillId="5" borderId="1" xfId="0" applyNumberFormat="1" applyFont="1" applyFill="1" applyBorder="1"/>
    <xf numFmtId="0" fontId="6" fillId="5" borderId="1" xfId="0" applyFont="1" applyFill="1" applyBorder="1"/>
    <xf numFmtId="0" fontId="7" fillId="5" borderId="1" xfId="0" applyFont="1" applyFill="1" applyBorder="1" applyAlignment="1">
      <alignment wrapText="1"/>
    </xf>
    <xf numFmtId="49" fontId="7" fillId="2" borderId="1" xfId="0" applyNumberFormat="1" applyFont="1" applyFill="1" applyBorder="1" applyAlignment="1">
      <alignment vertical="top"/>
    </xf>
    <xf numFmtId="0" fontId="7" fillId="2" borderId="1" xfId="0" applyFont="1" applyFill="1" applyBorder="1" applyAlignment="1">
      <alignment vertical="top" wrapText="1"/>
    </xf>
    <xf numFmtId="0" fontId="7" fillId="5" borderId="1" xfId="0" applyFont="1" applyFill="1" applyBorder="1" applyAlignment="1">
      <alignment vertical="top"/>
    </xf>
    <xf numFmtId="0" fontId="13" fillId="5" borderId="1" xfId="0" applyFont="1" applyFill="1" applyBorder="1" applyAlignment="1">
      <alignment vertical="top" wrapText="1"/>
    </xf>
    <xf numFmtId="49" fontId="6" fillId="2" borderId="1" xfId="0" applyNumberFormat="1" applyFont="1" applyFill="1" applyBorder="1"/>
    <xf numFmtId="49" fontId="15" fillId="0" borderId="1" xfId="0" applyNumberFormat="1" applyFont="1" applyBorder="1"/>
    <xf numFmtId="0" fontId="15" fillId="0" borderId="1" xfId="0" applyFont="1" applyBorder="1"/>
    <xf numFmtId="49" fontId="13" fillId="2" borderId="1" xfId="0" applyNumberFormat="1" applyFont="1" applyFill="1" applyBorder="1" applyAlignment="1">
      <alignment vertical="top" wrapText="1"/>
    </xf>
    <xf numFmtId="49" fontId="7" fillId="3" borderId="1" xfId="0" applyNumberFormat="1" applyFont="1" applyFill="1" applyBorder="1" applyAlignment="1" applyProtection="1">
      <alignment vertical="top"/>
      <protection locked="0"/>
    </xf>
    <xf numFmtId="49" fontId="7" fillId="5" borderId="1" xfId="0" applyNumberFormat="1" applyFont="1" applyFill="1" applyBorder="1"/>
    <xf numFmtId="49" fontId="16" fillId="6" borderId="1" xfId="0" applyNumberFormat="1" applyFont="1" applyFill="1" applyBorder="1"/>
    <xf numFmtId="0" fontId="16" fillId="0" borderId="1" xfId="0" applyFont="1" applyBorder="1"/>
    <xf numFmtId="49" fontId="16" fillId="0" borderId="1" xfId="0" applyNumberFormat="1" applyFont="1" applyBorder="1"/>
    <xf numFmtId="0" fontId="7" fillId="7" borderId="1" xfId="0" applyFont="1" applyFill="1" applyBorder="1" applyProtection="1">
      <protection locked="0"/>
    </xf>
    <xf numFmtId="176" fontId="7" fillId="7" borderId="1" xfId="0" applyNumberFormat="1" applyFont="1" applyFill="1" applyBorder="1" applyProtection="1">
      <protection locked="0"/>
    </xf>
    <xf numFmtId="49" fontId="7" fillId="7" borderId="1" xfId="0" applyNumberFormat="1" applyFont="1" applyFill="1" applyBorder="1" applyProtection="1">
      <protection locked="0"/>
    </xf>
    <xf numFmtId="0" fontId="17" fillId="0" borderId="0" xfId="1">
      <alignment vertical="center"/>
    </xf>
    <xf numFmtId="0" fontId="18" fillId="8" borderId="0" xfId="1" applyFont="1" applyFill="1">
      <alignment vertical="center"/>
    </xf>
    <xf numFmtId="0" fontId="17" fillId="8" borderId="0" xfId="1" applyFill="1">
      <alignment vertical="center"/>
    </xf>
    <xf numFmtId="177" fontId="17" fillId="0" borderId="0" xfId="1" applyNumberFormat="1">
      <alignment vertical="center"/>
    </xf>
    <xf numFmtId="0" fontId="20" fillId="8" borderId="0" xfId="1" applyFont="1" applyFill="1" applyAlignment="1" applyProtection="1">
      <alignment horizontal="center" vertical="center" textRotation="90"/>
      <protection hidden="1"/>
    </xf>
    <xf numFmtId="0" fontId="20" fillId="9" borderId="3" xfId="2" applyFont="1" applyFill="1" applyBorder="1" applyAlignment="1" applyProtection="1">
      <alignment horizontal="center" vertical="center" wrapText="1"/>
      <protection hidden="1"/>
    </xf>
    <xf numFmtId="0" fontId="22" fillId="10" borderId="3" xfId="1" applyFont="1" applyFill="1" applyBorder="1" applyAlignment="1" applyProtection="1">
      <alignment horizontal="center" vertical="center" wrapText="1"/>
      <protection hidden="1"/>
    </xf>
    <xf numFmtId="0" fontId="17" fillId="0" borderId="0" xfId="1" applyProtection="1">
      <alignment vertical="center"/>
      <protection locked="0"/>
    </xf>
    <xf numFmtId="0" fontId="17" fillId="0" borderId="4" xfId="1" applyBorder="1">
      <alignment vertical="center"/>
    </xf>
    <xf numFmtId="0" fontId="24" fillId="0" borderId="0" xfId="1" applyFont="1" applyProtection="1">
      <alignment vertical="center"/>
      <protection locked="0"/>
    </xf>
    <xf numFmtId="0" fontId="23" fillId="0" borderId="0" xfId="1" applyFont="1">
      <alignment vertical="center"/>
    </xf>
    <xf numFmtId="0" fontId="23" fillId="0" borderId="0" xfId="1" applyFont="1" applyProtection="1">
      <alignment vertical="center"/>
      <protection locked="0"/>
    </xf>
    <xf numFmtId="177" fontId="25" fillId="0" borderId="0" xfId="1" applyNumberFormat="1" applyFont="1">
      <alignment vertical="center"/>
    </xf>
    <xf numFmtId="0" fontId="24" fillId="0" borderId="0" xfId="1" applyFont="1" applyAlignment="1">
      <alignment horizontal="center" vertical="center"/>
    </xf>
    <xf numFmtId="49" fontId="23" fillId="0" borderId="0" xfId="1" applyNumberFormat="1" applyFont="1" applyAlignment="1">
      <alignment horizontal="center" vertical="center"/>
    </xf>
    <xf numFmtId="0" fontId="5" fillId="11" borderId="5" xfId="3" applyFont="1" applyFill="1" applyBorder="1" applyAlignment="1">
      <alignment horizontal="center" vertical="center" wrapText="1"/>
    </xf>
    <xf numFmtId="0" fontId="5" fillId="12" borderId="5" xfId="3" applyFont="1" applyFill="1" applyBorder="1" applyAlignment="1">
      <alignment horizontal="center" vertical="center" wrapText="1"/>
    </xf>
    <xf numFmtId="0" fontId="5" fillId="13" borderId="5" xfId="3" applyFont="1" applyFill="1" applyBorder="1" applyAlignment="1">
      <alignment horizontal="center" vertical="center" wrapText="1"/>
    </xf>
    <xf numFmtId="0" fontId="26" fillId="14" borderId="5" xfId="3" applyFont="1" applyFill="1" applyBorder="1" applyAlignment="1">
      <alignment horizontal="center" vertical="center" wrapText="1"/>
    </xf>
    <xf numFmtId="0" fontId="23" fillId="15" borderId="5" xfId="3" applyFont="1" applyFill="1" applyBorder="1" applyAlignment="1">
      <alignment horizontal="center" vertical="center" wrapText="1"/>
    </xf>
    <xf numFmtId="177" fontId="28" fillId="16" borderId="5" xfId="3" applyNumberFormat="1" applyFont="1" applyFill="1" applyBorder="1" applyAlignment="1">
      <alignment horizontal="center" vertical="center" wrapText="1"/>
    </xf>
    <xf numFmtId="0" fontId="28" fillId="14" borderId="5" xfId="3" applyFont="1" applyFill="1" applyBorder="1" applyAlignment="1">
      <alignment horizontal="center" vertical="center" wrapText="1"/>
    </xf>
    <xf numFmtId="0" fontId="30" fillId="11" borderId="6" xfId="3" applyFont="1" applyFill="1" applyBorder="1" applyAlignment="1">
      <alignment horizontal="center" vertical="center" wrapText="1"/>
    </xf>
    <xf numFmtId="0" fontId="30" fillId="11" borderId="7" xfId="3" applyFont="1" applyFill="1" applyBorder="1" applyAlignment="1">
      <alignment horizontal="center" vertical="center" wrapText="1"/>
    </xf>
    <xf numFmtId="0" fontId="30" fillId="12" borderId="6" xfId="3" applyFont="1" applyFill="1" applyBorder="1" applyAlignment="1">
      <alignment horizontal="center" vertical="center" wrapText="1"/>
    </xf>
    <xf numFmtId="0" fontId="30" fillId="13" borderId="6" xfId="3" applyFont="1" applyFill="1" applyBorder="1" applyAlignment="1">
      <alignment horizontal="center" vertical="center" wrapText="1"/>
    </xf>
    <xf numFmtId="0" fontId="31" fillId="14" borderId="6" xfId="3" applyFont="1" applyFill="1" applyBorder="1" applyAlignment="1">
      <alignment horizontal="center" vertical="center" wrapText="1"/>
    </xf>
    <xf numFmtId="0" fontId="32" fillId="15" borderId="6" xfId="3" applyFont="1" applyFill="1" applyBorder="1" applyAlignment="1">
      <alignment horizontal="center" vertical="center" wrapText="1"/>
    </xf>
    <xf numFmtId="177" fontId="33" fillId="16" borderId="6" xfId="3" applyNumberFormat="1" applyFont="1" applyFill="1" applyBorder="1" applyAlignment="1">
      <alignment horizontal="center" vertical="center" wrapText="1"/>
    </xf>
    <xf numFmtId="0" fontId="33" fillId="14" borderId="6" xfId="3" applyFont="1" applyFill="1" applyBorder="1" applyAlignment="1">
      <alignment horizontal="center" vertical="center" wrapText="1"/>
    </xf>
    <xf numFmtId="0" fontId="30" fillId="11" borderId="8" xfId="3" applyFont="1" applyFill="1" applyBorder="1" applyAlignment="1">
      <alignment horizontal="center" vertical="center" wrapText="1"/>
    </xf>
    <xf numFmtId="0" fontId="20" fillId="9" borderId="9" xfId="2" applyFont="1" applyFill="1" applyBorder="1" applyAlignment="1" applyProtection="1">
      <alignment horizontal="center" vertical="center" wrapText="1"/>
      <protection hidden="1"/>
    </xf>
    <xf numFmtId="0" fontId="22" fillId="10" borderId="9" xfId="1" applyFont="1" applyFill="1" applyBorder="1" applyAlignment="1" applyProtection="1">
      <alignment horizontal="center" vertical="center" wrapText="1"/>
      <protection hidden="1"/>
    </xf>
    <xf numFmtId="49" fontId="17" fillId="0" borderId="4" xfId="1" applyNumberFormat="1" applyBorder="1" applyProtection="1">
      <alignment vertical="center"/>
      <protection locked="0"/>
    </xf>
    <xf numFmtId="0" fontId="17" fillId="0" borderId="4" xfId="1" applyBorder="1" applyProtection="1">
      <alignment vertical="center"/>
      <protection locked="0"/>
    </xf>
    <xf numFmtId="177" fontId="17" fillId="0" borderId="4" xfId="1" applyNumberFormat="1" applyBorder="1" applyProtection="1">
      <alignment vertical="center"/>
      <protection locked="0"/>
    </xf>
    <xf numFmtId="0" fontId="17" fillId="0" borderId="10" xfId="1" applyBorder="1">
      <alignment vertical="center"/>
    </xf>
    <xf numFmtId="0" fontId="17" fillId="0" borderId="5" xfId="1" applyBorder="1">
      <alignment vertical="center"/>
    </xf>
    <xf numFmtId="49" fontId="17" fillId="0" borderId="5" xfId="1" applyNumberFormat="1" applyBorder="1" applyProtection="1">
      <alignment vertical="center"/>
      <protection locked="0"/>
    </xf>
    <xf numFmtId="0" fontId="17" fillId="0" borderId="5" xfId="1" applyBorder="1" applyProtection="1">
      <alignment vertical="center"/>
      <protection locked="0"/>
    </xf>
    <xf numFmtId="177" fontId="17" fillId="0" borderId="5" xfId="1" applyNumberFormat="1" applyBorder="1" applyProtection="1">
      <alignment vertical="center"/>
      <protection locked="0"/>
    </xf>
    <xf numFmtId="177" fontId="17" fillId="0" borderId="0" xfId="1" applyNumberFormat="1" applyProtection="1">
      <alignment vertical="center"/>
      <protection locked="0"/>
    </xf>
    <xf numFmtId="49" fontId="17" fillId="0" borderId="0" xfId="1" applyNumberFormat="1" applyProtection="1">
      <alignment vertical="center"/>
      <protection locked="0"/>
    </xf>
    <xf numFmtId="49" fontId="17" fillId="0" borderId="0" xfId="1" applyNumberFormat="1">
      <alignment vertical="center"/>
    </xf>
    <xf numFmtId="0" fontId="24" fillId="0" borderId="0" xfId="1" applyFont="1">
      <alignment vertical="center"/>
    </xf>
    <xf numFmtId="0" fontId="36" fillId="0" borderId="11" xfId="1" applyFont="1" applyBorder="1">
      <alignment vertical="center"/>
    </xf>
    <xf numFmtId="0" fontId="37" fillId="0" borderId="11" xfId="1" applyFont="1" applyBorder="1">
      <alignment vertical="center"/>
    </xf>
    <xf numFmtId="0" fontId="37" fillId="0" borderId="0" xfId="1" applyFont="1">
      <alignment vertical="center"/>
    </xf>
    <xf numFmtId="0" fontId="25" fillId="0" borderId="0" xfId="1" applyFont="1" applyProtection="1">
      <alignment vertical="center"/>
      <protection locked="0"/>
    </xf>
    <xf numFmtId="0" fontId="28" fillId="16" borderId="5" xfId="3" applyFont="1" applyFill="1" applyBorder="1" applyAlignment="1">
      <alignment horizontal="center" vertical="center" wrapText="1"/>
    </xf>
    <xf numFmtId="49" fontId="5" fillId="11" borderId="5" xfId="3" applyNumberFormat="1" applyFont="1" applyFill="1" applyBorder="1" applyAlignment="1">
      <alignment horizontal="center" vertical="center" wrapText="1"/>
    </xf>
    <xf numFmtId="0" fontId="33" fillId="16" borderId="6" xfId="3" applyFont="1" applyFill="1" applyBorder="1" applyAlignment="1">
      <alignment horizontal="center" vertical="center" wrapText="1"/>
    </xf>
    <xf numFmtId="49" fontId="30" fillId="11" borderId="6" xfId="3" applyNumberFormat="1" applyFont="1" applyFill="1" applyBorder="1" applyAlignment="1">
      <alignment horizontal="center" vertical="center" wrapText="1"/>
    </xf>
    <xf numFmtId="0" fontId="22" fillId="10" borderId="12" xfId="1" applyFont="1" applyFill="1" applyBorder="1" applyAlignment="1" applyProtection="1">
      <alignment horizontal="center" vertical="center" wrapText="1"/>
      <protection hidden="1"/>
    </xf>
    <xf numFmtId="49" fontId="17" fillId="0" borderId="4" xfId="1" applyNumberFormat="1" applyBorder="1">
      <alignment vertical="center"/>
    </xf>
    <xf numFmtId="178" fontId="17" fillId="0" borderId="4" xfId="1" applyNumberFormat="1" applyBorder="1" applyProtection="1">
      <alignment vertical="center"/>
      <protection locked="0"/>
    </xf>
    <xf numFmtId="0" fontId="17" fillId="6" borderId="0" xfId="1" applyFill="1">
      <alignment vertical="center"/>
    </xf>
    <xf numFmtId="177" fontId="17" fillId="6" borderId="0" xfId="1" applyNumberFormat="1" applyFill="1">
      <alignment vertical="center"/>
    </xf>
    <xf numFmtId="0" fontId="25" fillId="6" borderId="0" xfId="1" applyFont="1" applyFill="1">
      <alignment vertical="center"/>
    </xf>
    <xf numFmtId="179" fontId="17" fillId="6" borderId="0" xfId="1" applyNumberFormat="1" applyFill="1">
      <alignment vertical="center"/>
    </xf>
    <xf numFmtId="0" fontId="38" fillId="6" borderId="1" xfId="1" applyFont="1" applyFill="1" applyBorder="1">
      <alignment vertical="center"/>
    </xf>
    <xf numFmtId="180" fontId="5" fillId="6" borderId="1" xfId="1" applyNumberFormat="1" applyFont="1" applyFill="1" applyBorder="1">
      <alignment vertical="center"/>
    </xf>
    <xf numFmtId="0" fontId="5" fillId="12" borderId="13" xfId="3" applyFont="1" applyFill="1" applyBorder="1" applyAlignment="1">
      <alignment horizontal="center" vertical="center" wrapText="1"/>
    </xf>
    <xf numFmtId="0" fontId="5" fillId="13" borderId="14" xfId="3" applyFont="1" applyFill="1" applyBorder="1" applyAlignment="1">
      <alignment horizontal="center" vertical="center" wrapText="1"/>
    </xf>
    <xf numFmtId="0" fontId="23" fillId="15" borderId="13" xfId="3" applyFont="1" applyFill="1" applyBorder="1" applyAlignment="1">
      <alignment horizontal="center" vertical="center" wrapText="1"/>
    </xf>
    <xf numFmtId="177" fontId="28" fillId="16" borderId="14" xfId="3" applyNumberFormat="1" applyFont="1" applyFill="1" applyBorder="1" applyAlignment="1">
      <alignment horizontal="center" vertical="center" wrapText="1"/>
    </xf>
    <xf numFmtId="0" fontId="39" fillId="0" borderId="6" xfId="1" applyFont="1" applyBorder="1">
      <alignment vertical="center"/>
    </xf>
    <xf numFmtId="0" fontId="40" fillId="6" borderId="6" xfId="3" applyFont="1" applyFill="1" applyBorder="1" applyAlignment="1">
      <alignment horizontal="center" vertical="center" wrapText="1"/>
    </xf>
    <xf numFmtId="0" fontId="41" fillId="8" borderId="6" xfId="3" applyFont="1" applyFill="1" applyBorder="1" applyAlignment="1">
      <alignment horizontal="center" vertical="center" wrapText="1"/>
    </xf>
    <xf numFmtId="0" fontId="42" fillId="9" borderId="3" xfId="2" applyFont="1" applyFill="1" applyBorder="1" applyAlignment="1" applyProtection="1">
      <alignment horizontal="center" vertical="center" wrapText="1"/>
      <protection hidden="1"/>
    </xf>
    <xf numFmtId="0" fontId="39" fillId="10" borderId="6" xfId="3" applyFont="1" applyFill="1" applyBorder="1" applyAlignment="1">
      <alignment horizontal="center" vertical="center" wrapText="1"/>
    </xf>
    <xf numFmtId="0" fontId="17" fillId="0" borderId="0" xfId="1" applyNumberFormat="1" applyBorder="1">
      <alignment vertical="center"/>
    </xf>
    <xf numFmtId="0" fontId="17" fillId="0" borderId="0" xfId="1" applyBorder="1">
      <alignment vertical="center"/>
    </xf>
    <xf numFmtId="177" fontId="17" fillId="0" borderId="0" xfId="1" applyNumberFormat="1" applyBorder="1">
      <alignment vertical="center"/>
    </xf>
    <xf numFmtId="0" fontId="20" fillId="8" borderId="0" xfId="1" applyNumberFormat="1" applyFont="1" applyFill="1" applyBorder="1" applyAlignment="1" applyProtection="1">
      <alignment horizontal="center" vertical="center" textRotation="90"/>
      <protection hidden="1"/>
    </xf>
    <xf numFmtId="0" fontId="17" fillId="0" borderId="15" xfId="1" applyNumberFormat="1" applyBorder="1">
      <alignment vertical="center"/>
    </xf>
    <xf numFmtId="177" fontId="17" fillId="5" borderId="4" xfId="1" applyNumberFormat="1" applyFill="1" applyBorder="1" applyProtection="1">
      <alignment vertical="center"/>
      <protection locked="0"/>
    </xf>
    <xf numFmtId="0" fontId="43" fillId="0" borderId="0" xfId="0" applyFont="1"/>
  </cellXfs>
  <cellStyles count="4">
    <cellStyle name="Normal 3" xfId="2" xr:uid="{AEF93D29-65E5-458D-8A0E-F2B1D7549B95}"/>
    <cellStyle name="標準" xfId="0" builtinId="0"/>
    <cellStyle name="標準 2" xfId="1" xr:uid="{0DF049FE-95A0-41A4-A606-473C8EA774E7}"/>
    <cellStyle name="標準 2 2" xfId="3" xr:uid="{BFE33A40-9D97-4868-B838-7866F9088095}"/>
  </cellStyles>
  <dxfs count="85">
    <dxf>
      <numFmt numFmtId="0" formatCode="General"/>
    </dxf>
    <dxf>
      <font>
        <color auto="1"/>
      </font>
      <fill>
        <patternFill>
          <bgColor theme="0" tint="-4.9989318521683403E-2"/>
        </patternFill>
      </fill>
    </dxf>
    <dxf>
      <font>
        <color auto="1"/>
      </font>
      <fill>
        <patternFill>
          <bgColor theme="0" tint="-4.9989318521683403E-2"/>
        </patternFill>
      </fill>
    </dxf>
    <dxf>
      <fill>
        <patternFill>
          <bgColor rgb="FFFFC000"/>
        </patternFill>
      </fill>
    </dxf>
    <dxf>
      <font>
        <color auto="1"/>
      </font>
      <fill>
        <patternFill>
          <bgColor rgb="FFFF9999"/>
        </patternFill>
      </fill>
    </dxf>
    <dxf>
      <font>
        <color auto="1"/>
      </font>
      <fill>
        <patternFill>
          <bgColor theme="0" tint="-4.9989318521683403E-2"/>
        </patternFill>
      </fill>
    </dxf>
    <dxf>
      <font>
        <color auto="1"/>
      </font>
      <fill>
        <patternFill>
          <bgColor theme="0" tint="-4.9989318521683403E-2"/>
        </patternFill>
      </fill>
    </dxf>
    <dxf>
      <font>
        <color auto="1"/>
      </font>
      <fill>
        <patternFill>
          <bgColor theme="0" tint="-4.9989318521683403E-2"/>
        </patternFill>
      </fill>
    </dxf>
    <dxf>
      <font>
        <color auto="1"/>
      </font>
      <fill>
        <patternFill>
          <bgColor theme="0" tint="-4.9989318521683403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mm/dd\ \(aaa\)"/>
    </dxf>
    <dxf>
      <numFmt numFmtId="177" formatCode="mm/dd\ \(aaa\)"/>
    </dxf>
    <dxf>
      <numFmt numFmtId="177" formatCode="mm/dd\ \(aaa\)"/>
    </dxf>
    <dxf>
      <numFmt numFmtId="177" formatCode="mm/dd\ \(aaa\)"/>
    </dxf>
    <dxf>
      <numFmt numFmtId="177" formatCode="mm/dd\ \(aaa\)"/>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bottom style="thin">
          <color theme="0" tint="-0.34998626667073579"/>
        </bottom>
      </border>
    </dxf>
    <dxf>
      <font>
        <b val="0"/>
        <i val="0"/>
        <strike val="0"/>
        <condense val="0"/>
        <extend val="0"/>
        <outline val="0"/>
        <shadow val="0"/>
        <u val="none"/>
        <vertAlign val="baseline"/>
        <sz val="6"/>
        <color theme="0"/>
        <name val="Meiryo UI"/>
        <scheme val="none"/>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0" tint="-0.34998626667073579"/>
        </left>
        <right style="thin">
          <color theme="0" tint="-0.34998626667073579"/>
        </right>
        <top/>
        <bottom/>
      </border>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numFmt numFmtId="177" formatCode="mm/dd\ \(aaa\)"/>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numFmt numFmtId="177" formatCode="mm/dd\ \(aaa\)"/>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numFmt numFmtId="177" formatCode="mm/dd\ \(aaa\)"/>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numFmt numFmtId="177" formatCode="mm/dd\ \(aaa\)"/>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30" formatCode="@"/>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protection locked="0" hidden="0"/>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numFmt numFmtId="0" formatCode="General"/>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outline="0">
        <top style="thin">
          <color theme="0" tint="-0.34998626667073579"/>
        </top>
      </border>
    </dxf>
    <dxf>
      <border outline="0">
        <left style="thin">
          <color theme="0" tint="-0.34998626667073579"/>
        </left>
        <right style="thin">
          <color theme="0" tint="-0.34998626667073579"/>
        </right>
        <bottom style="thin">
          <color theme="0" tint="-0.34998626667073579"/>
        </bottom>
      </border>
    </dxf>
    <dxf>
      <protection locked="0" hidden="0"/>
    </dxf>
    <dxf>
      <border outline="0">
        <bottom style="thin">
          <color theme="0" tint="-0.34998626667073579"/>
        </bottom>
      </border>
    </dxf>
    <dxf>
      <font>
        <b val="0"/>
        <i val="0"/>
        <strike val="0"/>
        <condense val="0"/>
        <extend val="0"/>
        <outline val="0"/>
        <shadow val="0"/>
        <u val="none"/>
        <vertAlign val="baseline"/>
        <sz val="6"/>
        <color theme="0"/>
        <name val="Meiryo UI"/>
        <scheme val="none"/>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0" tint="-0.34998626667073579"/>
        </left>
        <right style="thin">
          <color theme="0" tint="-0.34998626667073579"/>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35</xdr:col>
      <xdr:colOff>154214</xdr:colOff>
      <xdr:row>8</xdr:row>
      <xdr:rowOff>381000</xdr:rowOff>
    </xdr:from>
    <xdr:to>
      <xdr:col>35</xdr:col>
      <xdr:colOff>4456339</xdr:colOff>
      <xdr:row>10</xdr:row>
      <xdr:rowOff>0</xdr:rowOff>
    </xdr:to>
    <xdr:grpSp>
      <xdr:nvGrpSpPr>
        <xdr:cNvPr id="2" name="グループ化 1">
          <a:extLst>
            <a:ext uri="{FF2B5EF4-FFF2-40B4-BE49-F238E27FC236}">
              <a16:creationId xmlns:a16="http://schemas.microsoft.com/office/drawing/2014/main" id="{F18EE9BE-B66B-4540-B259-AC516E83B2BD}"/>
            </a:ext>
          </a:extLst>
        </xdr:cNvPr>
        <xdr:cNvGrpSpPr/>
      </xdr:nvGrpSpPr>
      <xdr:grpSpPr>
        <a:xfrm>
          <a:off x="34417000" y="1886857"/>
          <a:ext cx="4302125" cy="281214"/>
          <a:chOff x="30151025" y="1782590"/>
          <a:chExt cx="4302125" cy="6327049"/>
        </a:xfrm>
      </xdr:grpSpPr>
      <xdr:sp macro="" textlink="">
        <xdr:nvSpPr>
          <xdr:cNvPr id="3" name="正方形/長方形 83">
            <a:extLst>
              <a:ext uri="{FF2B5EF4-FFF2-40B4-BE49-F238E27FC236}">
                <a16:creationId xmlns:a16="http://schemas.microsoft.com/office/drawing/2014/main" id="{8EC3640B-B0FC-C981-986D-D0BEEC2C0AAA}"/>
              </a:ext>
            </a:extLst>
          </xdr:cNvPr>
          <xdr:cNvSpPr/>
        </xdr:nvSpPr>
        <xdr:spPr>
          <a:xfrm>
            <a:off x="30151025" y="1782590"/>
            <a:ext cx="4302125" cy="6327049"/>
          </a:xfrm>
          <a:prstGeom prst="rect">
            <a:avLst/>
          </a:prstGeom>
          <a:solidFill>
            <a:srgbClr val="FFFFC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latin typeface="Meiryo UI" panose="020B0604030504040204" pitchFamily="50" charset="-128"/>
                <a:ea typeface="Meiryo UI" panose="020B0604030504040204" pitchFamily="50" charset="-128"/>
              </a:rPr>
              <a:t>マスタ更新手順</a:t>
            </a:r>
          </a:p>
          <a:p>
            <a:pPr algn="l"/>
            <a:r>
              <a:rPr kumimoji="1" lang="ja-JP" altLang="en-US" sz="1100" b="0" u="none">
                <a:solidFill>
                  <a:schemeClr val="tx1"/>
                </a:solidFill>
                <a:latin typeface="Meiryo UI" panose="020B0604030504040204" pitchFamily="50" charset="-128"/>
                <a:ea typeface="Meiryo UI" panose="020B0604030504040204" pitchFamily="50" charset="-128"/>
              </a:rPr>
              <a:t>①「</a:t>
            </a:r>
            <a:r>
              <a:rPr kumimoji="1" lang="ja-JP" altLang="en-US" sz="1100" b="1" u="none">
                <a:solidFill>
                  <a:schemeClr val="tx1"/>
                </a:solidFill>
                <a:latin typeface="Meiryo UI" panose="020B0604030504040204" pitchFamily="50" charset="-128"/>
                <a:ea typeface="Meiryo UI" panose="020B0604030504040204" pitchFamily="50" charset="-128"/>
              </a:rPr>
              <a:t>オフライン追加</a:t>
            </a:r>
            <a:r>
              <a:rPr kumimoji="1" lang="ja-JP" altLang="en-US" sz="1100" b="0" u="none">
                <a:solidFill>
                  <a:schemeClr val="tx1"/>
                </a:solidFill>
                <a:latin typeface="Meiryo UI" panose="020B0604030504040204" pitchFamily="50" charset="-128"/>
                <a:ea typeface="Meiryo UI" panose="020B0604030504040204" pitchFamily="50" charset="-128"/>
              </a:rPr>
              <a:t>」と同様の手順で着日以外の情報を入力。</a:t>
            </a: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r>
              <a:rPr kumimoji="1" lang="ja-JP" altLang="en-US" sz="1100" b="0" u="none">
                <a:solidFill>
                  <a:schemeClr val="tx1"/>
                </a:solidFill>
                <a:latin typeface="Meiryo UI" panose="020B0604030504040204" pitchFamily="50" charset="-128"/>
                <a:ea typeface="Meiryo UI" panose="020B0604030504040204" pitchFamily="50" charset="-128"/>
              </a:rPr>
              <a:t>②</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着日</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列</a:t>
            </a:r>
            <a:r>
              <a:rPr kumimoji="1" lang="ja-JP" altLang="en-US" sz="1100" b="0" u="none">
                <a:solidFill>
                  <a:schemeClr val="tx1"/>
                </a:solidFill>
                <a:latin typeface="Meiryo UI" panose="020B0604030504040204" pitchFamily="50" charset="-128"/>
                <a:ea typeface="Meiryo UI" panose="020B0604030504040204" pitchFamily="50" charset="-128"/>
              </a:rPr>
              <a:t>に着日として曜日を記入。</a:t>
            </a: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endParaRPr kumimoji="1" lang="ja-JP" altLang="en-US" sz="1100" b="0" u="none">
              <a:solidFill>
                <a:schemeClr val="tx1"/>
              </a:solidFill>
              <a:latin typeface="Meiryo UI" panose="020B0604030504040204" pitchFamily="50" charset="-128"/>
              <a:ea typeface="Meiryo UI" panose="020B0604030504040204" pitchFamily="50" charset="-128"/>
            </a:endParaRP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a:p>
            <a:pPr algn="l"/>
            <a:r>
              <a:rPr kumimoji="1" lang="ja-JP" altLang="en-US" sz="1100" b="0" u="none">
                <a:solidFill>
                  <a:schemeClr val="tx1"/>
                </a:solidFill>
                <a:latin typeface="Meiryo UI" panose="020B0604030504040204" pitchFamily="50" charset="-128"/>
                <a:ea typeface="Meiryo UI" panose="020B0604030504040204" pitchFamily="50" charset="-128"/>
              </a:rPr>
              <a:t>③荷繰りを固定したい受注について、</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固定フラグ</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列</a:t>
            </a:r>
            <a:r>
              <a:rPr kumimoji="1" lang="ja-JP" altLang="en-US" sz="1100" b="0" u="none">
                <a:solidFill>
                  <a:schemeClr val="tx1"/>
                </a:solidFill>
                <a:latin typeface="Meiryo UI" panose="020B0604030504040204" pitchFamily="50" charset="-128"/>
                <a:ea typeface="Meiryo UI" panose="020B0604030504040204" pitchFamily="50" charset="-128"/>
              </a:rPr>
              <a:t>に「</a:t>
            </a:r>
            <a:r>
              <a:rPr kumimoji="1" lang="en-US" altLang="ja-JP" sz="1100" b="0" u="none">
                <a:solidFill>
                  <a:schemeClr val="tx1"/>
                </a:solidFill>
                <a:latin typeface="Meiryo UI" panose="020B0604030504040204" pitchFamily="50" charset="-128"/>
                <a:ea typeface="Meiryo UI" panose="020B0604030504040204" pitchFamily="50" charset="-128"/>
              </a:rPr>
              <a:t>10</a:t>
            </a:r>
            <a:r>
              <a:rPr kumimoji="1" lang="ja-JP" altLang="en-US" sz="1100" b="0" u="none">
                <a:solidFill>
                  <a:schemeClr val="tx1"/>
                </a:solidFill>
                <a:latin typeface="Meiryo UI" panose="020B0604030504040204" pitchFamily="50" charset="-128"/>
                <a:ea typeface="Meiryo UI" panose="020B0604030504040204" pitchFamily="50" charset="-128"/>
              </a:rPr>
              <a:t>」を記入し、</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発送日</a:t>
            </a:r>
            <a:r>
              <a:rPr kumimoji="1" lang="en-US" altLang="ja-JP" sz="1100" b="1" u="none">
                <a:solidFill>
                  <a:schemeClr val="tx1"/>
                </a:solidFill>
                <a:latin typeface="Meiryo UI" panose="020B0604030504040204" pitchFamily="50" charset="-128"/>
                <a:ea typeface="Meiryo UI" panose="020B0604030504040204" pitchFamily="50" charset="-128"/>
              </a:rPr>
              <a:t>"</a:t>
            </a:r>
            <a:r>
              <a:rPr kumimoji="1" lang="ja-JP" altLang="en-US" sz="1100" b="1" u="none">
                <a:solidFill>
                  <a:schemeClr val="tx1"/>
                </a:solidFill>
                <a:latin typeface="Meiryo UI" panose="020B0604030504040204" pitchFamily="50" charset="-128"/>
                <a:ea typeface="Meiryo UI" panose="020B0604030504040204" pitchFamily="50" charset="-128"/>
              </a:rPr>
              <a:t>列</a:t>
            </a:r>
            <a:r>
              <a:rPr kumimoji="1" lang="ja-JP" altLang="en-US" sz="1100" b="0" u="none">
                <a:solidFill>
                  <a:schemeClr val="tx1"/>
                </a:solidFill>
                <a:latin typeface="Meiryo UI" panose="020B0604030504040204" pitchFamily="50" charset="-128"/>
                <a:ea typeface="Meiryo UI" panose="020B0604030504040204" pitchFamily="50" charset="-128"/>
              </a:rPr>
              <a:t>に発送曜日を入力。</a:t>
            </a:r>
          </a:p>
          <a:p>
            <a:pPr algn="l"/>
            <a:endParaRPr kumimoji="1" lang="en-US" altLang="ja-JP" sz="1100" b="0" u="none">
              <a:solidFill>
                <a:schemeClr val="tx1"/>
              </a:solidFill>
              <a:latin typeface="Meiryo UI" panose="020B0604030504040204" pitchFamily="50" charset="-128"/>
              <a:ea typeface="Meiryo UI" panose="020B0604030504040204" pitchFamily="50" charset="-128"/>
            </a:endParaRPr>
          </a:p>
        </xdr:txBody>
      </xdr:sp>
      <xdr:grpSp>
        <xdr:nvGrpSpPr>
          <xdr:cNvPr id="4" name="グループ化 3">
            <a:extLst>
              <a:ext uri="{FF2B5EF4-FFF2-40B4-BE49-F238E27FC236}">
                <a16:creationId xmlns:a16="http://schemas.microsoft.com/office/drawing/2014/main" id="{EE170A1C-021A-4A4E-936D-4C8749DF03F4}"/>
              </a:ext>
            </a:extLst>
          </xdr:cNvPr>
          <xdr:cNvGrpSpPr>
            <a:grpSpLocks noChangeAspect="1"/>
          </xdr:cNvGrpSpPr>
        </xdr:nvGrpSpPr>
        <xdr:grpSpPr>
          <a:xfrm>
            <a:off x="31740034" y="2823073"/>
            <a:ext cx="1124107" cy="1340782"/>
            <a:chOff x="1137000" y="1492620"/>
            <a:chExt cx="1124107" cy="1340782"/>
          </a:xfrm>
        </xdr:grpSpPr>
        <xdr:pic>
          <xdr:nvPicPr>
            <xdr:cNvPr id="21" name="図 20">
              <a:extLst>
                <a:ext uri="{FF2B5EF4-FFF2-40B4-BE49-F238E27FC236}">
                  <a16:creationId xmlns:a16="http://schemas.microsoft.com/office/drawing/2014/main" id="{F3FD60C6-7DBD-E88F-A4E6-6A2F5D6D540A}"/>
                </a:ext>
              </a:extLst>
            </xdr:cNvPr>
            <xdr:cNvPicPr>
              <a:picLocks noChangeAspect="1"/>
            </xdr:cNvPicPr>
          </xdr:nvPicPr>
          <xdr:blipFill>
            <a:blip xmlns:r="http://schemas.openxmlformats.org/officeDocument/2006/relationships" r:embed="rId1"/>
            <a:srcRect b="15231"/>
            <a:stretch/>
          </xdr:blipFill>
          <xdr:spPr>
            <a:xfrm>
              <a:off x="1137000" y="1492620"/>
              <a:ext cx="1124107" cy="1219370"/>
            </a:xfrm>
            <a:prstGeom prst="rect">
              <a:avLst/>
            </a:prstGeom>
            <a:ln>
              <a:solidFill>
                <a:schemeClr val="bg1">
                  <a:lumMod val="75000"/>
                </a:schemeClr>
              </a:solidFill>
            </a:ln>
          </xdr:spPr>
        </xdr:pic>
        <xdr:sp macro="" textlink="">
          <xdr:nvSpPr>
            <xdr:cNvPr id="22" name="フローチャート: 結合子 21">
              <a:extLst>
                <a:ext uri="{FF2B5EF4-FFF2-40B4-BE49-F238E27FC236}">
                  <a16:creationId xmlns:a16="http://schemas.microsoft.com/office/drawing/2014/main" id="{07EEC7F4-2F03-DF1B-0ACB-3C95F77D5C0F}"/>
                </a:ext>
              </a:extLst>
            </xdr:cNvPr>
            <xdr:cNvSpPr/>
          </xdr:nvSpPr>
          <xdr:spPr>
            <a:xfrm>
              <a:off x="2045107" y="2261017"/>
              <a:ext cx="216000" cy="216000"/>
            </a:xfrm>
            <a:prstGeom prst="flowChartConnector">
              <a:avLst/>
            </a:prstGeom>
            <a:solidFill>
              <a:srgbClr val="FF0000">
                <a:alpha val="80000"/>
              </a:srgbClr>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US" altLang="ja-JP" sz="1100" b="1">
                  <a:solidFill>
                    <a:schemeClr val="bg1"/>
                  </a:solidFill>
                  <a:latin typeface="Meiryo UI" pitchFamily="50" charset="-128"/>
                  <a:ea typeface="Meiryo UI" pitchFamily="50" charset="-128"/>
                  <a:cs typeface="Meiryo UI" pitchFamily="50" charset="-128"/>
                </a:rPr>
                <a:t>2</a:t>
              </a:r>
              <a:endParaRPr kumimoji="1" lang="ja-JP" altLang="en-US" sz="1100" b="1">
                <a:solidFill>
                  <a:schemeClr val="bg1"/>
                </a:solidFill>
                <a:latin typeface="Meiryo UI" pitchFamily="50" charset="-128"/>
                <a:ea typeface="Meiryo UI" pitchFamily="50" charset="-128"/>
                <a:cs typeface="Meiryo UI" pitchFamily="50" charset="-128"/>
              </a:endParaRPr>
            </a:p>
          </xdr:txBody>
        </xdr:sp>
        <xdr:sp macro="" textlink="">
          <xdr:nvSpPr>
            <xdr:cNvPr id="23" name="正方形/長方形 22">
              <a:extLst>
                <a:ext uri="{FF2B5EF4-FFF2-40B4-BE49-F238E27FC236}">
                  <a16:creationId xmlns:a16="http://schemas.microsoft.com/office/drawing/2014/main" id="{0A5004D9-9819-9F8F-B9AB-3BD3FB3F58B2}"/>
                </a:ext>
              </a:extLst>
            </xdr:cNvPr>
            <xdr:cNvSpPr/>
          </xdr:nvSpPr>
          <xdr:spPr>
            <a:xfrm>
              <a:off x="1137000" y="2517135"/>
              <a:ext cx="1124107" cy="20574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a:solidFill>
                  <a:schemeClr val="tx1"/>
                </a:solidFill>
                <a:latin typeface="Meiryo UI" pitchFamily="50" charset="-128"/>
                <a:ea typeface="Meiryo UI" pitchFamily="50" charset="-128"/>
                <a:cs typeface="Meiryo UI" pitchFamily="50" charset="-128"/>
              </a:endParaRPr>
            </a:p>
          </xdr:txBody>
        </xdr:sp>
        <xdr:grpSp>
          <xdr:nvGrpSpPr>
            <xdr:cNvPr id="24" name="グループ化 23">
              <a:extLst>
                <a:ext uri="{FF2B5EF4-FFF2-40B4-BE49-F238E27FC236}">
                  <a16:creationId xmlns:a16="http://schemas.microsoft.com/office/drawing/2014/main" id="{7D944ADF-2935-28CA-D195-AEA11A801B98}"/>
                </a:ext>
              </a:extLst>
            </xdr:cNvPr>
            <xdr:cNvGrpSpPr/>
          </xdr:nvGrpSpPr>
          <xdr:grpSpPr>
            <a:xfrm>
              <a:off x="1137000" y="2711990"/>
              <a:ext cx="1124107" cy="121412"/>
              <a:chOff x="632762" y="6157699"/>
              <a:chExt cx="4582103" cy="119193"/>
            </a:xfrm>
          </xdr:grpSpPr>
          <xdr:sp macro="" textlink="">
            <xdr:nvSpPr>
              <xdr:cNvPr id="25" name="Freeform 73">
                <a:extLst>
                  <a:ext uri="{FF2B5EF4-FFF2-40B4-BE49-F238E27FC236}">
                    <a16:creationId xmlns:a16="http://schemas.microsoft.com/office/drawing/2014/main" id="{1319138D-79F2-04FF-425F-3C5E4F335FE0}"/>
                  </a:ext>
                </a:extLst>
              </xdr:cNvPr>
              <xdr:cNvSpPr>
                <a:spLocks/>
              </xdr:cNvSpPr>
            </xdr:nvSpPr>
            <xdr:spPr bwMode="auto">
              <a:xfrm>
                <a:off x="632762" y="6157699"/>
                <a:ext cx="4582103" cy="119193"/>
              </a:xfrm>
              <a:custGeom>
                <a:avLst/>
                <a:gdLst>
                  <a:gd name="T0" fmla="*/ 0 w 3175"/>
                  <a:gd name="T1" fmla="*/ 231 h 345"/>
                  <a:gd name="T2" fmla="*/ 453 w 3175"/>
                  <a:gd name="T3" fmla="*/ 4 h 345"/>
                  <a:gd name="T4" fmla="*/ 907 w 3175"/>
                  <a:gd name="T5" fmla="*/ 231 h 345"/>
                  <a:gd name="T6" fmla="*/ 1360 w 3175"/>
                  <a:gd name="T7" fmla="*/ 4 h 345"/>
                  <a:gd name="T8" fmla="*/ 1814 w 3175"/>
                  <a:gd name="T9" fmla="*/ 231 h 345"/>
                  <a:gd name="T10" fmla="*/ 2268 w 3175"/>
                  <a:gd name="T11" fmla="*/ 4 h 345"/>
                  <a:gd name="T12" fmla="*/ 2721 w 3175"/>
                  <a:gd name="T13" fmla="*/ 231 h 345"/>
                  <a:gd name="T14" fmla="*/ 3175 w 3175"/>
                  <a:gd name="T15" fmla="*/ 4 h 345"/>
                  <a:gd name="T16" fmla="*/ 3175 w 3175"/>
                  <a:gd name="T17" fmla="*/ 118 h 345"/>
                  <a:gd name="T18" fmla="*/ 2721 w 3175"/>
                  <a:gd name="T19" fmla="*/ 345 h 345"/>
                  <a:gd name="T20" fmla="*/ 2268 w 3175"/>
                  <a:gd name="T21" fmla="*/ 118 h 345"/>
                  <a:gd name="T22" fmla="*/ 1814 w 3175"/>
                  <a:gd name="T23" fmla="*/ 345 h 345"/>
                  <a:gd name="T24" fmla="*/ 1360 w 3175"/>
                  <a:gd name="T25" fmla="*/ 118 h 345"/>
                  <a:gd name="T26" fmla="*/ 907 w 3175"/>
                  <a:gd name="T27" fmla="*/ 345 h 345"/>
                  <a:gd name="T28" fmla="*/ 453 w 3175"/>
                  <a:gd name="T29" fmla="*/ 118 h 345"/>
                  <a:gd name="T30" fmla="*/ 0 w 3175"/>
                  <a:gd name="T31" fmla="*/ 345 h 345"/>
                  <a:gd name="T32" fmla="*/ 0 w 3175"/>
                  <a:gd name="T33" fmla="*/ 231 h 34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0" t="0" r="r" b="b"/>
                <a:pathLst>
                  <a:path w="3175" h="345">
                    <a:moveTo>
                      <a:pt x="0" y="231"/>
                    </a:moveTo>
                    <a:cubicBezTo>
                      <a:pt x="76" y="174"/>
                      <a:pt x="295" y="0"/>
                      <a:pt x="453" y="4"/>
                    </a:cubicBezTo>
                    <a:cubicBezTo>
                      <a:pt x="604" y="4"/>
                      <a:pt x="756" y="231"/>
                      <a:pt x="907" y="231"/>
                    </a:cubicBezTo>
                    <a:cubicBezTo>
                      <a:pt x="1058" y="231"/>
                      <a:pt x="1209" y="4"/>
                      <a:pt x="1360" y="4"/>
                    </a:cubicBezTo>
                    <a:cubicBezTo>
                      <a:pt x="1511" y="4"/>
                      <a:pt x="1663" y="231"/>
                      <a:pt x="1814" y="231"/>
                    </a:cubicBezTo>
                    <a:cubicBezTo>
                      <a:pt x="1965" y="231"/>
                      <a:pt x="2117" y="4"/>
                      <a:pt x="2268" y="4"/>
                    </a:cubicBezTo>
                    <a:cubicBezTo>
                      <a:pt x="2419" y="4"/>
                      <a:pt x="2570" y="231"/>
                      <a:pt x="2721" y="231"/>
                    </a:cubicBezTo>
                    <a:cubicBezTo>
                      <a:pt x="2894" y="229"/>
                      <a:pt x="3088" y="73"/>
                      <a:pt x="3175" y="4"/>
                    </a:cubicBezTo>
                    <a:cubicBezTo>
                      <a:pt x="3175" y="4"/>
                      <a:pt x="3175" y="61"/>
                      <a:pt x="3175" y="118"/>
                    </a:cubicBezTo>
                    <a:cubicBezTo>
                      <a:pt x="3099" y="175"/>
                      <a:pt x="2908" y="334"/>
                      <a:pt x="2721" y="345"/>
                    </a:cubicBezTo>
                    <a:cubicBezTo>
                      <a:pt x="2570" y="345"/>
                      <a:pt x="2419" y="118"/>
                      <a:pt x="2268" y="118"/>
                    </a:cubicBezTo>
                    <a:cubicBezTo>
                      <a:pt x="2117" y="118"/>
                      <a:pt x="1965" y="345"/>
                      <a:pt x="1814" y="345"/>
                    </a:cubicBezTo>
                    <a:cubicBezTo>
                      <a:pt x="1663" y="345"/>
                      <a:pt x="1511" y="118"/>
                      <a:pt x="1360" y="118"/>
                    </a:cubicBezTo>
                    <a:cubicBezTo>
                      <a:pt x="1209" y="118"/>
                      <a:pt x="1058" y="345"/>
                      <a:pt x="907" y="345"/>
                    </a:cubicBezTo>
                    <a:cubicBezTo>
                      <a:pt x="756" y="345"/>
                      <a:pt x="604" y="118"/>
                      <a:pt x="453" y="118"/>
                    </a:cubicBezTo>
                    <a:cubicBezTo>
                      <a:pt x="283" y="120"/>
                      <a:pt x="79" y="286"/>
                      <a:pt x="0" y="345"/>
                    </a:cubicBezTo>
                    <a:cubicBezTo>
                      <a:pt x="0" y="288"/>
                      <a:pt x="0" y="231"/>
                      <a:pt x="0" y="231"/>
                    </a:cubicBezTo>
                    <a:close/>
                  </a:path>
                </a:pathLst>
              </a:custGeom>
              <a:solidFill>
                <a:sysClr val="window" lastClr="FFFFFF"/>
              </a:solidFill>
              <a:ln>
                <a:noFill/>
              </a:ln>
              <a:effectLst/>
              <a:extLst>
                <a:ext uri="{91240B29-F687-4F45-9708-019B960494DF}">
                  <a14:hiddenLine xmlns:a14="http://schemas.microsoft.com/office/drawing/2010/main" w="6350" cap="flat">
                    <a:solidFill>
                      <a:schemeClr val="tx1"/>
                    </a:solidFill>
                    <a:prstDash val="sysDot"/>
                    <a:round/>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26" name="Freeform 74">
                <a:extLst>
                  <a:ext uri="{FF2B5EF4-FFF2-40B4-BE49-F238E27FC236}">
                    <a16:creationId xmlns:a16="http://schemas.microsoft.com/office/drawing/2014/main" id="{B47F162D-8D51-4570-39CE-FD9F523949BB}"/>
                  </a:ext>
                </a:extLst>
              </xdr:cNvPr>
              <xdr:cNvSpPr>
                <a:spLocks/>
              </xdr:cNvSpPr>
            </xdr:nvSpPr>
            <xdr:spPr bwMode="auto">
              <a:xfrm>
                <a:off x="632762" y="6159081"/>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27" name="Freeform 75">
                <a:extLst>
                  <a:ext uri="{FF2B5EF4-FFF2-40B4-BE49-F238E27FC236}">
                    <a16:creationId xmlns:a16="http://schemas.microsoft.com/office/drawing/2014/main" id="{B2B79C3C-6503-8439-DF7B-D1EE18A75A6E}"/>
                  </a:ext>
                </a:extLst>
              </xdr:cNvPr>
              <xdr:cNvSpPr>
                <a:spLocks/>
              </xdr:cNvSpPr>
            </xdr:nvSpPr>
            <xdr:spPr bwMode="auto">
              <a:xfrm>
                <a:off x="632762" y="6198466"/>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grpSp>
      </xdr:grpSp>
      <xdr:grpSp>
        <xdr:nvGrpSpPr>
          <xdr:cNvPr id="5" name="グループ化 4">
            <a:extLst>
              <a:ext uri="{FF2B5EF4-FFF2-40B4-BE49-F238E27FC236}">
                <a16:creationId xmlns:a16="http://schemas.microsoft.com/office/drawing/2014/main" id="{261FAF4B-D1E4-D7BC-52FA-9E5DE9090439}"/>
              </a:ext>
            </a:extLst>
          </xdr:cNvPr>
          <xdr:cNvGrpSpPr>
            <a:grpSpLocks noChangeAspect="1"/>
          </xdr:cNvGrpSpPr>
        </xdr:nvGrpSpPr>
        <xdr:grpSpPr>
          <a:xfrm>
            <a:off x="31384920" y="4628614"/>
            <a:ext cx="1834335" cy="1350308"/>
            <a:chOff x="3441000" y="1512060"/>
            <a:chExt cx="1834335" cy="1350308"/>
          </a:xfrm>
        </xdr:grpSpPr>
        <xdr:pic>
          <xdr:nvPicPr>
            <xdr:cNvPr id="14" name="図 13">
              <a:extLst>
                <a:ext uri="{FF2B5EF4-FFF2-40B4-BE49-F238E27FC236}">
                  <a16:creationId xmlns:a16="http://schemas.microsoft.com/office/drawing/2014/main" id="{8DFFC69D-48DE-6030-B0A4-CF2EA63CF0F4}"/>
                </a:ext>
              </a:extLst>
            </xdr:cNvPr>
            <xdr:cNvPicPr>
              <a:picLocks noChangeAspect="1"/>
            </xdr:cNvPicPr>
          </xdr:nvPicPr>
          <xdr:blipFill>
            <a:blip xmlns:r="http://schemas.openxmlformats.org/officeDocument/2006/relationships" r:embed="rId2"/>
            <a:stretch>
              <a:fillRect/>
            </a:stretch>
          </xdr:blipFill>
          <xdr:spPr>
            <a:xfrm>
              <a:off x="3441000" y="1512060"/>
              <a:ext cx="1829055" cy="1228896"/>
            </a:xfrm>
            <a:prstGeom prst="rect">
              <a:avLst/>
            </a:prstGeom>
            <a:ln>
              <a:solidFill>
                <a:schemeClr val="bg1">
                  <a:lumMod val="75000"/>
                </a:schemeClr>
              </a:solidFill>
            </a:ln>
          </xdr:spPr>
        </xdr:pic>
        <xdr:sp macro="" textlink="">
          <xdr:nvSpPr>
            <xdr:cNvPr id="15" name="フローチャート: 結合子 14">
              <a:extLst>
                <a:ext uri="{FF2B5EF4-FFF2-40B4-BE49-F238E27FC236}">
                  <a16:creationId xmlns:a16="http://schemas.microsoft.com/office/drawing/2014/main" id="{ECB005AA-F273-6D9C-33AC-237D39448549}"/>
                </a:ext>
              </a:extLst>
            </xdr:cNvPr>
            <xdr:cNvSpPr/>
          </xdr:nvSpPr>
          <xdr:spPr>
            <a:xfrm>
              <a:off x="5059335" y="2071470"/>
              <a:ext cx="216000" cy="216000"/>
            </a:xfrm>
            <a:prstGeom prst="flowChartConnector">
              <a:avLst/>
            </a:prstGeom>
            <a:solidFill>
              <a:srgbClr val="FF0000">
                <a:alpha val="80000"/>
              </a:srgbClr>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US" altLang="ja-JP" sz="1100" b="1">
                  <a:solidFill>
                    <a:schemeClr val="bg1"/>
                  </a:solidFill>
                  <a:latin typeface="Meiryo UI" pitchFamily="50" charset="-128"/>
                  <a:ea typeface="Meiryo UI" pitchFamily="50" charset="-128"/>
                  <a:cs typeface="Meiryo UI" pitchFamily="50" charset="-128"/>
                </a:rPr>
                <a:t>3</a:t>
              </a:r>
              <a:endParaRPr kumimoji="1" lang="ja-JP" altLang="en-US" sz="1100" b="1">
                <a:solidFill>
                  <a:schemeClr val="bg1"/>
                </a:solidFill>
                <a:latin typeface="Meiryo UI" pitchFamily="50" charset="-128"/>
                <a:ea typeface="Meiryo UI" pitchFamily="50" charset="-128"/>
                <a:cs typeface="Meiryo UI" pitchFamily="50" charset="-128"/>
              </a:endParaRPr>
            </a:p>
          </xdr:txBody>
        </xdr:sp>
        <xdr:sp macro="" textlink="">
          <xdr:nvSpPr>
            <xdr:cNvPr id="16" name="正方形/長方形 15">
              <a:extLst>
                <a:ext uri="{FF2B5EF4-FFF2-40B4-BE49-F238E27FC236}">
                  <a16:creationId xmlns:a16="http://schemas.microsoft.com/office/drawing/2014/main" id="{7C806BE6-F3EF-C78A-50BE-30BA79EF16C9}"/>
                </a:ext>
              </a:extLst>
            </xdr:cNvPr>
            <xdr:cNvSpPr/>
          </xdr:nvSpPr>
          <xdr:spPr>
            <a:xfrm>
              <a:off x="4351600" y="2327588"/>
              <a:ext cx="918455" cy="41336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a:solidFill>
                  <a:schemeClr val="tx1"/>
                </a:solidFill>
                <a:latin typeface="Meiryo UI" pitchFamily="50" charset="-128"/>
                <a:ea typeface="Meiryo UI" pitchFamily="50" charset="-128"/>
                <a:cs typeface="Meiryo UI" pitchFamily="50" charset="-128"/>
              </a:endParaRPr>
            </a:p>
          </xdr:txBody>
        </xdr:sp>
        <xdr:grpSp>
          <xdr:nvGrpSpPr>
            <xdr:cNvPr id="17" name="グループ化 16">
              <a:extLst>
                <a:ext uri="{FF2B5EF4-FFF2-40B4-BE49-F238E27FC236}">
                  <a16:creationId xmlns:a16="http://schemas.microsoft.com/office/drawing/2014/main" id="{A485C4E7-27D0-9EBD-AC45-8C0920677225}"/>
                </a:ext>
              </a:extLst>
            </xdr:cNvPr>
            <xdr:cNvGrpSpPr/>
          </xdr:nvGrpSpPr>
          <xdr:grpSpPr>
            <a:xfrm>
              <a:off x="3441000" y="2740956"/>
              <a:ext cx="1829055" cy="121412"/>
              <a:chOff x="632762" y="6157699"/>
              <a:chExt cx="4582103" cy="119193"/>
            </a:xfrm>
          </xdr:grpSpPr>
          <xdr:sp macro="" textlink="">
            <xdr:nvSpPr>
              <xdr:cNvPr id="18" name="Freeform 73">
                <a:extLst>
                  <a:ext uri="{FF2B5EF4-FFF2-40B4-BE49-F238E27FC236}">
                    <a16:creationId xmlns:a16="http://schemas.microsoft.com/office/drawing/2014/main" id="{8AE0695D-0E6F-93FE-6B41-920451675441}"/>
                  </a:ext>
                </a:extLst>
              </xdr:cNvPr>
              <xdr:cNvSpPr>
                <a:spLocks/>
              </xdr:cNvSpPr>
            </xdr:nvSpPr>
            <xdr:spPr bwMode="auto">
              <a:xfrm>
                <a:off x="632762" y="6157699"/>
                <a:ext cx="4582103" cy="119193"/>
              </a:xfrm>
              <a:custGeom>
                <a:avLst/>
                <a:gdLst>
                  <a:gd name="T0" fmla="*/ 0 w 3175"/>
                  <a:gd name="T1" fmla="*/ 231 h 345"/>
                  <a:gd name="T2" fmla="*/ 453 w 3175"/>
                  <a:gd name="T3" fmla="*/ 4 h 345"/>
                  <a:gd name="T4" fmla="*/ 907 w 3175"/>
                  <a:gd name="T5" fmla="*/ 231 h 345"/>
                  <a:gd name="T6" fmla="*/ 1360 w 3175"/>
                  <a:gd name="T7" fmla="*/ 4 h 345"/>
                  <a:gd name="T8" fmla="*/ 1814 w 3175"/>
                  <a:gd name="T9" fmla="*/ 231 h 345"/>
                  <a:gd name="T10" fmla="*/ 2268 w 3175"/>
                  <a:gd name="T11" fmla="*/ 4 h 345"/>
                  <a:gd name="T12" fmla="*/ 2721 w 3175"/>
                  <a:gd name="T13" fmla="*/ 231 h 345"/>
                  <a:gd name="T14" fmla="*/ 3175 w 3175"/>
                  <a:gd name="T15" fmla="*/ 4 h 345"/>
                  <a:gd name="T16" fmla="*/ 3175 w 3175"/>
                  <a:gd name="T17" fmla="*/ 118 h 345"/>
                  <a:gd name="T18" fmla="*/ 2721 w 3175"/>
                  <a:gd name="T19" fmla="*/ 345 h 345"/>
                  <a:gd name="T20" fmla="*/ 2268 w 3175"/>
                  <a:gd name="T21" fmla="*/ 118 h 345"/>
                  <a:gd name="T22" fmla="*/ 1814 w 3175"/>
                  <a:gd name="T23" fmla="*/ 345 h 345"/>
                  <a:gd name="T24" fmla="*/ 1360 w 3175"/>
                  <a:gd name="T25" fmla="*/ 118 h 345"/>
                  <a:gd name="T26" fmla="*/ 907 w 3175"/>
                  <a:gd name="T27" fmla="*/ 345 h 345"/>
                  <a:gd name="T28" fmla="*/ 453 w 3175"/>
                  <a:gd name="T29" fmla="*/ 118 h 345"/>
                  <a:gd name="T30" fmla="*/ 0 w 3175"/>
                  <a:gd name="T31" fmla="*/ 345 h 345"/>
                  <a:gd name="T32" fmla="*/ 0 w 3175"/>
                  <a:gd name="T33" fmla="*/ 231 h 34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0" t="0" r="r" b="b"/>
                <a:pathLst>
                  <a:path w="3175" h="345">
                    <a:moveTo>
                      <a:pt x="0" y="231"/>
                    </a:moveTo>
                    <a:cubicBezTo>
                      <a:pt x="76" y="174"/>
                      <a:pt x="295" y="0"/>
                      <a:pt x="453" y="4"/>
                    </a:cubicBezTo>
                    <a:cubicBezTo>
                      <a:pt x="604" y="4"/>
                      <a:pt x="756" y="231"/>
                      <a:pt x="907" y="231"/>
                    </a:cubicBezTo>
                    <a:cubicBezTo>
                      <a:pt x="1058" y="231"/>
                      <a:pt x="1209" y="4"/>
                      <a:pt x="1360" y="4"/>
                    </a:cubicBezTo>
                    <a:cubicBezTo>
                      <a:pt x="1511" y="4"/>
                      <a:pt x="1663" y="231"/>
                      <a:pt x="1814" y="231"/>
                    </a:cubicBezTo>
                    <a:cubicBezTo>
                      <a:pt x="1965" y="231"/>
                      <a:pt x="2117" y="4"/>
                      <a:pt x="2268" y="4"/>
                    </a:cubicBezTo>
                    <a:cubicBezTo>
                      <a:pt x="2419" y="4"/>
                      <a:pt x="2570" y="231"/>
                      <a:pt x="2721" y="231"/>
                    </a:cubicBezTo>
                    <a:cubicBezTo>
                      <a:pt x="2894" y="229"/>
                      <a:pt x="3088" y="73"/>
                      <a:pt x="3175" y="4"/>
                    </a:cubicBezTo>
                    <a:cubicBezTo>
                      <a:pt x="3175" y="4"/>
                      <a:pt x="3175" y="61"/>
                      <a:pt x="3175" y="118"/>
                    </a:cubicBezTo>
                    <a:cubicBezTo>
                      <a:pt x="3099" y="175"/>
                      <a:pt x="2908" y="334"/>
                      <a:pt x="2721" y="345"/>
                    </a:cubicBezTo>
                    <a:cubicBezTo>
                      <a:pt x="2570" y="345"/>
                      <a:pt x="2419" y="118"/>
                      <a:pt x="2268" y="118"/>
                    </a:cubicBezTo>
                    <a:cubicBezTo>
                      <a:pt x="2117" y="118"/>
                      <a:pt x="1965" y="345"/>
                      <a:pt x="1814" y="345"/>
                    </a:cubicBezTo>
                    <a:cubicBezTo>
                      <a:pt x="1663" y="345"/>
                      <a:pt x="1511" y="118"/>
                      <a:pt x="1360" y="118"/>
                    </a:cubicBezTo>
                    <a:cubicBezTo>
                      <a:pt x="1209" y="118"/>
                      <a:pt x="1058" y="345"/>
                      <a:pt x="907" y="345"/>
                    </a:cubicBezTo>
                    <a:cubicBezTo>
                      <a:pt x="756" y="345"/>
                      <a:pt x="604" y="118"/>
                      <a:pt x="453" y="118"/>
                    </a:cubicBezTo>
                    <a:cubicBezTo>
                      <a:pt x="283" y="120"/>
                      <a:pt x="79" y="286"/>
                      <a:pt x="0" y="345"/>
                    </a:cubicBezTo>
                    <a:cubicBezTo>
                      <a:pt x="0" y="288"/>
                      <a:pt x="0" y="231"/>
                      <a:pt x="0" y="231"/>
                    </a:cubicBezTo>
                    <a:close/>
                  </a:path>
                </a:pathLst>
              </a:custGeom>
              <a:solidFill>
                <a:sysClr val="window" lastClr="FFFFFF"/>
              </a:solidFill>
              <a:ln>
                <a:noFill/>
              </a:ln>
              <a:effectLst/>
              <a:extLst>
                <a:ext uri="{91240B29-F687-4F45-9708-019B960494DF}">
                  <a14:hiddenLine xmlns:a14="http://schemas.microsoft.com/office/drawing/2010/main" w="6350" cap="flat">
                    <a:solidFill>
                      <a:schemeClr val="tx1"/>
                    </a:solidFill>
                    <a:prstDash val="sysDot"/>
                    <a:round/>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19" name="Freeform 74">
                <a:extLst>
                  <a:ext uri="{FF2B5EF4-FFF2-40B4-BE49-F238E27FC236}">
                    <a16:creationId xmlns:a16="http://schemas.microsoft.com/office/drawing/2014/main" id="{6CA13051-AC2A-553C-0E3D-943DE9ACB011}"/>
                  </a:ext>
                </a:extLst>
              </xdr:cNvPr>
              <xdr:cNvSpPr>
                <a:spLocks/>
              </xdr:cNvSpPr>
            </xdr:nvSpPr>
            <xdr:spPr bwMode="auto">
              <a:xfrm>
                <a:off x="632762" y="6159081"/>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20" name="Freeform 75">
                <a:extLst>
                  <a:ext uri="{FF2B5EF4-FFF2-40B4-BE49-F238E27FC236}">
                    <a16:creationId xmlns:a16="http://schemas.microsoft.com/office/drawing/2014/main" id="{728105A2-ED83-C9BC-3887-C4D8FDA1BDA0}"/>
                  </a:ext>
                </a:extLst>
              </xdr:cNvPr>
              <xdr:cNvSpPr>
                <a:spLocks/>
              </xdr:cNvSpPr>
            </xdr:nvSpPr>
            <xdr:spPr bwMode="auto">
              <a:xfrm>
                <a:off x="632762" y="6198466"/>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grpSp>
      </xdr:grpSp>
      <xdr:grpSp>
        <xdr:nvGrpSpPr>
          <xdr:cNvPr id="6" name="グループ化 5">
            <a:extLst>
              <a:ext uri="{FF2B5EF4-FFF2-40B4-BE49-F238E27FC236}">
                <a16:creationId xmlns:a16="http://schemas.microsoft.com/office/drawing/2014/main" id="{B275337B-A7CA-F372-07F1-6FF618F09905}"/>
              </a:ext>
            </a:extLst>
          </xdr:cNvPr>
          <xdr:cNvGrpSpPr>
            <a:grpSpLocks noChangeAspect="1"/>
          </xdr:cNvGrpSpPr>
        </xdr:nvGrpSpPr>
        <xdr:grpSpPr>
          <a:xfrm>
            <a:off x="31306586" y="6181687"/>
            <a:ext cx="1991003" cy="1340782"/>
            <a:chOff x="1130160" y="3717000"/>
            <a:chExt cx="1991003" cy="1340782"/>
          </a:xfrm>
        </xdr:grpSpPr>
        <xdr:pic>
          <xdr:nvPicPr>
            <xdr:cNvPr id="7" name="図 6">
              <a:extLst>
                <a:ext uri="{FF2B5EF4-FFF2-40B4-BE49-F238E27FC236}">
                  <a16:creationId xmlns:a16="http://schemas.microsoft.com/office/drawing/2014/main" id="{958AE3D3-0509-E3FF-5367-225E1EDE2304}"/>
                </a:ext>
              </a:extLst>
            </xdr:cNvPr>
            <xdr:cNvPicPr>
              <a:picLocks noChangeAspect="1"/>
            </xdr:cNvPicPr>
          </xdr:nvPicPr>
          <xdr:blipFill>
            <a:blip xmlns:r="http://schemas.openxmlformats.org/officeDocument/2006/relationships" r:embed="rId3"/>
            <a:stretch>
              <a:fillRect/>
            </a:stretch>
          </xdr:blipFill>
          <xdr:spPr>
            <a:xfrm>
              <a:off x="1130160" y="3717000"/>
              <a:ext cx="1991003" cy="1219370"/>
            </a:xfrm>
            <a:prstGeom prst="rect">
              <a:avLst/>
            </a:prstGeom>
            <a:ln>
              <a:solidFill>
                <a:schemeClr val="bg1">
                  <a:lumMod val="75000"/>
                </a:schemeClr>
              </a:solidFill>
            </a:ln>
          </xdr:spPr>
        </xdr:pic>
        <xdr:sp macro="" textlink="">
          <xdr:nvSpPr>
            <xdr:cNvPr id="8" name="フローチャート: 結合子 7">
              <a:extLst>
                <a:ext uri="{FF2B5EF4-FFF2-40B4-BE49-F238E27FC236}">
                  <a16:creationId xmlns:a16="http://schemas.microsoft.com/office/drawing/2014/main" id="{5092E173-3217-9C92-27C8-10E77CB0F7D9}"/>
                </a:ext>
              </a:extLst>
            </xdr:cNvPr>
            <xdr:cNvSpPr/>
          </xdr:nvSpPr>
          <xdr:spPr>
            <a:xfrm>
              <a:off x="1767125" y="4277760"/>
              <a:ext cx="216000" cy="216000"/>
            </a:xfrm>
            <a:prstGeom prst="flowChartConnector">
              <a:avLst/>
            </a:prstGeom>
            <a:solidFill>
              <a:srgbClr val="FF0000">
                <a:alpha val="80000"/>
              </a:srgbClr>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US" altLang="ja-JP" sz="1100" b="1">
                  <a:solidFill>
                    <a:schemeClr val="bg1"/>
                  </a:solidFill>
                  <a:latin typeface="Meiryo UI" pitchFamily="50" charset="-128"/>
                  <a:ea typeface="Meiryo UI" pitchFamily="50" charset="-128"/>
                  <a:cs typeface="Meiryo UI" pitchFamily="50" charset="-128"/>
                </a:rPr>
                <a:t>3</a:t>
              </a:r>
              <a:endParaRPr kumimoji="1" lang="ja-JP" altLang="en-US" sz="1100" b="1">
                <a:solidFill>
                  <a:schemeClr val="bg1"/>
                </a:solidFill>
                <a:latin typeface="Meiryo UI" pitchFamily="50" charset="-128"/>
                <a:ea typeface="Meiryo UI" pitchFamily="50" charset="-128"/>
                <a:cs typeface="Meiryo UI" pitchFamily="50" charset="-128"/>
              </a:endParaRPr>
            </a:p>
          </xdr:txBody>
        </xdr:sp>
        <xdr:sp macro="" textlink="">
          <xdr:nvSpPr>
            <xdr:cNvPr id="9" name="正方形/長方形 8">
              <a:extLst>
                <a:ext uri="{FF2B5EF4-FFF2-40B4-BE49-F238E27FC236}">
                  <a16:creationId xmlns:a16="http://schemas.microsoft.com/office/drawing/2014/main" id="{99838AE4-D36D-3673-5C6A-7D8C6CF1B7AA}"/>
                </a:ext>
              </a:extLst>
            </xdr:cNvPr>
            <xdr:cNvSpPr/>
          </xdr:nvSpPr>
          <xdr:spPr>
            <a:xfrm>
              <a:off x="1130160" y="4513819"/>
              <a:ext cx="852965" cy="42255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36000" rIns="36000" bIns="360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a:solidFill>
                  <a:schemeClr val="tx1"/>
                </a:solidFill>
                <a:latin typeface="Meiryo UI" pitchFamily="50" charset="-128"/>
                <a:ea typeface="Meiryo UI" pitchFamily="50" charset="-128"/>
                <a:cs typeface="Meiryo UI" pitchFamily="50" charset="-128"/>
              </a:endParaRPr>
            </a:p>
          </xdr:txBody>
        </xdr:sp>
        <xdr:grpSp>
          <xdr:nvGrpSpPr>
            <xdr:cNvPr id="10" name="グループ化 9">
              <a:extLst>
                <a:ext uri="{FF2B5EF4-FFF2-40B4-BE49-F238E27FC236}">
                  <a16:creationId xmlns:a16="http://schemas.microsoft.com/office/drawing/2014/main" id="{3181DC7D-C866-A414-0897-BDD0B1E437E0}"/>
                </a:ext>
              </a:extLst>
            </xdr:cNvPr>
            <xdr:cNvGrpSpPr/>
          </xdr:nvGrpSpPr>
          <xdr:grpSpPr>
            <a:xfrm>
              <a:off x="1130160" y="4936370"/>
              <a:ext cx="1991003" cy="121412"/>
              <a:chOff x="632762" y="6157699"/>
              <a:chExt cx="4582103" cy="119193"/>
            </a:xfrm>
          </xdr:grpSpPr>
          <xdr:sp macro="" textlink="">
            <xdr:nvSpPr>
              <xdr:cNvPr id="11" name="Freeform 73">
                <a:extLst>
                  <a:ext uri="{FF2B5EF4-FFF2-40B4-BE49-F238E27FC236}">
                    <a16:creationId xmlns:a16="http://schemas.microsoft.com/office/drawing/2014/main" id="{B315F227-A139-00FA-CE92-3A5E5078CD7D}"/>
                  </a:ext>
                </a:extLst>
              </xdr:cNvPr>
              <xdr:cNvSpPr>
                <a:spLocks/>
              </xdr:cNvSpPr>
            </xdr:nvSpPr>
            <xdr:spPr bwMode="auto">
              <a:xfrm>
                <a:off x="632762" y="6157699"/>
                <a:ext cx="4582103" cy="119193"/>
              </a:xfrm>
              <a:custGeom>
                <a:avLst/>
                <a:gdLst>
                  <a:gd name="T0" fmla="*/ 0 w 3175"/>
                  <a:gd name="T1" fmla="*/ 231 h 345"/>
                  <a:gd name="T2" fmla="*/ 453 w 3175"/>
                  <a:gd name="T3" fmla="*/ 4 h 345"/>
                  <a:gd name="T4" fmla="*/ 907 w 3175"/>
                  <a:gd name="T5" fmla="*/ 231 h 345"/>
                  <a:gd name="T6" fmla="*/ 1360 w 3175"/>
                  <a:gd name="T7" fmla="*/ 4 h 345"/>
                  <a:gd name="T8" fmla="*/ 1814 w 3175"/>
                  <a:gd name="T9" fmla="*/ 231 h 345"/>
                  <a:gd name="T10" fmla="*/ 2268 w 3175"/>
                  <a:gd name="T11" fmla="*/ 4 h 345"/>
                  <a:gd name="T12" fmla="*/ 2721 w 3175"/>
                  <a:gd name="T13" fmla="*/ 231 h 345"/>
                  <a:gd name="T14" fmla="*/ 3175 w 3175"/>
                  <a:gd name="T15" fmla="*/ 4 h 345"/>
                  <a:gd name="T16" fmla="*/ 3175 w 3175"/>
                  <a:gd name="T17" fmla="*/ 118 h 345"/>
                  <a:gd name="T18" fmla="*/ 2721 w 3175"/>
                  <a:gd name="T19" fmla="*/ 345 h 345"/>
                  <a:gd name="T20" fmla="*/ 2268 w 3175"/>
                  <a:gd name="T21" fmla="*/ 118 h 345"/>
                  <a:gd name="T22" fmla="*/ 1814 w 3175"/>
                  <a:gd name="T23" fmla="*/ 345 h 345"/>
                  <a:gd name="T24" fmla="*/ 1360 w 3175"/>
                  <a:gd name="T25" fmla="*/ 118 h 345"/>
                  <a:gd name="T26" fmla="*/ 907 w 3175"/>
                  <a:gd name="T27" fmla="*/ 345 h 345"/>
                  <a:gd name="T28" fmla="*/ 453 w 3175"/>
                  <a:gd name="T29" fmla="*/ 118 h 345"/>
                  <a:gd name="T30" fmla="*/ 0 w 3175"/>
                  <a:gd name="T31" fmla="*/ 345 h 345"/>
                  <a:gd name="T32" fmla="*/ 0 w 3175"/>
                  <a:gd name="T33" fmla="*/ 231 h 34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0" t="0" r="r" b="b"/>
                <a:pathLst>
                  <a:path w="3175" h="345">
                    <a:moveTo>
                      <a:pt x="0" y="231"/>
                    </a:moveTo>
                    <a:cubicBezTo>
                      <a:pt x="76" y="174"/>
                      <a:pt x="295" y="0"/>
                      <a:pt x="453" y="4"/>
                    </a:cubicBezTo>
                    <a:cubicBezTo>
                      <a:pt x="604" y="4"/>
                      <a:pt x="756" y="231"/>
                      <a:pt x="907" y="231"/>
                    </a:cubicBezTo>
                    <a:cubicBezTo>
                      <a:pt x="1058" y="231"/>
                      <a:pt x="1209" y="4"/>
                      <a:pt x="1360" y="4"/>
                    </a:cubicBezTo>
                    <a:cubicBezTo>
                      <a:pt x="1511" y="4"/>
                      <a:pt x="1663" y="231"/>
                      <a:pt x="1814" y="231"/>
                    </a:cubicBezTo>
                    <a:cubicBezTo>
                      <a:pt x="1965" y="231"/>
                      <a:pt x="2117" y="4"/>
                      <a:pt x="2268" y="4"/>
                    </a:cubicBezTo>
                    <a:cubicBezTo>
                      <a:pt x="2419" y="4"/>
                      <a:pt x="2570" y="231"/>
                      <a:pt x="2721" y="231"/>
                    </a:cubicBezTo>
                    <a:cubicBezTo>
                      <a:pt x="2894" y="229"/>
                      <a:pt x="3088" y="73"/>
                      <a:pt x="3175" y="4"/>
                    </a:cubicBezTo>
                    <a:cubicBezTo>
                      <a:pt x="3175" y="4"/>
                      <a:pt x="3175" y="61"/>
                      <a:pt x="3175" y="118"/>
                    </a:cubicBezTo>
                    <a:cubicBezTo>
                      <a:pt x="3099" y="175"/>
                      <a:pt x="2908" y="334"/>
                      <a:pt x="2721" y="345"/>
                    </a:cubicBezTo>
                    <a:cubicBezTo>
                      <a:pt x="2570" y="345"/>
                      <a:pt x="2419" y="118"/>
                      <a:pt x="2268" y="118"/>
                    </a:cubicBezTo>
                    <a:cubicBezTo>
                      <a:pt x="2117" y="118"/>
                      <a:pt x="1965" y="345"/>
                      <a:pt x="1814" y="345"/>
                    </a:cubicBezTo>
                    <a:cubicBezTo>
                      <a:pt x="1663" y="345"/>
                      <a:pt x="1511" y="118"/>
                      <a:pt x="1360" y="118"/>
                    </a:cubicBezTo>
                    <a:cubicBezTo>
                      <a:pt x="1209" y="118"/>
                      <a:pt x="1058" y="345"/>
                      <a:pt x="907" y="345"/>
                    </a:cubicBezTo>
                    <a:cubicBezTo>
                      <a:pt x="756" y="345"/>
                      <a:pt x="604" y="118"/>
                      <a:pt x="453" y="118"/>
                    </a:cubicBezTo>
                    <a:cubicBezTo>
                      <a:pt x="283" y="120"/>
                      <a:pt x="79" y="286"/>
                      <a:pt x="0" y="345"/>
                    </a:cubicBezTo>
                    <a:cubicBezTo>
                      <a:pt x="0" y="288"/>
                      <a:pt x="0" y="231"/>
                      <a:pt x="0" y="231"/>
                    </a:cubicBezTo>
                    <a:close/>
                  </a:path>
                </a:pathLst>
              </a:custGeom>
              <a:solidFill>
                <a:sysClr val="window" lastClr="FFFFFF"/>
              </a:solidFill>
              <a:ln>
                <a:noFill/>
              </a:ln>
              <a:effectLst/>
              <a:extLst>
                <a:ext uri="{91240B29-F687-4F45-9708-019B960494DF}">
                  <a14:hiddenLine xmlns:a14="http://schemas.microsoft.com/office/drawing/2010/main" w="6350" cap="flat">
                    <a:solidFill>
                      <a:schemeClr val="tx1"/>
                    </a:solidFill>
                    <a:prstDash val="sysDot"/>
                    <a:round/>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12" name="Freeform 74">
                <a:extLst>
                  <a:ext uri="{FF2B5EF4-FFF2-40B4-BE49-F238E27FC236}">
                    <a16:creationId xmlns:a16="http://schemas.microsoft.com/office/drawing/2014/main" id="{12211B78-B50F-7FA8-CFB1-97450518FFCA}"/>
                  </a:ext>
                </a:extLst>
              </xdr:cNvPr>
              <xdr:cNvSpPr>
                <a:spLocks/>
              </xdr:cNvSpPr>
            </xdr:nvSpPr>
            <xdr:spPr bwMode="auto">
              <a:xfrm>
                <a:off x="632762" y="6159081"/>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sp macro="" textlink="">
            <xdr:nvSpPr>
              <xdr:cNvPr id="13" name="Freeform 75">
                <a:extLst>
                  <a:ext uri="{FF2B5EF4-FFF2-40B4-BE49-F238E27FC236}">
                    <a16:creationId xmlns:a16="http://schemas.microsoft.com/office/drawing/2014/main" id="{D5C82827-EA3C-CE4F-F002-36463D721C21}"/>
                  </a:ext>
                </a:extLst>
              </xdr:cNvPr>
              <xdr:cNvSpPr>
                <a:spLocks/>
              </xdr:cNvSpPr>
            </xdr:nvSpPr>
            <xdr:spPr bwMode="auto">
              <a:xfrm>
                <a:off x="632762" y="6198466"/>
                <a:ext cx="4582103" cy="78426"/>
              </a:xfrm>
              <a:custGeom>
                <a:avLst/>
                <a:gdLst>
                  <a:gd name="T0" fmla="*/ 0 w 3175"/>
                  <a:gd name="T1" fmla="*/ 227 h 454"/>
                  <a:gd name="T2" fmla="*/ 453 w 3175"/>
                  <a:gd name="T3" fmla="*/ 0 h 454"/>
                  <a:gd name="T4" fmla="*/ 907 w 3175"/>
                  <a:gd name="T5" fmla="*/ 227 h 454"/>
                  <a:gd name="T6" fmla="*/ 1360 w 3175"/>
                  <a:gd name="T7" fmla="*/ 0 h 454"/>
                  <a:gd name="T8" fmla="*/ 1814 w 3175"/>
                  <a:gd name="T9" fmla="*/ 227 h 454"/>
                  <a:gd name="T10" fmla="*/ 2268 w 3175"/>
                  <a:gd name="T11" fmla="*/ 0 h 454"/>
                  <a:gd name="T12" fmla="*/ 2721 w 3175"/>
                  <a:gd name="T13" fmla="*/ 227 h 454"/>
                  <a:gd name="T14" fmla="*/ 3175 w 3175"/>
                  <a:gd name="T15" fmla="*/ 0 h 454"/>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3175" h="454">
                    <a:moveTo>
                      <a:pt x="0" y="454"/>
                    </a:moveTo>
                    <a:cubicBezTo>
                      <a:pt x="151" y="227"/>
                      <a:pt x="302" y="0"/>
                      <a:pt x="453" y="0"/>
                    </a:cubicBezTo>
                    <a:cubicBezTo>
                      <a:pt x="604" y="0"/>
                      <a:pt x="756" y="454"/>
                      <a:pt x="907" y="454"/>
                    </a:cubicBezTo>
                    <a:cubicBezTo>
                      <a:pt x="1058" y="454"/>
                      <a:pt x="1209" y="0"/>
                      <a:pt x="1360" y="0"/>
                    </a:cubicBezTo>
                    <a:cubicBezTo>
                      <a:pt x="1511" y="0"/>
                      <a:pt x="1663" y="454"/>
                      <a:pt x="1814" y="454"/>
                    </a:cubicBezTo>
                    <a:cubicBezTo>
                      <a:pt x="1965" y="454"/>
                      <a:pt x="2117" y="0"/>
                      <a:pt x="2268" y="0"/>
                    </a:cubicBezTo>
                    <a:cubicBezTo>
                      <a:pt x="2419" y="0"/>
                      <a:pt x="2570" y="454"/>
                      <a:pt x="2721" y="454"/>
                    </a:cubicBezTo>
                    <a:cubicBezTo>
                      <a:pt x="2872" y="454"/>
                      <a:pt x="3023" y="227"/>
                      <a:pt x="3175" y="0"/>
                    </a:cubicBezTo>
                  </a:path>
                </a:pathLst>
              </a:custGeom>
              <a:noFill/>
              <a:ln w="6350" cap="flat">
                <a:solidFill>
                  <a:sysClr val="windowText" lastClr="000000"/>
                </a:solidFill>
                <a:prstDash val="sysDot"/>
                <a:round/>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a:ln>
                    <a:noFill/>
                  </a:ln>
                  <a:solidFill>
                    <a:prstClr val="black"/>
                  </a:solidFill>
                  <a:effectLst/>
                  <a:uLnTx/>
                  <a:uFillTx/>
                  <a:latin typeface="+mj-lt"/>
                </a:endParaRPr>
              </a:p>
            </xdr:txBody>
          </xdr:sp>
        </xdr:grpSp>
      </xdr:grp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adjustColumnWidth="0" connectionId="1" xr16:uid="{CE779995-E54D-4D6E-A9E1-6A83FDC4D49E}" autoFormatId="20" applyNumberFormats="0" applyBorderFormats="0" applyFontFormats="0" applyPatternFormats="0" applyAlignmentFormats="0" applyWidthHeightFormats="0">
  <queryTableRefresh nextId="45" unboundColumnsRight="7">
    <queryTableFields count="40">
      <queryTableField id="1" name="Key1" tableColumnId="1"/>
      <queryTableField id="2" name="Key2" tableColumnId="2"/>
      <queryTableField id="3" name="OrdrNo" tableColumnId="3"/>
      <queryTableField id="35" dataBound="0" tableColumnId="33"/>
      <queryTableField id="4" name="NgrFxdFlg" tableColumnId="4"/>
      <queryTableField id="5" name="IfFctryCd" tableColumnId="5"/>
      <queryTableField id="6" name="IfFctry" tableColumnId="6"/>
      <queryTableField id="7" name="OrdrKbnCd" tableColumnId="7"/>
      <queryTableField id="8" name="OrdrKbn" tableColumnId="8"/>
      <queryTableField id="9" name="OrdrMngGrpCd" tableColumnId="9"/>
      <queryTableField id="10" name="ClntCd" tableColumnId="10"/>
      <queryTableField id="11" name="Clnt" tableColumnId="11"/>
      <queryTableField id="14" name="DlvryCd" tableColumnId="14"/>
      <queryTableField id="15" name="Dlvry" tableColumnId="15"/>
      <queryTableField id="12" name="DrctCd" tableColumnId="12"/>
      <queryTableField id="13" name="Drct" tableColumnId="13"/>
      <queryTableField id="16" name="ItmCd" tableColumnId="16"/>
      <queryTableField id="17" name="Itm15" tableColumnId="17"/>
      <queryTableField id="18" name="StndrdsCd" tableColumnId="18"/>
      <queryTableField id="19" name="StndrdsNmKana" tableColumnId="19"/>
      <queryTableField id="20" name="OrdrQty" tableColumnId="20"/>
      <queryTableField id="21" name="CutDt" tableColumnId="21"/>
      <queryTableField id="22" name="DlvryDt" tableColumnId="22"/>
      <queryTableField id="23" name="ArrvlDt" tableColumnId="23"/>
      <queryTableField id="24" name="OrdrFctryCd" tableColumnId="24"/>
      <queryTableField id="25" name="OrdrFctry" tableColumnId="25"/>
      <queryTableField id="26" name="BrndCd" tableColumnId="26"/>
      <queryTableField id="27" name="Brnd" tableColumnId="27"/>
      <queryTableField id="28" name="RspnsUntPrc" tableColumnId="28"/>
      <queryTableField id="29" name="OprtrUntPrc" tableColumnId="29"/>
      <queryTableField id="30" name="UntPrcAdjstmnt" tableColumnId="30"/>
      <queryTableField id="31" name="PicCd" tableColumnId="31"/>
      <queryTableField id="32" name="Pic" tableColumnId="32"/>
      <queryTableField id="38" dataBound="0" tableColumnId="34"/>
      <queryTableField id="39" dataBound="0" tableColumnId="35"/>
      <queryTableField id="40" dataBound="0" tableColumnId="36"/>
      <queryTableField id="41" dataBound="0" tableColumnId="37"/>
      <queryTableField id="42" dataBound="0" tableColumnId="38"/>
      <queryTableField id="43" dataBound="0" tableColumnId="39"/>
      <queryTableField id="44" dataBound="0" tableColumnId="4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26EB9-99F3-41AE-9599-B0142BA5C669}" name="テーブル3" displayName="テーブル3" ref="C10:AH21" totalsRowShown="0" headerRowDxfId="84" dataDxfId="82" headerRowBorderDxfId="83" tableBorderDxfId="81" totalsRowBorderDxfId="80" headerRowCellStyle="標準 2 2">
  <autoFilter ref="C10:AH21" xr:uid="{00000000-0009-0000-0100-000003000000}"/>
  <tableColumns count="32">
    <tableColumn id="1" xr3:uid="{0F4A1574-215B-4AE3-A418-EDCB00A8CF45}" name="Key1" dataDxfId="79">
      <calculatedColumnFormula>IF($G11="","","2"&amp;K11&amp;TEXT(E11,"00000000")&amp;I11&amp;TEXT(Y11,"yyyymmdd"))</calculatedColumnFormula>
    </tableColumn>
    <tableColumn id="2" xr3:uid="{52A873DE-D048-41B1-AE2A-C405AFF39BD0}" name="Key2" dataDxfId="78">
      <calculatedColumnFormula>IF($G11="","","2"&amp;K11&amp;TEXT(E11,"00000000")&amp;I11&amp;TEXT(Y11,"yyyymmdd"))</calculatedColumnFormula>
    </tableColumn>
    <tableColumn id="3" xr3:uid="{9448DA46-B3EA-4A63-BBB8-8471F9C4840D}" name="OrdrNo" dataDxfId="77"/>
    <tableColumn id="4" xr3:uid="{EC09D824-D4EF-455B-A4D8-D1F831A94731}" name="NgrFxdFlg" dataDxfId="76"/>
    <tableColumn id="5" xr3:uid="{C6DC6EBA-85D3-4F3D-A376-F352B0BBB716}" name="IfFctryCd" dataDxfId="75"/>
    <tableColumn id="6" xr3:uid="{D81101E2-F456-4E65-BBD9-A016001AC6DA}" name="IfFctry" dataDxfId="74"/>
    <tableColumn id="7" xr3:uid="{1118461D-DCF7-4AA7-9211-9D51B510C988}" name="OrdrKbnCd" dataDxfId="73"/>
    <tableColumn id="8" xr3:uid="{D5827AEE-58B0-402D-9119-94020E210014}" name="OrdrKbn" dataDxfId="72"/>
    <tableColumn id="9" xr3:uid="{D4126249-5E1A-4613-A872-C0AA73F68474}" name="OrdrMngGrpCd" dataDxfId="71">
      <calculatedColumnFormula>IF($G11="","",$F$4)</calculatedColumnFormula>
    </tableColumn>
    <tableColumn id="10" xr3:uid="{A4C1543C-07E2-47C9-BA47-AB48CD484138}" name="ClntCd" dataDxfId="70"/>
    <tableColumn id="11" xr3:uid="{F117C7C4-557B-46D8-B946-B340A50FED2D}" name="Clnt" dataDxfId="69"/>
    <tableColumn id="14" xr3:uid="{AADB3C35-0354-42E1-8D70-4BEBDBF6C9E1}" name="DlvryCd" dataDxfId="68"/>
    <tableColumn id="15" xr3:uid="{56946130-923F-4F79-A957-57539CC537D0}" name="Dlvry" dataDxfId="67"/>
    <tableColumn id="12" xr3:uid="{61775FB0-6065-4D3C-8B97-AA15F1FB8FC4}" name="DrctCd" dataDxfId="66"/>
    <tableColumn id="13" xr3:uid="{1E73530E-E76B-4899-94F6-F25D065D34CA}" name="Drct" dataDxfId="65"/>
    <tableColumn id="16" xr3:uid="{8ABA6A6F-4AE9-4A79-A3C2-47C801F5F452}" name="ItmCd" dataDxfId="64"/>
    <tableColumn id="17" xr3:uid="{D6D44D6C-33AA-4CD3-8CA7-625D2AB4CB39}" name="Itm15" dataDxfId="63"/>
    <tableColumn id="18" xr3:uid="{9A41AD9F-8DA1-4363-AA41-DC68C25F780F}" name="StndrdsCd" dataDxfId="62"/>
    <tableColumn id="19" xr3:uid="{7AA50059-C5FE-4189-9AB9-E0348CFDB7A4}" name="StndrdsNmKana" dataDxfId="61"/>
    <tableColumn id="20" xr3:uid="{363CBAD1-5A8B-4B43-B0E4-70EE507DCF28}" name="OrdrQty" dataDxfId="60"/>
    <tableColumn id="21" xr3:uid="{99357158-51E9-4878-8E6E-32F915418FE1}" name="CutDt" dataDxfId="59">
      <calculatedColumnFormula>IF(X11="","",X11)</calculatedColumnFormula>
    </tableColumn>
    <tableColumn id="22" xr3:uid="{23527E75-117A-4355-91A0-D0034F870EB2}" name="DlvryDt" dataDxfId="58"/>
    <tableColumn id="23" xr3:uid="{0854D594-0B20-4C8A-A004-235CF786B1ED}" name="ArrvlDt" dataDxfId="57"/>
    <tableColumn id="24" xr3:uid="{A0E082A2-381C-4743-A2D6-28F8BBFEFAC7}" name="OrdrFctryCd" dataDxfId="56"/>
    <tableColumn id="25" xr3:uid="{29A5E621-7373-4164-BB13-D6145E193FF3}" name="OrdrFctry" dataDxfId="55"/>
    <tableColumn id="26" xr3:uid="{1FC9BE4E-2619-4A39-B1DB-804BA989AD88}" name="BrndCd" dataDxfId="54"/>
    <tableColumn id="27" xr3:uid="{DF773CEB-D0FA-4F5B-BF01-687538970B7E}" name="Brnd" dataDxfId="53"/>
    <tableColumn id="28" xr3:uid="{14A1AF50-11F5-405E-8CCB-44D307E05B43}" name="RspnsUntPrc" dataDxfId="52"/>
    <tableColumn id="29" xr3:uid="{782CC20D-39AE-473E-9A26-A1751F768F52}" name="OprtrUntPrc" dataDxfId="51"/>
    <tableColumn id="30" xr3:uid="{48AACCF2-4745-45D1-BB53-EB73904D7ABC}" name="UntPrcAdjstmnt" dataDxfId="50"/>
    <tableColumn id="31" xr3:uid="{B436DF3F-51FA-4D00-995F-73A2076FC80A}" name="PicCd" dataDxfId="49"/>
    <tableColumn id="32" xr3:uid="{BE71A90B-5E90-4692-BECF-73137AAD08C9}" name="Pic" data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915B73-9809-4C5F-BBBF-A66C7B5388C8}" name="テーブル1_2" displayName="テーブル1_2" ref="C11:AP31" tableType="queryTable" totalsRowShown="0" headerRowDxfId="47" headerRowBorderDxfId="46" headerRowCellStyle="標準 2 2">
  <autoFilter ref="C11:AP31" xr:uid="{00000000-000C-0000-FFFF-FFFF02000000}"/>
  <tableColumns count="40">
    <tableColumn id="1" xr3:uid="{7E9017C7-94A6-4B46-8E68-946649915A27}" uniqueName="1" name="Key1" queryTableFieldId="1" dataDxfId="45"/>
    <tableColumn id="2" xr3:uid="{6A39F9BE-C222-4A30-84EC-831A68E47FFE}" uniqueName="2" name="Key2" queryTableFieldId="2" dataDxfId="44"/>
    <tableColumn id="3" xr3:uid="{4F76EE91-54CA-452A-BFE8-00A406AE60D0}" uniqueName="3" name="OrdrNo" queryTableFieldId="3" dataDxfId="43"/>
    <tableColumn id="33" xr3:uid="{1B6C637C-F345-4205-BDDA-793D04ECCCA8}" uniqueName="33" name="NgrOptTrgtFlg" queryTableFieldId="35" dataDxfId="42">
      <calculatedColumnFormula>IF(B12="","",IF(AND(Z12&gt;=$E$8,Z12&lt;=$F$8),1,0))</calculatedColumnFormula>
    </tableColumn>
    <tableColumn id="4" xr3:uid="{3ED1A76F-6E41-4CEC-85E3-71D846236C20}" uniqueName="4" name="NgrFxdFlg" queryTableFieldId="4" dataDxfId="41"/>
    <tableColumn id="5" xr3:uid="{D2595B3B-99F2-4072-8B46-671BBCCF5F95}" uniqueName="5" name="IfFctryCd" queryTableFieldId="5" dataDxfId="40"/>
    <tableColumn id="6" xr3:uid="{29AF1B72-FF95-4343-BB1D-084EEAD31CDA}" uniqueName="6" name="IfFctry" queryTableFieldId="6" dataDxfId="39"/>
    <tableColumn id="7" xr3:uid="{257E21C7-1902-4F60-9A87-F29828E5A7B3}" uniqueName="7" name="OrdrKbnCd" queryTableFieldId="7" dataDxfId="38"/>
    <tableColumn id="8" xr3:uid="{4F3EBDFD-2486-45AE-AE81-4FF7B4C6C1E0}" uniqueName="8" name="OrdrKbn" queryTableFieldId="8" dataDxfId="37"/>
    <tableColumn id="9" xr3:uid="{A1A4E4D6-5050-4DBE-81F3-E23C12F6C653}" uniqueName="9" name="OrdrMngGrpCd" queryTableFieldId="9" dataDxfId="36"/>
    <tableColumn id="10" xr3:uid="{4002799A-285D-493A-8A2B-94B4DE30C57B}" uniqueName="10" name="ClntCd" queryTableFieldId="10" dataDxfId="35"/>
    <tableColumn id="11" xr3:uid="{4755E3B8-4D24-4E85-B11A-65E02C399782}" uniqueName="11" name="Clnt" queryTableFieldId="11" dataDxfId="34"/>
    <tableColumn id="14" xr3:uid="{25486040-5096-4F02-952D-B55F396BB7B1}" uniqueName="14" name="DlvryCd" queryTableFieldId="14" dataDxfId="33"/>
    <tableColumn id="15" xr3:uid="{C8F88FD5-CF43-4D75-BE57-5E34B324FC3B}" uniqueName="15" name="Dlvry" queryTableFieldId="15" dataDxfId="32"/>
    <tableColumn id="12" xr3:uid="{E39385B4-5515-4A69-9307-F13AA410F9BC}" uniqueName="12" name="DrctCd" queryTableFieldId="12" dataDxfId="31"/>
    <tableColumn id="13" xr3:uid="{97BDEC03-13C1-4D41-B67F-5166017DA2FA}" uniqueName="13" name="Drct" queryTableFieldId="13" dataDxfId="30"/>
    <tableColumn id="16" xr3:uid="{5C727DF6-4729-457A-B522-3FE683291D19}" uniqueName="16" name="ItmCd" queryTableFieldId="16" dataDxfId="29"/>
    <tableColumn id="17" xr3:uid="{6E48AA3E-DE76-425E-8506-C539740E0C18}" uniqueName="17" name="Itm15" queryTableFieldId="17" dataDxfId="28"/>
    <tableColumn id="18" xr3:uid="{EBFF51BF-3AFD-477F-BD99-097C85F9BB2C}" uniqueName="18" name="StndrdsCd" queryTableFieldId="18" dataDxfId="27"/>
    <tableColumn id="19" xr3:uid="{5007D155-1BDB-472A-8E0B-08F9AF452C38}" uniqueName="19" name="StndrdsNmKana" queryTableFieldId="19" dataDxfId="26"/>
    <tableColumn id="20" xr3:uid="{FB2BE839-F6FD-40FF-884A-D4961A99DC7A}" uniqueName="20" name="OrdrQty" queryTableFieldId="20"/>
    <tableColumn id="21" xr3:uid="{F984B722-9499-45BC-9C6A-F0B8FD524754}" uniqueName="21" name="CutDt" queryTableFieldId="21" dataDxfId="25"/>
    <tableColumn id="22" xr3:uid="{C51052BB-67C3-4428-8F4A-56F0640E9BE0}" uniqueName="22" name="DlvryDt" queryTableFieldId="22" dataDxfId="24"/>
    <tableColumn id="23" xr3:uid="{00F779D6-8DA5-491F-B074-15FD14DEAB97}" uniqueName="23" name="ArrvlDt" queryTableFieldId="23" dataDxfId="23"/>
    <tableColumn id="24" xr3:uid="{57FA5A13-4704-44FE-B042-0A1B04649EE2}" uniqueName="24" name="OrdrFctryCd" queryTableFieldId="24" dataDxfId="22"/>
    <tableColumn id="25" xr3:uid="{29F1384E-60D6-451D-8BD2-0AE3BF077486}" uniqueName="25" name="OrdrFctry" queryTableFieldId="25" dataDxfId="21"/>
    <tableColumn id="26" xr3:uid="{4C4CFCFD-A3DF-4D57-8BD9-BB572B34587E}" uniqueName="26" name="BrndCd" queryTableFieldId="26" dataDxfId="20"/>
    <tableColumn id="27" xr3:uid="{10CBABA4-6659-4342-9CB2-1F8BCFC7A24C}" uniqueName="27" name="Brnd" queryTableFieldId="27" dataDxfId="19"/>
    <tableColumn id="28" xr3:uid="{DE65B612-41E6-45FE-A54E-A481BBE771D4}" uniqueName="28" name="RspnsUntPrc" queryTableFieldId="28" dataDxfId="18"/>
    <tableColumn id="29" xr3:uid="{71DDE3A4-8FEF-49CE-836E-7A0F6A56090C}" uniqueName="29" name="OprtrUntPrc" queryTableFieldId="29" dataDxfId="17"/>
    <tableColumn id="30" xr3:uid="{CCE57E62-FAA6-4560-9F86-B01D2E49E5C4}" uniqueName="30" name="UntPrcAdjstmnt" queryTableFieldId="30" dataDxfId="16"/>
    <tableColumn id="31" xr3:uid="{C6512EF5-E0A9-460B-80F4-CF1927AB6D61}" uniqueName="31" name="PicCd" queryTableFieldId="31" dataDxfId="15"/>
    <tableColumn id="32" xr3:uid="{AFD81B5F-9CDF-4F2D-BE0C-54733AC831DD}" uniqueName="32" name="Pic" queryTableFieldId="32"/>
    <tableColumn id="34" xr3:uid="{07DE42BF-2576-4C3A-8502-EE8A615A1BA1}" uniqueName="34" name="列1" queryTableFieldId="38" dataDxfId="14"/>
    <tableColumn id="35" xr3:uid="{3B300416-3A9B-4FF3-95B8-91E635941619}" uniqueName="35" name="列2" queryTableFieldId="39" dataDxfId="13"/>
    <tableColumn id="36" xr3:uid="{5DF916A9-557B-4A7A-AA6B-3139640DBA44}" uniqueName="36" name="val-Check" queryTableFieldId="40" dataDxfId="0">
      <calculatedColumnFormula array="1">IF(B12&lt;&gt;"",IF(AND(AN12:AO12=TRUE),TRUE,FALSE),"")</calculatedColumnFormula>
    </tableColumn>
    <tableColumn id="37" xr3:uid="{27483800-FABB-4BC2-A140-646391A3DE46}" uniqueName="37" name="val-Key" queryTableFieldId="41" dataDxfId="12">
      <calculatedColumnFormula>IF($B12&lt;&gt;"",C12&amp;"_"&amp;D12,"")</calculatedColumnFormula>
    </tableColumn>
    <tableColumn id="38" xr3:uid="{EC9AAB37-CC06-446D-BA1C-2C5D7F43D17A}" uniqueName="38" name="val-PK" queryTableFieldId="42" dataDxfId="11">
      <calculatedColumnFormula>IF($B12&lt;&gt;"",ISNA(VLOOKUP(AM12, AN$7:AN11, 1, 0)),"")</calculatedColumnFormula>
    </tableColumn>
    <tableColumn id="39" xr3:uid="{6894F5E5-F144-4AFE-9738-A89ADFC0F051}" uniqueName="39" name="val-Null" queryTableFieldId="43" dataDxfId="10">
      <calculatedColumnFormula>IF($B12&lt;&gt;"",AND(COUNTA(C12:E12,H12:W12,Z12:AD12,AH12)=25),"")</calculatedColumnFormula>
    </tableColumn>
    <tableColumn id="40" xr3:uid="{5E39DB8D-BF6F-4C57-9481-353F6EE78FA9}" uniqueName="40" name="val-NgrFxdFlg" queryTableFieldId="44" dataDxfId="9">
      <calculatedColumnFormula>IF($B12="","",IF(G12=10,IF(Y12&lt;&gt;"",TRUE,FALSE),TRUE))</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7CDA-E408-454B-BFA2-389A4A8F01E7}">
  <dimension ref="A1:AQ4361"/>
  <sheetViews>
    <sheetView topLeftCell="A23" zoomScale="115" zoomScaleNormal="115" workbookViewId="0">
      <selection activeCell="L34" sqref="L34"/>
    </sheetView>
  </sheetViews>
  <sheetFormatPr defaultColWidth="8.58203125" defaultRowHeight="13"/>
  <cols>
    <col min="1" max="1" width="5.58203125" style="1" customWidth="1"/>
    <col min="2" max="2" width="4.33203125" style="1" customWidth="1"/>
    <col min="3" max="3" width="2.83203125" style="1" customWidth="1"/>
    <col min="4" max="5" width="4.33203125" style="1" customWidth="1"/>
    <col min="6" max="6" width="2.83203125" style="1" customWidth="1"/>
    <col min="7" max="7" width="6.25" style="8" customWidth="1"/>
    <col min="8" max="8" width="13.58203125" style="1" customWidth="1"/>
    <col min="9" max="9" width="2.83203125" style="1" customWidth="1"/>
    <col min="10" max="10" width="6.25" style="1" customWidth="1"/>
    <col min="11" max="11" width="12" style="1" customWidth="1"/>
    <col min="12" max="13" width="8.58203125" style="1"/>
    <col min="14" max="14" width="1.83203125" style="1" customWidth="1"/>
    <col min="15" max="15" width="6.83203125" style="1" customWidth="1"/>
    <col min="16" max="16" width="12.75" style="1" customWidth="1"/>
    <col min="17" max="17" width="2.33203125" style="1" customWidth="1"/>
    <col min="18" max="18" width="5.75" style="1" customWidth="1"/>
    <col min="19" max="19" width="7.5" style="1" customWidth="1"/>
    <col min="20" max="20" width="2.33203125" style="1" customWidth="1"/>
    <col min="21" max="21" width="5.58203125" style="8" bestFit="1" customWidth="1"/>
    <col min="22" max="22" width="15" style="1" bestFit="1" customWidth="1"/>
    <col min="23" max="23" width="4.75" style="1" customWidth="1"/>
    <col min="24" max="24" width="12" style="8" customWidth="1"/>
    <col min="25" max="25" width="5.58203125" style="1" customWidth="1"/>
    <col min="26" max="26" width="8.58203125" style="1"/>
    <col min="27" max="27" width="5.58203125" style="1" customWidth="1"/>
    <col min="28" max="28" width="2.25" style="1" customWidth="1"/>
    <col min="29" max="29" width="8" style="1" customWidth="1"/>
    <col min="30" max="30" width="2.33203125" style="1" customWidth="1"/>
    <col min="31" max="31" width="6.08203125" style="8" customWidth="1"/>
    <col min="32" max="32" width="8.58203125" style="1"/>
    <col min="33" max="33" width="5.75" style="1" customWidth="1"/>
    <col min="34" max="34" width="2.83203125" style="1" customWidth="1"/>
    <col min="35" max="35" width="11" style="1" customWidth="1"/>
    <col min="36" max="37" width="6.08203125" style="8" customWidth="1"/>
    <col min="38" max="38" width="8.58203125" style="1"/>
    <col min="39" max="39" width="17.33203125" style="1" customWidth="1"/>
    <col min="40" max="40" width="8.58203125" style="1"/>
    <col min="41" max="41" width="18.5" style="1" customWidth="1"/>
    <col min="42" max="42" width="5" style="1" customWidth="1"/>
    <col min="43" max="16384" width="8.58203125" style="1"/>
  </cols>
  <sheetData>
    <row r="1" spans="1:43" s="2" customFormat="1" ht="35.5" customHeight="1">
      <c r="A1" s="59" t="s">
        <v>1802</v>
      </c>
      <c r="B1" s="59" t="s">
        <v>1299</v>
      </c>
      <c r="D1" s="59" t="s">
        <v>1803</v>
      </c>
      <c r="E1" s="59" t="s">
        <v>0</v>
      </c>
      <c r="G1" s="64" t="s">
        <v>1302</v>
      </c>
      <c r="H1" s="65" t="s">
        <v>1</v>
      </c>
      <c r="J1" s="68" t="s">
        <v>1303</v>
      </c>
      <c r="K1" s="65" t="s">
        <v>2</v>
      </c>
      <c r="L1" s="65" t="s">
        <v>1885</v>
      </c>
      <c r="M1" s="65" t="s">
        <v>1307</v>
      </c>
      <c r="O1" s="59" t="s">
        <v>1304</v>
      </c>
      <c r="P1" s="7" t="s">
        <v>3</v>
      </c>
      <c r="R1" s="59" t="s">
        <v>1813</v>
      </c>
      <c r="S1" s="7" t="s">
        <v>1814</v>
      </c>
      <c r="U1" s="69" t="s">
        <v>2438</v>
      </c>
      <c r="V1" s="38" t="s">
        <v>2439</v>
      </c>
      <c r="W1" s="70" t="s">
        <v>1804</v>
      </c>
      <c r="X1" s="76" t="s">
        <v>2373</v>
      </c>
      <c r="Y1" s="71" t="s">
        <v>7</v>
      </c>
      <c r="Z1" s="72" t="s">
        <v>2596</v>
      </c>
      <c r="AA1" s="72" t="s">
        <v>2374</v>
      </c>
      <c r="AC1" s="7" t="s">
        <v>1727</v>
      </c>
      <c r="AE1" s="78" t="s">
        <v>5</v>
      </c>
      <c r="AF1" s="65" t="s">
        <v>6</v>
      </c>
      <c r="AG1" s="65" t="s">
        <v>2376</v>
      </c>
      <c r="AI1" s="65" t="s">
        <v>1807</v>
      </c>
      <c r="AJ1" s="78" t="s">
        <v>1808</v>
      </c>
      <c r="AK1" s="78" t="s">
        <v>2601</v>
      </c>
      <c r="AL1" s="65" t="s">
        <v>1809</v>
      </c>
      <c r="AM1" s="65" t="s">
        <v>1810</v>
      </c>
      <c r="AN1" s="65" t="s">
        <v>1811</v>
      </c>
      <c r="AO1" s="65" t="s">
        <v>1812</v>
      </c>
      <c r="AQ1" s="7" t="s">
        <v>2418</v>
      </c>
    </row>
    <row r="2" spans="1:43" ht="6" customHeight="1">
      <c r="A2" s="60"/>
      <c r="B2" s="60"/>
      <c r="D2" s="62"/>
      <c r="E2" s="60"/>
      <c r="G2" s="66"/>
      <c r="H2" s="67"/>
      <c r="J2" s="67"/>
      <c r="K2" s="67"/>
      <c r="L2" s="67"/>
      <c r="M2" s="67"/>
      <c r="O2" s="60"/>
      <c r="P2" s="60"/>
      <c r="R2" s="60"/>
      <c r="S2" s="60"/>
      <c r="U2" s="73"/>
      <c r="V2" s="60"/>
      <c r="W2" s="60"/>
      <c r="X2" s="73"/>
      <c r="Y2" s="67"/>
      <c r="Z2" s="67"/>
      <c r="AA2" s="67"/>
      <c r="AC2" s="60"/>
      <c r="AE2" s="73"/>
      <c r="AF2" s="60"/>
      <c r="AG2" s="61"/>
      <c r="AI2" s="60"/>
      <c r="AJ2" s="73"/>
      <c r="AK2" s="73"/>
      <c r="AL2" s="60"/>
      <c r="AM2" s="60"/>
      <c r="AN2" s="60"/>
      <c r="AO2" s="60"/>
      <c r="AQ2" s="60"/>
    </row>
    <row r="3" spans="1:43">
      <c r="A3" s="61">
        <v>1</v>
      </c>
      <c r="B3" s="61" t="s">
        <v>1525</v>
      </c>
      <c r="D3" s="63" t="s">
        <v>10</v>
      </c>
      <c r="E3" s="61" t="s">
        <v>11</v>
      </c>
      <c r="G3" s="63" t="s">
        <v>12</v>
      </c>
      <c r="H3" s="61" t="s">
        <v>1538</v>
      </c>
      <c r="J3" s="61" t="s">
        <v>13</v>
      </c>
      <c r="K3" s="61" t="s">
        <v>1574</v>
      </c>
      <c r="L3" s="61" t="s">
        <v>20</v>
      </c>
      <c r="M3" s="61" t="s">
        <v>15</v>
      </c>
      <c r="O3" s="61" t="s">
        <v>1335</v>
      </c>
      <c r="P3" s="61" t="s">
        <v>1318</v>
      </c>
      <c r="R3" s="61"/>
      <c r="S3" s="61" t="s">
        <v>1816</v>
      </c>
      <c r="U3" s="74" t="s">
        <v>1992</v>
      </c>
      <c r="V3" s="75" t="s">
        <v>1993</v>
      </c>
      <c r="W3" s="74" t="s">
        <v>630</v>
      </c>
      <c r="X3" s="74" t="s">
        <v>1487</v>
      </c>
      <c r="Y3" s="61"/>
      <c r="Z3" s="61" t="s">
        <v>1805</v>
      </c>
      <c r="AA3" s="61">
        <v>1</v>
      </c>
      <c r="AC3" s="61" t="s">
        <v>1823</v>
      </c>
      <c r="AE3" s="63" t="s">
        <v>2377</v>
      </c>
      <c r="AF3" s="61" t="s">
        <v>1818</v>
      </c>
      <c r="AG3" s="61">
        <v>12</v>
      </c>
      <c r="AI3" s="10" t="str">
        <f>AL3&amp;"-"&amp;AN3</f>
        <v>08888-08888</v>
      </c>
      <c r="AJ3" s="79" t="s">
        <v>2766</v>
      </c>
      <c r="AK3" s="74" t="e">
        <v>#N/A</v>
      </c>
      <c r="AL3" s="80" t="s">
        <v>2949</v>
      </c>
      <c r="AM3" s="80" t="s">
        <v>2950</v>
      </c>
      <c r="AN3" s="80" t="s">
        <v>2949</v>
      </c>
      <c r="AO3" s="80" t="s">
        <v>2950</v>
      </c>
      <c r="AQ3" s="61" t="s">
        <v>2411</v>
      </c>
    </row>
    <row r="4" spans="1:43">
      <c r="A4" s="61">
        <v>2</v>
      </c>
      <c r="B4" s="61" t="s">
        <v>1526</v>
      </c>
      <c r="D4" s="63">
        <v>2</v>
      </c>
      <c r="E4" s="61" t="s">
        <v>1864</v>
      </c>
      <c r="G4" s="63" t="s">
        <v>16</v>
      </c>
      <c r="H4" s="61" t="s">
        <v>1539</v>
      </c>
      <c r="J4" s="61" t="s">
        <v>17</v>
      </c>
      <c r="K4" s="61" t="s">
        <v>18</v>
      </c>
      <c r="L4" s="61" t="s">
        <v>20</v>
      </c>
      <c r="M4" s="61" t="s">
        <v>20</v>
      </c>
      <c r="O4" s="61" t="s">
        <v>1336</v>
      </c>
      <c r="P4" s="61" t="s">
        <v>1337</v>
      </c>
      <c r="R4" s="61"/>
      <c r="S4" s="61" t="s">
        <v>1817</v>
      </c>
      <c r="U4" s="74" t="s">
        <v>1994</v>
      </c>
      <c r="V4" s="75" t="s">
        <v>1995</v>
      </c>
      <c r="W4" s="74" t="s">
        <v>683</v>
      </c>
      <c r="X4" s="75" t="s">
        <v>2441</v>
      </c>
      <c r="Y4" s="61"/>
      <c r="Z4" s="61" t="s">
        <v>1806</v>
      </c>
      <c r="AA4" s="61">
        <v>1</v>
      </c>
      <c r="AC4" s="61" t="s">
        <v>1822</v>
      </c>
      <c r="AE4" s="63" t="s">
        <v>2389</v>
      </c>
      <c r="AF4" s="61" t="s">
        <v>2393</v>
      </c>
      <c r="AG4" s="61">
        <v>10</v>
      </c>
      <c r="AI4" s="10" t="str">
        <f t="shared" ref="AI4:AI67" si="0">AL4&amp;"-"&amp;AN4</f>
        <v>90357-90357</v>
      </c>
      <c r="AJ4" s="79" t="s">
        <v>2767</v>
      </c>
      <c r="AK4" s="74" t="e">
        <v>#N/A</v>
      </c>
      <c r="AL4" s="80" t="s">
        <v>2951</v>
      </c>
      <c r="AM4" s="80" t="s">
        <v>2952</v>
      </c>
      <c r="AN4" s="80" t="s">
        <v>2951</v>
      </c>
      <c r="AO4" s="80" t="s">
        <v>2952</v>
      </c>
    </row>
    <row r="5" spans="1:43">
      <c r="A5" s="61">
        <v>3</v>
      </c>
      <c r="B5" s="61" t="s">
        <v>1527</v>
      </c>
      <c r="G5" s="63" t="s">
        <v>21</v>
      </c>
      <c r="H5" s="61" t="s">
        <v>22</v>
      </c>
      <c r="J5" s="61" t="s">
        <v>23</v>
      </c>
      <c r="K5" s="61" t="s">
        <v>1637</v>
      </c>
      <c r="L5" s="61" t="s">
        <v>20</v>
      </c>
      <c r="M5" s="61" t="s">
        <v>29</v>
      </c>
      <c r="O5" s="61" t="s">
        <v>67</v>
      </c>
      <c r="P5" s="61" t="s">
        <v>68</v>
      </c>
      <c r="U5" s="74" t="s">
        <v>1996</v>
      </c>
      <c r="V5" s="75" t="s">
        <v>1997</v>
      </c>
      <c r="W5" s="74" t="s">
        <v>630</v>
      </c>
      <c r="X5" s="74" t="s">
        <v>1487</v>
      </c>
      <c r="Y5" s="61"/>
      <c r="Z5" s="61" t="s">
        <v>1805</v>
      </c>
      <c r="AA5" s="61">
        <v>1</v>
      </c>
      <c r="AC5" s="61" t="s">
        <v>1824</v>
      </c>
      <c r="AE5" s="63" t="s">
        <v>2378</v>
      </c>
      <c r="AF5" s="61" t="s">
        <v>2394</v>
      </c>
      <c r="AG5" s="61">
        <v>8</v>
      </c>
      <c r="AI5" s="10" t="str">
        <f t="shared" si="0"/>
        <v>90768-12563</v>
      </c>
      <c r="AJ5" s="79" t="s">
        <v>2602</v>
      </c>
      <c r="AK5" s="74" t="s">
        <v>2603</v>
      </c>
      <c r="AL5" s="80" t="s">
        <v>111</v>
      </c>
      <c r="AM5" s="80" t="s">
        <v>2673</v>
      </c>
      <c r="AN5" s="80" t="s">
        <v>2714</v>
      </c>
      <c r="AO5" s="80" t="s">
        <v>2715</v>
      </c>
    </row>
    <row r="6" spans="1:43">
      <c r="A6" s="61">
        <v>4</v>
      </c>
      <c r="B6" s="61" t="s">
        <v>1528</v>
      </c>
      <c r="G6" s="63" t="s">
        <v>26</v>
      </c>
      <c r="H6" s="61" t="s">
        <v>376</v>
      </c>
      <c r="J6" s="61" t="s">
        <v>27</v>
      </c>
      <c r="K6" s="61" t="s">
        <v>1638</v>
      </c>
      <c r="L6" s="61" t="s">
        <v>20</v>
      </c>
      <c r="M6" s="61" t="s">
        <v>1723</v>
      </c>
      <c r="O6" s="61" t="s">
        <v>71</v>
      </c>
      <c r="P6" s="61" t="s">
        <v>72</v>
      </c>
      <c r="U6" s="74" t="s">
        <v>1998</v>
      </c>
      <c r="V6" s="75" t="s">
        <v>1999</v>
      </c>
      <c r="W6" s="74" t="s">
        <v>1890</v>
      </c>
      <c r="X6" s="75" t="s">
        <v>2442</v>
      </c>
      <c r="Y6" s="61"/>
      <c r="Z6" s="61" t="s">
        <v>1805</v>
      </c>
      <c r="AA6" s="61">
        <v>1</v>
      </c>
      <c r="AE6" s="63" t="s">
        <v>2390</v>
      </c>
      <c r="AF6" s="61" t="s">
        <v>2395</v>
      </c>
      <c r="AG6" s="61">
        <v>6</v>
      </c>
      <c r="AI6" s="10" t="str">
        <f t="shared" si="0"/>
        <v>90768-12561</v>
      </c>
      <c r="AJ6" s="79" t="s">
        <v>2604</v>
      </c>
      <c r="AK6" s="74" t="s">
        <v>2605</v>
      </c>
      <c r="AL6" s="80" t="s">
        <v>111</v>
      </c>
      <c r="AM6" s="80" t="s">
        <v>2673</v>
      </c>
      <c r="AN6" s="80" t="s">
        <v>2716</v>
      </c>
      <c r="AO6" s="80" t="s">
        <v>2717</v>
      </c>
    </row>
    <row r="7" spans="1:43">
      <c r="A7" s="61">
        <v>5</v>
      </c>
      <c r="B7" s="61" t="s">
        <v>1529</v>
      </c>
      <c r="G7" s="63" t="s">
        <v>30</v>
      </c>
      <c r="H7" s="61" t="s">
        <v>969</v>
      </c>
      <c r="J7" s="61" t="s">
        <v>32</v>
      </c>
      <c r="K7" s="61" t="s">
        <v>1639</v>
      </c>
      <c r="L7" s="61" t="s">
        <v>20</v>
      </c>
      <c r="M7" s="61" t="s">
        <v>2762</v>
      </c>
      <c r="O7" s="61" t="s">
        <v>77</v>
      </c>
      <c r="P7" s="61" t="s">
        <v>78</v>
      </c>
      <c r="U7" s="74" t="s">
        <v>2000</v>
      </c>
      <c r="V7" s="75" t="s">
        <v>2001</v>
      </c>
      <c r="W7" s="74" t="s">
        <v>1471</v>
      </c>
      <c r="X7" s="75" t="s">
        <v>1472</v>
      </c>
      <c r="Y7" s="61"/>
      <c r="Z7" s="61" t="s">
        <v>1806</v>
      </c>
      <c r="AA7" s="61">
        <v>1</v>
      </c>
      <c r="AE7" s="63" t="s">
        <v>2391</v>
      </c>
      <c r="AF7" s="61" t="s">
        <v>2396</v>
      </c>
      <c r="AG7" s="61">
        <v>4</v>
      </c>
      <c r="AI7" s="10" t="str">
        <f t="shared" si="0"/>
        <v>90768-12565</v>
      </c>
      <c r="AJ7" s="79" t="s">
        <v>1375</v>
      </c>
      <c r="AK7" s="74" t="e">
        <v>#N/A</v>
      </c>
      <c r="AL7" s="80" t="s">
        <v>111</v>
      </c>
      <c r="AM7" s="80" t="s">
        <v>2673</v>
      </c>
      <c r="AN7" s="80" t="s">
        <v>3005</v>
      </c>
      <c r="AO7" s="80" t="s">
        <v>3006</v>
      </c>
    </row>
    <row r="8" spans="1:43">
      <c r="A8" s="61">
        <v>6</v>
      </c>
      <c r="B8" s="61" t="s">
        <v>1530</v>
      </c>
      <c r="G8" s="63" t="s">
        <v>35</v>
      </c>
      <c r="H8" s="61" t="s">
        <v>1540</v>
      </c>
      <c r="J8" s="61" t="s">
        <v>36</v>
      </c>
      <c r="K8" s="61" t="s">
        <v>1640</v>
      </c>
      <c r="L8" s="61" t="s">
        <v>20</v>
      </c>
      <c r="M8" s="61" t="s">
        <v>2763</v>
      </c>
      <c r="O8" s="61" t="s">
        <v>1338</v>
      </c>
      <c r="P8" s="61" t="s">
        <v>1339</v>
      </c>
      <c r="U8" s="74" t="s">
        <v>2002</v>
      </c>
      <c r="V8" s="75" t="s">
        <v>2003</v>
      </c>
      <c r="W8" s="74" t="s">
        <v>1473</v>
      </c>
      <c r="X8" s="75" t="s">
        <v>2443</v>
      </c>
      <c r="Y8" s="61"/>
      <c r="Z8" s="61" t="s">
        <v>1806</v>
      </c>
      <c r="AA8" s="61">
        <v>1</v>
      </c>
      <c r="AE8" s="63" t="s">
        <v>2392</v>
      </c>
      <c r="AF8" s="61" t="s">
        <v>2397</v>
      </c>
      <c r="AG8" s="61">
        <v>2</v>
      </c>
      <c r="AI8" s="10" t="str">
        <f t="shared" si="0"/>
        <v>90768-12567</v>
      </c>
      <c r="AJ8" s="79" t="s">
        <v>1767</v>
      </c>
      <c r="AK8" s="74" t="e">
        <v>#N/A</v>
      </c>
      <c r="AL8" s="80" t="s">
        <v>111</v>
      </c>
      <c r="AM8" s="80" t="s">
        <v>2673</v>
      </c>
      <c r="AN8" s="80" t="s">
        <v>3007</v>
      </c>
      <c r="AO8" s="80" t="s">
        <v>3008</v>
      </c>
    </row>
    <row r="9" spans="1:43">
      <c r="A9" s="1">
        <v>7</v>
      </c>
      <c r="B9" s="1" t="s">
        <v>3301</v>
      </c>
      <c r="G9" s="63" t="s">
        <v>38</v>
      </c>
      <c r="H9" s="61" t="s">
        <v>1541</v>
      </c>
      <c r="J9" s="61" t="s">
        <v>39</v>
      </c>
      <c r="K9" s="61" t="s">
        <v>1641</v>
      </c>
      <c r="L9" s="61" t="s">
        <v>20</v>
      </c>
      <c r="M9" s="61" t="s">
        <v>2764</v>
      </c>
      <c r="O9" s="61" t="s">
        <v>1340</v>
      </c>
      <c r="P9" s="61" t="s">
        <v>1341</v>
      </c>
      <c r="U9" s="74" t="s">
        <v>2004</v>
      </c>
      <c r="V9" s="75" t="s">
        <v>2005</v>
      </c>
      <c r="W9" s="74" t="s">
        <v>1891</v>
      </c>
      <c r="X9" s="75" t="s">
        <v>2444</v>
      </c>
      <c r="Y9" s="61"/>
      <c r="Z9" s="61" t="s">
        <v>1806</v>
      </c>
      <c r="AA9" s="61">
        <v>1</v>
      </c>
      <c r="AE9" s="63" t="s">
        <v>2409</v>
      </c>
      <c r="AF9" s="61" t="s">
        <v>2398</v>
      </c>
      <c r="AG9" s="61">
        <v>1</v>
      </c>
      <c r="AI9" s="10" t="str">
        <f t="shared" si="0"/>
        <v>90768-12564</v>
      </c>
      <c r="AJ9" s="79" t="s">
        <v>2768</v>
      </c>
      <c r="AK9" s="74" t="e">
        <v>#N/A</v>
      </c>
      <c r="AL9" s="80" t="s">
        <v>111</v>
      </c>
      <c r="AM9" s="80" t="s">
        <v>2673</v>
      </c>
      <c r="AN9" s="80" t="s">
        <v>3009</v>
      </c>
      <c r="AO9" s="80" t="s">
        <v>3010</v>
      </c>
    </row>
    <row r="10" spans="1:43">
      <c r="G10" s="63" t="s">
        <v>41</v>
      </c>
      <c r="H10" s="61" t="s">
        <v>42</v>
      </c>
      <c r="J10" s="61" t="s">
        <v>43</v>
      </c>
      <c r="K10" s="61" t="s">
        <v>1642</v>
      </c>
      <c r="L10" s="61" t="s">
        <v>20</v>
      </c>
      <c r="M10" s="61" t="s">
        <v>2765</v>
      </c>
      <c r="O10" s="61" t="s">
        <v>1342</v>
      </c>
      <c r="P10" s="61" t="s">
        <v>1325</v>
      </c>
      <c r="U10" s="74" t="s">
        <v>2006</v>
      </c>
      <c r="V10" s="75" t="s">
        <v>2007</v>
      </c>
      <c r="W10" s="74" t="s">
        <v>97</v>
      </c>
      <c r="X10" s="75" t="s">
        <v>2445</v>
      </c>
      <c r="Y10" s="61"/>
      <c r="Z10" s="61" t="s">
        <v>1806</v>
      </c>
      <c r="AA10" s="61">
        <v>1</v>
      </c>
      <c r="AE10" s="63" t="s">
        <v>2383</v>
      </c>
      <c r="AF10" s="61" t="s">
        <v>2399</v>
      </c>
      <c r="AG10" s="61">
        <v>2</v>
      </c>
      <c r="AI10" s="10" t="str">
        <f t="shared" si="0"/>
        <v>90768-12566</v>
      </c>
      <c r="AJ10" s="79" t="s">
        <v>2769</v>
      </c>
      <c r="AK10" s="74" t="e">
        <v>#N/A</v>
      </c>
      <c r="AL10" s="80" t="s">
        <v>111</v>
      </c>
      <c r="AM10" s="80" t="s">
        <v>2673</v>
      </c>
      <c r="AN10" s="80" t="s">
        <v>3011</v>
      </c>
      <c r="AO10" s="80" t="s">
        <v>3012</v>
      </c>
    </row>
    <row r="11" spans="1:43">
      <c r="G11" s="63" t="s">
        <v>44</v>
      </c>
      <c r="H11" s="61" t="s">
        <v>45</v>
      </c>
      <c r="J11" s="61" t="s">
        <v>46</v>
      </c>
      <c r="K11" s="61" t="s">
        <v>1643</v>
      </c>
      <c r="L11" s="61" t="s">
        <v>20</v>
      </c>
      <c r="M11" s="61" t="s">
        <v>34</v>
      </c>
      <c r="O11" s="61" t="s">
        <v>1343</v>
      </c>
      <c r="P11" s="61" t="s">
        <v>1344</v>
      </c>
      <c r="U11" s="74" t="s">
        <v>2008</v>
      </c>
      <c r="V11" s="75" t="s">
        <v>2009</v>
      </c>
      <c r="W11" s="74" t="s">
        <v>1892</v>
      </c>
      <c r="X11" s="75" t="s">
        <v>2446</v>
      </c>
      <c r="Y11" s="61"/>
      <c r="Z11" s="61" t="s">
        <v>1806</v>
      </c>
      <c r="AA11" s="61">
        <v>1</v>
      </c>
      <c r="AE11" s="63" t="s">
        <v>2388</v>
      </c>
      <c r="AF11" s="61" t="s">
        <v>2400</v>
      </c>
      <c r="AG11" s="61">
        <v>3</v>
      </c>
      <c r="AI11" s="10" t="str">
        <f t="shared" si="0"/>
        <v>90768-12562</v>
      </c>
      <c r="AJ11" s="79" t="s">
        <v>2770</v>
      </c>
      <c r="AK11" s="74" t="e">
        <v>#N/A</v>
      </c>
      <c r="AL11" s="80" t="s">
        <v>111</v>
      </c>
      <c r="AM11" s="80" t="s">
        <v>2673</v>
      </c>
      <c r="AN11" s="80" t="s">
        <v>3013</v>
      </c>
      <c r="AO11" s="80" t="s">
        <v>3014</v>
      </c>
    </row>
    <row r="12" spans="1:43">
      <c r="G12" s="63" t="s">
        <v>47</v>
      </c>
      <c r="H12" s="61" t="s">
        <v>1542</v>
      </c>
      <c r="J12" s="61" t="s">
        <v>48</v>
      </c>
      <c r="K12" s="61" t="s">
        <v>1644</v>
      </c>
      <c r="L12" s="61" t="s">
        <v>20</v>
      </c>
      <c r="M12" s="61"/>
      <c r="O12" s="61" t="s">
        <v>1345</v>
      </c>
      <c r="P12" s="61" t="s">
        <v>1346</v>
      </c>
      <c r="U12" s="74" t="s">
        <v>2010</v>
      </c>
      <c r="V12" s="75" t="s">
        <v>2011</v>
      </c>
      <c r="W12" s="74" t="s">
        <v>1474</v>
      </c>
      <c r="X12" s="75" t="s">
        <v>2447</v>
      </c>
      <c r="Y12" s="61"/>
      <c r="Z12" s="61" t="s">
        <v>2598</v>
      </c>
      <c r="AA12" s="61">
        <v>1</v>
      </c>
      <c r="AE12" s="63" t="s">
        <v>2387</v>
      </c>
      <c r="AF12" s="61" t="s">
        <v>2401</v>
      </c>
      <c r="AG12" s="61">
        <v>4</v>
      </c>
      <c r="AI12" s="10" t="str">
        <f t="shared" si="0"/>
        <v>90768-12569</v>
      </c>
      <c r="AJ12" s="79" t="s">
        <v>2606</v>
      </c>
      <c r="AK12" s="74" t="s">
        <v>2607</v>
      </c>
      <c r="AL12" s="80" t="s">
        <v>111</v>
      </c>
      <c r="AM12" s="80" t="s">
        <v>2673</v>
      </c>
      <c r="AN12" s="80" t="s">
        <v>2718</v>
      </c>
      <c r="AO12" s="80" t="s">
        <v>2719</v>
      </c>
    </row>
    <row r="13" spans="1:43">
      <c r="G13" s="63" t="s">
        <v>49</v>
      </c>
      <c r="H13" s="61" t="s">
        <v>1543</v>
      </c>
      <c r="J13" s="61" t="s">
        <v>50</v>
      </c>
      <c r="K13" s="61" t="s">
        <v>1645</v>
      </c>
      <c r="L13" s="61" t="s">
        <v>15</v>
      </c>
      <c r="M13" s="61"/>
      <c r="O13" s="61" t="s">
        <v>1347</v>
      </c>
      <c r="P13" s="61" t="s">
        <v>1348</v>
      </c>
      <c r="U13" s="74" t="s">
        <v>2012</v>
      </c>
      <c r="V13" s="75" t="s">
        <v>2013</v>
      </c>
      <c r="W13" s="74" t="s">
        <v>1475</v>
      </c>
      <c r="X13" s="75" t="s">
        <v>2448</v>
      </c>
      <c r="Y13" s="61"/>
      <c r="Z13" s="61" t="s">
        <v>2598</v>
      </c>
      <c r="AA13" s="61">
        <v>1</v>
      </c>
      <c r="AE13" s="63" t="s">
        <v>2385</v>
      </c>
      <c r="AF13" s="61" t="s">
        <v>2402</v>
      </c>
      <c r="AG13" s="61">
        <v>5</v>
      </c>
      <c r="AI13" s="10" t="str">
        <f t="shared" si="0"/>
        <v>90768-12559</v>
      </c>
      <c r="AJ13" s="79" t="s">
        <v>2608</v>
      </c>
      <c r="AK13" s="74" t="s">
        <v>2609</v>
      </c>
      <c r="AL13" s="80" t="s">
        <v>111</v>
      </c>
      <c r="AM13" s="80" t="s">
        <v>2673</v>
      </c>
      <c r="AN13" s="80" t="s">
        <v>2720</v>
      </c>
      <c r="AO13" s="80" t="s">
        <v>2721</v>
      </c>
    </row>
    <row r="14" spans="1:43">
      <c r="G14" s="63" t="s">
        <v>51</v>
      </c>
      <c r="H14" s="61" t="s">
        <v>1544</v>
      </c>
      <c r="J14" s="61" t="s">
        <v>52</v>
      </c>
      <c r="K14" s="61" t="s">
        <v>1646</v>
      </c>
      <c r="L14" s="61" t="s">
        <v>15</v>
      </c>
      <c r="M14" s="61"/>
      <c r="O14" s="61" t="s">
        <v>117</v>
      </c>
      <c r="P14" s="61" t="s">
        <v>118</v>
      </c>
      <c r="U14" s="74" t="s">
        <v>2014</v>
      </c>
      <c r="V14" s="75" t="s">
        <v>2015</v>
      </c>
      <c r="W14" s="75" t="s">
        <v>1893</v>
      </c>
      <c r="X14" s="75" t="s">
        <v>2449</v>
      </c>
      <c r="Y14" s="61"/>
      <c r="Z14" s="61" t="s">
        <v>2598</v>
      </c>
      <c r="AA14" s="61">
        <v>1</v>
      </c>
      <c r="AE14" s="63" t="s">
        <v>2384</v>
      </c>
      <c r="AF14" s="61" t="s">
        <v>2403</v>
      </c>
      <c r="AG14" s="61">
        <v>6</v>
      </c>
      <c r="AI14" s="10" t="str">
        <f t="shared" si="0"/>
        <v>90768-12570</v>
      </c>
      <c r="AJ14" s="79" t="s">
        <v>2771</v>
      </c>
      <c r="AK14" s="74" t="e">
        <v>#N/A</v>
      </c>
      <c r="AL14" s="80" t="s">
        <v>111</v>
      </c>
      <c r="AM14" s="80" t="s">
        <v>2673</v>
      </c>
      <c r="AN14" s="80" t="s">
        <v>3015</v>
      </c>
      <c r="AO14" s="80" t="s">
        <v>3016</v>
      </c>
    </row>
    <row r="15" spans="1:43">
      <c r="G15" s="63" t="s">
        <v>53</v>
      </c>
      <c r="H15" s="61" t="s">
        <v>1545</v>
      </c>
      <c r="J15" s="61" t="s">
        <v>51</v>
      </c>
      <c r="K15" s="61" t="s">
        <v>1647</v>
      </c>
      <c r="L15" s="61" t="s">
        <v>15</v>
      </c>
      <c r="M15" s="61"/>
      <c r="O15" s="61" t="s">
        <v>120</v>
      </c>
      <c r="P15" s="61" t="s">
        <v>121</v>
      </c>
      <c r="U15" s="74" t="s">
        <v>2016</v>
      </c>
      <c r="V15" s="75" t="s">
        <v>2017</v>
      </c>
      <c r="W15" s="75" t="s">
        <v>1481</v>
      </c>
      <c r="X15" s="75" t="s">
        <v>2450</v>
      </c>
      <c r="Y15" s="61"/>
      <c r="Z15" s="61" t="s">
        <v>2599</v>
      </c>
      <c r="AA15" s="61">
        <v>1</v>
      </c>
      <c r="AE15" s="63" t="s">
        <v>2379</v>
      </c>
      <c r="AF15" s="61" t="s">
        <v>2404</v>
      </c>
      <c r="AG15" s="61">
        <v>7</v>
      </c>
      <c r="AI15" s="10" t="str">
        <f t="shared" si="0"/>
        <v>90768-12560</v>
      </c>
      <c r="AJ15" s="79" t="s">
        <v>2772</v>
      </c>
      <c r="AK15" s="74" t="e">
        <v>#N/A</v>
      </c>
      <c r="AL15" s="80" t="s">
        <v>111</v>
      </c>
      <c r="AM15" s="80" t="s">
        <v>2673</v>
      </c>
      <c r="AN15" s="80" t="s">
        <v>2722</v>
      </c>
      <c r="AO15" s="80" t="s">
        <v>2723</v>
      </c>
    </row>
    <row r="16" spans="1:43">
      <c r="G16" s="63" t="s">
        <v>54</v>
      </c>
      <c r="H16" s="61" t="s">
        <v>1546</v>
      </c>
      <c r="J16" s="61" t="s">
        <v>55</v>
      </c>
      <c r="K16" s="61" t="s">
        <v>56</v>
      </c>
      <c r="L16" s="61" t="s">
        <v>20</v>
      </c>
      <c r="M16" s="61"/>
      <c r="O16" s="61" t="s">
        <v>1349</v>
      </c>
      <c r="P16" s="61" t="s">
        <v>1350</v>
      </c>
      <c r="U16" s="74" t="s">
        <v>2018</v>
      </c>
      <c r="V16" s="75" t="s">
        <v>2019</v>
      </c>
      <c r="W16" s="75" t="s">
        <v>1483</v>
      </c>
      <c r="X16" s="75" t="s">
        <v>2451</v>
      </c>
      <c r="Y16" s="61"/>
      <c r="Z16" s="61" t="s">
        <v>2599</v>
      </c>
      <c r="AA16" s="61">
        <v>1</v>
      </c>
      <c r="AE16" s="63" t="s">
        <v>2380</v>
      </c>
      <c r="AF16" s="61" t="s">
        <v>2405</v>
      </c>
      <c r="AG16" s="61">
        <v>8</v>
      </c>
      <c r="AI16" s="10" t="str">
        <f t="shared" si="0"/>
        <v>90768-12560</v>
      </c>
      <c r="AJ16" s="79" t="s">
        <v>2610</v>
      </c>
      <c r="AK16" s="74" t="s">
        <v>2611</v>
      </c>
      <c r="AL16" s="80" t="s">
        <v>111</v>
      </c>
      <c r="AM16" s="80" t="s">
        <v>2673</v>
      </c>
      <c r="AN16" s="80" t="s">
        <v>2722</v>
      </c>
      <c r="AO16" s="80" t="s">
        <v>2723</v>
      </c>
    </row>
    <row r="17" spans="7:41">
      <c r="G17" s="63" t="s">
        <v>57</v>
      </c>
      <c r="H17" s="61" t="s">
        <v>66</v>
      </c>
      <c r="J17" s="61" t="s">
        <v>58</v>
      </c>
      <c r="K17" s="61" t="s">
        <v>59</v>
      </c>
      <c r="L17" s="61" t="s">
        <v>20</v>
      </c>
      <c r="M17" s="61"/>
      <c r="O17" s="61" t="s">
        <v>125</v>
      </c>
      <c r="P17" s="61" t="s">
        <v>126</v>
      </c>
      <c r="U17" s="74" t="s">
        <v>2020</v>
      </c>
      <c r="V17" s="75" t="s">
        <v>2021</v>
      </c>
      <c r="W17" s="75" t="s">
        <v>1894</v>
      </c>
      <c r="X17" s="75" t="s">
        <v>2452</v>
      </c>
      <c r="Y17" s="61"/>
      <c r="Z17" s="61" t="s">
        <v>2599</v>
      </c>
      <c r="AA17" s="61">
        <v>1</v>
      </c>
      <c r="AE17" s="63" t="s">
        <v>2381</v>
      </c>
      <c r="AF17" s="61" t="s">
        <v>2406</v>
      </c>
      <c r="AG17" s="61">
        <v>9</v>
      </c>
      <c r="AI17" s="10" t="str">
        <f t="shared" si="0"/>
        <v>90768-12568</v>
      </c>
      <c r="AJ17" s="79" t="s">
        <v>2773</v>
      </c>
      <c r="AK17" s="74" t="e">
        <v>#N/A</v>
      </c>
      <c r="AL17" s="80" t="s">
        <v>111</v>
      </c>
      <c r="AM17" s="80" t="s">
        <v>2673</v>
      </c>
      <c r="AN17" s="80" t="s">
        <v>3017</v>
      </c>
      <c r="AO17" s="80" t="s">
        <v>3018</v>
      </c>
    </row>
    <row r="18" spans="7:41">
      <c r="G18" s="63" t="s">
        <v>60</v>
      </c>
      <c r="H18" s="61" t="s">
        <v>1547</v>
      </c>
      <c r="J18" s="61" t="s">
        <v>61</v>
      </c>
      <c r="K18" s="61" t="s">
        <v>1648</v>
      </c>
      <c r="L18" s="61" t="s">
        <v>29</v>
      </c>
      <c r="M18" s="61"/>
      <c r="O18" s="61" t="s">
        <v>1351</v>
      </c>
      <c r="P18" s="61" t="s">
        <v>1352</v>
      </c>
      <c r="U18" s="74" t="s">
        <v>2022</v>
      </c>
      <c r="V18" s="75" t="s">
        <v>2023</v>
      </c>
      <c r="W18" s="75" t="s">
        <v>1895</v>
      </c>
      <c r="X18" s="75" t="s">
        <v>2453</v>
      </c>
      <c r="Y18" s="61"/>
      <c r="Z18" s="61" t="s">
        <v>2599</v>
      </c>
      <c r="AA18" s="61">
        <v>1</v>
      </c>
      <c r="AE18" s="63" t="s">
        <v>2382</v>
      </c>
      <c r="AF18" s="61" t="s">
        <v>2407</v>
      </c>
      <c r="AG18" s="61">
        <v>10</v>
      </c>
      <c r="AI18" s="10" t="str">
        <f t="shared" si="0"/>
        <v>90768-12571</v>
      </c>
      <c r="AJ18" s="79" t="s">
        <v>2774</v>
      </c>
      <c r="AK18" s="74" t="e">
        <v>#N/A</v>
      </c>
      <c r="AL18" s="80" t="s">
        <v>111</v>
      </c>
      <c r="AM18" s="80" t="s">
        <v>2673</v>
      </c>
      <c r="AN18" s="80" t="s">
        <v>3019</v>
      </c>
      <c r="AO18" s="80" t="s">
        <v>3020</v>
      </c>
    </row>
    <row r="19" spans="7:41">
      <c r="G19" s="63" t="s">
        <v>48</v>
      </c>
      <c r="H19" s="61" t="s">
        <v>1548</v>
      </c>
      <c r="J19" s="61" t="s">
        <v>62</v>
      </c>
      <c r="K19" s="61" t="s">
        <v>1649</v>
      </c>
      <c r="L19" s="61" t="s">
        <v>29</v>
      </c>
      <c r="M19" s="61"/>
      <c r="O19" s="61" t="s">
        <v>1353</v>
      </c>
      <c r="P19" s="61" t="s">
        <v>1354</v>
      </c>
      <c r="U19" s="74" t="s">
        <v>2024</v>
      </c>
      <c r="V19" s="75" t="s">
        <v>2025</v>
      </c>
      <c r="W19" s="75" t="s">
        <v>1479</v>
      </c>
      <c r="X19" s="75" t="s">
        <v>1480</v>
      </c>
      <c r="Y19" s="61"/>
      <c r="Z19" s="61" t="s">
        <v>2600</v>
      </c>
      <c r="AA19" s="61">
        <v>1</v>
      </c>
      <c r="AE19" s="63" t="s">
        <v>2386</v>
      </c>
      <c r="AF19" s="61" t="s">
        <v>2408</v>
      </c>
      <c r="AG19" s="61">
        <v>11</v>
      </c>
      <c r="AI19" s="10" t="str">
        <f t="shared" si="0"/>
        <v>90768-19958</v>
      </c>
      <c r="AJ19" s="79" t="s">
        <v>2775</v>
      </c>
      <c r="AK19" s="74" t="e">
        <v>#N/A</v>
      </c>
      <c r="AL19" s="80" t="s">
        <v>111</v>
      </c>
      <c r="AM19" s="80" t="s">
        <v>2673</v>
      </c>
      <c r="AN19" s="80" t="s">
        <v>3021</v>
      </c>
      <c r="AO19" s="80" t="s">
        <v>3022</v>
      </c>
    </row>
    <row r="20" spans="7:41">
      <c r="G20" s="63" t="s">
        <v>63</v>
      </c>
      <c r="H20" s="61" t="s">
        <v>1549</v>
      </c>
      <c r="J20" s="61" t="s">
        <v>64</v>
      </c>
      <c r="K20" s="61" t="s">
        <v>1650</v>
      </c>
      <c r="L20" s="61" t="s">
        <v>29</v>
      </c>
      <c r="M20" s="61"/>
      <c r="O20" s="61" t="s">
        <v>1355</v>
      </c>
      <c r="P20" s="61" t="s">
        <v>1356</v>
      </c>
      <c r="U20" s="74" t="s">
        <v>2026</v>
      </c>
      <c r="V20" s="75" t="s">
        <v>2027</v>
      </c>
      <c r="W20" s="75" t="s">
        <v>1482</v>
      </c>
      <c r="X20" s="75" t="s">
        <v>2454</v>
      </c>
      <c r="Y20" s="61"/>
      <c r="Z20" s="61" t="s">
        <v>2600</v>
      </c>
      <c r="AA20" s="61">
        <v>1</v>
      </c>
      <c r="AE20" s="63" t="s">
        <v>1819</v>
      </c>
      <c r="AF20" s="61" t="s">
        <v>1820</v>
      </c>
      <c r="AG20" s="61">
        <v>12</v>
      </c>
      <c r="AI20" s="10" t="str">
        <f t="shared" si="0"/>
        <v>90768-19959</v>
      </c>
      <c r="AJ20" s="79" t="s">
        <v>1486</v>
      </c>
      <c r="AK20" s="74" t="s">
        <v>3186</v>
      </c>
      <c r="AL20" s="80" t="s">
        <v>111</v>
      </c>
      <c r="AM20" s="80" t="s">
        <v>2673</v>
      </c>
      <c r="AN20" s="80" t="s">
        <v>3243</v>
      </c>
      <c r="AO20" s="80" t="s">
        <v>3244</v>
      </c>
    </row>
    <row r="21" spans="7:41">
      <c r="G21" s="63" t="s">
        <v>65</v>
      </c>
      <c r="H21" s="61" t="s">
        <v>1550</v>
      </c>
      <c r="J21" s="61" t="s">
        <v>57</v>
      </c>
      <c r="K21" s="61" t="s">
        <v>66</v>
      </c>
      <c r="L21" s="61" t="s">
        <v>29</v>
      </c>
      <c r="M21" s="61"/>
      <c r="O21" s="61" t="s">
        <v>1357</v>
      </c>
      <c r="P21" s="61" t="s">
        <v>1358</v>
      </c>
      <c r="U21" s="74" t="s">
        <v>2028</v>
      </c>
      <c r="V21" s="75" t="s">
        <v>2029</v>
      </c>
      <c r="W21" s="75" t="s">
        <v>1490</v>
      </c>
      <c r="X21" s="75" t="s">
        <v>2455</v>
      </c>
      <c r="Y21" s="61"/>
      <c r="Z21" s="61"/>
      <c r="AA21" s="61"/>
      <c r="AI21" s="10" t="str">
        <f t="shared" si="0"/>
        <v>90768-19960</v>
      </c>
      <c r="AJ21" s="79" t="s">
        <v>2776</v>
      </c>
      <c r="AK21" s="74" t="e">
        <v>#N/A</v>
      </c>
      <c r="AL21" s="80" t="s">
        <v>111</v>
      </c>
      <c r="AM21" s="80" t="s">
        <v>2673</v>
      </c>
      <c r="AN21" s="80" t="s">
        <v>3023</v>
      </c>
      <c r="AO21" s="80" t="s">
        <v>3024</v>
      </c>
    </row>
    <row r="22" spans="7:41">
      <c r="G22" s="63" t="s">
        <v>69</v>
      </c>
      <c r="H22" s="61" t="s">
        <v>1551</v>
      </c>
      <c r="J22" s="61" t="s">
        <v>70</v>
      </c>
      <c r="K22" s="61" t="s">
        <v>1651</v>
      </c>
      <c r="L22" s="61" t="s">
        <v>29</v>
      </c>
      <c r="M22" s="61"/>
      <c r="O22" s="61" t="s">
        <v>1359</v>
      </c>
      <c r="P22" s="61" t="s">
        <v>1360</v>
      </c>
      <c r="U22" s="74" t="s">
        <v>2030</v>
      </c>
      <c r="V22" s="75" t="s">
        <v>2031</v>
      </c>
      <c r="W22" s="75" t="s">
        <v>1524</v>
      </c>
      <c r="X22" s="75" t="s">
        <v>2456</v>
      </c>
      <c r="Y22" s="61"/>
      <c r="Z22" s="61"/>
      <c r="AA22" s="61"/>
      <c r="AI22" s="10" t="str">
        <f t="shared" si="0"/>
        <v>90768-19961</v>
      </c>
      <c r="AJ22" s="79" t="s">
        <v>2777</v>
      </c>
      <c r="AK22" s="74" t="e">
        <v>#N/A</v>
      </c>
      <c r="AL22" s="80" t="s">
        <v>111</v>
      </c>
      <c r="AM22" s="80" t="s">
        <v>2673</v>
      </c>
      <c r="AN22" s="80" t="s">
        <v>3025</v>
      </c>
      <c r="AO22" s="80" t="s">
        <v>3026</v>
      </c>
    </row>
    <row r="23" spans="7:41">
      <c r="G23" s="63" t="s">
        <v>73</v>
      </c>
      <c r="H23" s="61" t="s">
        <v>1552</v>
      </c>
      <c r="J23" s="61" t="s">
        <v>74</v>
      </c>
      <c r="K23" s="61" t="s">
        <v>1652</v>
      </c>
      <c r="L23" s="61" t="s">
        <v>29</v>
      </c>
      <c r="M23" s="61"/>
      <c r="O23" s="61" t="s">
        <v>196</v>
      </c>
      <c r="P23" s="61" t="s">
        <v>197</v>
      </c>
      <c r="U23" s="74" t="s">
        <v>2032</v>
      </c>
      <c r="V23" s="75" t="s">
        <v>2033</v>
      </c>
      <c r="W23" s="75" t="s">
        <v>709</v>
      </c>
      <c r="X23" s="75" t="s">
        <v>2457</v>
      </c>
      <c r="Y23" s="61"/>
      <c r="Z23" s="61"/>
      <c r="AA23" s="61"/>
      <c r="AI23" s="10" t="str">
        <f t="shared" si="0"/>
        <v>90768-12954</v>
      </c>
      <c r="AJ23" s="79" t="s">
        <v>638</v>
      </c>
      <c r="AK23" s="74" t="s">
        <v>2612</v>
      </c>
      <c r="AL23" s="80" t="s">
        <v>111</v>
      </c>
      <c r="AM23" s="80" t="s">
        <v>2673</v>
      </c>
      <c r="AN23" s="80" t="s">
        <v>2724</v>
      </c>
      <c r="AO23" s="80" t="s">
        <v>2725</v>
      </c>
    </row>
    <row r="24" spans="7:41">
      <c r="G24" s="63" t="s">
        <v>75</v>
      </c>
      <c r="H24" s="61" t="s">
        <v>1553</v>
      </c>
      <c r="J24" s="61" t="s">
        <v>76</v>
      </c>
      <c r="K24" s="61" t="s">
        <v>1653</v>
      </c>
      <c r="L24" s="61" t="s">
        <v>29</v>
      </c>
      <c r="M24" s="61"/>
      <c r="O24" s="61" t="s">
        <v>1361</v>
      </c>
      <c r="P24" s="61" t="s">
        <v>1362</v>
      </c>
      <c r="U24" s="74" t="s">
        <v>2034</v>
      </c>
      <c r="V24" s="75" t="s">
        <v>2035</v>
      </c>
      <c r="W24" s="75" t="s">
        <v>1470</v>
      </c>
      <c r="X24" s="75" t="s">
        <v>2458</v>
      </c>
      <c r="Y24" s="61"/>
      <c r="Z24" s="61"/>
      <c r="AA24" s="61"/>
      <c r="AI24" s="10" t="str">
        <f t="shared" si="0"/>
        <v>90768-12955</v>
      </c>
      <c r="AJ24" s="79" t="s">
        <v>1892</v>
      </c>
      <c r="AK24" s="74" t="s">
        <v>2613</v>
      </c>
      <c r="AL24" s="80" t="s">
        <v>111</v>
      </c>
      <c r="AM24" s="80" t="s">
        <v>2673</v>
      </c>
      <c r="AN24" s="80" t="s">
        <v>2726</v>
      </c>
      <c r="AO24" s="80" t="s">
        <v>2727</v>
      </c>
    </row>
    <row r="25" spans="7:41">
      <c r="G25" s="63" t="s">
        <v>79</v>
      </c>
      <c r="H25" s="61" t="s">
        <v>1554</v>
      </c>
      <c r="J25" s="61" t="s">
        <v>80</v>
      </c>
      <c r="K25" s="61" t="s">
        <v>1654</v>
      </c>
      <c r="L25" s="61" t="s">
        <v>29</v>
      </c>
      <c r="M25" s="61"/>
      <c r="O25" s="61" t="s">
        <v>1363</v>
      </c>
      <c r="P25" s="61" t="s">
        <v>1364</v>
      </c>
      <c r="U25" s="74" t="s">
        <v>2036</v>
      </c>
      <c r="V25" s="75" t="s">
        <v>2037</v>
      </c>
      <c r="W25" s="75" t="s">
        <v>1896</v>
      </c>
      <c r="X25" s="75" t="s">
        <v>2459</v>
      </c>
      <c r="Y25" s="61"/>
      <c r="Z25" s="61"/>
      <c r="AA25" s="61"/>
      <c r="AI25" s="10" t="str">
        <f t="shared" si="0"/>
        <v>90768-12953</v>
      </c>
      <c r="AJ25" s="79" t="s">
        <v>2430</v>
      </c>
      <c r="AK25" s="74" t="s">
        <v>2614</v>
      </c>
      <c r="AL25" s="80" t="s">
        <v>111</v>
      </c>
      <c r="AM25" s="80" t="s">
        <v>2673</v>
      </c>
      <c r="AN25" s="80" t="s">
        <v>2728</v>
      </c>
      <c r="AO25" s="80" t="s">
        <v>2729</v>
      </c>
    </row>
    <row r="26" spans="7:41">
      <c r="G26" s="63" t="s">
        <v>70</v>
      </c>
      <c r="H26" s="61" t="s">
        <v>1555</v>
      </c>
      <c r="J26" s="61" t="s">
        <v>81</v>
      </c>
      <c r="K26" s="61" t="s">
        <v>1655</v>
      </c>
      <c r="L26" s="61" t="s">
        <v>29</v>
      </c>
      <c r="M26" s="61"/>
      <c r="O26" s="61" t="s">
        <v>1365</v>
      </c>
      <c r="P26" s="61" t="s">
        <v>1366</v>
      </c>
      <c r="U26" s="74" t="s">
        <v>2038</v>
      </c>
      <c r="V26" s="75" t="s">
        <v>2039</v>
      </c>
      <c r="W26" s="75" t="s">
        <v>1484</v>
      </c>
      <c r="X26" s="75" t="s">
        <v>2460</v>
      </c>
      <c r="Y26" s="61"/>
      <c r="Z26" s="61"/>
      <c r="AA26" s="61"/>
      <c r="AI26" s="10" t="str">
        <f t="shared" si="0"/>
        <v>90140-12956</v>
      </c>
      <c r="AJ26" s="79" t="s">
        <v>2431</v>
      </c>
      <c r="AK26" s="74" t="s">
        <v>2615</v>
      </c>
      <c r="AL26" s="80" t="s">
        <v>49</v>
      </c>
      <c r="AM26" s="80" t="s">
        <v>2674</v>
      </c>
      <c r="AN26" s="80" t="s">
        <v>2730</v>
      </c>
      <c r="AO26" s="80" t="s">
        <v>2731</v>
      </c>
    </row>
    <row r="27" spans="7:41">
      <c r="G27" s="63" t="s">
        <v>52</v>
      </c>
      <c r="H27" s="61" t="s">
        <v>1556</v>
      </c>
      <c r="J27" s="61" t="s">
        <v>83</v>
      </c>
      <c r="K27" s="61" t="s">
        <v>1656</v>
      </c>
      <c r="L27" s="61" t="s">
        <v>29</v>
      </c>
      <c r="M27" s="61"/>
      <c r="O27" s="61" t="s">
        <v>201</v>
      </c>
      <c r="P27" s="61" t="s">
        <v>202</v>
      </c>
      <c r="U27" s="74" t="s">
        <v>2040</v>
      </c>
      <c r="V27" s="75" t="s">
        <v>2041</v>
      </c>
      <c r="W27" s="75" t="s">
        <v>1897</v>
      </c>
      <c r="X27" s="75" t="s">
        <v>2461</v>
      </c>
      <c r="Y27" s="61"/>
      <c r="Z27" s="61"/>
      <c r="AA27" s="61"/>
      <c r="AI27" s="10" t="str">
        <f t="shared" si="0"/>
        <v>90768-13669</v>
      </c>
      <c r="AJ27" s="79" t="s">
        <v>649</v>
      </c>
      <c r="AK27" s="74" t="s">
        <v>3187</v>
      </c>
      <c r="AL27" s="80" t="s">
        <v>111</v>
      </c>
      <c r="AM27" s="80" t="s">
        <v>2673</v>
      </c>
      <c r="AN27" s="80" t="s">
        <v>3245</v>
      </c>
      <c r="AO27" s="80" t="s">
        <v>3246</v>
      </c>
    </row>
    <row r="28" spans="7:41">
      <c r="G28" s="63" t="s">
        <v>84</v>
      </c>
      <c r="H28" s="61" t="s">
        <v>85</v>
      </c>
      <c r="J28" s="61" t="s">
        <v>47</v>
      </c>
      <c r="K28" s="61" t="s">
        <v>1657</v>
      </c>
      <c r="L28" s="61" t="s">
        <v>29</v>
      </c>
      <c r="M28" s="61"/>
      <c r="O28" s="61" t="s">
        <v>203</v>
      </c>
      <c r="P28" s="61" t="s">
        <v>204</v>
      </c>
      <c r="U28" s="74" t="s">
        <v>2042</v>
      </c>
      <c r="V28" s="75" t="s">
        <v>2043</v>
      </c>
      <c r="W28" s="75" t="s">
        <v>1477</v>
      </c>
      <c r="X28" s="75" t="s">
        <v>2462</v>
      </c>
      <c r="Y28" s="61"/>
      <c r="Z28" s="61"/>
      <c r="AA28" s="61"/>
      <c r="AI28" s="10" t="str">
        <f t="shared" si="0"/>
        <v>90768-13736</v>
      </c>
      <c r="AJ28" s="79" t="s">
        <v>2432</v>
      </c>
      <c r="AK28" s="74" t="s">
        <v>3188</v>
      </c>
      <c r="AL28" s="80" t="s">
        <v>111</v>
      </c>
      <c r="AM28" s="80" t="s">
        <v>2673</v>
      </c>
      <c r="AN28" s="80" t="s">
        <v>3247</v>
      </c>
      <c r="AO28" s="80" t="s">
        <v>3248</v>
      </c>
    </row>
    <row r="29" spans="7:41">
      <c r="G29" s="63" t="s">
        <v>43</v>
      </c>
      <c r="H29" s="61" t="s">
        <v>1557</v>
      </c>
      <c r="J29" s="61" t="s">
        <v>86</v>
      </c>
      <c r="K29" s="61" t="s">
        <v>1658</v>
      </c>
      <c r="L29" s="61" t="s">
        <v>29</v>
      </c>
      <c r="M29" s="61"/>
      <c r="O29" s="61" t="s">
        <v>205</v>
      </c>
      <c r="P29" s="61" t="s">
        <v>206</v>
      </c>
      <c r="U29" s="74" t="s">
        <v>2044</v>
      </c>
      <c r="V29" s="75" t="s">
        <v>2045</v>
      </c>
      <c r="W29" s="75" t="s">
        <v>1478</v>
      </c>
      <c r="X29" s="75" t="s">
        <v>2463</v>
      </c>
      <c r="Y29" s="61"/>
      <c r="Z29" s="61"/>
      <c r="AA29" s="61"/>
      <c r="AI29" s="10" t="str">
        <f t="shared" si="0"/>
        <v>90768-12952</v>
      </c>
      <c r="AJ29" s="79" t="s">
        <v>2433</v>
      </c>
      <c r="AK29" s="74" t="e">
        <v>#N/A</v>
      </c>
      <c r="AL29" s="80" t="s">
        <v>111</v>
      </c>
      <c r="AM29" s="80" t="s">
        <v>2673</v>
      </c>
      <c r="AN29" s="80" t="s">
        <v>3027</v>
      </c>
      <c r="AO29" s="80" t="s">
        <v>3028</v>
      </c>
    </row>
    <row r="30" spans="7:41">
      <c r="G30" s="63" t="s">
        <v>87</v>
      </c>
      <c r="H30" s="61" t="s">
        <v>1558</v>
      </c>
      <c r="J30" s="61" t="s">
        <v>88</v>
      </c>
      <c r="K30" s="61" t="s">
        <v>1659</v>
      </c>
      <c r="L30" s="61" t="s">
        <v>29</v>
      </c>
      <c r="M30" s="61"/>
      <c r="O30" s="61" t="s">
        <v>207</v>
      </c>
      <c r="P30" s="61" t="s">
        <v>208</v>
      </c>
      <c r="U30" s="74" t="s">
        <v>2046</v>
      </c>
      <c r="V30" s="75" t="s">
        <v>2047</v>
      </c>
      <c r="W30" s="75" t="s">
        <v>1476</v>
      </c>
      <c r="X30" s="75" t="s">
        <v>2464</v>
      </c>
      <c r="Y30" s="61"/>
      <c r="Z30" s="61"/>
      <c r="AA30" s="61"/>
      <c r="AI30" s="10" t="str">
        <f t="shared" si="0"/>
        <v>90768-12950</v>
      </c>
      <c r="AJ30" s="79" t="s">
        <v>2778</v>
      </c>
      <c r="AK30" s="74" t="e">
        <v>#N/A</v>
      </c>
      <c r="AL30" s="80" t="s">
        <v>111</v>
      </c>
      <c r="AM30" s="80" t="s">
        <v>2673</v>
      </c>
      <c r="AN30" s="80" t="s">
        <v>3029</v>
      </c>
      <c r="AO30" s="80" t="s">
        <v>3030</v>
      </c>
    </row>
    <row r="31" spans="7:41">
      <c r="G31" s="63" t="s">
        <v>89</v>
      </c>
      <c r="H31" s="61" t="s">
        <v>1559</v>
      </c>
      <c r="J31" s="61" t="s">
        <v>90</v>
      </c>
      <c r="K31" s="61" t="s">
        <v>1660</v>
      </c>
      <c r="L31" s="61" t="s">
        <v>29</v>
      </c>
      <c r="M31" s="61"/>
      <c r="O31" s="61" t="s">
        <v>209</v>
      </c>
      <c r="P31" s="61" t="s">
        <v>210</v>
      </c>
      <c r="U31" s="74" t="s">
        <v>2048</v>
      </c>
      <c r="V31" s="75" t="s">
        <v>2049</v>
      </c>
      <c r="W31" s="75" t="s">
        <v>1898</v>
      </c>
      <c r="X31" s="75" t="s">
        <v>2465</v>
      </c>
      <c r="Y31" s="61"/>
      <c r="Z31" s="61"/>
      <c r="AA31" s="61"/>
      <c r="AI31" s="10" t="str">
        <f t="shared" si="0"/>
        <v>90768-13618</v>
      </c>
      <c r="AJ31" s="79" t="s">
        <v>2779</v>
      </c>
      <c r="AK31" s="74" t="e">
        <v>#N/A</v>
      </c>
      <c r="AL31" s="80" t="s">
        <v>111</v>
      </c>
      <c r="AM31" s="80" t="s">
        <v>2673</v>
      </c>
      <c r="AN31" s="80" t="s">
        <v>3031</v>
      </c>
      <c r="AO31" s="80" t="s">
        <v>3032</v>
      </c>
    </row>
    <row r="32" spans="7:41">
      <c r="G32" s="63" t="s">
        <v>36</v>
      </c>
      <c r="H32" s="61" t="s">
        <v>1287</v>
      </c>
      <c r="J32" s="61" t="s">
        <v>91</v>
      </c>
      <c r="K32" s="61" t="s">
        <v>92</v>
      </c>
      <c r="L32" s="61" t="s">
        <v>29</v>
      </c>
      <c r="M32" s="61"/>
      <c r="O32" s="61" t="s">
        <v>213</v>
      </c>
      <c r="P32" s="61" t="s">
        <v>214</v>
      </c>
      <c r="U32" s="74" t="s">
        <v>2050</v>
      </c>
      <c r="V32" s="75" t="s">
        <v>2051</v>
      </c>
      <c r="W32" s="75" t="s">
        <v>1489</v>
      </c>
      <c r="X32" s="75" t="s">
        <v>2466</v>
      </c>
      <c r="Y32" s="61"/>
      <c r="Z32" s="61"/>
      <c r="AA32" s="61"/>
      <c r="AI32" s="10" t="str">
        <f t="shared" si="0"/>
        <v>90790-12951</v>
      </c>
      <c r="AJ32" s="79" t="s">
        <v>2616</v>
      </c>
      <c r="AK32" s="74" t="s">
        <v>2617</v>
      </c>
      <c r="AL32" s="80" t="s">
        <v>123</v>
      </c>
      <c r="AM32" s="80" t="s">
        <v>2675</v>
      </c>
      <c r="AN32" s="80" t="s">
        <v>2732</v>
      </c>
      <c r="AO32" s="80" t="s">
        <v>2733</v>
      </c>
    </row>
    <row r="33" spans="7:41">
      <c r="G33" s="63" t="s">
        <v>50</v>
      </c>
      <c r="H33" s="61" t="s">
        <v>1560</v>
      </c>
      <c r="J33" s="61" t="s">
        <v>93</v>
      </c>
      <c r="K33" s="61" t="s">
        <v>94</v>
      </c>
      <c r="L33" s="61" t="s">
        <v>29</v>
      </c>
      <c r="M33" s="61"/>
      <c r="O33" s="61" t="s">
        <v>217</v>
      </c>
      <c r="P33" s="61" t="s">
        <v>218</v>
      </c>
      <c r="U33" s="74" t="s">
        <v>2052</v>
      </c>
      <c r="V33" s="75" t="s">
        <v>2053</v>
      </c>
      <c r="W33" s="75" t="s">
        <v>30</v>
      </c>
      <c r="X33" s="75" t="s">
        <v>1493</v>
      </c>
      <c r="Y33" s="61"/>
      <c r="Z33" s="61"/>
      <c r="AA33" s="61"/>
      <c r="AI33" s="10" t="str">
        <f t="shared" si="0"/>
        <v>90790-02743</v>
      </c>
      <c r="AJ33" s="79" t="s">
        <v>2780</v>
      </c>
      <c r="AK33" s="74" t="e">
        <v>#N/A</v>
      </c>
      <c r="AL33" s="80" t="s">
        <v>123</v>
      </c>
      <c r="AM33" s="80" t="s">
        <v>2675</v>
      </c>
      <c r="AN33" s="80" t="s">
        <v>3033</v>
      </c>
      <c r="AO33" s="80" t="s">
        <v>3034</v>
      </c>
    </row>
    <row r="34" spans="7:41">
      <c r="G34" s="63" t="s">
        <v>64</v>
      </c>
      <c r="H34" s="61" t="s">
        <v>1561</v>
      </c>
      <c r="J34" s="61" t="s">
        <v>95</v>
      </c>
      <c r="K34" s="61" t="s">
        <v>96</v>
      </c>
      <c r="L34" s="61" t="s">
        <v>29</v>
      </c>
      <c r="M34" s="61"/>
      <c r="O34" s="61" t="s">
        <v>221</v>
      </c>
      <c r="P34" s="61" t="s">
        <v>222</v>
      </c>
      <c r="U34" s="74" t="s">
        <v>2054</v>
      </c>
      <c r="V34" s="75" t="s">
        <v>2055</v>
      </c>
      <c r="W34" s="75" t="s">
        <v>82</v>
      </c>
      <c r="X34" s="75" t="s">
        <v>2467</v>
      </c>
      <c r="Y34" s="61"/>
      <c r="Z34" s="61"/>
      <c r="AA34" s="61"/>
      <c r="AI34" s="10" t="str">
        <f t="shared" si="0"/>
        <v>90648-12573</v>
      </c>
      <c r="AJ34" s="79" t="s">
        <v>2781</v>
      </c>
      <c r="AK34" s="74" t="e">
        <v>#N/A</v>
      </c>
      <c r="AL34" s="80" t="s">
        <v>74</v>
      </c>
      <c r="AM34" s="80" t="s">
        <v>2701</v>
      </c>
      <c r="AN34" s="80" t="s">
        <v>3035</v>
      </c>
      <c r="AO34" s="80" t="s">
        <v>3036</v>
      </c>
    </row>
    <row r="35" spans="7:41">
      <c r="G35" s="63" t="s">
        <v>80</v>
      </c>
      <c r="H35" s="61" t="s">
        <v>1562</v>
      </c>
      <c r="J35" s="61" t="s">
        <v>30</v>
      </c>
      <c r="K35" s="61" t="s">
        <v>31</v>
      </c>
      <c r="L35" s="61" t="s">
        <v>29</v>
      </c>
      <c r="M35" s="61"/>
      <c r="O35" s="61" t="s">
        <v>225</v>
      </c>
      <c r="P35" s="61" t="s">
        <v>226</v>
      </c>
      <c r="U35" s="74" t="s">
        <v>2056</v>
      </c>
      <c r="V35" s="75" t="s">
        <v>2057</v>
      </c>
      <c r="W35" s="75" t="s">
        <v>642</v>
      </c>
      <c r="X35" s="75" t="s">
        <v>2468</v>
      </c>
      <c r="Y35" s="61"/>
      <c r="Z35" s="61"/>
      <c r="AA35" s="61"/>
      <c r="AI35" s="10" t="str">
        <f t="shared" si="0"/>
        <v>90970-03942</v>
      </c>
      <c r="AJ35" s="79" t="s">
        <v>2782</v>
      </c>
      <c r="AK35" s="74" t="e">
        <v>#N/A</v>
      </c>
      <c r="AL35" s="80" t="s">
        <v>61</v>
      </c>
      <c r="AM35" s="80" t="s">
        <v>2697</v>
      </c>
      <c r="AN35" s="80" t="s">
        <v>3037</v>
      </c>
      <c r="AO35" s="80" t="s">
        <v>3038</v>
      </c>
    </row>
    <row r="36" spans="7:41">
      <c r="G36" s="63" t="s">
        <v>74</v>
      </c>
      <c r="H36" s="61" t="s">
        <v>1563</v>
      </c>
      <c r="J36" s="61" t="s">
        <v>98</v>
      </c>
      <c r="K36" s="61" t="s">
        <v>99</v>
      </c>
      <c r="L36" s="61" t="s">
        <v>29</v>
      </c>
      <c r="M36" s="61"/>
      <c r="O36" s="61" t="s">
        <v>228</v>
      </c>
      <c r="P36" s="61" t="s">
        <v>229</v>
      </c>
      <c r="U36" s="74" t="s">
        <v>2058</v>
      </c>
      <c r="V36" s="75" t="s">
        <v>2059</v>
      </c>
      <c r="W36" s="75" t="s">
        <v>648</v>
      </c>
      <c r="X36" s="75" t="s">
        <v>2469</v>
      </c>
      <c r="Y36" s="61"/>
      <c r="Z36" s="61"/>
      <c r="AA36" s="61"/>
      <c r="AI36" s="10" t="str">
        <f t="shared" si="0"/>
        <v>90970-12572</v>
      </c>
      <c r="AJ36" s="79" t="s">
        <v>2783</v>
      </c>
      <c r="AK36" s="74" t="e">
        <v>#N/A</v>
      </c>
      <c r="AL36" s="80" t="s">
        <v>61</v>
      </c>
      <c r="AM36" s="80" t="s">
        <v>2697</v>
      </c>
      <c r="AN36" s="80" t="s">
        <v>3039</v>
      </c>
      <c r="AO36" s="80" t="s">
        <v>3040</v>
      </c>
    </row>
    <row r="37" spans="7:41">
      <c r="G37" s="63" t="s">
        <v>100</v>
      </c>
      <c r="H37" s="61" t="s">
        <v>1564</v>
      </c>
      <c r="J37" s="61" t="s">
        <v>101</v>
      </c>
      <c r="K37" s="61" t="s">
        <v>102</v>
      </c>
      <c r="L37" s="61" t="s">
        <v>29</v>
      </c>
      <c r="M37" s="61"/>
      <c r="O37" s="61" t="s">
        <v>233</v>
      </c>
      <c r="P37" s="61" t="s">
        <v>1367</v>
      </c>
      <c r="U37" s="74" t="s">
        <v>2060</v>
      </c>
      <c r="V37" s="75" t="s">
        <v>2061</v>
      </c>
      <c r="W37" s="75" t="s">
        <v>1899</v>
      </c>
      <c r="X37" s="75" t="s">
        <v>2470</v>
      </c>
      <c r="Y37" s="61"/>
      <c r="Z37" s="61"/>
      <c r="AA37" s="61"/>
      <c r="AI37" s="10" t="str">
        <f t="shared" si="0"/>
        <v>90768-12543</v>
      </c>
      <c r="AJ37" s="79" t="s">
        <v>3189</v>
      </c>
      <c r="AK37" s="74" t="s">
        <v>3190</v>
      </c>
      <c r="AL37" s="80" t="s">
        <v>111</v>
      </c>
      <c r="AM37" s="80" t="s">
        <v>2673</v>
      </c>
      <c r="AN37" s="80" t="s">
        <v>3249</v>
      </c>
      <c r="AO37" s="80" t="s">
        <v>3250</v>
      </c>
    </row>
    <row r="38" spans="7:41">
      <c r="G38" s="63" t="s">
        <v>103</v>
      </c>
      <c r="H38" s="61" t="s">
        <v>104</v>
      </c>
      <c r="J38" s="61" t="s">
        <v>16</v>
      </c>
      <c r="K38" s="61" t="s">
        <v>1661</v>
      </c>
      <c r="L38" s="61"/>
      <c r="M38" s="61"/>
      <c r="O38" s="61" t="s">
        <v>234</v>
      </c>
      <c r="P38" s="61" t="s">
        <v>235</v>
      </c>
      <c r="U38" s="74" t="s">
        <v>2062</v>
      </c>
      <c r="V38" s="75" t="s">
        <v>2063</v>
      </c>
      <c r="W38" s="75" t="s">
        <v>1900</v>
      </c>
      <c r="X38" s="75" t="s">
        <v>2471</v>
      </c>
      <c r="Y38" s="61"/>
      <c r="Z38" s="61"/>
      <c r="AA38" s="61"/>
      <c r="AI38" s="10" t="str">
        <f t="shared" si="0"/>
        <v>90786-04722</v>
      </c>
      <c r="AJ38" s="79" t="s">
        <v>2618</v>
      </c>
      <c r="AK38" s="74" t="s">
        <v>2619</v>
      </c>
      <c r="AL38" s="80" t="s">
        <v>81</v>
      </c>
      <c r="AM38" s="80" t="s">
        <v>2676</v>
      </c>
      <c r="AN38" s="81" t="s">
        <v>90</v>
      </c>
      <c r="AO38" s="80" t="s">
        <v>2734</v>
      </c>
    </row>
    <row r="39" spans="7:41">
      <c r="G39" s="63" t="s">
        <v>46</v>
      </c>
      <c r="H39" s="61" t="s">
        <v>1565</v>
      </c>
      <c r="J39" s="61" t="s">
        <v>54</v>
      </c>
      <c r="K39" s="61" t="s">
        <v>1662</v>
      </c>
      <c r="L39" s="61" t="s">
        <v>25</v>
      </c>
      <c r="M39" s="61"/>
      <c r="O39" s="61" t="s">
        <v>236</v>
      </c>
      <c r="P39" s="61" t="s">
        <v>1368</v>
      </c>
      <c r="U39" s="74" t="s">
        <v>2064</v>
      </c>
      <c r="V39" s="75" t="s">
        <v>2065</v>
      </c>
      <c r="W39" s="75" t="s">
        <v>1901</v>
      </c>
      <c r="X39" s="75" t="s">
        <v>2472</v>
      </c>
      <c r="Y39" s="61"/>
      <c r="Z39" s="61"/>
      <c r="AA39" s="61"/>
      <c r="AI39" s="10" t="str">
        <f t="shared" si="0"/>
        <v>90761-90678</v>
      </c>
      <c r="AJ39" s="79" t="s">
        <v>2784</v>
      </c>
      <c r="AK39" s="74" t="e">
        <v>#N/A</v>
      </c>
      <c r="AL39" s="80" t="s">
        <v>110</v>
      </c>
      <c r="AM39" s="80" t="s">
        <v>2679</v>
      </c>
      <c r="AN39" s="80" t="s">
        <v>39</v>
      </c>
      <c r="AO39" s="80" t="s">
        <v>2683</v>
      </c>
    </row>
    <row r="40" spans="7:41">
      <c r="G40" s="63" t="s">
        <v>39</v>
      </c>
      <c r="H40" s="61" t="s">
        <v>1566</v>
      </c>
      <c r="J40" s="61" t="s">
        <v>106</v>
      </c>
      <c r="K40" s="61" t="s">
        <v>1663</v>
      </c>
      <c r="L40" s="61" t="s">
        <v>25</v>
      </c>
      <c r="M40" s="61"/>
      <c r="O40" s="61" t="s">
        <v>237</v>
      </c>
      <c r="P40" s="61" t="s">
        <v>1369</v>
      </c>
      <c r="U40" s="74" t="s">
        <v>2066</v>
      </c>
      <c r="V40" s="75" t="s">
        <v>2067</v>
      </c>
      <c r="W40" s="75" t="s">
        <v>1901</v>
      </c>
      <c r="X40" s="75" t="s">
        <v>2472</v>
      </c>
      <c r="Y40" s="61"/>
      <c r="Z40" s="61"/>
      <c r="AA40" s="61"/>
      <c r="AI40" s="10" t="str">
        <f t="shared" si="0"/>
        <v>90761-90976</v>
      </c>
      <c r="AJ40" s="79" t="s">
        <v>2785</v>
      </c>
      <c r="AK40" s="74" t="e">
        <v>#N/A</v>
      </c>
      <c r="AL40" s="80" t="s">
        <v>110</v>
      </c>
      <c r="AM40" s="80" t="s">
        <v>2679</v>
      </c>
      <c r="AN40" s="80" t="s">
        <v>32</v>
      </c>
      <c r="AO40" s="80" t="s">
        <v>2695</v>
      </c>
    </row>
    <row r="41" spans="7:41">
      <c r="G41" s="63" t="s">
        <v>107</v>
      </c>
      <c r="H41" s="61" t="s">
        <v>1567</v>
      </c>
      <c r="J41" s="61" t="s">
        <v>108</v>
      </c>
      <c r="K41" s="61" t="s">
        <v>1664</v>
      </c>
      <c r="L41" s="61" t="s">
        <v>25</v>
      </c>
      <c r="M41" s="61"/>
      <c r="O41" s="61" t="s">
        <v>238</v>
      </c>
      <c r="P41" s="61" t="s">
        <v>1370</v>
      </c>
      <c r="U41" s="74" t="s">
        <v>2068</v>
      </c>
      <c r="V41" s="75" t="s">
        <v>2069</v>
      </c>
      <c r="W41" s="75" t="s">
        <v>1902</v>
      </c>
      <c r="X41" s="75" t="s">
        <v>2473</v>
      </c>
      <c r="Y41" s="61"/>
      <c r="Z41" s="61"/>
      <c r="AA41" s="61"/>
      <c r="AI41" s="10" t="str">
        <f t="shared" si="0"/>
        <v>90761-90629</v>
      </c>
      <c r="AJ41" s="79" t="s">
        <v>2786</v>
      </c>
      <c r="AK41" s="74" t="e">
        <v>#N/A</v>
      </c>
      <c r="AL41" s="80" t="s">
        <v>110</v>
      </c>
      <c r="AM41" s="80" t="s">
        <v>2679</v>
      </c>
      <c r="AN41" s="80" t="s">
        <v>64</v>
      </c>
      <c r="AO41" s="80" t="s">
        <v>2698</v>
      </c>
    </row>
    <row r="42" spans="7:41">
      <c r="G42" s="63" t="s">
        <v>106</v>
      </c>
      <c r="H42" s="61" t="s">
        <v>1568</v>
      </c>
      <c r="J42" s="61" t="s">
        <v>65</v>
      </c>
      <c r="K42" s="61" t="s">
        <v>1665</v>
      </c>
      <c r="L42" s="61" t="s">
        <v>25</v>
      </c>
      <c r="M42" s="61"/>
      <c r="O42" s="61" t="s">
        <v>239</v>
      </c>
      <c r="P42" s="61" t="s">
        <v>240</v>
      </c>
      <c r="U42" s="74" t="s">
        <v>2070</v>
      </c>
      <c r="V42" s="75" t="s">
        <v>2071</v>
      </c>
      <c r="W42" s="75" t="s">
        <v>1496</v>
      </c>
      <c r="X42" s="75" t="s">
        <v>2474</v>
      </c>
      <c r="Y42" s="61"/>
      <c r="Z42" s="61"/>
      <c r="AA42" s="61"/>
      <c r="AI42" s="10" t="str">
        <f t="shared" si="0"/>
        <v>90761-90451</v>
      </c>
      <c r="AJ42" s="79" t="s">
        <v>2787</v>
      </c>
      <c r="AK42" s="74" t="e">
        <v>#N/A</v>
      </c>
      <c r="AL42" s="80" t="s">
        <v>110</v>
      </c>
      <c r="AM42" s="80" t="s">
        <v>2679</v>
      </c>
      <c r="AN42" s="80" t="s">
        <v>70</v>
      </c>
      <c r="AO42" s="80" t="s">
        <v>2700</v>
      </c>
    </row>
    <row r="43" spans="7:41">
      <c r="G43" s="63" t="s">
        <v>62</v>
      </c>
      <c r="H43" s="61" t="s">
        <v>1569</v>
      </c>
      <c r="J43" s="61" t="s">
        <v>109</v>
      </c>
      <c r="K43" s="61" t="s">
        <v>1666</v>
      </c>
      <c r="L43" s="61" t="s">
        <v>25</v>
      </c>
      <c r="M43" s="61"/>
      <c r="O43" s="61" t="s">
        <v>241</v>
      </c>
      <c r="P43" s="61" t="s">
        <v>1371</v>
      </c>
      <c r="U43" s="74" t="s">
        <v>2072</v>
      </c>
      <c r="V43" s="75" t="s">
        <v>2073</v>
      </c>
      <c r="W43" s="75" t="s">
        <v>1903</v>
      </c>
      <c r="X43" s="75" t="s">
        <v>2475</v>
      </c>
      <c r="Y43" s="61"/>
      <c r="Z43" s="61"/>
      <c r="AA43" s="61"/>
      <c r="AI43" s="10" t="str">
        <f t="shared" si="0"/>
        <v>90761-90648</v>
      </c>
      <c r="AJ43" s="79" t="s">
        <v>2788</v>
      </c>
      <c r="AK43" s="74" t="e">
        <v>#N/A</v>
      </c>
      <c r="AL43" s="80" t="s">
        <v>110</v>
      </c>
      <c r="AM43" s="80" t="s">
        <v>2679</v>
      </c>
      <c r="AN43" s="80" t="s">
        <v>74</v>
      </c>
      <c r="AO43" s="80" t="s">
        <v>2701</v>
      </c>
    </row>
    <row r="44" spans="7:41">
      <c r="G44" s="63" t="s">
        <v>110</v>
      </c>
      <c r="H44" s="61" t="s">
        <v>1570</v>
      </c>
      <c r="J44" s="61" t="s">
        <v>69</v>
      </c>
      <c r="K44" s="61" t="s">
        <v>1667</v>
      </c>
      <c r="L44" s="61" t="s">
        <v>25</v>
      </c>
      <c r="M44" s="61"/>
      <c r="O44" s="61" t="s">
        <v>242</v>
      </c>
      <c r="P44" s="61" t="s">
        <v>243</v>
      </c>
      <c r="U44" s="74" t="s">
        <v>2074</v>
      </c>
      <c r="V44" s="75" t="s">
        <v>2075</v>
      </c>
      <c r="W44" s="75" t="s">
        <v>1904</v>
      </c>
      <c r="X44" s="75" t="s">
        <v>2476</v>
      </c>
      <c r="Y44" s="61"/>
      <c r="Z44" s="61"/>
      <c r="AA44" s="61"/>
      <c r="AI44" s="10" t="str">
        <f t="shared" si="0"/>
        <v>90761-90979</v>
      </c>
      <c r="AJ44" s="79" t="s">
        <v>2789</v>
      </c>
      <c r="AK44" s="74" t="e">
        <v>#N/A</v>
      </c>
      <c r="AL44" s="80" t="s">
        <v>110</v>
      </c>
      <c r="AM44" s="80" t="s">
        <v>2679</v>
      </c>
      <c r="AN44" s="80" t="s">
        <v>83</v>
      </c>
      <c r="AO44" s="80" t="s">
        <v>2702</v>
      </c>
    </row>
    <row r="45" spans="7:41">
      <c r="G45" s="63" t="s">
        <v>111</v>
      </c>
      <c r="H45" s="61" t="s">
        <v>1571</v>
      </c>
      <c r="J45" s="61" t="s">
        <v>112</v>
      </c>
      <c r="K45" s="61" t="s">
        <v>113</v>
      </c>
      <c r="L45" s="61" t="s">
        <v>25</v>
      </c>
      <c r="M45" s="61"/>
      <c r="O45" s="61" t="s">
        <v>244</v>
      </c>
      <c r="P45" s="61" t="s">
        <v>245</v>
      </c>
      <c r="U45" s="74" t="s">
        <v>2076</v>
      </c>
      <c r="V45" s="75" t="s">
        <v>2077</v>
      </c>
      <c r="W45" s="75" t="s">
        <v>1906</v>
      </c>
      <c r="X45" s="75" t="s">
        <v>2477</v>
      </c>
      <c r="Y45" s="61"/>
      <c r="Z45" s="61"/>
      <c r="AA45" s="61"/>
      <c r="AI45" s="10" t="str">
        <f t="shared" si="0"/>
        <v>90761-90115</v>
      </c>
      <c r="AJ45" s="79" t="s">
        <v>2790</v>
      </c>
      <c r="AK45" s="74" t="e">
        <v>#N/A</v>
      </c>
      <c r="AL45" s="80" t="s">
        <v>110</v>
      </c>
      <c r="AM45" s="80" t="s">
        <v>2679</v>
      </c>
      <c r="AN45" s="80" t="s">
        <v>47</v>
      </c>
      <c r="AO45" s="80" t="s">
        <v>2703</v>
      </c>
    </row>
    <row r="46" spans="7:41">
      <c r="G46" s="63" t="s">
        <v>114</v>
      </c>
      <c r="H46" s="61" t="s">
        <v>1572</v>
      </c>
      <c r="J46" s="61" t="s">
        <v>115</v>
      </c>
      <c r="K46" s="61" t="s">
        <v>116</v>
      </c>
      <c r="L46" s="61" t="s">
        <v>25</v>
      </c>
      <c r="M46" s="61"/>
      <c r="O46" s="61" t="s">
        <v>246</v>
      </c>
      <c r="P46" s="61" t="s">
        <v>247</v>
      </c>
      <c r="U46" s="74" t="s">
        <v>2078</v>
      </c>
      <c r="V46" s="75" t="s">
        <v>2079</v>
      </c>
      <c r="W46" s="75" t="s">
        <v>1907</v>
      </c>
      <c r="X46" s="75" t="s">
        <v>2478</v>
      </c>
      <c r="Y46" s="61"/>
      <c r="Z46" s="61"/>
      <c r="AA46" s="61"/>
      <c r="AI46" s="10" t="str">
        <f t="shared" si="0"/>
        <v>90761-91747</v>
      </c>
      <c r="AJ46" s="79" t="s">
        <v>2791</v>
      </c>
      <c r="AK46" s="74" t="e">
        <v>#N/A</v>
      </c>
      <c r="AL46" s="80" t="s">
        <v>110</v>
      </c>
      <c r="AM46" s="80" t="s">
        <v>2679</v>
      </c>
      <c r="AN46" s="80" t="s">
        <v>76</v>
      </c>
      <c r="AO46" s="80" t="s">
        <v>2710</v>
      </c>
    </row>
    <row r="47" spans="7:41">
      <c r="G47" s="63" t="s">
        <v>119</v>
      </c>
      <c r="H47" s="61" t="s">
        <v>1573</v>
      </c>
      <c r="J47" s="61" t="s">
        <v>60</v>
      </c>
      <c r="K47" s="61" t="s">
        <v>1668</v>
      </c>
      <c r="L47" s="61" t="s">
        <v>25</v>
      </c>
      <c r="M47" s="61"/>
      <c r="O47" s="61" t="s">
        <v>248</v>
      </c>
      <c r="P47" s="61" t="s">
        <v>249</v>
      </c>
      <c r="U47" s="74" t="s">
        <v>2080</v>
      </c>
      <c r="V47" s="75" t="s">
        <v>2081</v>
      </c>
      <c r="W47" s="75" t="s">
        <v>1908</v>
      </c>
      <c r="X47" s="75" t="s">
        <v>2479</v>
      </c>
      <c r="Y47" s="61"/>
      <c r="Z47" s="61"/>
      <c r="AA47" s="61"/>
      <c r="AI47" s="10" t="str">
        <f t="shared" si="0"/>
        <v>90761-90854</v>
      </c>
      <c r="AJ47" s="79" t="s">
        <v>2792</v>
      </c>
      <c r="AK47" s="74" t="e">
        <v>#N/A</v>
      </c>
      <c r="AL47" s="80" t="s">
        <v>110</v>
      </c>
      <c r="AM47" s="80" t="s">
        <v>2679</v>
      </c>
      <c r="AN47" s="80" t="s">
        <v>86</v>
      </c>
      <c r="AO47" s="80" t="s">
        <v>2962</v>
      </c>
    </row>
    <row r="48" spans="7:41">
      <c r="G48" s="63" t="s">
        <v>13</v>
      </c>
      <c r="H48" s="61" t="s">
        <v>1574</v>
      </c>
      <c r="J48" s="61" t="s">
        <v>122</v>
      </c>
      <c r="K48" s="61" t="s">
        <v>1587</v>
      </c>
      <c r="L48" s="61" t="s">
        <v>25</v>
      </c>
      <c r="M48" s="61"/>
      <c r="O48" s="61" t="s">
        <v>250</v>
      </c>
      <c r="P48" s="61" t="s">
        <v>251</v>
      </c>
      <c r="U48" s="74" t="s">
        <v>2082</v>
      </c>
      <c r="V48" s="75" t="s">
        <v>2083</v>
      </c>
      <c r="W48" s="75" t="s">
        <v>1909</v>
      </c>
      <c r="X48" s="75" t="s">
        <v>2480</v>
      </c>
      <c r="Y48" s="61"/>
      <c r="Z48" s="61"/>
      <c r="AA48" s="61"/>
      <c r="AI48" s="10" t="str">
        <f t="shared" si="0"/>
        <v>90761-90647</v>
      </c>
      <c r="AJ48" s="79" t="s">
        <v>2793</v>
      </c>
      <c r="AK48" s="74" t="e">
        <v>#N/A</v>
      </c>
      <c r="AL48" s="80" t="s">
        <v>110</v>
      </c>
      <c r="AM48" s="80" t="s">
        <v>2679</v>
      </c>
      <c r="AN48" s="80" t="s">
        <v>80</v>
      </c>
      <c r="AO48" s="80" t="s">
        <v>3041</v>
      </c>
    </row>
    <row r="49" spans="7:41">
      <c r="G49" s="63" t="s">
        <v>81</v>
      </c>
      <c r="H49" s="61" t="s">
        <v>1575</v>
      </c>
      <c r="J49" s="61" t="s">
        <v>73</v>
      </c>
      <c r="K49" s="61" t="s">
        <v>1669</v>
      </c>
      <c r="L49" s="61" t="s">
        <v>25</v>
      </c>
      <c r="M49" s="61"/>
      <c r="O49" s="61" t="s">
        <v>252</v>
      </c>
      <c r="P49" s="61" t="s">
        <v>1372</v>
      </c>
      <c r="U49" s="74" t="s">
        <v>2084</v>
      </c>
      <c r="V49" s="75" t="s">
        <v>2085</v>
      </c>
      <c r="W49" s="75" t="s">
        <v>995</v>
      </c>
      <c r="X49" s="75" t="s">
        <v>2481</v>
      </c>
      <c r="Y49" s="61"/>
      <c r="Z49" s="61"/>
      <c r="AA49" s="61"/>
      <c r="AI49" s="10" t="str">
        <f t="shared" si="0"/>
        <v>90761-90866</v>
      </c>
      <c r="AJ49" s="79" t="s">
        <v>2794</v>
      </c>
      <c r="AK49" s="74" t="e">
        <v>#N/A</v>
      </c>
      <c r="AL49" s="80" t="s">
        <v>110</v>
      </c>
      <c r="AM49" s="80" t="s">
        <v>2679</v>
      </c>
      <c r="AN49" s="80" t="s">
        <v>88</v>
      </c>
      <c r="AO49" s="80" t="s">
        <v>3042</v>
      </c>
    </row>
    <row r="50" spans="7:41">
      <c r="G50" s="63" t="s">
        <v>23</v>
      </c>
      <c r="H50" s="61" t="s">
        <v>1576</v>
      </c>
      <c r="J50" s="61" t="s">
        <v>114</v>
      </c>
      <c r="K50" s="61" t="s">
        <v>1670</v>
      </c>
      <c r="L50" s="61" t="s">
        <v>25</v>
      </c>
      <c r="M50" s="61"/>
      <c r="O50" s="61" t="s">
        <v>253</v>
      </c>
      <c r="P50" s="61" t="s">
        <v>254</v>
      </c>
      <c r="U50" s="74" t="s">
        <v>2086</v>
      </c>
      <c r="V50" s="75" t="s">
        <v>2087</v>
      </c>
      <c r="W50" s="75" t="s">
        <v>995</v>
      </c>
      <c r="X50" s="75" t="s">
        <v>2481</v>
      </c>
      <c r="Y50" s="61"/>
      <c r="Z50" s="61"/>
      <c r="AA50" s="61"/>
      <c r="AI50" s="10" t="str">
        <f t="shared" si="0"/>
        <v>90761-92228</v>
      </c>
      <c r="AJ50" s="79" t="s">
        <v>2795</v>
      </c>
      <c r="AK50" s="74" t="e">
        <v>#N/A</v>
      </c>
      <c r="AL50" s="80" t="s">
        <v>110</v>
      </c>
      <c r="AM50" s="80" t="s">
        <v>2679</v>
      </c>
      <c r="AN50" s="80" t="s">
        <v>3043</v>
      </c>
      <c r="AO50" s="80" t="s">
        <v>3044</v>
      </c>
    </row>
    <row r="51" spans="7:41">
      <c r="G51" s="63" t="s">
        <v>123</v>
      </c>
      <c r="H51" s="61" t="s">
        <v>1577</v>
      </c>
      <c r="J51" s="61" t="s">
        <v>107</v>
      </c>
      <c r="K51" s="61" t="s">
        <v>1671</v>
      </c>
      <c r="L51" s="61" t="s">
        <v>25</v>
      </c>
      <c r="M51" s="61"/>
      <c r="O51" s="61" t="s">
        <v>255</v>
      </c>
      <c r="P51" s="61" t="s">
        <v>1167</v>
      </c>
      <c r="U51" s="74" t="s">
        <v>2088</v>
      </c>
      <c r="V51" s="75" t="s">
        <v>2089</v>
      </c>
      <c r="W51" s="75" t="s">
        <v>966</v>
      </c>
      <c r="X51" s="75" t="s">
        <v>2482</v>
      </c>
      <c r="Y51" s="61"/>
      <c r="Z51" s="61"/>
      <c r="AA51" s="61"/>
      <c r="AI51" s="10" t="str">
        <f t="shared" si="0"/>
        <v>90988-90988</v>
      </c>
      <c r="AJ51" s="79" t="s">
        <v>2620</v>
      </c>
      <c r="AK51" s="74" t="s">
        <v>2621</v>
      </c>
      <c r="AL51" s="80" t="s">
        <v>109</v>
      </c>
      <c r="AM51" s="80" t="s">
        <v>2677</v>
      </c>
      <c r="AN51" s="80" t="s">
        <v>109</v>
      </c>
      <c r="AO51" s="80" t="s">
        <v>2735</v>
      </c>
    </row>
    <row r="52" spans="7:41">
      <c r="G52" s="63" t="s">
        <v>124</v>
      </c>
      <c r="H52" s="61" t="s">
        <v>1578</v>
      </c>
      <c r="J52" s="61" t="s">
        <v>124</v>
      </c>
      <c r="K52" s="61" t="s">
        <v>1672</v>
      </c>
      <c r="L52" s="61" t="s">
        <v>25</v>
      </c>
      <c r="M52" s="61"/>
      <c r="O52" s="61" t="s">
        <v>256</v>
      </c>
      <c r="P52" s="61" t="s">
        <v>257</v>
      </c>
      <c r="U52" s="74" t="s">
        <v>2090</v>
      </c>
      <c r="V52" s="75" t="s">
        <v>2091</v>
      </c>
      <c r="W52" s="75" t="s">
        <v>1492</v>
      </c>
      <c r="X52" s="75" t="s">
        <v>2483</v>
      </c>
      <c r="Y52" s="61"/>
      <c r="Z52" s="61"/>
      <c r="AA52" s="61"/>
      <c r="AI52" s="10" t="str">
        <f t="shared" si="0"/>
        <v>90577-90577</v>
      </c>
      <c r="AJ52" s="79" t="s">
        <v>2622</v>
      </c>
      <c r="AK52" s="74" t="s">
        <v>2623</v>
      </c>
      <c r="AL52" s="80" t="s">
        <v>36</v>
      </c>
      <c r="AM52" s="80" t="s">
        <v>2678</v>
      </c>
      <c r="AN52" s="80" t="s">
        <v>36</v>
      </c>
      <c r="AO52" s="80" t="s">
        <v>2678</v>
      </c>
    </row>
    <row r="53" spans="7:41">
      <c r="G53" s="63" t="s">
        <v>127</v>
      </c>
      <c r="H53" s="61" t="s">
        <v>128</v>
      </c>
      <c r="J53" s="61" t="s">
        <v>38</v>
      </c>
      <c r="K53" s="61" t="s">
        <v>1673</v>
      </c>
      <c r="L53" s="61" t="s">
        <v>25</v>
      </c>
      <c r="M53" s="61"/>
      <c r="O53" s="61" t="s">
        <v>258</v>
      </c>
      <c r="P53" s="61" t="s">
        <v>259</v>
      </c>
      <c r="U53" s="74" t="s">
        <v>2092</v>
      </c>
      <c r="V53" s="75" t="s">
        <v>2093</v>
      </c>
      <c r="W53" s="75" t="s">
        <v>1486</v>
      </c>
      <c r="X53" s="75" t="s">
        <v>2484</v>
      </c>
      <c r="Y53" s="61"/>
      <c r="Z53" s="61"/>
      <c r="AA53" s="61"/>
      <c r="AI53" s="10" t="str">
        <f t="shared" si="0"/>
        <v>90761-05170</v>
      </c>
      <c r="AJ53" s="79" t="s">
        <v>2624</v>
      </c>
      <c r="AK53" s="74" t="s">
        <v>2625</v>
      </c>
      <c r="AL53" s="80" t="s">
        <v>110</v>
      </c>
      <c r="AM53" s="80" t="s">
        <v>2679</v>
      </c>
      <c r="AN53" s="81" t="s">
        <v>2736</v>
      </c>
      <c r="AO53" s="80" t="s">
        <v>2737</v>
      </c>
    </row>
    <row r="54" spans="7:41">
      <c r="G54" s="63" t="s">
        <v>86</v>
      </c>
      <c r="H54" s="61" t="s">
        <v>1579</v>
      </c>
      <c r="J54" s="61" t="s">
        <v>130</v>
      </c>
      <c r="K54" s="61" t="s">
        <v>1674</v>
      </c>
      <c r="L54" s="61" t="s">
        <v>25</v>
      </c>
      <c r="M54" s="61"/>
      <c r="O54" s="61" t="s">
        <v>260</v>
      </c>
      <c r="P54" s="61" t="s">
        <v>1373</v>
      </c>
      <c r="U54" s="74" t="s">
        <v>2094</v>
      </c>
      <c r="V54" s="75" t="s">
        <v>2095</v>
      </c>
      <c r="W54" s="75" t="s">
        <v>1216</v>
      </c>
      <c r="X54" s="75" t="s">
        <v>2485</v>
      </c>
      <c r="Y54" s="61"/>
      <c r="Z54" s="61"/>
      <c r="AA54" s="61"/>
      <c r="AI54" s="10" t="str">
        <f t="shared" si="0"/>
        <v>90673-05236</v>
      </c>
      <c r="AJ54" s="79" t="s">
        <v>2796</v>
      </c>
      <c r="AK54" s="74" t="e">
        <v>#N/A</v>
      </c>
      <c r="AL54" s="80" t="s">
        <v>46</v>
      </c>
      <c r="AM54" s="80" t="s">
        <v>2684</v>
      </c>
      <c r="AN54" s="80" t="s">
        <v>3045</v>
      </c>
      <c r="AO54" s="80" t="s">
        <v>3046</v>
      </c>
    </row>
    <row r="55" spans="7:41">
      <c r="G55" s="63" t="s">
        <v>131</v>
      </c>
      <c r="H55" s="61" t="s">
        <v>1580</v>
      </c>
      <c r="J55" s="61" t="s">
        <v>131</v>
      </c>
      <c r="K55" s="61" t="s">
        <v>1675</v>
      </c>
      <c r="L55" s="61" t="s">
        <v>34</v>
      </c>
      <c r="M55" s="61"/>
      <c r="O55" s="61" t="s">
        <v>261</v>
      </c>
      <c r="P55" s="61" t="s">
        <v>1374</v>
      </c>
      <c r="U55" s="74" t="s">
        <v>2096</v>
      </c>
      <c r="V55" s="75" t="s">
        <v>2097</v>
      </c>
      <c r="W55" s="75" t="s">
        <v>1910</v>
      </c>
      <c r="X55" s="75" t="s">
        <v>2486</v>
      </c>
      <c r="Y55" s="61"/>
      <c r="Z55" s="61"/>
      <c r="AA55" s="61"/>
      <c r="AI55" s="10" t="str">
        <f t="shared" si="0"/>
        <v>90786-90786</v>
      </c>
      <c r="AJ55" s="79" t="s">
        <v>2626</v>
      </c>
      <c r="AK55" s="74" t="s">
        <v>2627</v>
      </c>
      <c r="AL55" s="80" t="s">
        <v>81</v>
      </c>
      <c r="AM55" s="80" t="s">
        <v>2676</v>
      </c>
      <c r="AN55" s="80" t="s">
        <v>81</v>
      </c>
      <c r="AO55" s="80" t="s">
        <v>2676</v>
      </c>
    </row>
    <row r="56" spans="7:41">
      <c r="G56" s="63" t="s">
        <v>88</v>
      </c>
      <c r="H56" s="61" t="s">
        <v>1581</v>
      </c>
      <c r="J56" s="61" t="s">
        <v>75</v>
      </c>
      <c r="K56" s="61" t="s">
        <v>1553</v>
      </c>
      <c r="L56" s="61" t="s">
        <v>34</v>
      </c>
      <c r="M56" s="61"/>
      <c r="O56" s="61" t="s">
        <v>1375</v>
      </c>
      <c r="P56" s="61" t="s">
        <v>1376</v>
      </c>
      <c r="U56" s="74" t="s">
        <v>2098</v>
      </c>
      <c r="V56" s="75" t="s">
        <v>2099</v>
      </c>
      <c r="W56" s="75" t="s">
        <v>1485</v>
      </c>
      <c r="X56" s="75" t="s">
        <v>2487</v>
      </c>
      <c r="Y56" s="61"/>
      <c r="Z56" s="61"/>
      <c r="AA56" s="61"/>
      <c r="AI56" s="10" t="str">
        <f t="shared" si="0"/>
        <v>90145-90145</v>
      </c>
      <c r="AJ56" s="79" t="s">
        <v>2628</v>
      </c>
      <c r="AK56" s="63" t="s">
        <v>2629</v>
      </c>
      <c r="AL56" s="80" t="s">
        <v>54</v>
      </c>
      <c r="AM56" s="80" t="s">
        <v>2680</v>
      </c>
      <c r="AN56" s="80" t="s">
        <v>54</v>
      </c>
      <c r="AO56" s="80" t="s">
        <v>2738</v>
      </c>
    </row>
    <row r="57" spans="7:41">
      <c r="G57" s="63" t="s">
        <v>27</v>
      </c>
      <c r="H57" s="61" t="s">
        <v>1582</v>
      </c>
      <c r="J57" s="61" t="s">
        <v>119</v>
      </c>
      <c r="K57" s="61" t="s">
        <v>1676</v>
      </c>
      <c r="L57" s="61" t="s">
        <v>34</v>
      </c>
      <c r="M57" s="61"/>
      <c r="O57" s="61" t="s">
        <v>262</v>
      </c>
      <c r="P57" s="61" t="s">
        <v>263</v>
      </c>
      <c r="U57" s="74" t="s">
        <v>2100</v>
      </c>
      <c r="V57" s="75" t="s">
        <v>2101</v>
      </c>
      <c r="W57" s="75" t="s">
        <v>1911</v>
      </c>
      <c r="X57" s="75" t="s">
        <v>2488</v>
      </c>
      <c r="Y57" s="61"/>
      <c r="Z57" s="61"/>
      <c r="AA57" s="61"/>
      <c r="AI57" s="10" t="str">
        <f t="shared" si="0"/>
        <v>90788-90788</v>
      </c>
      <c r="AJ57" s="79" t="s">
        <v>2630</v>
      </c>
      <c r="AK57" s="63" t="s">
        <v>2631</v>
      </c>
      <c r="AL57" s="80" t="s">
        <v>23</v>
      </c>
      <c r="AM57" s="80" t="s">
        <v>2681</v>
      </c>
      <c r="AN57" s="80" t="s">
        <v>23</v>
      </c>
      <c r="AO57" s="80" t="s">
        <v>2681</v>
      </c>
    </row>
    <row r="58" spans="7:41">
      <c r="G58" s="63" t="s">
        <v>132</v>
      </c>
      <c r="H58" s="61" t="s">
        <v>133</v>
      </c>
      <c r="J58" s="61" t="s">
        <v>100</v>
      </c>
      <c r="K58" s="61" t="s">
        <v>1677</v>
      </c>
      <c r="L58" s="61" t="s">
        <v>34</v>
      </c>
      <c r="M58" s="61"/>
      <c r="O58" s="61" t="s">
        <v>264</v>
      </c>
      <c r="P58" s="61" t="s">
        <v>1377</v>
      </c>
      <c r="U58" s="74" t="s">
        <v>2102</v>
      </c>
      <c r="V58" s="75" t="s">
        <v>2103</v>
      </c>
      <c r="W58" s="75" t="s">
        <v>1912</v>
      </c>
      <c r="X58" s="75" t="s">
        <v>2489</v>
      </c>
      <c r="Y58" s="61"/>
      <c r="Z58" s="61"/>
      <c r="AA58" s="61"/>
      <c r="AI58" s="10" t="str">
        <f t="shared" si="0"/>
        <v>92956-10256</v>
      </c>
      <c r="AJ58" s="79" t="s">
        <v>2632</v>
      </c>
      <c r="AK58" s="63" t="s">
        <v>2633</v>
      </c>
      <c r="AL58" s="80" t="s">
        <v>156</v>
      </c>
      <c r="AM58" s="80" t="s">
        <v>2682</v>
      </c>
      <c r="AN58" s="80" t="s">
        <v>2739</v>
      </c>
      <c r="AO58" s="80" t="s">
        <v>2740</v>
      </c>
    </row>
    <row r="59" spans="7:41">
      <c r="G59" s="63" t="s">
        <v>134</v>
      </c>
      <c r="H59" s="61" t="s">
        <v>1583</v>
      </c>
      <c r="J59" s="61" t="s">
        <v>134</v>
      </c>
      <c r="K59" s="61" t="s">
        <v>1678</v>
      </c>
      <c r="L59" s="61" t="s">
        <v>34</v>
      </c>
      <c r="M59" s="61"/>
      <c r="O59" s="61" t="s">
        <v>265</v>
      </c>
      <c r="P59" s="61" t="s">
        <v>266</v>
      </c>
      <c r="U59" s="74" t="s">
        <v>2104</v>
      </c>
      <c r="V59" s="75" t="s">
        <v>2105</v>
      </c>
      <c r="W59" s="75" t="s">
        <v>1913</v>
      </c>
      <c r="X59" s="75" t="s">
        <v>2490</v>
      </c>
      <c r="Y59" s="61"/>
      <c r="Z59" s="61"/>
      <c r="AA59" s="61"/>
      <c r="AI59" s="10" t="str">
        <f t="shared" si="0"/>
        <v>-04722</v>
      </c>
      <c r="AJ59" s="79" t="s">
        <v>1729</v>
      </c>
      <c r="AK59" s="63" t="s">
        <v>2634</v>
      </c>
      <c r="AL59" s="80" t="s">
        <v>1905</v>
      </c>
      <c r="AM59" s="80" t="s">
        <v>1905</v>
      </c>
      <c r="AN59" s="80" t="s">
        <v>90</v>
      </c>
      <c r="AO59" s="80" t="s">
        <v>2734</v>
      </c>
    </row>
    <row r="60" spans="7:41">
      <c r="G60" s="63" t="s">
        <v>135</v>
      </c>
      <c r="H60" s="61" t="s">
        <v>1584</v>
      </c>
      <c r="J60" s="61" t="s">
        <v>49</v>
      </c>
      <c r="K60" s="61" t="s">
        <v>1679</v>
      </c>
      <c r="L60" s="61" t="s">
        <v>34</v>
      </c>
      <c r="M60" s="61"/>
      <c r="O60" s="61" t="s">
        <v>267</v>
      </c>
      <c r="P60" s="61" t="s">
        <v>268</v>
      </c>
      <c r="U60" s="74" t="s">
        <v>2106</v>
      </c>
      <c r="V60" s="75" t="s">
        <v>2107</v>
      </c>
      <c r="W60" s="75" t="s">
        <v>1914</v>
      </c>
      <c r="X60" s="75" t="s">
        <v>2491</v>
      </c>
      <c r="Y60" s="61"/>
      <c r="Z60" s="61"/>
      <c r="AA60" s="61"/>
      <c r="AI60" s="10" t="str">
        <f t="shared" si="0"/>
        <v>90761-00515</v>
      </c>
      <c r="AJ60" s="79" t="s">
        <v>1730</v>
      </c>
      <c r="AK60" s="63" t="e">
        <v>#N/A</v>
      </c>
      <c r="AL60" s="80" t="s">
        <v>110</v>
      </c>
      <c r="AM60" s="80" t="s">
        <v>2679</v>
      </c>
      <c r="AN60" s="80" t="s">
        <v>1731</v>
      </c>
      <c r="AO60" s="80" t="s">
        <v>3047</v>
      </c>
    </row>
    <row r="61" spans="7:41">
      <c r="G61" s="63" t="s">
        <v>136</v>
      </c>
      <c r="H61" s="61" t="s">
        <v>1585</v>
      </c>
      <c r="J61" s="61" t="s">
        <v>111</v>
      </c>
      <c r="K61" s="61" t="s">
        <v>2440</v>
      </c>
      <c r="L61" s="61" t="s">
        <v>34</v>
      </c>
      <c r="M61" s="61"/>
      <c r="O61" s="61" t="s">
        <v>269</v>
      </c>
      <c r="P61" s="61" t="s">
        <v>270</v>
      </c>
      <c r="U61" s="74" t="s">
        <v>2108</v>
      </c>
      <c r="V61" s="75" t="s">
        <v>2109</v>
      </c>
      <c r="W61" s="75" t="s">
        <v>1915</v>
      </c>
      <c r="X61" s="75" t="s">
        <v>2492</v>
      </c>
      <c r="Y61" s="61"/>
      <c r="Z61" s="61"/>
      <c r="AA61" s="61"/>
      <c r="AI61" s="10" t="str">
        <f t="shared" si="0"/>
        <v>90979-11079</v>
      </c>
      <c r="AJ61" s="79" t="s">
        <v>1732</v>
      </c>
      <c r="AK61" s="63" t="e">
        <v>#N/A</v>
      </c>
      <c r="AL61" s="80" t="s">
        <v>83</v>
      </c>
      <c r="AM61" s="80" t="s">
        <v>2702</v>
      </c>
      <c r="AN61" s="80" t="s">
        <v>1733</v>
      </c>
      <c r="AO61" s="80" t="s">
        <v>3048</v>
      </c>
    </row>
    <row r="62" spans="7:41">
      <c r="G62" s="63" t="s">
        <v>137</v>
      </c>
      <c r="H62" s="61" t="s">
        <v>138</v>
      </c>
      <c r="J62" s="61" t="s">
        <v>135</v>
      </c>
      <c r="K62" s="61" t="s">
        <v>1680</v>
      </c>
      <c r="L62" s="61" t="s">
        <v>34</v>
      </c>
      <c r="M62" s="61"/>
      <c r="O62" s="61" t="s">
        <v>271</v>
      </c>
      <c r="P62" s="61" t="s">
        <v>272</v>
      </c>
      <c r="U62" s="74" t="s">
        <v>2110</v>
      </c>
      <c r="V62" s="75" t="s">
        <v>2111</v>
      </c>
      <c r="W62" s="75" t="s">
        <v>1916</v>
      </c>
      <c r="X62" s="75" t="s">
        <v>2493</v>
      </c>
      <c r="Y62" s="61"/>
      <c r="Z62" s="61"/>
      <c r="AA62" s="61"/>
      <c r="AI62" s="10" t="str">
        <f t="shared" si="0"/>
        <v>90678-00123</v>
      </c>
      <c r="AJ62" s="79" t="s">
        <v>1734</v>
      </c>
      <c r="AK62" s="63" t="e">
        <v>#N/A</v>
      </c>
      <c r="AL62" s="80" t="s">
        <v>39</v>
      </c>
      <c r="AM62" s="80" t="s">
        <v>2683</v>
      </c>
      <c r="AN62" s="80" t="s">
        <v>1735</v>
      </c>
      <c r="AO62" s="80" t="s">
        <v>3049</v>
      </c>
    </row>
    <row r="63" spans="7:41">
      <c r="G63" s="63" t="s">
        <v>130</v>
      </c>
      <c r="H63" s="61" t="s">
        <v>1586</v>
      </c>
      <c r="J63" s="61" t="s">
        <v>87</v>
      </c>
      <c r="K63" s="61" t="s">
        <v>1681</v>
      </c>
      <c r="L63" s="61" t="s">
        <v>34</v>
      </c>
      <c r="M63" s="61"/>
      <c r="O63" s="61" t="s">
        <v>273</v>
      </c>
      <c r="P63" s="61" t="s">
        <v>1267</v>
      </c>
      <c r="U63" s="74" t="s">
        <v>2112</v>
      </c>
      <c r="V63" s="75" t="s">
        <v>2113</v>
      </c>
      <c r="W63" s="75" t="s">
        <v>1902</v>
      </c>
      <c r="X63" s="75" t="s">
        <v>2473</v>
      </c>
      <c r="Y63" s="61"/>
      <c r="Z63" s="61"/>
      <c r="AA63" s="61"/>
      <c r="AI63" s="10" t="str">
        <f t="shared" si="0"/>
        <v>90678-90678</v>
      </c>
      <c r="AJ63" s="79" t="s">
        <v>1736</v>
      </c>
      <c r="AK63" s="63" t="s">
        <v>2635</v>
      </c>
      <c r="AL63" s="80" t="s">
        <v>39</v>
      </c>
      <c r="AM63" s="80" t="s">
        <v>2683</v>
      </c>
      <c r="AN63" s="80" t="s">
        <v>39</v>
      </c>
      <c r="AO63" s="80" t="s">
        <v>2683</v>
      </c>
    </row>
    <row r="64" spans="7:41">
      <c r="G64" s="63" t="s">
        <v>139</v>
      </c>
      <c r="H64" s="61" t="s">
        <v>140</v>
      </c>
      <c r="J64" s="61" t="s">
        <v>89</v>
      </c>
      <c r="K64" s="61" t="s">
        <v>1682</v>
      </c>
      <c r="L64" s="61" t="s">
        <v>34</v>
      </c>
      <c r="M64" s="61"/>
      <c r="O64" s="61" t="s">
        <v>274</v>
      </c>
      <c r="P64" s="61" t="s">
        <v>275</v>
      </c>
      <c r="U64" s="74" t="s">
        <v>2114</v>
      </c>
      <c r="V64" s="75" t="s">
        <v>2115</v>
      </c>
      <c r="W64" s="75" t="s">
        <v>1917</v>
      </c>
      <c r="X64" s="75" t="s">
        <v>2494</v>
      </c>
      <c r="Y64" s="61"/>
      <c r="Z64" s="61"/>
      <c r="AA64" s="61"/>
      <c r="AI64" s="10" t="str">
        <f t="shared" si="0"/>
        <v>90673-90673</v>
      </c>
      <c r="AJ64" s="79" t="s">
        <v>1737</v>
      </c>
      <c r="AK64" s="63" t="s">
        <v>2636</v>
      </c>
      <c r="AL64" s="80" t="s">
        <v>46</v>
      </c>
      <c r="AM64" s="80" t="s">
        <v>2684</v>
      </c>
      <c r="AN64" s="80" t="s">
        <v>46</v>
      </c>
      <c r="AO64" s="80" t="s">
        <v>2684</v>
      </c>
    </row>
    <row r="65" spans="7:41">
      <c r="G65" s="63" t="s">
        <v>122</v>
      </c>
      <c r="H65" s="61" t="s">
        <v>1587</v>
      </c>
      <c r="J65" s="61" t="s">
        <v>136</v>
      </c>
      <c r="K65" s="61" t="s">
        <v>1585</v>
      </c>
      <c r="L65" s="61" t="s">
        <v>34</v>
      </c>
      <c r="M65" s="61"/>
      <c r="O65" s="61" t="s">
        <v>276</v>
      </c>
      <c r="P65" s="61" t="s">
        <v>277</v>
      </c>
      <c r="U65" s="74" t="s">
        <v>2116</v>
      </c>
      <c r="V65" s="75" t="s">
        <v>2117</v>
      </c>
      <c r="W65" s="75" t="s">
        <v>1918</v>
      </c>
      <c r="X65" s="75" t="s">
        <v>2495</v>
      </c>
      <c r="Y65" s="61"/>
      <c r="Z65" s="61"/>
      <c r="AA65" s="61"/>
      <c r="AI65" s="10" t="str">
        <f t="shared" si="0"/>
        <v>90517-90517</v>
      </c>
      <c r="AJ65" s="79" t="s">
        <v>1738</v>
      </c>
      <c r="AK65" s="63" t="s">
        <v>2637</v>
      </c>
      <c r="AL65" s="80" t="s">
        <v>43</v>
      </c>
      <c r="AM65" s="80" t="s">
        <v>2685</v>
      </c>
      <c r="AN65" s="80" t="s">
        <v>43</v>
      </c>
      <c r="AO65" s="80" t="s">
        <v>2685</v>
      </c>
    </row>
    <row r="66" spans="7:41">
      <c r="G66" s="63" t="s">
        <v>61</v>
      </c>
      <c r="H66" s="61" t="s">
        <v>1588</v>
      </c>
      <c r="J66" s="61" t="s">
        <v>53</v>
      </c>
      <c r="K66" s="61" t="s">
        <v>1545</v>
      </c>
      <c r="L66" s="61" t="s">
        <v>34</v>
      </c>
      <c r="M66" s="61"/>
      <c r="O66" s="61" t="s">
        <v>278</v>
      </c>
      <c r="P66" s="61" t="s">
        <v>279</v>
      </c>
      <c r="U66" s="74" t="s">
        <v>2118</v>
      </c>
      <c r="V66" s="75" t="s">
        <v>2119</v>
      </c>
      <c r="W66" s="75" t="s">
        <v>1919</v>
      </c>
      <c r="X66" s="75" t="s">
        <v>2496</v>
      </c>
      <c r="Y66" s="61"/>
      <c r="Z66" s="61"/>
      <c r="AA66" s="61"/>
      <c r="AI66" s="10" t="str">
        <f t="shared" si="0"/>
        <v>90781-90781</v>
      </c>
      <c r="AJ66" s="79" t="s">
        <v>1739</v>
      </c>
      <c r="AK66" s="63" t="s">
        <v>2638</v>
      </c>
      <c r="AL66" s="80" t="s">
        <v>119</v>
      </c>
      <c r="AM66" s="80" t="s">
        <v>2686</v>
      </c>
      <c r="AN66" s="80" t="s">
        <v>119</v>
      </c>
      <c r="AO66" s="80" t="s">
        <v>2741</v>
      </c>
    </row>
    <row r="67" spans="7:41">
      <c r="G67" s="63" t="s">
        <v>32</v>
      </c>
      <c r="H67" s="61" t="s">
        <v>1589</v>
      </c>
      <c r="J67" s="61" t="s">
        <v>123</v>
      </c>
      <c r="K67" s="61" t="s">
        <v>1577</v>
      </c>
      <c r="L67" s="61" t="s">
        <v>34</v>
      </c>
      <c r="M67" s="61"/>
      <c r="O67" s="61" t="s">
        <v>280</v>
      </c>
      <c r="P67" s="61" t="s">
        <v>281</v>
      </c>
      <c r="U67" s="74" t="s">
        <v>2120</v>
      </c>
      <c r="V67" s="75" t="s">
        <v>2121</v>
      </c>
      <c r="W67" s="75" t="s">
        <v>1920</v>
      </c>
      <c r="X67" s="75" t="s">
        <v>2497</v>
      </c>
      <c r="Y67" s="61"/>
      <c r="Z67" s="61"/>
      <c r="AA67" s="61"/>
      <c r="AI67" s="10" t="str">
        <f t="shared" si="0"/>
        <v>90859-90859</v>
      </c>
      <c r="AJ67" s="79" t="s">
        <v>1740</v>
      </c>
      <c r="AK67" s="63" t="s">
        <v>2639</v>
      </c>
      <c r="AL67" s="80" t="s">
        <v>131</v>
      </c>
      <c r="AM67" s="80" t="s">
        <v>2687</v>
      </c>
      <c r="AN67" s="80" t="s">
        <v>131</v>
      </c>
      <c r="AO67" s="80" t="s">
        <v>2742</v>
      </c>
    </row>
    <row r="68" spans="7:41">
      <c r="G68" s="63" t="s">
        <v>83</v>
      </c>
      <c r="H68" s="61" t="s">
        <v>1590</v>
      </c>
      <c r="J68" s="61" t="s">
        <v>141</v>
      </c>
      <c r="K68" s="61" t="s">
        <v>142</v>
      </c>
      <c r="L68" s="61" t="s">
        <v>34</v>
      </c>
      <c r="M68" s="61"/>
      <c r="O68" s="61" t="s">
        <v>282</v>
      </c>
      <c r="P68" s="61" t="s">
        <v>283</v>
      </c>
      <c r="U68" s="74" t="s">
        <v>2122</v>
      </c>
      <c r="V68" s="75" t="s">
        <v>2123</v>
      </c>
      <c r="W68" s="75" t="s">
        <v>1921</v>
      </c>
      <c r="X68" s="75" t="s">
        <v>2498</v>
      </c>
      <c r="Y68" s="61"/>
      <c r="Z68" s="61"/>
      <c r="AA68" s="61"/>
      <c r="AI68" s="10" t="str">
        <f t="shared" ref="AI68:AI131" si="1">AL68&amp;"-"&amp;AN68</f>
        <v>90386-90386</v>
      </c>
      <c r="AJ68" s="79" t="s">
        <v>1741</v>
      </c>
      <c r="AK68" s="63" t="s">
        <v>2640</v>
      </c>
      <c r="AL68" s="80" t="s">
        <v>75</v>
      </c>
      <c r="AM68" s="80" t="s">
        <v>2688</v>
      </c>
      <c r="AN68" s="80" t="s">
        <v>75</v>
      </c>
      <c r="AO68" s="80" t="s">
        <v>2743</v>
      </c>
    </row>
    <row r="69" spans="7:41">
      <c r="G69" s="63" t="s">
        <v>109</v>
      </c>
      <c r="H69" s="61" t="s">
        <v>1591</v>
      </c>
      <c r="J69" s="61" t="s">
        <v>144</v>
      </c>
      <c r="K69" s="61" t="s">
        <v>145</v>
      </c>
      <c r="L69" s="61" t="s">
        <v>34</v>
      </c>
      <c r="M69" s="61"/>
      <c r="O69" s="61" t="s">
        <v>284</v>
      </c>
      <c r="P69" s="61" t="s">
        <v>285</v>
      </c>
      <c r="U69" s="74" t="s">
        <v>2124</v>
      </c>
      <c r="V69" s="75" t="s">
        <v>2125</v>
      </c>
      <c r="W69" s="75" t="s">
        <v>1922</v>
      </c>
      <c r="X69" s="75" t="s">
        <v>2499</v>
      </c>
      <c r="Y69" s="61"/>
      <c r="Z69" s="61"/>
      <c r="AA69" s="61"/>
      <c r="AI69" s="10" t="str">
        <f t="shared" si="1"/>
        <v>90649-90649</v>
      </c>
      <c r="AJ69" s="79" t="s">
        <v>1742</v>
      </c>
      <c r="AK69" s="63" t="s">
        <v>2641</v>
      </c>
      <c r="AL69" s="80" t="s">
        <v>100</v>
      </c>
      <c r="AM69" s="80" t="s">
        <v>2689</v>
      </c>
      <c r="AN69" s="80" t="s">
        <v>100</v>
      </c>
      <c r="AO69" s="80" t="s">
        <v>2744</v>
      </c>
    </row>
    <row r="70" spans="7:41">
      <c r="G70" s="63" t="s">
        <v>143</v>
      </c>
      <c r="H70" s="61" t="s">
        <v>1592</v>
      </c>
      <c r="J70" s="61" t="s">
        <v>146</v>
      </c>
      <c r="K70" s="61" t="s">
        <v>147</v>
      </c>
      <c r="L70" s="61" t="s">
        <v>34</v>
      </c>
      <c r="M70" s="61"/>
      <c r="O70" s="61" t="s">
        <v>286</v>
      </c>
      <c r="P70" s="61" t="s">
        <v>287</v>
      </c>
      <c r="U70" s="74" t="s">
        <v>2126</v>
      </c>
      <c r="V70" s="75" t="s">
        <v>2127</v>
      </c>
      <c r="W70" s="75" t="s">
        <v>1923</v>
      </c>
      <c r="X70" s="75" t="s">
        <v>2500</v>
      </c>
      <c r="Y70" s="61"/>
      <c r="Z70" s="61"/>
      <c r="AA70" s="61"/>
      <c r="AI70" s="10" t="str">
        <f t="shared" si="1"/>
        <v>90495-90495</v>
      </c>
      <c r="AJ70" s="79" t="s">
        <v>1743</v>
      </c>
      <c r="AK70" s="63" t="e">
        <v>#N/A</v>
      </c>
      <c r="AL70" s="80" t="s">
        <v>1744</v>
      </c>
      <c r="AM70" s="80" t="s">
        <v>2953</v>
      </c>
      <c r="AN70" s="80" t="s">
        <v>1744</v>
      </c>
      <c r="AO70" s="80" t="s">
        <v>3050</v>
      </c>
    </row>
    <row r="71" spans="7:41">
      <c r="G71" s="63" t="s">
        <v>108</v>
      </c>
      <c r="H71" s="61" t="s">
        <v>1593</v>
      </c>
      <c r="J71" s="61" t="s">
        <v>149</v>
      </c>
      <c r="K71" s="61" t="s">
        <v>150</v>
      </c>
      <c r="L71" s="61" t="s">
        <v>34</v>
      </c>
      <c r="M71" s="61"/>
      <c r="O71" s="61" t="s">
        <v>288</v>
      </c>
      <c r="P71" s="61" t="s">
        <v>1117</v>
      </c>
      <c r="U71" s="74" t="s">
        <v>2128</v>
      </c>
      <c r="V71" s="75" t="s">
        <v>2129</v>
      </c>
      <c r="W71" s="75" t="s">
        <v>966</v>
      </c>
      <c r="X71" s="75" t="s">
        <v>2482</v>
      </c>
      <c r="Y71" s="61"/>
      <c r="Z71" s="61"/>
      <c r="AA71" s="61"/>
      <c r="AI71" s="10" t="str">
        <f t="shared" si="1"/>
        <v>90926-90926</v>
      </c>
      <c r="AJ71" s="79" t="s">
        <v>1745</v>
      </c>
      <c r="AK71" s="63" t="s">
        <v>2642</v>
      </c>
      <c r="AL71" s="80" t="s">
        <v>135</v>
      </c>
      <c r="AM71" s="80" t="s">
        <v>2690</v>
      </c>
      <c r="AN71" s="80" t="s">
        <v>135</v>
      </c>
      <c r="AO71" s="80" t="s">
        <v>2690</v>
      </c>
    </row>
    <row r="72" spans="7:41">
      <c r="G72" s="63" t="s">
        <v>148</v>
      </c>
      <c r="H72" s="61" t="s">
        <v>1594</v>
      </c>
      <c r="J72" s="61" t="s">
        <v>151</v>
      </c>
      <c r="K72" s="61" t="s">
        <v>152</v>
      </c>
      <c r="L72" s="61" t="s">
        <v>34</v>
      </c>
      <c r="M72" s="61"/>
      <c r="O72" s="61" t="s">
        <v>290</v>
      </c>
      <c r="P72" s="61" t="s">
        <v>291</v>
      </c>
      <c r="U72" s="74" t="s">
        <v>2130</v>
      </c>
      <c r="V72" s="75" t="s">
        <v>2131</v>
      </c>
      <c r="W72" s="75" t="s">
        <v>1892</v>
      </c>
      <c r="X72" s="75" t="s">
        <v>2446</v>
      </c>
      <c r="Y72" s="61"/>
      <c r="Z72" s="61"/>
      <c r="AA72" s="61"/>
      <c r="AI72" s="10" t="str">
        <f t="shared" si="1"/>
        <v>90929-90929</v>
      </c>
      <c r="AJ72" s="79" t="s">
        <v>1746</v>
      </c>
      <c r="AK72" s="63" t="s">
        <v>2643</v>
      </c>
      <c r="AL72" s="80" t="s">
        <v>136</v>
      </c>
      <c r="AM72" s="80" t="s">
        <v>2691</v>
      </c>
      <c r="AN72" s="80" t="s">
        <v>136</v>
      </c>
      <c r="AO72" s="80" t="s">
        <v>2745</v>
      </c>
    </row>
    <row r="73" spans="7:41">
      <c r="G73" s="63" t="s">
        <v>76</v>
      </c>
      <c r="H73" s="61" t="s">
        <v>1595</v>
      </c>
      <c r="J73" s="61" t="s">
        <v>154</v>
      </c>
      <c r="K73" s="61" t="s">
        <v>155</v>
      </c>
      <c r="L73" s="61" t="s">
        <v>34</v>
      </c>
      <c r="M73" s="61"/>
      <c r="O73" s="61" t="s">
        <v>292</v>
      </c>
      <c r="P73" s="61" t="s">
        <v>293</v>
      </c>
      <c r="U73" s="74" t="s">
        <v>2132</v>
      </c>
      <c r="V73" s="75" t="s">
        <v>2133</v>
      </c>
      <c r="W73" s="75" t="s">
        <v>1924</v>
      </c>
      <c r="X73" s="75" t="s">
        <v>2501</v>
      </c>
      <c r="Y73" s="61"/>
      <c r="Z73" s="61"/>
      <c r="AA73" s="61"/>
      <c r="AI73" s="10" t="str">
        <f t="shared" si="1"/>
        <v>90144-90144</v>
      </c>
      <c r="AJ73" s="79" t="s">
        <v>1747</v>
      </c>
      <c r="AK73" s="63" t="s">
        <v>2644</v>
      </c>
      <c r="AL73" s="80" t="s">
        <v>53</v>
      </c>
      <c r="AM73" s="80" t="s">
        <v>2692</v>
      </c>
      <c r="AN73" s="80" t="s">
        <v>53</v>
      </c>
      <c r="AO73" s="80" t="s">
        <v>2692</v>
      </c>
    </row>
    <row r="74" spans="7:41">
      <c r="G74" s="63" t="s">
        <v>153</v>
      </c>
      <c r="H74" s="61" t="s">
        <v>1596</v>
      </c>
      <c r="J74" s="61" t="s">
        <v>157</v>
      </c>
      <c r="K74" s="61" t="s">
        <v>158</v>
      </c>
      <c r="L74" s="61" t="s">
        <v>34</v>
      </c>
      <c r="M74" s="61"/>
      <c r="O74" s="61" t="s">
        <v>296</v>
      </c>
      <c r="P74" s="61" t="s">
        <v>297</v>
      </c>
      <c r="U74" s="74" t="s">
        <v>2134</v>
      </c>
      <c r="V74" s="75" t="s">
        <v>2135</v>
      </c>
      <c r="W74" s="75" t="s">
        <v>1926</v>
      </c>
      <c r="X74" s="75" t="s">
        <v>2502</v>
      </c>
      <c r="Y74" s="61"/>
      <c r="Z74" s="61"/>
      <c r="AA74" s="61"/>
      <c r="AI74" s="10" t="str">
        <f t="shared" si="1"/>
        <v>90566-90566</v>
      </c>
      <c r="AJ74" s="79" t="s">
        <v>1748</v>
      </c>
      <c r="AK74" s="63" t="s">
        <v>2645</v>
      </c>
      <c r="AL74" s="80" t="s">
        <v>89</v>
      </c>
      <c r="AM74" s="80" t="s">
        <v>2693</v>
      </c>
      <c r="AN74" s="80" t="s">
        <v>89</v>
      </c>
      <c r="AO74" s="80" t="s">
        <v>2746</v>
      </c>
    </row>
    <row r="75" spans="7:41">
      <c r="G75" s="63" t="s">
        <v>156</v>
      </c>
      <c r="H75" s="61" t="s">
        <v>1597</v>
      </c>
      <c r="J75" s="61" t="s">
        <v>159</v>
      </c>
      <c r="K75" s="61" t="s">
        <v>160</v>
      </c>
      <c r="L75" s="61" t="s">
        <v>34</v>
      </c>
      <c r="M75" s="61"/>
      <c r="O75" s="61" t="s">
        <v>298</v>
      </c>
      <c r="P75" s="61" t="s">
        <v>105</v>
      </c>
      <c r="U75" s="74" t="s">
        <v>2136</v>
      </c>
      <c r="V75" s="75" t="s">
        <v>2137</v>
      </c>
      <c r="W75" s="75" t="s">
        <v>1927</v>
      </c>
      <c r="X75" s="75" t="s">
        <v>2503</v>
      </c>
      <c r="Y75" s="61"/>
      <c r="Z75" s="61"/>
      <c r="AA75" s="61"/>
      <c r="AI75" s="10" t="str">
        <f t="shared" si="1"/>
        <v>90529-90529</v>
      </c>
      <c r="AJ75" s="79" t="s">
        <v>1749</v>
      </c>
      <c r="AK75" s="63" t="s">
        <v>2646</v>
      </c>
      <c r="AL75" s="80" t="s">
        <v>87</v>
      </c>
      <c r="AM75" s="80" t="s">
        <v>2694</v>
      </c>
      <c r="AN75" s="80" t="s">
        <v>87</v>
      </c>
      <c r="AO75" s="80" t="s">
        <v>2747</v>
      </c>
    </row>
    <row r="76" spans="7:41">
      <c r="G76" s="63" t="s">
        <v>79</v>
      </c>
      <c r="H76" s="61" t="s">
        <v>1598</v>
      </c>
      <c r="J76" s="61" t="s">
        <v>162</v>
      </c>
      <c r="K76" s="61" t="s">
        <v>163</v>
      </c>
      <c r="L76" s="61" t="s">
        <v>34</v>
      </c>
      <c r="M76" s="61"/>
      <c r="O76" s="61" t="s">
        <v>300</v>
      </c>
      <c r="P76" s="61" t="s">
        <v>1086</v>
      </c>
      <c r="U76" s="74" t="s">
        <v>2138</v>
      </c>
      <c r="V76" s="75" t="s">
        <v>2139</v>
      </c>
      <c r="W76" s="75" t="s">
        <v>1928</v>
      </c>
      <c r="X76" s="75" t="s">
        <v>2504</v>
      </c>
      <c r="Y76" s="61"/>
      <c r="Z76" s="61"/>
      <c r="AA76" s="61"/>
      <c r="AI76" s="10" t="str">
        <f t="shared" si="1"/>
        <v>90976-90976</v>
      </c>
      <c r="AJ76" s="79" t="s">
        <v>1750</v>
      </c>
      <c r="AK76" s="63" t="s">
        <v>2647</v>
      </c>
      <c r="AL76" s="80" t="s">
        <v>32</v>
      </c>
      <c r="AM76" s="80" t="s">
        <v>2695</v>
      </c>
      <c r="AN76" s="80" t="s">
        <v>32</v>
      </c>
      <c r="AO76" s="80" t="s">
        <v>2695</v>
      </c>
    </row>
    <row r="77" spans="7:41">
      <c r="G77" s="63" t="s">
        <v>161</v>
      </c>
      <c r="H77" s="61" t="s">
        <v>37</v>
      </c>
      <c r="J77" s="61" t="s">
        <v>127</v>
      </c>
      <c r="K77" s="61" t="s">
        <v>165</v>
      </c>
      <c r="L77" s="61" t="s">
        <v>34</v>
      </c>
      <c r="M77" s="61"/>
      <c r="O77" s="61" t="s">
        <v>304</v>
      </c>
      <c r="P77" s="61" t="s">
        <v>1378</v>
      </c>
      <c r="U77" s="74" t="s">
        <v>2140</v>
      </c>
      <c r="V77" s="75" t="s">
        <v>2141</v>
      </c>
      <c r="W77" s="75" t="s">
        <v>1929</v>
      </c>
      <c r="X77" s="75" t="s">
        <v>2505</v>
      </c>
      <c r="Y77" s="61"/>
      <c r="Z77" s="61"/>
      <c r="AA77" s="61"/>
      <c r="AI77" s="10" t="str">
        <f t="shared" si="1"/>
        <v>90695-90695</v>
      </c>
      <c r="AJ77" s="79" t="s">
        <v>1751</v>
      </c>
      <c r="AK77" s="63" t="s">
        <v>2648</v>
      </c>
      <c r="AL77" s="80" t="s">
        <v>107</v>
      </c>
      <c r="AM77" s="80" t="s">
        <v>2696</v>
      </c>
      <c r="AN77" s="80" t="s">
        <v>107</v>
      </c>
      <c r="AO77" s="80" t="s">
        <v>2748</v>
      </c>
    </row>
    <row r="78" spans="7:41">
      <c r="G78" s="63" t="s">
        <v>164</v>
      </c>
      <c r="H78" s="61" t="s">
        <v>1599</v>
      </c>
      <c r="J78" s="61" t="s">
        <v>167</v>
      </c>
      <c r="K78" s="61" t="s">
        <v>168</v>
      </c>
      <c r="L78" s="61"/>
      <c r="M78" s="61"/>
      <c r="O78" s="61" t="s">
        <v>306</v>
      </c>
      <c r="P78" s="61" t="s">
        <v>1379</v>
      </c>
      <c r="U78" s="74" t="s">
        <v>2142</v>
      </c>
      <c r="V78" s="75" t="s">
        <v>2143</v>
      </c>
      <c r="W78" s="75" t="s">
        <v>1930</v>
      </c>
      <c r="X78" s="75" t="s">
        <v>2506</v>
      </c>
      <c r="Y78" s="61"/>
      <c r="Z78" s="61"/>
      <c r="AA78" s="61"/>
      <c r="AI78" s="10" t="str">
        <f t="shared" si="1"/>
        <v>90970-90970</v>
      </c>
      <c r="AJ78" s="79" t="s">
        <v>1752</v>
      </c>
      <c r="AK78" s="63" t="s">
        <v>2649</v>
      </c>
      <c r="AL78" s="80" t="s">
        <v>61</v>
      </c>
      <c r="AM78" s="80" t="s">
        <v>2697</v>
      </c>
      <c r="AN78" s="80" t="s">
        <v>61</v>
      </c>
      <c r="AO78" s="80" t="s">
        <v>2697</v>
      </c>
    </row>
    <row r="79" spans="7:41">
      <c r="G79" s="63" t="s">
        <v>166</v>
      </c>
      <c r="H79" s="61" t="s">
        <v>1290</v>
      </c>
      <c r="J79" s="61" t="s">
        <v>169</v>
      </c>
      <c r="K79" s="61" t="s">
        <v>200</v>
      </c>
      <c r="L79" s="61" t="s">
        <v>15</v>
      </c>
      <c r="M79" s="61"/>
      <c r="O79" s="61" t="s">
        <v>308</v>
      </c>
      <c r="P79" s="61" t="s">
        <v>1066</v>
      </c>
      <c r="U79" s="74" t="s">
        <v>2144</v>
      </c>
      <c r="V79" s="75" t="s">
        <v>2145</v>
      </c>
      <c r="W79" s="75" t="s">
        <v>1931</v>
      </c>
      <c r="X79" s="75" t="s">
        <v>2507</v>
      </c>
      <c r="Y79" s="61"/>
      <c r="Z79" s="61"/>
      <c r="AA79" s="61"/>
      <c r="AI79" s="10" t="str">
        <f t="shared" si="1"/>
        <v>90629-90629</v>
      </c>
      <c r="AJ79" s="79" t="s">
        <v>1753</v>
      </c>
      <c r="AK79" s="63" t="s">
        <v>2650</v>
      </c>
      <c r="AL79" s="80" t="s">
        <v>64</v>
      </c>
      <c r="AM79" s="80" t="s">
        <v>2698</v>
      </c>
      <c r="AN79" s="80" t="s">
        <v>64</v>
      </c>
      <c r="AO79" s="80" t="s">
        <v>2698</v>
      </c>
    </row>
    <row r="80" spans="7:41">
      <c r="G80" s="63" t="s">
        <v>1316</v>
      </c>
      <c r="H80" s="61" t="s">
        <v>1600</v>
      </c>
      <c r="J80" s="61" t="s">
        <v>171</v>
      </c>
      <c r="K80" s="61" t="s">
        <v>1683</v>
      </c>
      <c r="L80" s="61"/>
      <c r="M80" s="61"/>
      <c r="O80" s="61" t="s">
        <v>1380</v>
      </c>
      <c r="P80" s="61" t="s">
        <v>1381</v>
      </c>
      <c r="U80" s="74" t="s">
        <v>2146</v>
      </c>
      <c r="V80" s="75" t="s">
        <v>2147</v>
      </c>
      <c r="W80" s="75" t="s">
        <v>1932</v>
      </c>
      <c r="X80" s="75" t="s">
        <v>2508</v>
      </c>
      <c r="Y80" s="61"/>
      <c r="Z80" s="61"/>
      <c r="AA80" s="61"/>
      <c r="AI80" s="10" t="str">
        <f t="shared" si="1"/>
        <v>90152-90152</v>
      </c>
      <c r="AJ80" s="79" t="s">
        <v>1754</v>
      </c>
      <c r="AK80" s="63" t="s">
        <v>2651</v>
      </c>
      <c r="AL80" s="80" t="s">
        <v>57</v>
      </c>
      <c r="AM80" s="80" t="s">
        <v>2699</v>
      </c>
      <c r="AN80" s="80" t="s">
        <v>57</v>
      </c>
      <c r="AO80" s="80" t="s">
        <v>2699</v>
      </c>
    </row>
    <row r="81" spans="7:41">
      <c r="G81" s="63" t="s">
        <v>1531</v>
      </c>
      <c r="H81" s="61" t="s">
        <v>1601</v>
      </c>
      <c r="J81" s="61" t="s">
        <v>172</v>
      </c>
      <c r="K81" s="61" t="s">
        <v>173</v>
      </c>
      <c r="L81" s="61"/>
      <c r="M81" s="61"/>
      <c r="O81" s="61" t="s">
        <v>312</v>
      </c>
      <c r="P81" s="61" t="s">
        <v>313</v>
      </c>
      <c r="U81" s="74" t="s">
        <v>2148</v>
      </c>
      <c r="V81" s="75" t="s">
        <v>2149</v>
      </c>
      <c r="W81" s="75" t="s">
        <v>1933</v>
      </c>
      <c r="X81" s="75" t="s">
        <v>2509</v>
      </c>
      <c r="Y81" s="61"/>
      <c r="Z81" s="61"/>
      <c r="AA81" s="61"/>
      <c r="AI81" s="10" t="str">
        <f t="shared" si="1"/>
        <v>90451-90451</v>
      </c>
      <c r="AJ81" s="79" t="s">
        <v>1755</v>
      </c>
      <c r="AK81" s="63" t="s">
        <v>2652</v>
      </c>
      <c r="AL81" s="80" t="s">
        <v>70</v>
      </c>
      <c r="AM81" s="80" t="s">
        <v>2700</v>
      </c>
      <c r="AN81" s="80" t="s">
        <v>70</v>
      </c>
      <c r="AO81" s="80" t="s">
        <v>2700</v>
      </c>
    </row>
    <row r="82" spans="7:41">
      <c r="G82" s="63" t="s">
        <v>112</v>
      </c>
      <c r="H82" s="61" t="s">
        <v>113</v>
      </c>
      <c r="J82" s="61" t="s">
        <v>174</v>
      </c>
      <c r="K82" s="61" t="s">
        <v>175</v>
      </c>
      <c r="L82" s="61"/>
      <c r="M82" s="61"/>
      <c r="O82" s="61" t="s">
        <v>338</v>
      </c>
      <c r="P82" s="61" t="s">
        <v>339</v>
      </c>
      <c r="U82" s="74" t="s">
        <v>2150</v>
      </c>
      <c r="V82" s="75" t="s">
        <v>2151</v>
      </c>
      <c r="W82" s="75" t="s">
        <v>1934</v>
      </c>
      <c r="X82" s="75" t="s">
        <v>2510</v>
      </c>
      <c r="Y82" s="61"/>
      <c r="Z82" s="61"/>
      <c r="AA82" s="61"/>
      <c r="AI82" s="10" t="str">
        <f t="shared" si="1"/>
        <v>90648-90648</v>
      </c>
      <c r="AJ82" s="79" t="s">
        <v>1756</v>
      </c>
      <c r="AK82" s="63" t="s">
        <v>2653</v>
      </c>
      <c r="AL82" s="80" t="s">
        <v>74</v>
      </c>
      <c r="AM82" s="80" t="s">
        <v>2701</v>
      </c>
      <c r="AN82" s="80" t="s">
        <v>74</v>
      </c>
      <c r="AO82" s="80" t="s">
        <v>2701</v>
      </c>
    </row>
    <row r="83" spans="7:41">
      <c r="G83" s="63" t="s">
        <v>1532</v>
      </c>
      <c r="H83" s="61" t="s">
        <v>1602</v>
      </c>
      <c r="J83" s="61" t="s">
        <v>176</v>
      </c>
      <c r="K83" s="61" t="s">
        <v>177</v>
      </c>
      <c r="L83" s="61"/>
      <c r="M83" s="61"/>
      <c r="O83" s="61" t="s">
        <v>340</v>
      </c>
      <c r="P83" s="61" t="s">
        <v>1382</v>
      </c>
      <c r="U83" s="74" t="s">
        <v>2152</v>
      </c>
      <c r="V83" s="75" t="s">
        <v>2153</v>
      </c>
      <c r="W83" s="75" t="s">
        <v>1935</v>
      </c>
      <c r="X83" s="75" t="s">
        <v>2511</v>
      </c>
      <c r="Y83" s="61"/>
      <c r="Z83" s="61"/>
      <c r="AA83" s="61"/>
      <c r="AI83" s="10" t="str">
        <f t="shared" si="1"/>
        <v>90979-90979</v>
      </c>
      <c r="AJ83" s="79" t="s">
        <v>1757</v>
      </c>
      <c r="AK83" s="63" t="s">
        <v>2654</v>
      </c>
      <c r="AL83" s="80" t="s">
        <v>83</v>
      </c>
      <c r="AM83" s="80" t="s">
        <v>2702</v>
      </c>
      <c r="AN83" s="80" t="s">
        <v>83</v>
      </c>
      <c r="AO83" s="80" t="s">
        <v>2702</v>
      </c>
    </row>
    <row r="84" spans="7:41">
      <c r="G84" s="63" t="s">
        <v>1533</v>
      </c>
      <c r="H84" s="61" t="s">
        <v>1603</v>
      </c>
      <c r="J84" s="61" t="s">
        <v>178</v>
      </c>
      <c r="K84" s="61" t="s">
        <v>179</v>
      </c>
      <c r="L84" s="61"/>
      <c r="M84" s="61"/>
      <c r="O84" s="61" t="s">
        <v>344</v>
      </c>
      <c r="P84" s="61" t="s">
        <v>345</v>
      </c>
      <c r="U84" s="74" t="s">
        <v>2154</v>
      </c>
      <c r="V84" s="75" t="s">
        <v>2155</v>
      </c>
      <c r="W84" s="75" t="s">
        <v>1936</v>
      </c>
      <c r="X84" s="75" t="s">
        <v>2512</v>
      </c>
      <c r="Y84" s="61"/>
      <c r="Z84" s="61"/>
      <c r="AA84" s="61"/>
      <c r="AI84" s="10" t="str">
        <f t="shared" si="1"/>
        <v>90115-90115</v>
      </c>
      <c r="AJ84" s="79" t="s">
        <v>1758</v>
      </c>
      <c r="AK84" s="63" t="s">
        <v>2655</v>
      </c>
      <c r="AL84" s="80" t="s">
        <v>47</v>
      </c>
      <c r="AM84" s="80" t="s">
        <v>2703</v>
      </c>
      <c r="AN84" s="80" t="s">
        <v>47</v>
      </c>
      <c r="AO84" s="80" t="s">
        <v>2703</v>
      </c>
    </row>
    <row r="85" spans="7:41">
      <c r="G85" s="63" t="s">
        <v>1534</v>
      </c>
      <c r="H85" s="61" t="s">
        <v>1604</v>
      </c>
      <c r="J85" s="61" t="s">
        <v>180</v>
      </c>
      <c r="K85" s="61" t="s">
        <v>181</v>
      </c>
      <c r="L85" s="61"/>
      <c r="M85" s="61"/>
      <c r="O85" s="61" t="s">
        <v>1383</v>
      </c>
      <c r="P85" s="61" t="s">
        <v>187</v>
      </c>
      <c r="U85" s="74" t="s">
        <v>2156</v>
      </c>
      <c r="V85" s="75" t="s">
        <v>2157</v>
      </c>
      <c r="W85" s="75" t="s">
        <v>1937</v>
      </c>
      <c r="X85" s="75" t="s">
        <v>2513</v>
      </c>
      <c r="Y85" s="61"/>
      <c r="Z85" s="61"/>
      <c r="AA85" s="61"/>
      <c r="AI85" s="10" t="str">
        <f t="shared" si="1"/>
        <v>90769-90769</v>
      </c>
      <c r="AJ85" s="79" t="s">
        <v>1759</v>
      </c>
      <c r="AK85" s="63" t="s">
        <v>2656</v>
      </c>
      <c r="AL85" s="80" t="s">
        <v>114</v>
      </c>
      <c r="AM85" s="80" t="s">
        <v>2704</v>
      </c>
      <c r="AN85" s="80" t="s">
        <v>114</v>
      </c>
      <c r="AO85" s="80" t="s">
        <v>2749</v>
      </c>
    </row>
    <row r="86" spans="7:41">
      <c r="G86" s="63">
        <v>93296</v>
      </c>
      <c r="H86" s="61" t="s">
        <v>1605</v>
      </c>
      <c r="J86" s="61" t="s">
        <v>182</v>
      </c>
      <c r="K86" s="61" t="s">
        <v>183</v>
      </c>
      <c r="L86" s="61"/>
      <c r="M86" s="61"/>
      <c r="O86" s="61" t="s">
        <v>1384</v>
      </c>
      <c r="P86" s="61" t="s">
        <v>1319</v>
      </c>
      <c r="U86" s="74" t="s">
        <v>2158</v>
      </c>
      <c r="V86" s="75" t="s">
        <v>2159</v>
      </c>
      <c r="W86" s="75" t="s">
        <v>1938</v>
      </c>
      <c r="X86" s="75" t="s">
        <v>2514</v>
      </c>
      <c r="Y86" s="61"/>
      <c r="Z86" s="61"/>
      <c r="AA86" s="61"/>
      <c r="AI86" s="10" t="str">
        <f t="shared" si="1"/>
        <v>90867-90867</v>
      </c>
      <c r="AJ86" s="79" t="s">
        <v>1760</v>
      </c>
      <c r="AK86" s="63" t="s">
        <v>2657</v>
      </c>
      <c r="AL86" s="80" t="s">
        <v>27</v>
      </c>
      <c r="AM86" s="80" t="s">
        <v>2705</v>
      </c>
      <c r="AN86" s="80" t="s">
        <v>27</v>
      </c>
      <c r="AO86" s="80" t="s">
        <v>2705</v>
      </c>
    </row>
    <row r="87" spans="7:41">
      <c r="G87" s="63">
        <v>93297</v>
      </c>
      <c r="H87" s="61" t="s">
        <v>1606</v>
      </c>
      <c r="J87" s="61" t="s">
        <v>184</v>
      </c>
      <c r="K87" s="61" t="s">
        <v>185</v>
      </c>
      <c r="L87" s="61"/>
      <c r="M87" s="61"/>
      <c r="O87" s="61" t="s">
        <v>1385</v>
      </c>
      <c r="P87" s="61" t="s">
        <v>1386</v>
      </c>
      <c r="U87" s="74" t="s">
        <v>2160</v>
      </c>
      <c r="V87" s="75" t="s">
        <v>2161</v>
      </c>
      <c r="W87" s="75" t="s">
        <v>1939</v>
      </c>
      <c r="X87" s="75" t="s">
        <v>2515</v>
      </c>
      <c r="Y87" s="61"/>
      <c r="Z87" s="61"/>
      <c r="AA87" s="61"/>
      <c r="AI87" s="10" t="str">
        <f t="shared" si="1"/>
        <v>90257-90257</v>
      </c>
      <c r="AJ87" s="79" t="s">
        <v>1761</v>
      </c>
      <c r="AK87" s="63" t="s">
        <v>2658</v>
      </c>
      <c r="AL87" s="80" t="s">
        <v>65</v>
      </c>
      <c r="AM87" s="80" t="s">
        <v>2706</v>
      </c>
      <c r="AN87" s="80" t="s">
        <v>65</v>
      </c>
      <c r="AO87" s="80" t="s">
        <v>2706</v>
      </c>
    </row>
    <row r="88" spans="7:41">
      <c r="G88" s="63">
        <v>93307</v>
      </c>
      <c r="H88" s="61" t="s">
        <v>1607</v>
      </c>
      <c r="J88" s="61" t="s">
        <v>186</v>
      </c>
      <c r="K88" s="61" t="s">
        <v>187</v>
      </c>
      <c r="L88" s="61"/>
      <c r="M88" s="61"/>
      <c r="O88" s="61" t="s">
        <v>1387</v>
      </c>
      <c r="P88" s="61" t="s">
        <v>1329</v>
      </c>
      <c r="U88" s="74" t="s">
        <v>2162</v>
      </c>
      <c r="V88" s="75" t="s">
        <v>2163</v>
      </c>
      <c r="W88" s="75" t="s">
        <v>1940</v>
      </c>
      <c r="X88" s="75" t="s">
        <v>2516</v>
      </c>
      <c r="Y88" s="61"/>
      <c r="Z88" s="61"/>
      <c r="AA88" s="61"/>
      <c r="AI88" s="10" t="str">
        <f t="shared" si="1"/>
        <v>91740-91740</v>
      </c>
      <c r="AJ88" s="79" t="s">
        <v>1762</v>
      </c>
      <c r="AK88" s="63" t="s">
        <v>2659</v>
      </c>
      <c r="AL88" s="80" t="s">
        <v>108</v>
      </c>
      <c r="AM88" s="80" t="s">
        <v>2707</v>
      </c>
      <c r="AN88" s="80" t="s">
        <v>108</v>
      </c>
      <c r="AO88" s="80" t="s">
        <v>2750</v>
      </c>
    </row>
    <row r="89" spans="7:41">
      <c r="G89" s="63">
        <v>93308</v>
      </c>
      <c r="H89" s="61" t="s">
        <v>1608</v>
      </c>
      <c r="J89" s="61" t="s">
        <v>188</v>
      </c>
      <c r="K89" s="61" t="s">
        <v>189</v>
      </c>
      <c r="L89" s="61"/>
      <c r="M89" s="61"/>
      <c r="O89" s="61" t="s">
        <v>1388</v>
      </c>
      <c r="P89" s="61" t="s">
        <v>1389</v>
      </c>
      <c r="U89" s="74" t="s">
        <v>2164</v>
      </c>
      <c r="V89" s="75" t="s">
        <v>2165</v>
      </c>
      <c r="W89" s="75" t="s">
        <v>1940</v>
      </c>
      <c r="X89" s="75" t="s">
        <v>2516</v>
      </c>
      <c r="Y89" s="61"/>
      <c r="Z89" s="61"/>
      <c r="AA89" s="61"/>
      <c r="AI89" s="10" t="str">
        <f t="shared" si="1"/>
        <v>90741-90741</v>
      </c>
      <c r="AJ89" s="79" t="s">
        <v>1763</v>
      </c>
      <c r="AK89" s="63" t="s">
        <v>2660</v>
      </c>
      <c r="AL89" s="80" t="s">
        <v>62</v>
      </c>
      <c r="AM89" s="80" t="s">
        <v>2708</v>
      </c>
      <c r="AN89" s="80" t="s">
        <v>62</v>
      </c>
      <c r="AO89" s="80" t="s">
        <v>2708</v>
      </c>
    </row>
    <row r="90" spans="7:41">
      <c r="G90" s="63">
        <v>93309</v>
      </c>
      <c r="H90" s="61" t="s">
        <v>1609</v>
      </c>
      <c r="J90" s="61" t="s">
        <v>190</v>
      </c>
      <c r="K90" s="61" t="s">
        <v>191</v>
      </c>
      <c r="L90" s="61"/>
      <c r="M90" s="61"/>
      <c r="O90" s="61" t="s">
        <v>399</v>
      </c>
      <c r="P90" s="61" t="s">
        <v>1330</v>
      </c>
      <c r="U90" s="74" t="s">
        <v>2166</v>
      </c>
      <c r="V90" s="75" t="s">
        <v>2167</v>
      </c>
      <c r="W90" s="75" t="s">
        <v>1940</v>
      </c>
      <c r="X90" s="75" t="s">
        <v>2516</v>
      </c>
      <c r="Y90" s="61"/>
      <c r="Z90" s="61"/>
      <c r="AA90" s="61"/>
      <c r="AI90" s="10" t="str">
        <f t="shared" si="1"/>
        <v>90794-90794</v>
      </c>
      <c r="AJ90" s="79" t="s">
        <v>1764</v>
      </c>
      <c r="AK90" s="63" t="s">
        <v>2661</v>
      </c>
      <c r="AL90" s="80" t="s">
        <v>124</v>
      </c>
      <c r="AM90" s="80" t="s">
        <v>2709</v>
      </c>
      <c r="AN90" s="80" t="s">
        <v>124</v>
      </c>
      <c r="AO90" s="80" t="s">
        <v>2751</v>
      </c>
    </row>
    <row r="91" spans="7:41">
      <c r="G91" s="63" t="s">
        <v>1535</v>
      </c>
      <c r="H91" s="61" t="s">
        <v>1610</v>
      </c>
      <c r="J91" s="61" t="s">
        <v>192</v>
      </c>
      <c r="K91" s="61" t="s">
        <v>193</v>
      </c>
      <c r="L91" s="61"/>
      <c r="M91" s="61"/>
      <c r="O91" s="61" t="s">
        <v>401</v>
      </c>
      <c r="P91" s="61" t="s">
        <v>1390</v>
      </c>
      <c r="U91" s="74" t="s">
        <v>2168</v>
      </c>
      <c r="V91" s="75" t="s">
        <v>2169</v>
      </c>
      <c r="W91" s="75" t="s">
        <v>1941</v>
      </c>
      <c r="X91" s="75" t="s">
        <v>2517</v>
      </c>
      <c r="Y91" s="61"/>
      <c r="Z91" s="61"/>
      <c r="AA91" s="61"/>
      <c r="AI91" s="10" t="str">
        <f t="shared" si="1"/>
        <v>91747-91747</v>
      </c>
      <c r="AJ91" s="79" t="s">
        <v>1765</v>
      </c>
      <c r="AK91" s="63" t="s">
        <v>2662</v>
      </c>
      <c r="AL91" s="80" t="s">
        <v>76</v>
      </c>
      <c r="AM91" s="80" t="s">
        <v>2710</v>
      </c>
      <c r="AN91" s="80" t="s">
        <v>76</v>
      </c>
      <c r="AO91" s="80" t="s">
        <v>2710</v>
      </c>
    </row>
    <row r="92" spans="7:41">
      <c r="G92" s="63" t="s">
        <v>1312</v>
      </c>
      <c r="H92" s="61" t="s">
        <v>1611</v>
      </c>
      <c r="J92" s="61" t="s">
        <v>194</v>
      </c>
      <c r="K92" s="61" t="s">
        <v>195</v>
      </c>
      <c r="L92" s="61"/>
      <c r="M92" s="61"/>
      <c r="O92" s="61" t="s">
        <v>1391</v>
      </c>
      <c r="P92" s="61" t="s">
        <v>1392</v>
      </c>
      <c r="U92" s="74" t="s">
        <v>2170</v>
      </c>
      <c r="V92" s="75" t="s">
        <v>2171</v>
      </c>
      <c r="W92" s="75" t="s">
        <v>1495</v>
      </c>
      <c r="X92" s="75" t="s">
        <v>2518</v>
      </c>
      <c r="Y92" s="61"/>
      <c r="Z92" s="61"/>
      <c r="AA92" s="61"/>
      <c r="AI92" s="10" t="str">
        <f t="shared" si="1"/>
        <v>90183-01004</v>
      </c>
      <c r="AJ92" s="79" t="s">
        <v>1766</v>
      </c>
      <c r="AK92" s="63" t="s">
        <v>3191</v>
      </c>
      <c r="AL92" s="80" t="s">
        <v>63</v>
      </c>
      <c r="AM92" s="80" t="s">
        <v>2954</v>
      </c>
      <c r="AN92" s="80" t="s">
        <v>1767</v>
      </c>
      <c r="AO92" s="80" t="s">
        <v>3251</v>
      </c>
    </row>
    <row r="93" spans="7:41">
      <c r="G93" s="63" t="s">
        <v>1324</v>
      </c>
      <c r="H93" s="61" t="s">
        <v>1286</v>
      </c>
      <c r="J93" s="61" t="s">
        <v>198</v>
      </c>
      <c r="K93" s="61" t="s">
        <v>199</v>
      </c>
      <c r="L93" s="61"/>
      <c r="M93" s="61"/>
      <c r="O93" s="61" t="s">
        <v>1393</v>
      </c>
      <c r="P93" s="61" t="s">
        <v>1394</v>
      </c>
      <c r="U93" s="74" t="s">
        <v>2172</v>
      </c>
      <c r="V93" s="75" t="s">
        <v>2173</v>
      </c>
      <c r="W93" s="75" t="s">
        <v>1491</v>
      </c>
      <c r="X93" s="75" t="s">
        <v>2519</v>
      </c>
      <c r="Y93" s="61"/>
      <c r="Z93" s="61"/>
      <c r="AA93" s="61"/>
      <c r="AI93" s="10" t="str">
        <f t="shared" si="1"/>
        <v>90529-90455</v>
      </c>
      <c r="AJ93" s="79" t="s">
        <v>2797</v>
      </c>
      <c r="AK93" s="63" t="e">
        <v>#N/A</v>
      </c>
      <c r="AL93" s="80" t="s">
        <v>87</v>
      </c>
      <c r="AM93" s="80" t="s">
        <v>2694</v>
      </c>
      <c r="AN93" s="80" t="s">
        <v>3051</v>
      </c>
      <c r="AO93" s="80" t="s">
        <v>3052</v>
      </c>
    </row>
    <row r="94" spans="7:41">
      <c r="G94" s="63" t="s">
        <v>1536</v>
      </c>
      <c r="H94" s="61" t="s">
        <v>1612</v>
      </c>
      <c r="J94" s="61" t="s">
        <v>44</v>
      </c>
      <c r="K94" s="61" t="s">
        <v>45</v>
      </c>
      <c r="L94" s="61"/>
      <c r="M94" s="61"/>
      <c r="O94" s="61" t="s">
        <v>1395</v>
      </c>
      <c r="P94" s="61" t="s">
        <v>1396</v>
      </c>
      <c r="U94" s="74" t="s">
        <v>2174</v>
      </c>
      <c r="V94" s="75" t="s">
        <v>2175</v>
      </c>
      <c r="W94" s="75" t="s">
        <v>1942</v>
      </c>
      <c r="X94" s="75" t="s">
        <v>2520</v>
      </c>
      <c r="Y94" s="61"/>
      <c r="Z94" s="61"/>
      <c r="AA94" s="61"/>
      <c r="AI94" s="10" t="str">
        <f t="shared" si="1"/>
        <v>90140-90140</v>
      </c>
      <c r="AJ94" s="79" t="s">
        <v>1768</v>
      </c>
      <c r="AK94" s="63" t="s">
        <v>2663</v>
      </c>
      <c r="AL94" s="80" t="s">
        <v>49</v>
      </c>
      <c r="AM94" s="80" t="s">
        <v>2674</v>
      </c>
      <c r="AN94" s="80" t="s">
        <v>49</v>
      </c>
      <c r="AO94" s="80" t="s">
        <v>2752</v>
      </c>
    </row>
    <row r="95" spans="7:41">
      <c r="G95" s="63" t="s">
        <v>1537</v>
      </c>
      <c r="H95" s="61" t="s">
        <v>1613</v>
      </c>
      <c r="J95" s="61" t="s">
        <v>211</v>
      </c>
      <c r="K95" s="61" t="s">
        <v>212</v>
      </c>
      <c r="L95" s="61"/>
      <c r="M95" s="61"/>
      <c r="O95" s="61" t="s">
        <v>403</v>
      </c>
      <c r="P95" s="61" t="s">
        <v>404</v>
      </c>
      <c r="U95" s="74" t="s">
        <v>2176</v>
      </c>
      <c r="V95" s="75" t="s">
        <v>2177</v>
      </c>
      <c r="W95" s="75" t="s">
        <v>628</v>
      </c>
      <c r="X95" s="75" t="s">
        <v>2521</v>
      </c>
      <c r="Y95" s="61"/>
      <c r="Z95" s="61"/>
      <c r="AA95" s="61"/>
      <c r="AI95" s="10" t="str">
        <f t="shared" si="1"/>
        <v>90183-06258</v>
      </c>
      <c r="AJ95" s="79" t="s">
        <v>1769</v>
      </c>
      <c r="AK95" s="63" t="e">
        <v>#N/A</v>
      </c>
      <c r="AL95" s="80" t="s">
        <v>63</v>
      </c>
      <c r="AM95" s="80" t="s">
        <v>2954</v>
      </c>
      <c r="AN95" s="80" t="s">
        <v>1494</v>
      </c>
      <c r="AO95" s="80" t="s">
        <v>3053</v>
      </c>
    </row>
    <row r="96" spans="7:41">
      <c r="G96" s="63" t="s">
        <v>1848</v>
      </c>
      <c r="H96" s="61" t="s">
        <v>1847</v>
      </c>
      <c r="J96" s="61" t="s">
        <v>215</v>
      </c>
      <c r="K96" s="61" t="s">
        <v>216</v>
      </c>
      <c r="L96" s="61"/>
      <c r="M96" s="61"/>
      <c r="O96" s="61" t="s">
        <v>405</v>
      </c>
      <c r="P96" s="61" t="s">
        <v>406</v>
      </c>
      <c r="U96" s="74" t="s">
        <v>2178</v>
      </c>
      <c r="V96" s="75" t="s">
        <v>2179</v>
      </c>
      <c r="W96" s="75" t="s">
        <v>1944</v>
      </c>
      <c r="X96" s="75" t="s">
        <v>2522</v>
      </c>
      <c r="Y96" s="61"/>
      <c r="Z96" s="61"/>
      <c r="AA96" s="61"/>
      <c r="AI96" s="10" t="str">
        <f t="shared" si="1"/>
        <v>90204-90971</v>
      </c>
      <c r="AJ96" s="79" t="s">
        <v>1770</v>
      </c>
      <c r="AK96" s="63" t="e">
        <v>#N/A</v>
      </c>
      <c r="AL96" s="80" t="s">
        <v>1771</v>
      </c>
      <c r="AM96" s="80" t="s">
        <v>2955</v>
      </c>
      <c r="AN96" s="80" t="s">
        <v>1772</v>
      </c>
      <c r="AO96" s="80" t="s">
        <v>3054</v>
      </c>
    </row>
    <row r="97" spans="10:41">
      <c r="J97" s="61" t="s">
        <v>219</v>
      </c>
      <c r="K97" s="61" t="s">
        <v>220</v>
      </c>
      <c r="L97" s="61"/>
      <c r="M97" s="61"/>
      <c r="O97" s="61" t="s">
        <v>407</v>
      </c>
      <c r="P97" s="61" t="s">
        <v>408</v>
      </c>
      <c r="U97" s="74" t="s">
        <v>2180</v>
      </c>
      <c r="V97" s="75" t="s">
        <v>2181</v>
      </c>
      <c r="W97" s="75" t="s">
        <v>1945</v>
      </c>
      <c r="X97" s="75" t="s">
        <v>2523</v>
      </c>
      <c r="Y97" s="61"/>
      <c r="Z97" s="61"/>
      <c r="AA97" s="61"/>
      <c r="AI97" s="10" t="str">
        <f t="shared" si="1"/>
        <v>90204-01470</v>
      </c>
      <c r="AJ97" s="79" t="s">
        <v>1773</v>
      </c>
      <c r="AK97" s="63" t="s">
        <v>3192</v>
      </c>
      <c r="AL97" s="80" t="s">
        <v>1771</v>
      </c>
      <c r="AM97" s="80" t="s">
        <v>2955</v>
      </c>
      <c r="AN97" s="80" t="s">
        <v>169</v>
      </c>
      <c r="AO97" s="80" t="s">
        <v>170</v>
      </c>
    </row>
    <row r="98" spans="10:41">
      <c r="J98" s="61" t="s">
        <v>223</v>
      </c>
      <c r="K98" s="61" t="s">
        <v>224</v>
      </c>
      <c r="L98" s="61"/>
      <c r="M98" s="61"/>
      <c r="O98" s="61" t="s">
        <v>409</v>
      </c>
      <c r="P98" s="61" t="s">
        <v>410</v>
      </c>
      <c r="U98" s="74" t="s">
        <v>2182</v>
      </c>
      <c r="V98" s="75" t="s">
        <v>2183</v>
      </c>
      <c r="W98" s="75" t="s">
        <v>1946</v>
      </c>
      <c r="X98" s="75" t="s">
        <v>2524</v>
      </c>
      <c r="Y98" s="61"/>
      <c r="Z98" s="61"/>
      <c r="AA98" s="61"/>
      <c r="AI98" s="10" t="str">
        <f t="shared" si="1"/>
        <v>90204-90205</v>
      </c>
      <c r="AJ98" s="79" t="s">
        <v>1774</v>
      </c>
      <c r="AK98" s="63" t="e">
        <v>#N/A</v>
      </c>
      <c r="AL98" s="80" t="s">
        <v>1771</v>
      </c>
      <c r="AM98" s="80" t="s">
        <v>2955</v>
      </c>
      <c r="AN98" s="80" t="s">
        <v>1775</v>
      </c>
      <c r="AO98" s="80" t="s">
        <v>3055</v>
      </c>
    </row>
    <row r="99" spans="10:41">
      <c r="J99" s="61" t="s">
        <v>227</v>
      </c>
      <c r="K99" s="61" t="s">
        <v>1684</v>
      </c>
      <c r="L99" s="61"/>
      <c r="M99" s="61"/>
      <c r="O99" s="61" t="s">
        <v>1397</v>
      </c>
      <c r="P99" s="61" t="s">
        <v>1398</v>
      </c>
      <c r="U99" s="74" t="s">
        <v>2184</v>
      </c>
      <c r="V99" s="75" t="s">
        <v>2185</v>
      </c>
      <c r="W99" s="75" t="s">
        <v>1947</v>
      </c>
      <c r="X99" s="75" t="s">
        <v>2525</v>
      </c>
      <c r="Y99" s="61"/>
      <c r="Z99" s="61"/>
      <c r="AA99" s="61"/>
      <c r="AI99" s="10" t="str">
        <f t="shared" si="1"/>
        <v>90204-90149</v>
      </c>
      <c r="AJ99" s="79" t="s">
        <v>1776</v>
      </c>
      <c r="AK99" s="63" t="e">
        <v>#N/A</v>
      </c>
      <c r="AL99" s="80" t="s">
        <v>1771</v>
      </c>
      <c r="AM99" s="80" t="s">
        <v>2955</v>
      </c>
      <c r="AN99" s="80" t="s">
        <v>1777</v>
      </c>
      <c r="AO99" s="80" t="s">
        <v>3056</v>
      </c>
    </row>
    <row r="100" spans="10:41">
      <c r="J100" s="61" t="s">
        <v>230</v>
      </c>
      <c r="K100" s="61" t="s">
        <v>231</v>
      </c>
      <c r="L100" s="61"/>
      <c r="M100" s="61"/>
      <c r="O100" s="61" t="s">
        <v>413</v>
      </c>
      <c r="P100" s="61" t="s">
        <v>414</v>
      </c>
      <c r="U100" s="74" t="s">
        <v>2186</v>
      </c>
      <c r="V100" s="75" t="s">
        <v>2187</v>
      </c>
      <c r="W100" s="75" t="s">
        <v>1948</v>
      </c>
      <c r="X100" s="75" t="s">
        <v>2526</v>
      </c>
      <c r="Y100" s="61"/>
      <c r="Z100" s="61"/>
      <c r="AA100" s="61"/>
      <c r="AI100" s="10" t="str">
        <f t="shared" si="1"/>
        <v>90204-90478</v>
      </c>
      <c r="AJ100" s="79" t="s">
        <v>1778</v>
      </c>
      <c r="AK100" s="63" t="e">
        <v>#N/A</v>
      </c>
      <c r="AL100" s="80" t="s">
        <v>1771</v>
      </c>
      <c r="AM100" s="80" t="s">
        <v>2955</v>
      </c>
      <c r="AN100" s="80" t="s">
        <v>1779</v>
      </c>
      <c r="AO100" s="80" t="s">
        <v>3057</v>
      </c>
    </row>
    <row r="101" spans="10:41">
      <c r="J101" s="61">
        <v>93126</v>
      </c>
      <c r="K101" s="61" t="s">
        <v>232</v>
      </c>
      <c r="L101" s="61"/>
      <c r="M101" s="61"/>
      <c r="O101" s="61" t="s">
        <v>1399</v>
      </c>
      <c r="P101" s="61" t="s">
        <v>1400</v>
      </c>
      <c r="U101" s="74" t="s">
        <v>2188</v>
      </c>
      <c r="V101" s="75" t="s">
        <v>2189</v>
      </c>
      <c r="W101" s="75" t="s">
        <v>1949</v>
      </c>
      <c r="X101" s="75" t="s">
        <v>2527</v>
      </c>
      <c r="Y101" s="61"/>
      <c r="Z101" s="61"/>
      <c r="AA101" s="61"/>
      <c r="AI101" s="10" t="str">
        <f t="shared" si="1"/>
        <v>90204-90981</v>
      </c>
      <c r="AJ101" s="79" t="s">
        <v>1780</v>
      </c>
      <c r="AK101" s="63" t="e">
        <v>#N/A</v>
      </c>
      <c r="AL101" s="80" t="s">
        <v>1771</v>
      </c>
      <c r="AM101" s="80" t="s">
        <v>2955</v>
      </c>
      <c r="AN101" s="80" t="s">
        <v>1781</v>
      </c>
      <c r="AO101" s="80" t="s">
        <v>3058</v>
      </c>
    </row>
    <row r="102" spans="10:41">
      <c r="J102" s="61" t="s">
        <v>79</v>
      </c>
      <c r="K102" s="61" t="s">
        <v>1598</v>
      </c>
      <c r="L102" s="61"/>
      <c r="M102" s="61"/>
      <c r="O102" s="61" t="s">
        <v>1401</v>
      </c>
      <c r="P102" s="61" t="s">
        <v>1837</v>
      </c>
      <c r="U102" s="74" t="s">
        <v>2190</v>
      </c>
      <c r="V102" s="75" t="s">
        <v>2191</v>
      </c>
      <c r="W102" s="75" t="s">
        <v>1950</v>
      </c>
      <c r="X102" s="75" t="s">
        <v>2528</v>
      </c>
      <c r="Y102" s="61"/>
      <c r="Z102" s="61"/>
      <c r="AA102" s="61"/>
      <c r="AI102" s="10" t="str">
        <f t="shared" si="1"/>
        <v>90204-90681</v>
      </c>
      <c r="AJ102" s="79" t="s">
        <v>1782</v>
      </c>
      <c r="AK102" s="63" t="e">
        <v>#N/A</v>
      </c>
      <c r="AL102" s="80" t="s">
        <v>1771</v>
      </c>
      <c r="AM102" s="80" t="s">
        <v>2955</v>
      </c>
      <c r="AN102" s="80" t="s">
        <v>1783</v>
      </c>
      <c r="AO102" s="80" t="s">
        <v>3059</v>
      </c>
    </row>
    <row r="103" spans="10:41">
      <c r="J103" s="61" t="s">
        <v>965</v>
      </c>
      <c r="K103" s="61" t="s">
        <v>1685</v>
      </c>
      <c r="L103" s="61"/>
      <c r="M103" s="61"/>
      <c r="O103" s="61" t="s">
        <v>1402</v>
      </c>
      <c r="P103" s="61" t="s">
        <v>1403</v>
      </c>
      <c r="U103" s="74" t="s">
        <v>2192</v>
      </c>
      <c r="V103" s="75" t="s">
        <v>2193</v>
      </c>
      <c r="W103" s="75" t="s">
        <v>1951</v>
      </c>
      <c r="X103" s="75" t="s">
        <v>2529</v>
      </c>
      <c r="Y103" s="61"/>
      <c r="Z103" s="61"/>
      <c r="AA103" s="61"/>
      <c r="AI103" s="10" t="str">
        <f t="shared" si="1"/>
        <v>90854-90854</v>
      </c>
      <c r="AJ103" s="79" t="s">
        <v>1784</v>
      </c>
      <c r="AK103" s="63" t="s">
        <v>3193</v>
      </c>
      <c r="AL103" s="80" t="s">
        <v>86</v>
      </c>
      <c r="AM103" s="80" t="s">
        <v>2962</v>
      </c>
      <c r="AN103" s="80" t="s">
        <v>86</v>
      </c>
      <c r="AO103" s="80" t="s">
        <v>2962</v>
      </c>
    </row>
    <row r="104" spans="10:41">
      <c r="J104" s="61" t="s">
        <v>964</v>
      </c>
      <c r="K104" s="61" t="s">
        <v>1686</v>
      </c>
      <c r="L104" s="61"/>
      <c r="M104" s="61"/>
      <c r="O104" s="61" t="s">
        <v>1404</v>
      </c>
      <c r="P104" s="61" t="s">
        <v>1405</v>
      </c>
      <c r="U104" s="74" t="s">
        <v>2194</v>
      </c>
      <c r="V104" s="75" t="s">
        <v>2195</v>
      </c>
      <c r="W104" s="75" t="s">
        <v>1951</v>
      </c>
      <c r="X104" s="75" t="s">
        <v>2529</v>
      </c>
      <c r="Y104" s="61"/>
      <c r="Z104" s="61"/>
      <c r="AA104" s="61"/>
      <c r="AI104" s="10" t="str">
        <f t="shared" si="1"/>
        <v>90926-04135</v>
      </c>
      <c r="AJ104" s="79" t="s">
        <v>1785</v>
      </c>
      <c r="AK104" s="63" t="e">
        <v>#N/A</v>
      </c>
      <c r="AL104" s="80" t="s">
        <v>135</v>
      </c>
      <c r="AM104" s="80" t="s">
        <v>2690</v>
      </c>
      <c r="AN104" s="80" t="s">
        <v>967</v>
      </c>
      <c r="AO104" s="80" t="s">
        <v>3060</v>
      </c>
    </row>
    <row r="105" spans="10:41">
      <c r="J105" s="61" t="s">
        <v>591</v>
      </c>
      <c r="K105" s="61" t="s">
        <v>1687</v>
      </c>
      <c r="L105" s="61"/>
      <c r="M105" s="61"/>
      <c r="O105" s="61" t="s">
        <v>447</v>
      </c>
      <c r="P105" s="61" t="s">
        <v>150</v>
      </c>
      <c r="U105" s="74" t="s">
        <v>2196</v>
      </c>
      <c r="V105" s="75" t="s">
        <v>2197</v>
      </c>
      <c r="W105" s="75" t="s">
        <v>1892</v>
      </c>
      <c r="X105" s="75" t="s">
        <v>2446</v>
      </c>
      <c r="Y105" s="61"/>
      <c r="Z105" s="61"/>
      <c r="AA105" s="61"/>
      <c r="AI105" s="10" t="str">
        <f t="shared" si="1"/>
        <v>90785-90785</v>
      </c>
      <c r="AJ105" s="79" t="s">
        <v>1786</v>
      </c>
      <c r="AK105" s="63" t="s">
        <v>3194</v>
      </c>
      <c r="AL105" s="80" t="s">
        <v>13</v>
      </c>
      <c r="AM105" s="80" t="s">
        <v>2967</v>
      </c>
      <c r="AN105" s="80" t="s">
        <v>13</v>
      </c>
      <c r="AO105" s="80" t="s">
        <v>2967</v>
      </c>
    </row>
    <row r="106" spans="10:41">
      <c r="J106" s="61" t="s">
        <v>1614</v>
      </c>
      <c r="K106" s="61" t="s">
        <v>1688</v>
      </c>
      <c r="L106" s="61"/>
      <c r="M106" s="61"/>
      <c r="O106" s="61" t="s">
        <v>938</v>
      </c>
      <c r="P106" s="61" t="s">
        <v>939</v>
      </c>
      <c r="U106" s="74" t="s">
        <v>2198</v>
      </c>
      <c r="V106" s="75" t="s">
        <v>2199</v>
      </c>
      <c r="W106" s="75" t="s">
        <v>1952</v>
      </c>
      <c r="X106" s="75" t="s">
        <v>2530</v>
      </c>
      <c r="Y106" s="61"/>
      <c r="Z106" s="61"/>
      <c r="AA106" s="61"/>
      <c r="AI106" s="10" t="str">
        <f t="shared" si="1"/>
        <v>90029-90029</v>
      </c>
      <c r="AJ106" s="79" t="s">
        <v>1787</v>
      </c>
      <c r="AK106" s="63" t="s">
        <v>3195</v>
      </c>
      <c r="AL106" s="80" t="s">
        <v>38</v>
      </c>
      <c r="AM106" s="80" t="s">
        <v>3252</v>
      </c>
      <c r="AN106" s="80" t="s">
        <v>38</v>
      </c>
      <c r="AO106" s="80" t="s">
        <v>3253</v>
      </c>
    </row>
    <row r="107" spans="10:41">
      <c r="J107" s="61" t="s">
        <v>1615</v>
      </c>
      <c r="K107" s="61" t="s">
        <v>1689</v>
      </c>
      <c r="L107" s="61"/>
      <c r="M107" s="61"/>
      <c r="O107" s="61" t="s">
        <v>1406</v>
      </c>
      <c r="P107" s="61" t="s">
        <v>1407</v>
      </c>
      <c r="U107" s="74" t="s">
        <v>2200</v>
      </c>
      <c r="V107" s="75" t="s">
        <v>2201</v>
      </c>
      <c r="W107" s="75" t="s">
        <v>1952</v>
      </c>
      <c r="X107" s="75" t="s">
        <v>2530</v>
      </c>
      <c r="Y107" s="61"/>
      <c r="Z107" s="61"/>
      <c r="AA107" s="61"/>
      <c r="AI107" s="10" t="str">
        <f t="shared" si="1"/>
        <v>90167-90167</v>
      </c>
      <c r="AJ107" s="79" t="s">
        <v>1788</v>
      </c>
      <c r="AK107" s="63" t="s">
        <v>3196</v>
      </c>
      <c r="AL107" s="80" t="s">
        <v>60</v>
      </c>
      <c r="AM107" s="80" t="s">
        <v>3254</v>
      </c>
      <c r="AN107" s="80" t="s">
        <v>60</v>
      </c>
      <c r="AO107" s="80" t="s">
        <v>3255</v>
      </c>
    </row>
    <row r="108" spans="10:41">
      <c r="J108" s="61" t="s">
        <v>1616</v>
      </c>
      <c r="K108" s="61" t="s">
        <v>1690</v>
      </c>
      <c r="L108" s="61"/>
      <c r="M108" s="61"/>
      <c r="O108" s="61" t="s">
        <v>1408</v>
      </c>
      <c r="P108" s="61" t="s">
        <v>1409</v>
      </c>
      <c r="U108" s="74" t="s">
        <v>2202</v>
      </c>
      <c r="V108" s="75" t="s">
        <v>2203</v>
      </c>
      <c r="W108" s="75" t="s">
        <v>1952</v>
      </c>
      <c r="X108" s="75" t="s">
        <v>2530</v>
      </c>
      <c r="Y108" s="61"/>
      <c r="Z108" s="61"/>
      <c r="AA108" s="61"/>
      <c r="AI108" s="10" t="str">
        <f t="shared" si="1"/>
        <v>90259-90259</v>
      </c>
      <c r="AJ108" s="79" t="s">
        <v>1789</v>
      </c>
      <c r="AK108" s="63" t="s">
        <v>3197</v>
      </c>
      <c r="AL108" s="80" t="s">
        <v>69</v>
      </c>
      <c r="AM108" s="80" t="s">
        <v>2711</v>
      </c>
      <c r="AN108" s="80" t="s">
        <v>69</v>
      </c>
      <c r="AO108" s="80" t="s">
        <v>3256</v>
      </c>
    </row>
    <row r="109" spans="10:41">
      <c r="J109" s="61" t="s">
        <v>1326</v>
      </c>
      <c r="K109" s="61" t="s">
        <v>1327</v>
      </c>
      <c r="L109" s="61"/>
      <c r="M109" s="61"/>
      <c r="O109" s="61" t="s">
        <v>1410</v>
      </c>
      <c r="P109" s="61" t="s">
        <v>1411</v>
      </c>
      <c r="U109" s="74" t="s">
        <v>2204</v>
      </c>
      <c r="V109" s="75" t="s">
        <v>2205</v>
      </c>
      <c r="W109" s="75" t="s">
        <v>1952</v>
      </c>
      <c r="X109" s="75" t="s">
        <v>2530</v>
      </c>
      <c r="Y109" s="61"/>
      <c r="Z109" s="61"/>
      <c r="AA109" s="61"/>
      <c r="AI109" s="10" t="str">
        <f t="shared" si="1"/>
        <v>90577-08346</v>
      </c>
      <c r="AJ109" s="79" t="s">
        <v>1790</v>
      </c>
      <c r="AK109" s="63" t="e">
        <v>#N/A</v>
      </c>
      <c r="AL109" s="80" t="s">
        <v>36</v>
      </c>
      <c r="AM109" s="80" t="s">
        <v>2678</v>
      </c>
      <c r="AN109" s="80" t="s">
        <v>1791</v>
      </c>
      <c r="AO109" s="80" t="s">
        <v>3061</v>
      </c>
    </row>
    <row r="110" spans="10:41">
      <c r="J110" s="61" t="s">
        <v>1532</v>
      </c>
      <c r="K110" s="61" t="s">
        <v>1602</v>
      </c>
      <c r="L110" s="61"/>
      <c r="M110" s="61"/>
      <c r="O110" s="61" t="s">
        <v>1412</v>
      </c>
      <c r="P110" s="61" t="s">
        <v>1413</v>
      </c>
      <c r="U110" s="74" t="s">
        <v>2206</v>
      </c>
      <c r="V110" s="75" t="s">
        <v>2207</v>
      </c>
      <c r="W110" s="75" t="s">
        <v>1952</v>
      </c>
      <c r="X110" s="75" t="s">
        <v>2530</v>
      </c>
      <c r="Y110" s="61"/>
      <c r="Z110" s="61"/>
      <c r="AA110" s="61"/>
      <c r="AI110" s="10" t="str">
        <f t="shared" si="1"/>
        <v>90271-90271</v>
      </c>
      <c r="AJ110" s="79" t="s">
        <v>1792</v>
      </c>
      <c r="AK110" s="63" t="s">
        <v>3198</v>
      </c>
      <c r="AL110" s="80" t="s">
        <v>73</v>
      </c>
      <c r="AM110" s="80" t="s">
        <v>3257</v>
      </c>
      <c r="AN110" s="80" t="s">
        <v>73</v>
      </c>
      <c r="AO110" s="80" t="s">
        <v>3258</v>
      </c>
    </row>
    <row r="111" spans="10:41">
      <c r="J111" s="61" t="s">
        <v>1617</v>
      </c>
      <c r="K111" s="61" t="s">
        <v>1691</v>
      </c>
      <c r="L111" s="61"/>
      <c r="M111" s="61"/>
      <c r="O111" s="61" t="s">
        <v>1414</v>
      </c>
      <c r="P111" s="61" t="s">
        <v>1415</v>
      </c>
      <c r="U111" s="74" t="s">
        <v>2208</v>
      </c>
      <c r="V111" s="75" t="s">
        <v>2209</v>
      </c>
      <c r="W111" s="75" t="s">
        <v>1952</v>
      </c>
      <c r="X111" s="75" t="s">
        <v>2530</v>
      </c>
      <c r="Y111" s="61"/>
      <c r="Z111" s="61"/>
      <c r="AA111" s="61"/>
      <c r="AI111" s="10" t="str">
        <f t="shared" si="1"/>
        <v>90647-90647</v>
      </c>
      <c r="AJ111" s="79" t="s">
        <v>1793</v>
      </c>
      <c r="AK111" s="63" t="s">
        <v>3199</v>
      </c>
      <c r="AL111" s="80" t="s">
        <v>80</v>
      </c>
      <c r="AM111" s="80" t="s">
        <v>3041</v>
      </c>
      <c r="AN111" s="80" t="s">
        <v>80</v>
      </c>
      <c r="AO111" s="80" t="s">
        <v>3041</v>
      </c>
    </row>
    <row r="112" spans="10:41">
      <c r="J112" s="61" t="s">
        <v>996</v>
      </c>
      <c r="K112" s="61" t="s">
        <v>1692</v>
      </c>
      <c r="L112" s="61"/>
      <c r="M112" s="61"/>
      <c r="O112" s="61" t="s">
        <v>1416</v>
      </c>
      <c r="P112" s="61" t="s">
        <v>1417</v>
      </c>
      <c r="U112" s="74" t="s">
        <v>2210</v>
      </c>
      <c r="V112" s="75" t="s">
        <v>2211</v>
      </c>
      <c r="W112" s="75" t="s">
        <v>1953</v>
      </c>
      <c r="X112" s="75" t="s">
        <v>2531</v>
      </c>
      <c r="Y112" s="61"/>
      <c r="Z112" s="61"/>
      <c r="AA112" s="61"/>
      <c r="AI112" s="10" t="str">
        <f t="shared" si="1"/>
        <v>90259-08856</v>
      </c>
      <c r="AJ112" s="79" t="s">
        <v>1794</v>
      </c>
      <c r="AK112" s="63" t="s">
        <v>2664</v>
      </c>
      <c r="AL112" s="80" t="s">
        <v>69</v>
      </c>
      <c r="AM112" s="80" t="s">
        <v>2711</v>
      </c>
      <c r="AN112" s="80" t="s">
        <v>1282</v>
      </c>
      <c r="AO112" s="80" t="s">
        <v>2753</v>
      </c>
    </row>
    <row r="113" spans="10:41">
      <c r="J113" s="61" t="s">
        <v>1618</v>
      </c>
      <c r="K113" s="61" t="s">
        <v>1693</v>
      </c>
      <c r="L113" s="61"/>
      <c r="M113" s="61"/>
      <c r="O113" s="61" t="s">
        <v>1418</v>
      </c>
      <c r="P113" s="61" t="s">
        <v>1419</v>
      </c>
      <c r="U113" s="74" t="s">
        <v>2212</v>
      </c>
      <c r="V113" s="75" t="s">
        <v>2213</v>
      </c>
      <c r="W113" s="75" t="s">
        <v>1955</v>
      </c>
      <c r="X113" s="75" t="s">
        <v>2532</v>
      </c>
      <c r="Y113" s="61"/>
      <c r="Z113" s="61"/>
      <c r="AA113" s="61"/>
      <c r="AI113" s="10" t="str">
        <f t="shared" si="1"/>
        <v>93164-08869</v>
      </c>
      <c r="AJ113" s="79" t="s">
        <v>1795</v>
      </c>
      <c r="AK113" s="63" t="e">
        <v>#N/A</v>
      </c>
      <c r="AL113" s="80" t="s">
        <v>1534</v>
      </c>
      <c r="AM113" s="80" t="s">
        <v>2956</v>
      </c>
      <c r="AN113" s="80" t="s">
        <v>1283</v>
      </c>
      <c r="AO113" s="80" t="s">
        <v>3062</v>
      </c>
    </row>
    <row r="114" spans="10:41">
      <c r="J114" s="61" t="s">
        <v>1619</v>
      </c>
      <c r="K114" s="61" t="s">
        <v>1694</v>
      </c>
      <c r="L114" s="61"/>
      <c r="M114" s="61"/>
      <c r="O114" s="61" t="s">
        <v>1420</v>
      </c>
      <c r="P114" s="61" t="s">
        <v>1421</v>
      </c>
      <c r="U114" s="74" t="s">
        <v>2214</v>
      </c>
      <c r="V114" s="75" t="s">
        <v>2215</v>
      </c>
      <c r="W114" s="75" t="s">
        <v>1956</v>
      </c>
      <c r="X114" s="75" t="s">
        <v>2533</v>
      </c>
      <c r="Y114" s="61"/>
      <c r="Z114" s="61"/>
      <c r="AA114" s="61"/>
      <c r="AI114" s="10" t="str">
        <f t="shared" si="1"/>
        <v>90790-07831</v>
      </c>
      <c r="AJ114" s="79" t="s">
        <v>1796</v>
      </c>
      <c r="AK114" s="63" t="e">
        <v>#N/A</v>
      </c>
      <c r="AL114" s="80" t="s">
        <v>123</v>
      </c>
      <c r="AM114" s="80" t="s">
        <v>2675</v>
      </c>
      <c r="AN114" s="80" t="s">
        <v>1797</v>
      </c>
      <c r="AO114" s="80" t="s">
        <v>3063</v>
      </c>
    </row>
    <row r="115" spans="10:41">
      <c r="J115" s="61" t="s">
        <v>1620</v>
      </c>
      <c r="K115" s="61" t="s">
        <v>1443</v>
      </c>
      <c r="L115" s="61" t="s">
        <v>29</v>
      </c>
      <c r="M115" s="61"/>
      <c r="O115" s="61" t="s">
        <v>1422</v>
      </c>
      <c r="P115" s="61" t="s">
        <v>1423</v>
      </c>
      <c r="U115" s="74" t="s">
        <v>2216</v>
      </c>
      <c r="V115" s="75" t="s">
        <v>2217</v>
      </c>
      <c r="W115" s="75" t="s">
        <v>1957</v>
      </c>
      <c r="X115" s="75" t="s">
        <v>2534</v>
      </c>
      <c r="Y115" s="61"/>
      <c r="Z115" s="61"/>
      <c r="AA115" s="61"/>
      <c r="AI115" s="10" t="str">
        <f t="shared" si="1"/>
        <v>90926-10519</v>
      </c>
      <c r="AJ115" s="79" t="s">
        <v>1798</v>
      </c>
      <c r="AK115" s="63" t="e">
        <v>#N/A</v>
      </c>
      <c r="AL115" s="80" t="s">
        <v>135</v>
      </c>
      <c r="AM115" s="80" t="s">
        <v>2690</v>
      </c>
      <c r="AN115" s="80" t="s">
        <v>1799</v>
      </c>
      <c r="AO115" s="80" t="s">
        <v>3064</v>
      </c>
    </row>
    <row r="116" spans="10:41">
      <c r="J116" s="61" t="s">
        <v>112</v>
      </c>
      <c r="K116" s="61" t="s">
        <v>113</v>
      </c>
      <c r="L116" s="61"/>
      <c r="M116" s="61"/>
      <c r="O116" s="61" t="s">
        <v>1424</v>
      </c>
      <c r="P116" s="61" t="s">
        <v>1425</v>
      </c>
      <c r="U116" s="74" t="s">
        <v>2218</v>
      </c>
      <c r="V116" s="75" t="s">
        <v>2219</v>
      </c>
      <c r="W116" s="75" t="s">
        <v>1958</v>
      </c>
      <c r="X116" s="75" t="s">
        <v>2535</v>
      </c>
      <c r="Y116" s="61"/>
      <c r="Z116" s="61"/>
      <c r="AA116" s="61"/>
      <c r="AI116" s="10" t="str">
        <f t="shared" si="1"/>
        <v>90879-06348</v>
      </c>
      <c r="AJ116" s="79" t="s">
        <v>2798</v>
      </c>
      <c r="AK116" s="63" t="e">
        <v>#N/A</v>
      </c>
      <c r="AL116" s="80" t="s">
        <v>134</v>
      </c>
      <c r="AM116" s="80" t="s">
        <v>2957</v>
      </c>
      <c r="AN116" s="80" t="s">
        <v>159</v>
      </c>
      <c r="AO116" s="80" t="s">
        <v>3065</v>
      </c>
    </row>
    <row r="117" spans="10:41">
      <c r="J117" s="61" t="s">
        <v>164</v>
      </c>
      <c r="K117" s="61" t="s">
        <v>1599</v>
      </c>
      <c r="L117" s="61" t="s">
        <v>25</v>
      </c>
      <c r="M117" s="61"/>
      <c r="O117" s="61" t="s">
        <v>1426</v>
      </c>
      <c r="P117" s="61" t="s">
        <v>1427</v>
      </c>
      <c r="U117" s="74" t="s">
        <v>2220</v>
      </c>
      <c r="V117" s="75" t="s">
        <v>2221</v>
      </c>
      <c r="W117" s="75" t="s">
        <v>1490</v>
      </c>
      <c r="X117" s="75" t="s">
        <v>2455</v>
      </c>
      <c r="Y117" s="61"/>
      <c r="Z117" s="61"/>
      <c r="AA117" s="61"/>
      <c r="AI117" s="10" t="str">
        <f t="shared" si="1"/>
        <v>90768-15388</v>
      </c>
      <c r="AJ117" s="79" t="s">
        <v>2799</v>
      </c>
      <c r="AK117" s="63" t="e">
        <v>#N/A</v>
      </c>
      <c r="AL117" s="80" t="s">
        <v>111</v>
      </c>
      <c r="AM117" s="80" t="s">
        <v>2673</v>
      </c>
      <c r="AN117" s="80" t="s">
        <v>3066</v>
      </c>
      <c r="AO117" s="80" t="s">
        <v>3067</v>
      </c>
    </row>
    <row r="118" spans="10:41">
      <c r="J118" s="61" t="s">
        <v>166</v>
      </c>
      <c r="K118" s="61" t="s">
        <v>1290</v>
      </c>
      <c r="L118" s="61" t="s">
        <v>25</v>
      </c>
      <c r="M118" s="61"/>
      <c r="O118" s="61" t="s">
        <v>1428</v>
      </c>
      <c r="P118" s="61" t="s">
        <v>1429</v>
      </c>
      <c r="U118" s="74" t="s">
        <v>2222</v>
      </c>
      <c r="V118" s="75" t="s">
        <v>2223</v>
      </c>
      <c r="W118" s="75" t="s">
        <v>1959</v>
      </c>
      <c r="X118" s="75" t="s">
        <v>2536</v>
      </c>
      <c r="Y118" s="61"/>
      <c r="Z118" s="61"/>
      <c r="AA118" s="61"/>
      <c r="AI118" s="10" t="str">
        <f t="shared" si="1"/>
        <v>90629-10840</v>
      </c>
      <c r="AJ118" s="79" t="s">
        <v>2800</v>
      </c>
      <c r="AK118" s="63" t="e">
        <v>#N/A</v>
      </c>
      <c r="AL118" s="80" t="s">
        <v>64</v>
      </c>
      <c r="AM118" s="80" t="s">
        <v>2698</v>
      </c>
      <c r="AN118" s="80" t="s">
        <v>3068</v>
      </c>
      <c r="AO118" s="80" t="s">
        <v>3069</v>
      </c>
    </row>
    <row r="119" spans="10:41">
      <c r="J119" s="61" t="s">
        <v>1532</v>
      </c>
      <c r="K119" s="61" t="s">
        <v>1602</v>
      </c>
      <c r="L119" s="61"/>
      <c r="M119" s="61"/>
      <c r="O119" s="61" t="s">
        <v>1430</v>
      </c>
      <c r="P119" s="61" t="s">
        <v>1431</v>
      </c>
      <c r="U119" s="74" t="s">
        <v>2224</v>
      </c>
      <c r="V119" s="75" t="s">
        <v>2225</v>
      </c>
      <c r="W119" s="75" t="s">
        <v>1960</v>
      </c>
      <c r="X119" s="75" t="s">
        <v>2537</v>
      </c>
      <c r="Y119" s="61"/>
      <c r="Z119" s="61"/>
      <c r="AA119" s="61"/>
      <c r="AI119" s="10" t="str">
        <f t="shared" si="1"/>
        <v>90952-90952</v>
      </c>
      <c r="AJ119" s="79" t="s">
        <v>2665</v>
      </c>
      <c r="AK119" s="63" t="s">
        <v>2666</v>
      </c>
      <c r="AL119" s="80" t="s">
        <v>130</v>
      </c>
      <c r="AM119" s="80" t="s">
        <v>2712</v>
      </c>
      <c r="AN119" s="80" t="s">
        <v>130</v>
      </c>
      <c r="AO119" s="80" t="s">
        <v>2754</v>
      </c>
    </row>
    <row r="120" spans="10:41">
      <c r="J120" s="61" t="s">
        <v>1531</v>
      </c>
      <c r="K120" s="61" t="s">
        <v>1601</v>
      </c>
      <c r="L120" s="61"/>
      <c r="M120" s="61"/>
      <c r="O120" s="61" t="s">
        <v>1432</v>
      </c>
      <c r="P120" s="61" t="s">
        <v>1433</v>
      </c>
      <c r="U120" s="74" t="s">
        <v>2226</v>
      </c>
      <c r="V120" s="75" t="s">
        <v>2227</v>
      </c>
      <c r="W120" s="75" t="s">
        <v>1961</v>
      </c>
      <c r="X120" s="75" t="s">
        <v>2538</v>
      </c>
      <c r="Y120" s="61"/>
      <c r="Z120" s="61"/>
      <c r="AA120" s="61"/>
      <c r="AI120" s="10" t="str">
        <f t="shared" si="1"/>
        <v>92039-92039</v>
      </c>
      <c r="AJ120" s="79" t="s">
        <v>2801</v>
      </c>
      <c r="AK120" s="63" t="e">
        <v>#N/A</v>
      </c>
      <c r="AL120" s="80" t="s">
        <v>2958</v>
      </c>
      <c r="AM120" s="80" t="s">
        <v>2959</v>
      </c>
      <c r="AN120" s="80" t="s">
        <v>2958</v>
      </c>
      <c r="AO120" s="80" t="s">
        <v>3070</v>
      </c>
    </row>
    <row r="121" spans="10:41">
      <c r="J121" s="61" t="s">
        <v>1621</v>
      </c>
      <c r="K121" s="61" t="s">
        <v>1695</v>
      </c>
      <c r="L121" s="61"/>
      <c r="M121" s="61"/>
      <c r="O121" s="61" t="s">
        <v>1434</v>
      </c>
      <c r="P121" s="61" t="s">
        <v>1435</v>
      </c>
      <c r="U121" s="74" t="s">
        <v>2228</v>
      </c>
      <c r="V121" s="75" t="s">
        <v>2229</v>
      </c>
      <c r="W121" s="75" t="s">
        <v>1962</v>
      </c>
      <c r="X121" s="75" t="s">
        <v>2539</v>
      </c>
      <c r="Y121" s="61"/>
      <c r="Z121" s="61"/>
      <c r="AA121" s="61"/>
      <c r="AI121" s="10" t="str">
        <f t="shared" si="1"/>
        <v>90866-90866</v>
      </c>
      <c r="AJ121" s="79" t="s">
        <v>3200</v>
      </c>
      <c r="AK121" s="63" t="s">
        <v>3201</v>
      </c>
      <c r="AL121" s="80" t="s">
        <v>88</v>
      </c>
      <c r="AM121" s="80" t="s">
        <v>3042</v>
      </c>
      <c r="AN121" s="80" t="s">
        <v>88</v>
      </c>
      <c r="AO121" s="80" t="s">
        <v>3042</v>
      </c>
    </row>
    <row r="122" spans="10:41">
      <c r="J122" s="61" t="s">
        <v>1622</v>
      </c>
      <c r="K122" s="61" t="s">
        <v>1696</v>
      </c>
      <c r="L122" s="61"/>
      <c r="M122" s="61"/>
      <c r="O122" s="61" t="s">
        <v>1436</v>
      </c>
      <c r="P122" s="61" t="s">
        <v>1437</v>
      </c>
      <c r="U122" s="74" t="s">
        <v>2230</v>
      </c>
      <c r="V122" s="75" t="s">
        <v>2231</v>
      </c>
      <c r="W122" s="75" t="s">
        <v>1963</v>
      </c>
      <c r="X122" s="75" t="s">
        <v>2540</v>
      </c>
      <c r="Y122" s="61"/>
      <c r="Z122" s="61"/>
      <c r="AA122" s="61"/>
      <c r="AI122" s="10" t="str">
        <f t="shared" si="1"/>
        <v>90629-92228</v>
      </c>
      <c r="AJ122" s="79" t="s">
        <v>2802</v>
      </c>
      <c r="AK122" s="63" t="e">
        <v>#N/A</v>
      </c>
      <c r="AL122" s="80" t="s">
        <v>64</v>
      </c>
      <c r="AM122" s="80" t="s">
        <v>2698</v>
      </c>
      <c r="AN122" s="80" t="s">
        <v>3043</v>
      </c>
      <c r="AO122" s="80" t="s">
        <v>3044</v>
      </c>
    </row>
    <row r="123" spans="10:41">
      <c r="J123" s="61" t="s">
        <v>1533</v>
      </c>
      <c r="K123" s="61" t="s">
        <v>1697</v>
      </c>
      <c r="L123" s="61"/>
      <c r="M123" s="61"/>
      <c r="O123" s="61" t="s">
        <v>1284</v>
      </c>
      <c r="P123" s="61" t="s">
        <v>1438</v>
      </c>
      <c r="U123" s="74" t="s">
        <v>2232</v>
      </c>
      <c r="V123" s="75" t="s">
        <v>2233</v>
      </c>
      <c r="W123" s="75" t="s">
        <v>1943</v>
      </c>
      <c r="X123" s="75" t="s">
        <v>2541</v>
      </c>
      <c r="Y123" s="61"/>
      <c r="Z123" s="61"/>
      <c r="AA123" s="61"/>
      <c r="AI123" s="10" t="str">
        <f t="shared" si="1"/>
        <v>90204-90467</v>
      </c>
      <c r="AJ123" s="79" t="s">
        <v>2803</v>
      </c>
      <c r="AK123" s="63" t="e">
        <v>#N/A</v>
      </c>
      <c r="AL123" s="80" t="s">
        <v>1771</v>
      </c>
      <c r="AM123" s="80" t="s">
        <v>2955</v>
      </c>
      <c r="AN123" s="80" t="s">
        <v>3071</v>
      </c>
      <c r="AO123" s="80" t="s">
        <v>3072</v>
      </c>
    </row>
    <row r="124" spans="10:41">
      <c r="J124" s="61" t="s">
        <v>1321</v>
      </c>
      <c r="K124" s="61" t="s">
        <v>1322</v>
      </c>
      <c r="L124" s="61"/>
      <c r="M124" s="61"/>
      <c r="O124" s="61" t="s">
        <v>1439</v>
      </c>
      <c r="P124" s="61" t="s">
        <v>173</v>
      </c>
      <c r="U124" s="74" t="s">
        <v>2234</v>
      </c>
      <c r="V124" s="75" t="s">
        <v>2235</v>
      </c>
      <c r="W124" s="75" t="s">
        <v>1954</v>
      </c>
      <c r="X124" s="75" t="s">
        <v>2542</v>
      </c>
      <c r="Y124" s="61"/>
      <c r="Z124" s="61"/>
      <c r="AA124" s="61"/>
      <c r="AI124" s="10" t="str">
        <f t="shared" si="1"/>
        <v>90988-03968</v>
      </c>
      <c r="AJ124" s="79" t="s">
        <v>2804</v>
      </c>
      <c r="AK124" s="63" t="e">
        <v>#N/A</v>
      </c>
      <c r="AL124" s="80" t="s">
        <v>109</v>
      </c>
      <c r="AM124" s="80" t="s">
        <v>2677</v>
      </c>
      <c r="AN124" s="80" t="s">
        <v>3073</v>
      </c>
      <c r="AO124" s="80" t="s">
        <v>3074</v>
      </c>
    </row>
    <row r="125" spans="10:41">
      <c r="J125" s="61" t="s">
        <v>1623</v>
      </c>
      <c r="K125" s="61" t="s">
        <v>1698</v>
      </c>
      <c r="L125" s="61"/>
      <c r="M125" s="61"/>
      <c r="O125" s="61" t="s">
        <v>1440</v>
      </c>
      <c r="P125" s="61" t="s">
        <v>1441</v>
      </c>
      <c r="U125" s="74" t="s">
        <v>2236</v>
      </c>
      <c r="V125" s="75" t="s">
        <v>2237</v>
      </c>
      <c r="W125" s="75" t="s">
        <v>1964</v>
      </c>
      <c r="X125" s="75" t="s">
        <v>2543</v>
      </c>
      <c r="Y125" s="61"/>
      <c r="Z125" s="61"/>
      <c r="AA125" s="61"/>
      <c r="AI125" s="10" t="str">
        <f t="shared" si="1"/>
        <v>93307-02784</v>
      </c>
      <c r="AJ125" s="79" t="s">
        <v>3202</v>
      </c>
      <c r="AK125" s="63" t="s">
        <v>3203</v>
      </c>
      <c r="AL125" s="80" t="s">
        <v>1317</v>
      </c>
      <c r="AM125" s="80" t="s">
        <v>2965</v>
      </c>
      <c r="AN125" s="80" t="s">
        <v>101</v>
      </c>
      <c r="AO125" s="80" t="s">
        <v>3259</v>
      </c>
    </row>
    <row r="126" spans="10:41">
      <c r="J126" s="61" t="s">
        <v>1624</v>
      </c>
      <c r="K126" s="61" t="s">
        <v>1699</v>
      </c>
      <c r="L126" s="61"/>
      <c r="M126" s="61"/>
      <c r="O126" s="61" t="s">
        <v>1442</v>
      </c>
      <c r="P126" s="61" t="s">
        <v>1443</v>
      </c>
      <c r="U126" s="74" t="s">
        <v>2238</v>
      </c>
      <c r="V126" s="75" t="s">
        <v>2239</v>
      </c>
      <c r="W126" s="75" t="s">
        <v>1965</v>
      </c>
      <c r="X126" s="75" t="s">
        <v>2544</v>
      </c>
      <c r="Y126" s="61"/>
      <c r="Z126" s="61"/>
      <c r="AA126" s="61"/>
      <c r="AI126" s="10" t="str">
        <f t="shared" si="1"/>
        <v>90183-02715</v>
      </c>
      <c r="AJ126" s="79" t="s">
        <v>2805</v>
      </c>
      <c r="AK126" s="63" t="e">
        <v>#N/A</v>
      </c>
      <c r="AL126" s="80" t="s">
        <v>63</v>
      </c>
      <c r="AM126" s="80" t="s">
        <v>2954</v>
      </c>
      <c r="AN126" s="80" t="s">
        <v>3075</v>
      </c>
      <c r="AO126" s="80" t="s">
        <v>3076</v>
      </c>
    </row>
    <row r="127" spans="10:41">
      <c r="J127" s="61" t="s">
        <v>1314</v>
      </c>
      <c r="K127" s="61" t="s">
        <v>1605</v>
      </c>
      <c r="L127" s="61"/>
      <c r="M127" s="61"/>
      <c r="O127" s="61" t="s">
        <v>1444</v>
      </c>
      <c r="P127" s="61" t="s">
        <v>1445</v>
      </c>
      <c r="U127" s="74" t="s">
        <v>2240</v>
      </c>
      <c r="V127" s="75" t="s">
        <v>2241</v>
      </c>
      <c r="W127" s="75" t="s">
        <v>626</v>
      </c>
      <c r="X127" s="75" t="s">
        <v>2545</v>
      </c>
      <c r="Y127" s="61"/>
      <c r="Z127" s="61"/>
      <c r="AA127" s="61"/>
      <c r="AI127" s="10" t="str">
        <f t="shared" si="1"/>
        <v>91747-04544</v>
      </c>
      <c r="AJ127" s="79" t="s">
        <v>2667</v>
      </c>
      <c r="AK127" s="63" t="s">
        <v>2668</v>
      </c>
      <c r="AL127" s="80" t="s">
        <v>76</v>
      </c>
      <c r="AM127" s="80" t="s">
        <v>2710</v>
      </c>
      <c r="AN127" s="80" t="s">
        <v>2755</v>
      </c>
      <c r="AO127" s="80" t="s">
        <v>2756</v>
      </c>
    </row>
    <row r="128" spans="10:41">
      <c r="J128" s="61" t="s">
        <v>1315</v>
      </c>
      <c r="K128" s="61" t="s">
        <v>1606</v>
      </c>
      <c r="L128" s="61"/>
      <c r="M128" s="61"/>
      <c r="O128" s="61" t="s">
        <v>1446</v>
      </c>
      <c r="P128" s="61" t="s">
        <v>1447</v>
      </c>
      <c r="U128" s="74" t="s">
        <v>2242</v>
      </c>
      <c r="V128" s="75" t="s">
        <v>2243</v>
      </c>
      <c r="W128" s="75" t="s">
        <v>1925</v>
      </c>
      <c r="X128" s="75" t="s">
        <v>2546</v>
      </c>
      <c r="Y128" s="61"/>
      <c r="Z128" s="61"/>
      <c r="AA128" s="61"/>
      <c r="AI128" s="10" t="str">
        <f t="shared" si="1"/>
        <v>91595-09115</v>
      </c>
      <c r="AJ128" s="79" t="s">
        <v>2806</v>
      </c>
      <c r="AK128" s="63" t="e">
        <v>#N/A</v>
      </c>
      <c r="AL128" s="80" t="s">
        <v>1537</v>
      </c>
      <c r="AM128" s="80" t="s">
        <v>2960</v>
      </c>
      <c r="AN128" s="80" t="s">
        <v>3077</v>
      </c>
      <c r="AO128" s="80" t="s">
        <v>3078</v>
      </c>
    </row>
    <row r="129" spans="10:41">
      <c r="J129" s="61" t="s">
        <v>1317</v>
      </c>
      <c r="K129" s="61" t="s">
        <v>1607</v>
      </c>
      <c r="L129" s="61" t="s">
        <v>29</v>
      </c>
      <c r="M129" s="61"/>
      <c r="O129" s="61" t="s">
        <v>1448</v>
      </c>
      <c r="P129" s="61" t="s">
        <v>1449</v>
      </c>
      <c r="U129" s="74" t="s">
        <v>2244</v>
      </c>
      <c r="V129" s="75" t="s">
        <v>2245</v>
      </c>
      <c r="W129" s="75" t="s">
        <v>1912</v>
      </c>
      <c r="X129" s="75" t="s">
        <v>2489</v>
      </c>
      <c r="Y129" s="61"/>
      <c r="Z129" s="61"/>
      <c r="AA129" s="61"/>
      <c r="AI129" s="10" t="str">
        <f t="shared" si="1"/>
        <v>90790-04303</v>
      </c>
      <c r="AJ129" s="79" t="s">
        <v>2807</v>
      </c>
      <c r="AK129" s="63" t="e">
        <v>#N/A</v>
      </c>
      <c r="AL129" s="80" t="s">
        <v>123</v>
      </c>
      <c r="AM129" s="80" t="s">
        <v>2675</v>
      </c>
      <c r="AN129" s="80" t="s">
        <v>3079</v>
      </c>
      <c r="AO129" s="80" t="s">
        <v>3080</v>
      </c>
    </row>
    <row r="130" spans="10:41">
      <c r="J130" s="61" t="s">
        <v>1331</v>
      </c>
      <c r="K130" s="61" t="s">
        <v>1608</v>
      </c>
      <c r="L130" s="61" t="s">
        <v>20</v>
      </c>
      <c r="M130" s="61"/>
      <c r="O130" s="61" t="s">
        <v>1450</v>
      </c>
      <c r="P130" s="61" t="s">
        <v>1451</v>
      </c>
      <c r="U130" s="74" t="s">
        <v>2246</v>
      </c>
      <c r="V130" s="75" t="s">
        <v>2247</v>
      </c>
      <c r="W130" s="75" t="s">
        <v>1966</v>
      </c>
      <c r="X130" s="75" t="s">
        <v>2547</v>
      </c>
      <c r="Y130" s="61"/>
      <c r="Z130" s="61"/>
      <c r="AA130" s="61"/>
      <c r="AI130" s="10" t="str">
        <f t="shared" si="1"/>
        <v>93297-11900</v>
      </c>
      <c r="AJ130" s="79" t="s">
        <v>2808</v>
      </c>
      <c r="AK130" s="63" t="e">
        <v>#N/A</v>
      </c>
      <c r="AL130" s="80" t="s">
        <v>1315</v>
      </c>
      <c r="AM130" s="80" t="s">
        <v>2713</v>
      </c>
      <c r="AN130" s="80" t="s">
        <v>3081</v>
      </c>
      <c r="AO130" s="80" t="s">
        <v>3082</v>
      </c>
    </row>
    <row r="131" spans="10:41">
      <c r="J131" s="61" t="s">
        <v>1332</v>
      </c>
      <c r="K131" s="61" t="s">
        <v>1609</v>
      </c>
      <c r="L131" s="61" t="s">
        <v>20</v>
      </c>
      <c r="M131" s="61"/>
      <c r="O131" s="61" t="s">
        <v>1452</v>
      </c>
      <c r="P131" s="61" t="s">
        <v>1453</v>
      </c>
      <c r="U131" s="74" t="s">
        <v>2248</v>
      </c>
      <c r="V131" s="75" t="s">
        <v>2249</v>
      </c>
      <c r="W131" s="75" t="s">
        <v>1925</v>
      </c>
      <c r="X131" s="75" t="s">
        <v>2546</v>
      </c>
      <c r="Y131" s="61"/>
      <c r="Z131" s="61"/>
      <c r="AA131" s="61"/>
      <c r="AI131" s="10" t="str">
        <f t="shared" si="1"/>
        <v>90790-02254</v>
      </c>
      <c r="AJ131" s="79" t="s">
        <v>2669</v>
      </c>
      <c r="AK131" s="63" t="s">
        <v>2670</v>
      </c>
      <c r="AL131" s="80" t="s">
        <v>123</v>
      </c>
      <c r="AM131" s="80" t="s">
        <v>2675</v>
      </c>
      <c r="AN131" s="80" t="s">
        <v>2757</v>
      </c>
      <c r="AO131" s="80" t="s">
        <v>2758</v>
      </c>
    </row>
    <row r="132" spans="10:41">
      <c r="J132" s="61" t="s">
        <v>1312</v>
      </c>
      <c r="K132" s="61" t="s">
        <v>1611</v>
      </c>
      <c r="L132" s="61" t="s">
        <v>34</v>
      </c>
      <c r="M132" s="61"/>
      <c r="O132" s="61" t="s">
        <v>1288</v>
      </c>
      <c r="P132" s="61" t="s">
        <v>1289</v>
      </c>
      <c r="U132" s="74" t="s">
        <v>2250</v>
      </c>
      <c r="V132" s="75" t="s">
        <v>2251</v>
      </c>
      <c r="W132" s="75" t="s">
        <v>1955</v>
      </c>
      <c r="X132" s="75" t="s">
        <v>2532</v>
      </c>
      <c r="Y132" s="61"/>
      <c r="Z132" s="61"/>
      <c r="AA132" s="61"/>
      <c r="AI132" s="10" t="str">
        <f t="shared" ref="AI132:AI195" si="2">AL132&amp;"-"&amp;AN132</f>
        <v>93297-10273</v>
      </c>
      <c r="AJ132" s="79" t="s">
        <v>2671</v>
      </c>
      <c r="AK132" s="63" t="s">
        <v>2672</v>
      </c>
      <c r="AL132" s="80" t="s">
        <v>1315</v>
      </c>
      <c r="AM132" s="80" t="s">
        <v>2713</v>
      </c>
      <c r="AN132" s="80" t="s">
        <v>2759</v>
      </c>
      <c r="AO132" s="80" t="s">
        <v>2760</v>
      </c>
    </row>
    <row r="133" spans="10:41">
      <c r="J133" s="61" t="s">
        <v>1324</v>
      </c>
      <c r="K133" s="61" t="s">
        <v>1286</v>
      </c>
      <c r="L133" s="61" t="s">
        <v>20</v>
      </c>
      <c r="M133" s="61"/>
      <c r="O133" s="61" t="s">
        <v>1288</v>
      </c>
      <c r="P133" s="61" t="s">
        <v>1454</v>
      </c>
      <c r="U133" s="74" t="s">
        <v>2252</v>
      </c>
      <c r="V133" s="75" t="s">
        <v>2253</v>
      </c>
      <c r="W133" s="75" t="s">
        <v>1967</v>
      </c>
      <c r="X133" s="75" t="s">
        <v>2548</v>
      </c>
      <c r="Y133" s="61"/>
      <c r="Z133" s="61"/>
      <c r="AA133" s="61"/>
      <c r="AI133" s="10" t="str">
        <f t="shared" si="2"/>
        <v>90790-10829</v>
      </c>
      <c r="AJ133" s="79" t="s">
        <v>2809</v>
      </c>
      <c r="AK133" s="63" t="e">
        <v>#N/A</v>
      </c>
      <c r="AL133" s="80" t="s">
        <v>123</v>
      </c>
      <c r="AM133" s="80" t="s">
        <v>2675</v>
      </c>
      <c r="AN133" s="80" t="s">
        <v>3083</v>
      </c>
      <c r="AO133" s="80" t="s">
        <v>3084</v>
      </c>
    </row>
    <row r="134" spans="10:41">
      <c r="J134" s="61" t="s">
        <v>998</v>
      </c>
      <c r="K134" s="61" t="s">
        <v>1700</v>
      </c>
      <c r="L134" s="61"/>
      <c r="M134" s="61"/>
      <c r="O134" s="61" t="s">
        <v>1455</v>
      </c>
      <c r="P134" s="61" t="s">
        <v>1313</v>
      </c>
      <c r="U134" s="74" t="s">
        <v>2254</v>
      </c>
      <c r="V134" s="75" t="s">
        <v>2255</v>
      </c>
      <c r="W134" s="75" t="s">
        <v>1497</v>
      </c>
      <c r="X134" s="75" t="s">
        <v>2549</v>
      </c>
      <c r="Y134" s="61"/>
      <c r="Z134" s="61"/>
      <c r="AA134" s="61"/>
      <c r="AI134" s="10" t="str">
        <f t="shared" si="2"/>
        <v>90790-10026</v>
      </c>
      <c r="AJ134" s="79" t="s">
        <v>2810</v>
      </c>
      <c r="AK134" s="63" t="e">
        <v>#N/A</v>
      </c>
      <c r="AL134" s="80" t="s">
        <v>123</v>
      </c>
      <c r="AM134" s="80" t="s">
        <v>2675</v>
      </c>
      <c r="AN134" s="80" t="s">
        <v>3085</v>
      </c>
      <c r="AO134" s="80" t="s">
        <v>3086</v>
      </c>
    </row>
    <row r="135" spans="10:41">
      <c r="J135" s="61" t="s">
        <v>1625</v>
      </c>
      <c r="K135" s="61" t="s">
        <v>1701</v>
      </c>
      <c r="L135" s="61"/>
      <c r="M135" s="61"/>
      <c r="O135" s="61" t="s">
        <v>1456</v>
      </c>
      <c r="P135" s="61" t="s">
        <v>1457</v>
      </c>
      <c r="U135" s="74" t="s">
        <v>2256</v>
      </c>
      <c r="V135" s="75" t="s">
        <v>2257</v>
      </c>
      <c r="W135" s="75" t="s">
        <v>1498</v>
      </c>
      <c r="X135" s="75" t="s">
        <v>2550</v>
      </c>
      <c r="Y135" s="61"/>
      <c r="Z135" s="61"/>
      <c r="AA135" s="61"/>
      <c r="AI135" s="10" t="str">
        <f t="shared" si="2"/>
        <v>90629-10755</v>
      </c>
      <c r="AJ135" s="79" t="s">
        <v>2811</v>
      </c>
      <c r="AK135" s="63" t="e">
        <v>#N/A</v>
      </c>
      <c r="AL135" s="80" t="s">
        <v>64</v>
      </c>
      <c r="AM135" s="80" t="s">
        <v>2698</v>
      </c>
      <c r="AN135" s="80" t="s">
        <v>3087</v>
      </c>
      <c r="AO135" s="80" t="s">
        <v>3088</v>
      </c>
    </row>
    <row r="136" spans="10:41">
      <c r="J136" s="61" t="s">
        <v>1626</v>
      </c>
      <c r="K136" s="61" t="s">
        <v>1702</v>
      </c>
      <c r="L136" s="61"/>
      <c r="M136" s="61"/>
      <c r="O136" s="61" t="s">
        <v>1458</v>
      </c>
      <c r="P136" s="61" t="s">
        <v>1320</v>
      </c>
      <c r="U136" s="74" t="s">
        <v>2258</v>
      </c>
      <c r="V136" s="75" t="s">
        <v>2259</v>
      </c>
      <c r="W136" s="75" t="s">
        <v>1499</v>
      </c>
      <c r="X136" s="75" t="s">
        <v>2551</v>
      </c>
      <c r="Y136" s="61"/>
      <c r="Z136" s="61"/>
      <c r="AA136" s="61"/>
      <c r="AI136" s="10" t="str">
        <f t="shared" si="2"/>
        <v>90790-01924</v>
      </c>
      <c r="AJ136" s="79" t="s">
        <v>2812</v>
      </c>
      <c r="AK136" s="63" t="e">
        <v>#N/A</v>
      </c>
      <c r="AL136" s="80" t="s">
        <v>123</v>
      </c>
      <c r="AM136" s="80" t="s">
        <v>2675</v>
      </c>
      <c r="AN136" s="80" t="s">
        <v>591</v>
      </c>
      <c r="AO136" s="80" t="s">
        <v>3089</v>
      </c>
    </row>
    <row r="137" spans="10:41">
      <c r="J137" s="61" t="s">
        <v>1627</v>
      </c>
      <c r="K137" s="61" t="s">
        <v>1703</v>
      </c>
      <c r="L137" s="61"/>
      <c r="M137" s="61"/>
      <c r="O137" s="61" t="s">
        <v>1459</v>
      </c>
      <c r="P137" s="61" t="s">
        <v>1460</v>
      </c>
      <c r="U137" s="74" t="s">
        <v>2260</v>
      </c>
      <c r="V137" s="75" t="s">
        <v>2261</v>
      </c>
      <c r="W137" s="75" t="s">
        <v>1500</v>
      </c>
      <c r="X137" s="75" t="s">
        <v>2552</v>
      </c>
      <c r="Y137" s="61"/>
      <c r="Z137" s="61"/>
      <c r="AA137" s="61"/>
      <c r="AI137" s="10" t="str">
        <f t="shared" si="2"/>
        <v>90794-11893</v>
      </c>
      <c r="AJ137" s="79" t="s">
        <v>2813</v>
      </c>
      <c r="AK137" s="63" t="e">
        <v>#N/A</v>
      </c>
      <c r="AL137" s="80" t="s">
        <v>124</v>
      </c>
      <c r="AM137" s="80" t="s">
        <v>2709</v>
      </c>
      <c r="AN137" s="80" t="s">
        <v>3090</v>
      </c>
      <c r="AO137" s="80" t="s">
        <v>3091</v>
      </c>
    </row>
    <row r="138" spans="10:41">
      <c r="J138" s="61" t="s">
        <v>997</v>
      </c>
      <c r="K138" s="61" t="s">
        <v>1704</v>
      </c>
      <c r="L138" s="61"/>
      <c r="M138" s="61"/>
      <c r="O138" s="61" t="s">
        <v>1285</v>
      </c>
      <c r="P138" s="61" t="s">
        <v>1838</v>
      </c>
      <c r="U138" s="74" t="s">
        <v>2262</v>
      </c>
      <c r="V138" s="75" t="s">
        <v>2263</v>
      </c>
      <c r="W138" s="75" t="s">
        <v>1501</v>
      </c>
      <c r="X138" s="75" t="s">
        <v>2553</v>
      </c>
      <c r="Y138" s="61"/>
      <c r="Z138" s="61"/>
      <c r="AA138" s="61"/>
      <c r="AI138" s="10" t="str">
        <f t="shared" si="2"/>
        <v>90879-12203</v>
      </c>
      <c r="AJ138" s="79" t="s">
        <v>2814</v>
      </c>
      <c r="AK138" s="63" t="e">
        <v>#N/A</v>
      </c>
      <c r="AL138" s="80" t="s">
        <v>134</v>
      </c>
      <c r="AM138" s="80" t="s">
        <v>2957</v>
      </c>
      <c r="AN138" s="80" t="s">
        <v>3092</v>
      </c>
      <c r="AO138" s="80" t="s">
        <v>3093</v>
      </c>
    </row>
    <row r="139" spans="10:41">
      <c r="J139" s="61" t="s">
        <v>1536</v>
      </c>
      <c r="K139" s="61" t="s">
        <v>1705</v>
      </c>
      <c r="L139" s="61"/>
      <c r="M139" s="61"/>
      <c r="O139" s="61" t="s">
        <v>1461</v>
      </c>
      <c r="P139" s="61" t="s">
        <v>1462</v>
      </c>
      <c r="U139" s="74" t="s">
        <v>2264</v>
      </c>
      <c r="V139" s="75" t="s">
        <v>2265</v>
      </c>
      <c r="W139" s="75" t="s">
        <v>1502</v>
      </c>
      <c r="X139" s="75" t="s">
        <v>2554</v>
      </c>
      <c r="Y139" s="61"/>
      <c r="Z139" s="61"/>
      <c r="AA139" s="61"/>
      <c r="AI139" s="10" t="str">
        <f t="shared" si="2"/>
        <v>90183-12297</v>
      </c>
      <c r="AJ139" s="79" t="s">
        <v>2815</v>
      </c>
      <c r="AK139" s="63" t="e">
        <v>#N/A</v>
      </c>
      <c r="AL139" s="80" t="s">
        <v>63</v>
      </c>
      <c r="AM139" s="80" t="s">
        <v>2954</v>
      </c>
      <c r="AN139" s="80" t="s">
        <v>3094</v>
      </c>
      <c r="AO139" s="80" t="s">
        <v>3095</v>
      </c>
    </row>
    <row r="140" spans="10:41">
      <c r="J140" s="61" t="s">
        <v>1628</v>
      </c>
      <c r="K140" s="61" t="s">
        <v>1706</v>
      </c>
      <c r="L140" s="61"/>
      <c r="M140" s="61"/>
      <c r="O140" s="61" t="s">
        <v>1154</v>
      </c>
      <c r="P140" s="61" t="s">
        <v>1155</v>
      </c>
      <c r="U140" s="74" t="s">
        <v>2266</v>
      </c>
      <c r="V140" s="75" t="s">
        <v>2267</v>
      </c>
      <c r="W140" s="75" t="s">
        <v>1503</v>
      </c>
      <c r="X140" s="75" t="s">
        <v>2555</v>
      </c>
      <c r="Y140" s="61"/>
      <c r="Z140" s="61"/>
      <c r="AA140" s="61"/>
      <c r="AI140" s="10" t="str">
        <f t="shared" si="2"/>
        <v>-02917</v>
      </c>
      <c r="AJ140" s="79" t="s">
        <v>2816</v>
      </c>
      <c r="AK140" s="63" t="e">
        <v>#N/A</v>
      </c>
      <c r="AL140" s="80" t="s">
        <v>1905</v>
      </c>
      <c r="AM140" s="80" t="s">
        <v>1905</v>
      </c>
      <c r="AN140" s="80" t="s">
        <v>141</v>
      </c>
      <c r="AO140" s="80" t="s">
        <v>3096</v>
      </c>
    </row>
    <row r="141" spans="10:41">
      <c r="J141" s="61" t="s">
        <v>1629</v>
      </c>
      <c r="K141" s="61" t="s">
        <v>1707</v>
      </c>
      <c r="L141" s="61"/>
      <c r="M141" s="61"/>
      <c r="O141" s="61" t="s">
        <v>1463</v>
      </c>
      <c r="P141" s="61" t="s">
        <v>1839</v>
      </c>
      <c r="U141" s="74" t="s">
        <v>2268</v>
      </c>
      <c r="V141" s="75" t="s">
        <v>2269</v>
      </c>
      <c r="W141" s="75" t="s">
        <v>1968</v>
      </c>
      <c r="X141" s="75" t="s">
        <v>2556</v>
      </c>
      <c r="Y141" s="61"/>
      <c r="Z141" s="61"/>
      <c r="AA141" s="61"/>
      <c r="AI141" s="10" t="str">
        <f t="shared" si="2"/>
        <v>90768-90768</v>
      </c>
      <c r="AJ141" s="79" t="s">
        <v>3204</v>
      </c>
      <c r="AK141" s="63" t="s">
        <v>3205</v>
      </c>
      <c r="AL141" s="80" t="s">
        <v>111</v>
      </c>
      <c r="AM141" s="80" t="s">
        <v>2673</v>
      </c>
      <c r="AN141" s="80" t="s">
        <v>111</v>
      </c>
      <c r="AO141" s="80" t="s">
        <v>3260</v>
      </c>
    </row>
    <row r="142" spans="10:41">
      <c r="J142" s="61" t="s">
        <v>1630</v>
      </c>
      <c r="K142" s="61" t="s">
        <v>1708</v>
      </c>
      <c r="L142" s="61"/>
      <c r="M142" s="61"/>
      <c r="O142" s="61" t="s">
        <v>1464</v>
      </c>
      <c r="P142" s="61" t="s">
        <v>1465</v>
      </c>
      <c r="U142" s="74" t="s">
        <v>2270</v>
      </c>
      <c r="V142" s="75" t="s">
        <v>2271</v>
      </c>
      <c r="W142" s="75" t="s">
        <v>1969</v>
      </c>
      <c r="X142" s="75" t="s">
        <v>2557</v>
      </c>
      <c r="Y142" s="61"/>
      <c r="Z142" s="61"/>
      <c r="AA142" s="61"/>
      <c r="AI142" s="10" t="str">
        <f t="shared" si="2"/>
        <v>90183-02750</v>
      </c>
      <c r="AJ142" s="79" t="s">
        <v>2817</v>
      </c>
      <c r="AK142" s="63" t="e">
        <v>#N/A</v>
      </c>
      <c r="AL142" s="80" t="s">
        <v>63</v>
      </c>
      <c r="AM142" s="80" t="s">
        <v>2954</v>
      </c>
      <c r="AN142" s="80" t="s">
        <v>3097</v>
      </c>
      <c r="AO142" s="80" t="s">
        <v>3098</v>
      </c>
    </row>
    <row r="143" spans="10:41">
      <c r="J143" s="61" t="s">
        <v>1631</v>
      </c>
      <c r="K143" s="61" t="s">
        <v>1709</v>
      </c>
      <c r="L143" s="61"/>
      <c r="M143" s="61"/>
      <c r="O143" s="61" t="s">
        <v>1466</v>
      </c>
      <c r="P143" s="61" t="s">
        <v>1467</v>
      </c>
      <c r="U143" s="74" t="s">
        <v>2272</v>
      </c>
      <c r="V143" s="75" t="s">
        <v>2273</v>
      </c>
      <c r="W143" s="75" t="s">
        <v>1970</v>
      </c>
      <c r="X143" s="75" t="s">
        <v>2558</v>
      </c>
      <c r="Y143" s="61"/>
      <c r="Z143" s="61"/>
      <c r="AA143" s="61"/>
      <c r="AI143" s="10" t="str">
        <f t="shared" si="2"/>
        <v>90785-10211</v>
      </c>
      <c r="AJ143" s="79" t="s">
        <v>3206</v>
      </c>
      <c r="AK143" s="63" t="s">
        <v>3207</v>
      </c>
      <c r="AL143" s="80" t="s">
        <v>13</v>
      </c>
      <c r="AM143" s="80" t="s">
        <v>2967</v>
      </c>
      <c r="AN143" s="80" t="s">
        <v>3261</v>
      </c>
      <c r="AO143" s="80" t="s">
        <v>3262</v>
      </c>
    </row>
    <row r="144" spans="10:41">
      <c r="J144" s="61" t="s">
        <v>1632</v>
      </c>
      <c r="K144" s="61" t="s">
        <v>1710</v>
      </c>
      <c r="L144" s="61"/>
      <c r="M144" s="61"/>
      <c r="O144" s="61" t="s">
        <v>1468</v>
      </c>
      <c r="P144" s="61" t="s">
        <v>1469</v>
      </c>
      <c r="U144" s="74" t="s">
        <v>2274</v>
      </c>
      <c r="V144" s="75" t="s">
        <v>2275</v>
      </c>
      <c r="W144" s="75" t="s">
        <v>1504</v>
      </c>
      <c r="X144" s="75" t="s">
        <v>2559</v>
      </c>
      <c r="Y144" s="61"/>
      <c r="Z144" s="61"/>
      <c r="AA144" s="61"/>
      <c r="AI144" s="10" t="str">
        <f t="shared" si="2"/>
        <v>90929-06178</v>
      </c>
      <c r="AJ144" s="79" t="s">
        <v>2818</v>
      </c>
      <c r="AK144" s="63" t="e">
        <v>#N/A</v>
      </c>
      <c r="AL144" s="80" t="s">
        <v>136</v>
      </c>
      <c r="AM144" s="80" t="s">
        <v>2691</v>
      </c>
      <c r="AN144" s="80" t="s">
        <v>3099</v>
      </c>
      <c r="AO144" s="80" t="s">
        <v>3100</v>
      </c>
    </row>
    <row r="145" spans="10:41">
      <c r="J145" s="61" t="s">
        <v>1011</v>
      </c>
      <c r="K145" s="61" t="s">
        <v>1711</v>
      </c>
      <c r="L145" s="61"/>
      <c r="M145" s="61"/>
      <c r="O145" s="61" t="s">
        <v>286</v>
      </c>
      <c r="P145" s="61" t="s">
        <v>287</v>
      </c>
      <c r="U145" s="74" t="s">
        <v>2276</v>
      </c>
      <c r="V145" s="75" t="s">
        <v>2277</v>
      </c>
      <c r="W145" s="75" t="s">
        <v>1971</v>
      </c>
      <c r="X145" s="75" t="s">
        <v>2560</v>
      </c>
      <c r="Y145" s="61"/>
      <c r="Z145" s="61"/>
      <c r="AA145" s="61"/>
      <c r="AI145" s="10" t="str">
        <f t="shared" si="2"/>
        <v>91595-91187</v>
      </c>
      <c r="AJ145" s="79" t="s">
        <v>2819</v>
      </c>
      <c r="AK145" s="63" t="e">
        <v>#N/A</v>
      </c>
      <c r="AL145" s="80" t="s">
        <v>1537</v>
      </c>
      <c r="AM145" s="80" t="s">
        <v>2960</v>
      </c>
      <c r="AN145" s="80" t="s">
        <v>3101</v>
      </c>
      <c r="AO145" s="80" t="s">
        <v>3102</v>
      </c>
    </row>
    <row r="146" spans="10:41">
      <c r="J146" s="61" t="s">
        <v>1633</v>
      </c>
      <c r="K146" s="61" t="s">
        <v>1712</v>
      </c>
      <c r="L146" s="61"/>
      <c r="M146" s="61"/>
      <c r="O146" s="61" t="s">
        <v>288</v>
      </c>
      <c r="P146" s="61" t="s">
        <v>289</v>
      </c>
      <c r="U146" s="74" t="s">
        <v>2278</v>
      </c>
      <c r="V146" s="75" t="s">
        <v>2279</v>
      </c>
      <c r="W146" s="75" t="s">
        <v>1522</v>
      </c>
      <c r="X146" s="75" t="s">
        <v>2561</v>
      </c>
      <c r="Y146" s="61"/>
      <c r="Z146" s="61"/>
      <c r="AA146" s="61"/>
      <c r="AI146" s="10" t="str">
        <f t="shared" si="2"/>
        <v>90183-13065</v>
      </c>
      <c r="AJ146" s="8" t="s">
        <v>2820</v>
      </c>
      <c r="AK146" s="8" t="e">
        <v>#N/A</v>
      </c>
      <c r="AL146" s="1" t="s">
        <v>63</v>
      </c>
      <c r="AM146" s="1" t="s">
        <v>2954</v>
      </c>
      <c r="AN146" s="1" t="s">
        <v>3103</v>
      </c>
      <c r="AO146" s="1" t="s">
        <v>3104</v>
      </c>
    </row>
    <row r="147" spans="10:41">
      <c r="J147" s="61" t="s">
        <v>1634</v>
      </c>
      <c r="K147" s="61" t="s">
        <v>1713</v>
      </c>
      <c r="L147" s="61"/>
      <c r="M147" s="61"/>
      <c r="O147" s="61" t="s">
        <v>290</v>
      </c>
      <c r="P147" s="61" t="s">
        <v>291</v>
      </c>
      <c r="U147" s="74" t="s">
        <v>2280</v>
      </c>
      <c r="V147" s="75" t="s">
        <v>2281</v>
      </c>
      <c r="W147" s="75" t="s">
        <v>1523</v>
      </c>
      <c r="X147" s="75" t="s">
        <v>2562</v>
      </c>
      <c r="Y147" s="61"/>
      <c r="Z147" s="61"/>
      <c r="AA147" s="61"/>
      <c r="AI147" s="10" t="str">
        <f t="shared" si="2"/>
        <v>90181-90181</v>
      </c>
      <c r="AJ147" s="8" t="s">
        <v>3208</v>
      </c>
      <c r="AK147" s="8" t="s">
        <v>3209</v>
      </c>
      <c r="AL147" s="1" t="s">
        <v>48</v>
      </c>
      <c r="AM147" s="1" t="s">
        <v>3263</v>
      </c>
      <c r="AN147" s="1" t="s">
        <v>48</v>
      </c>
      <c r="AO147" s="1" t="s">
        <v>3263</v>
      </c>
    </row>
    <row r="148" spans="10:41">
      <c r="J148" s="61" t="s">
        <v>970</v>
      </c>
      <c r="K148" s="61" t="s">
        <v>1714</v>
      </c>
      <c r="L148" s="61"/>
      <c r="M148" s="61"/>
      <c r="O148" s="61" t="s">
        <v>292</v>
      </c>
      <c r="P148" s="61" t="s">
        <v>293</v>
      </c>
      <c r="U148" s="74" t="s">
        <v>2282</v>
      </c>
      <c r="V148" s="75" t="s">
        <v>2283</v>
      </c>
      <c r="W148" s="75" t="s">
        <v>1972</v>
      </c>
      <c r="X148" s="75" t="s">
        <v>2563</v>
      </c>
      <c r="Y148" s="61"/>
      <c r="Z148" s="61"/>
      <c r="AA148" s="61"/>
      <c r="AI148" s="10" t="str">
        <f t="shared" si="2"/>
        <v>90788-07205</v>
      </c>
      <c r="AJ148" s="8" t="s">
        <v>2821</v>
      </c>
      <c r="AK148" s="8" t="e">
        <v>#N/A</v>
      </c>
      <c r="AL148" s="1" t="s">
        <v>23</v>
      </c>
      <c r="AM148" s="1" t="s">
        <v>2681</v>
      </c>
      <c r="AN148" s="1" t="s">
        <v>3105</v>
      </c>
      <c r="AO148" s="1" t="s">
        <v>3106</v>
      </c>
    </row>
    <row r="149" spans="10:41">
      <c r="J149" s="61" t="s">
        <v>1334</v>
      </c>
      <c r="K149" s="61" t="s">
        <v>1715</v>
      </c>
      <c r="L149" s="61" t="s">
        <v>34</v>
      </c>
      <c r="M149" s="61"/>
      <c r="O149" s="61" t="s">
        <v>294</v>
      </c>
      <c r="P149" s="61" t="s">
        <v>295</v>
      </c>
      <c r="U149" s="74" t="s">
        <v>2284</v>
      </c>
      <c r="V149" s="75" t="s">
        <v>2285</v>
      </c>
      <c r="W149" s="75" t="s">
        <v>683</v>
      </c>
      <c r="X149" s="75" t="s">
        <v>2441</v>
      </c>
      <c r="Y149" s="61"/>
      <c r="Z149" s="61"/>
      <c r="AA149" s="61"/>
      <c r="AI149" s="10" t="str">
        <f t="shared" si="2"/>
        <v>90879-90879</v>
      </c>
      <c r="AJ149" s="8" t="s">
        <v>3210</v>
      </c>
      <c r="AK149" s="8" t="s">
        <v>3211</v>
      </c>
      <c r="AL149" s="1" t="s">
        <v>134</v>
      </c>
      <c r="AM149" s="1" t="s">
        <v>2957</v>
      </c>
      <c r="AN149" s="1" t="s">
        <v>134</v>
      </c>
      <c r="AO149" s="1" t="s">
        <v>3264</v>
      </c>
    </row>
    <row r="150" spans="10:41">
      <c r="J150" s="61" t="s">
        <v>1635</v>
      </c>
      <c r="K150" s="61" t="s">
        <v>1716</v>
      </c>
      <c r="L150" s="61"/>
      <c r="M150" s="61"/>
      <c r="O150" s="61" t="s">
        <v>296</v>
      </c>
      <c r="P150" s="61" t="s">
        <v>297</v>
      </c>
      <c r="U150" s="74" t="s">
        <v>2286</v>
      </c>
      <c r="V150" s="75" t="s">
        <v>2287</v>
      </c>
      <c r="W150" s="75" t="s">
        <v>1924</v>
      </c>
      <c r="X150" s="75" t="s">
        <v>2501</v>
      </c>
      <c r="Y150" s="61"/>
      <c r="Z150" s="61"/>
      <c r="AA150" s="61"/>
      <c r="AI150" s="10" t="str">
        <f t="shared" si="2"/>
        <v>92795-02397</v>
      </c>
      <c r="AJ150" s="8" t="s">
        <v>3212</v>
      </c>
      <c r="AK150" s="8" t="s">
        <v>3213</v>
      </c>
      <c r="AL150" s="1" t="s">
        <v>153</v>
      </c>
      <c r="AM150" s="1" t="s">
        <v>2973</v>
      </c>
      <c r="AN150" s="1" t="s">
        <v>144</v>
      </c>
      <c r="AO150" s="1" t="s">
        <v>145</v>
      </c>
    </row>
    <row r="151" spans="10:41">
      <c r="J151" s="61" t="s">
        <v>1636</v>
      </c>
      <c r="K151" s="61" t="s">
        <v>1717</v>
      </c>
      <c r="L151" s="61"/>
      <c r="M151" s="61"/>
      <c r="O151" s="61" t="s">
        <v>298</v>
      </c>
      <c r="P151" s="61" t="s">
        <v>299</v>
      </c>
      <c r="U151" s="74" t="s">
        <v>2288</v>
      </c>
      <c r="V151" s="75" t="s">
        <v>2289</v>
      </c>
      <c r="W151" s="75" t="s">
        <v>1483</v>
      </c>
      <c r="X151" s="75" t="s">
        <v>2451</v>
      </c>
      <c r="Y151" s="61"/>
      <c r="Z151" s="61"/>
      <c r="AA151" s="61"/>
      <c r="AI151" s="10" t="str">
        <f t="shared" si="2"/>
        <v>90629-01815</v>
      </c>
      <c r="AJ151" s="8" t="s">
        <v>2822</v>
      </c>
      <c r="AK151" s="8" t="e">
        <v>#N/A</v>
      </c>
      <c r="AL151" s="1" t="s">
        <v>64</v>
      </c>
      <c r="AM151" s="1" t="s">
        <v>2698</v>
      </c>
      <c r="AN151" s="1" t="s">
        <v>3107</v>
      </c>
      <c r="AO151" s="1" t="s">
        <v>3108</v>
      </c>
    </row>
    <row r="152" spans="10:41">
      <c r="J152" s="61" t="s">
        <v>1328</v>
      </c>
      <c r="K152" s="61" t="s">
        <v>1718</v>
      </c>
      <c r="L152" s="61"/>
      <c r="M152" s="61"/>
      <c r="O152" s="61" t="s">
        <v>300</v>
      </c>
      <c r="P152" s="61" t="s">
        <v>301</v>
      </c>
      <c r="U152" s="74" t="s">
        <v>2290</v>
      </c>
      <c r="V152" s="75" t="s">
        <v>2291</v>
      </c>
      <c r="W152" s="75" t="s">
        <v>1973</v>
      </c>
      <c r="X152" s="75" t="s">
        <v>2564</v>
      </c>
      <c r="Y152" s="61"/>
      <c r="Z152" s="61"/>
      <c r="AA152" s="61"/>
      <c r="AI152" s="10" t="str">
        <f t="shared" si="2"/>
        <v>01179-02384</v>
      </c>
      <c r="AJ152" s="8" t="s">
        <v>2823</v>
      </c>
      <c r="AK152" s="8" t="e">
        <v>#N/A</v>
      </c>
      <c r="AL152" s="1" t="s">
        <v>26</v>
      </c>
      <c r="AM152" s="1" t="s">
        <v>2961</v>
      </c>
      <c r="AN152" s="1" t="s">
        <v>792</v>
      </c>
      <c r="AO152" s="1" t="s">
        <v>3109</v>
      </c>
    </row>
    <row r="153" spans="10:41">
      <c r="J153" s="61" t="s">
        <v>1323</v>
      </c>
      <c r="K153" s="61" t="s">
        <v>1719</v>
      </c>
      <c r="L153" s="61"/>
      <c r="M153" s="61"/>
      <c r="O153" s="61" t="s">
        <v>302</v>
      </c>
      <c r="P153" s="61" t="s">
        <v>303</v>
      </c>
      <c r="U153" s="74" t="s">
        <v>2292</v>
      </c>
      <c r="V153" s="75" t="s">
        <v>2293</v>
      </c>
      <c r="W153" s="75" t="s">
        <v>1507</v>
      </c>
      <c r="X153" s="75" t="s">
        <v>2565</v>
      </c>
      <c r="Y153" s="61"/>
      <c r="Z153" s="61"/>
      <c r="AA153" s="61"/>
      <c r="AI153" s="10" t="str">
        <f t="shared" si="2"/>
        <v>90854-04722</v>
      </c>
      <c r="AJ153" s="8" t="s">
        <v>2824</v>
      </c>
      <c r="AK153" s="8" t="e">
        <v>#N/A</v>
      </c>
      <c r="AL153" s="1" t="s">
        <v>86</v>
      </c>
      <c r="AM153" s="1" t="s">
        <v>2962</v>
      </c>
      <c r="AN153" s="1" t="s">
        <v>90</v>
      </c>
      <c r="AO153" s="1" t="s">
        <v>2734</v>
      </c>
    </row>
    <row r="154" spans="10:41">
      <c r="J154" s="61" t="s">
        <v>1333</v>
      </c>
      <c r="K154" s="61" t="s">
        <v>1720</v>
      </c>
      <c r="L154" s="61"/>
      <c r="M154" s="61"/>
      <c r="O154" s="61" t="s">
        <v>304</v>
      </c>
      <c r="P154" s="61" t="s">
        <v>305</v>
      </c>
      <c r="U154" s="74" t="s">
        <v>2294</v>
      </c>
      <c r="V154" s="75" t="s">
        <v>2295</v>
      </c>
      <c r="W154" s="75" t="s">
        <v>1974</v>
      </c>
      <c r="X154" s="75" t="s">
        <v>2566</v>
      </c>
      <c r="Y154" s="61"/>
      <c r="Z154" s="61"/>
      <c r="AA154" s="61"/>
      <c r="AI154" s="10" t="str">
        <f t="shared" si="2"/>
        <v>90629-03151</v>
      </c>
      <c r="AJ154" s="8" t="s">
        <v>2825</v>
      </c>
      <c r="AK154" s="8" t="e">
        <v>#N/A</v>
      </c>
      <c r="AL154" s="1" t="s">
        <v>64</v>
      </c>
      <c r="AM154" s="1" t="s">
        <v>2698</v>
      </c>
      <c r="AN154" s="1" t="s">
        <v>3110</v>
      </c>
      <c r="AO154" s="1" t="s">
        <v>3111</v>
      </c>
    </row>
    <row r="155" spans="10:41">
      <c r="J155" s="61" t="s">
        <v>1280</v>
      </c>
      <c r="K155" s="61" t="s">
        <v>1721</v>
      </c>
      <c r="L155" s="61"/>
      <c r="M155" s="61"/>
      <c r="O155" s="61" t="s">
        <v>306</v>
      </c>
      <c r="P155" s="61" t="s">
        <v>307</v>
      </c>
      <c r="U155" s="74" t="s">
        <v>2296</v>
      </c>
      <c r="V155" s="75" t="s">
        <v>2297</v>
      </c>
      <c r="W155" s="75" t="s">
        <v>1975</v>
      </c>
      <c r="X155" s="75" t="s">
        <v>2567</v>
      </c>
      <c r="Y155" s="61"/>
      <c r="Z155" s="61"/>
      <c r="AA155" s="61"/>
      <c r="AI155" s="10" t="str">
        <f t="shared" si="2"/>
        <v>90714-90714</v>
      </c>
      <c r="AJ155" s="8" t="s">
        <v>3214</v>
      </c>
      <c r="AK155" s="8" t="s">
        <v>3215</v>
      </c>
      <c r="AL155" s="1" t="s">
        <v>106</v>
      </c>
      <c r="AM155" s="1" t="s">
        <v>3265</v>
      </c>
      <c r="AN155" s="1" t="s">
        <v>106</v>
      </c>
      <c r="AO155" s="1" t="s">
        <v>3265</v>
      </c>
    </row>
    <row r="156" spans="10:41">
      <c r="J156" s="63" t="s">
        <v>1853</v>
      </c>
      <c r="K156" s="61" t="s">
        <v>1854</v>
      </c>
      <c r="L156" s="61" t="s">
        <v>20</v>
      </c>
      <c r="M156" s="61"/>
      <c r="O156" s="61" t="s">
        <v>308</v>
      </c>
      <c r="P156" s="61" t="s">
        <v>309</v>
      </c>
      <c r="U156" s="74" t="s">
        <v>2298</v>
      </c>
      <c r="V156" s="75" t="s">
        <v>2299</v>
      </c>
      <c r="W156" s="75" t="s">
        <v>1976</v>
      </c>
      <c r="X156" s="75" t="s">
        <v>2568</v>
      </c>
      <c r="Y156" s="61"/>
      <c r="Z156" s="61"/>
      <c r="AA156" s="61"/>
      <c r="AI156" s="10" t="str">
        <f t="shared" si="2"/>
        <v>90854-11014</v>
      </c>
      <c r="AJ156" s="8" t="s">
        <v>2826</v>
      </c>
      <c r="AK156" s="8" t="e">
        <v>#N/A</v>
      </c>
      <c r="AL156" s="1" t="s">
        <v>86</v>
      </c>
      <c r="AM156" s="1" t="s">
        <v>2962</v>
      </c>
      <c r="AN156" s="1" t="s">
        <v>3112</v>
      </c>
      <c r="AO156" s="1" t="s">
        <v>3113</v>
      </c>
    </row>
    <row r="157" spans="10:41">
      <c r="J157" s="63" t="s">
        <v>1870</v>
      </c>
      <c r="K157" s="61" t="s">
        <v>1871</v>
      </c>
      <c r="L157" s="61" t="s">
        <v>29</v>
      </c>
      <c r="M157" s="61"/>
      <c r="O157" s="61" t="s">
        <v>310</v>
      </c>
      <c r="P157" s="61" t="s">
        <v>311</v>
      </c>
      <c r="U157" s="74" t="s">
        <v>2300</v>
      </c>
      <c r="V157" s="75" t="s">
        <v>2301</v>
      </c>
      <c r="W157" s="75" t="s">
        <v>1977</v>
      </c>
      <c r="X157" s="75" t="s">
        <v>2569</v>
      </c>
      <c r="Y157" s="61"/>
      <c r="Z157" s="61"/>
      <c r="AA157" s="61"/>
      <c r="AI157" s="10" t="str">
        <f t="shared" si="2"/>
        <v>90183-17502</v>
      </c>
      <c r="AJ157" s="8" t="s">
        <v>3216</v>
      </c>
      <c r="AK157" s="8" t="s">
        <v>3217</v>
      </c>
      <c r="AL157" s="1" t="s">
        <v>63</v>
      </c>
      <c r="AM157" s="1" t="s">
        <v>2954</v>
      </c>
      <c r="AN157" s="1" t="s">
        <v>3131</v>
      </c>
      <c r="AO157" s="1" t="s">
        <v>3132</v>
      </c>
    </row>
    <row r="158" spans="10:41">
      <c r="J158" s="63" t="s">
        <v>1872</v>
      </c>
      <c r="K158" s="61" t="s">
        <v>1873</v>
      </c>
      <c r="L158" s="61" t="s">
        <v>29</v>
      </c>
      <c r="M158" s="61"/>
      <c r="O158" s="61" t="s">
        <v>312</v>
      </c>
      <c r="P158" s="61" t="s">
        <v>313</v>
      </c>
      <c r="U158" s="74" t="s">
        <v>2302</v>
      </c>
      <c r="V158" s="75" t="s">
        <v>2303</v>
      </c>
      <c r="W158" s="75" t="s">
        <v>1508</v>
      </c>
      <c r="X158" s="75" t="s">
        <v>1509</v>
      </c>
      <c r="Y158" s="61"/>
      <c r="Z158" s="61"/>
      <c r="AA158" s="61"/>
      <c r="AI158" s="10" t="str">
        <f t="shared" si="2"/>
        <v>90785-21790</v>
      </c>
      <c r="AJ158" s="8" t="s">
        <v>3218</v>
      </c>
      <c r="AK158" s="8" t="s">
        <v>3219</v>
      </c>
      <c r="AL158" s="1" t="s">
        <v>13</v>
      </c>
      <c r="AM158" s="1" t="s">
        <v>2967</v>
      </c>
      <c r="AN158" s="1" t="s">
        <v>223</v>
      </c>
      <c r="AO158" s="1" t="s">
        <v>3266</v>
      </c>
    </row>
    <row r="159" spans="10:41">
      <c r="J159" s="8"/>
      <c r="O159" s="61" t="s">
        <v>314</v>
      </c>
      <c r="P159" s="61" t="s">
        <v>315</v>
      </c>
      <c r="U159" s="74" t="s">
        <v>2304</v>
      </c>
      <c r="V159" s="75" t="s">
        <v>2305</v>
      </c>
      <c r="W159" s="75" t="s">
        <v>1510</v>
      </c>
      <c r="X159" s="75" t="s">
        <v>1511</v>
      </c>
      <c r="Y159" s="61"/>
      <c r="Z159" s="61"/>
      <c r="AA159" s="61"/>
      <c r="AI159" s="10" t="str">
        <f t="shared" si="2"/>
        <v>93297-11216</v>
      </c>
      <c r="AJ159" s="8" t="s">
        <v>2827</v>
      </c>
      <c r="AK159" s="8" t="e">
        <v>#N/A</v>
      </c>
      <c r="AL159" s="1" t="s">
        <v>1315</v>
      </c>
      <c r="AM159" s="1" t="s">
        <v>2713</v>
      </c>
      <c r="AN159" s="1" t="s">
        <v>3114</v>
      </c>
      <c r="AO159" s="1" t="s">
        <v>3115</v>
      </c>
    </row>
    <row r="160" spans="10:41">
      <c r="J160" s="8"/>
      <c r="O160" s="61" t="s">
        <v>316</v>
      </c>
      <c r="P160" s="61" t="s">
        <v>317</v>
      </c>
      <c r="U160" s="74" t="s">
        <v>2306</v>
      </c>
      <c r="V160" s="75" t="s">
        <v>2307</v>
      </c>
      <c r="W160" s="75" t="s">
        <v>1944</v>
      </c>
      <c r="X160" s="75" t="s">
        <v>2522</v>
      </c>
      <c r="Y160" s="61"/>
      <c r="Z160" s="61"/>
      <c r="AA160" s="61"/>
      <c r="AI160" s="10" t="str">
        <f t="shared" si="2"/>
        <v>90790-02323</v>
      </c>
      <c r="AJ160" s="8" t="s">
        <v>2828</v>
      </c>
      <c r="AK160" s="8" t="e">
        <v>#N/A</v>
      </c>
      <c r="AL160" s="1" t="s">
        <v>123</v>
      </c>
      <c r="AM160" s="1" t="s">
        <v>2675</v>
      </c>
      <c r="AN160" s="1" t="s">
        <v>3116</v>
      </c>
      <c r="AO160" s="1" t="s">
        <v>3117</v>
      </c>
    </row>
    <row r="161" spans="10:41">
      <c r="J161" s="8"/>
      <c r="O161" s="61" t="s">
        <v>318</v>
      </c>
      <c r="P161" s="61" t="s">
        <v>319</v>
      </c>
      <c r="U161" s="74" t="s">
        <v>2308</v>
      </c>
      <c r="V161" s="75" t="s">
        <v>2309</v>
      </c>
      <c r="W161" s="75" t="s">
        <v>1901</v>
      </c>
      <c r="X161" s="75" t="s">
        <v>2472</v>
      </c>
      <c r="Y161" s="61"/>
      <c r="Z161" s="61"/>
      <c r="AA161" s="61"/>
      <c r="AI161" s="10" t="str">
        <f t="shared" si="2"/>
        <v>90790-00455</v>
      </c>
      <c r="AJ161" s="8" t="s">
        <v>2829</v>
      </c>
      <c r="AK161" s="8" t="e">
        <v>#N/A</v>
      </c>
      <c r="AL161" s="1" t="s">
        <v>123</v>
      </c>
      <c r="AM161" s="1" t="s">
        <v>2675</v>
      </c>
      <c r="AN161" s="1" t="s">
        <v>3118</v>
      </c>
      <c r="AO161" s="1" t="s">
        <v>3119</v>
      </c>
    </row>
    <row r="162" spans="10:41">
      <c r="J162" s="8"/>
      <c r="O162" s="61" t="s">
        <v>320</v>
      </c>
      <c r="P162" s="61" t="s">
        <v>321</v>
      </c>
      <c r="U162" s="74" t="s">
        <v>2310</v>
      </c>
      <c r="V162" s="75" t="s">
        <v>2311</v>
      </c>
      <c r="W162" s="75" t="s">
        <v>1512</v>
      </c>
      <c r="X162" s="75" t="s">
        <v>1513</v>
      </c>
      <c r="Y162" s="61"/>
      <c r="Z162" s="61"/>
      <c r="AA162" s="61"/>
      <c r="AI162" s="10" t="str">
        <f t="shared" si="2"/>
        <v>90790-03064</v>
      </c>
      <c r="AJ162" s="8" t="s">
        <v>2830</v>
      </c>
      <c r="AK162" s="8" t="e">
        <v>#N/A</v>
      </c>
      <c r="AL162" s="1" t="s">
        <v>123</v>
      </c>
      <c r="AM162" s="1" t="s">
        <v>2675</v>
      </c>
      <c r="AN162" s="1" t="s">
        <v>3120</v>
      </c>
      <c r="AO162" s="1" t="s">
        <v>3121</v>
      </c>
    </row>
    <row r="163" spans="10:41">
      <c r="J163" s="8"/>
      <c r="O163" s="61" t="s">
        <v>322</v>
      </c>
      <c r="P163" s="61" t="s">
        <v>323</v>
      </c>
      <c r="U163" s="74" t="s">
        <v>2312</v>
      </c>
      <c r="V163" s="75" t="s">
        <v>2313</v>
      </c>
      <c r="W163" s="75" t="s">
        <v>1281</v>
      </c>
      <c r="X163" s="75" t="s">
        <v>2570</v>
      </c>
      <c r="Y163" s="61"/>
      <c r="Z163" s="61"/>
      <c r="AA163" s="61"/>
      <c r="AI163" s="10" t="str">
        <f t="shared" si="2"/>
        <v>90790-02970</v>
      </c>
      <c r="AJ163" s="8" t="s">
        <v>3220</v>
      </c>
      <c r="AK163" s="8" t="e">
        <v>#N/A</v>
      </c>
      <c r="AL163" s="1" t="s">
        <v>123</v>
      </c>
      <c r="AM163" s="1" t="s">
        <v>2675</v>
      </c>
      <c r="AN163" s="1" t="s">
        <v>3267</v>
      </c>
      <c r="AO163" s="1" t="s">
        <v>3268</v>
      </c>
    </row>
    <row r="164" spans="10:41">
      <c r="J164" s="8"/>
      <c r="O164" s="61" t="s">
        <v>324</v>
      </c>
      <c r="P164" s="61" t="s">
        <v>325</v>
      </c>
      <c r="U164" s="74" t="s">
        <v>2314</v>
      </c>
      <c r="V164" s="75" t="s">
        <v>2315</v>
      </c>
      <c r="W164" s="75" t="s">
        <v>405</v>
      </c>
      <c r="X164" s="75" t="s">
        <v>2571</v>
      </c>
      <c r="Y164" s="61"/>
      <c r="Z164" s="61"/>
      <c r="AA164" s="61"/>
      <c r="AI164" s="10" t="str">
        <f t="shared" si="2"/>
        <v>90790-10971</v>
      </c>
      <c r="AJ164" s="8" t="s">
        <v>3221</v>
      </c>
      <c r="AK164" s="8" t="e">
        <v>#N/A</v>
      </c>
      <c r="AL164" s="1" t="s">
        <v>123</v>
      </c>
      <c r="AM164" s="1" t="s">
        <v>2675</v>
      </c>
      <c r="AN164" s="1" t="s">
        <v>3269</v>
      </c>
      <c r="AO164" s="1" t="s">
        <v>3270</v>
      </c>
    </row>
    <row r="165" spans="10:41">
      <c r="J165" s="8"/>
      <c r="O165" s="61" t="s">
        <v>326</v>
      </c>
      <c r="P165" s="61" t="s">
        <v>327</v>
      </c>
      <c r="U165" s="74" t="s">
        <v>2316</v>
      </c>
      <c r="V165" s="75" t="s">
        <v>2317</v>
      </c>
      <c r="W165" s="75" t="s">
        <v>1514</v>
      </c>
      <c r="X165" s="75" t="s">
        <v>2572</v>
      </c>
      <c r="Y165" s="61"/>
      <c r="Z165" s="61"/>
      <c r="AA165" s="61"/>
      <c r="AI165" s="10" t="str">
        <f t="shared" si="2"/>
        <v>90183-07224</v>
      </c>
      <c r="AJ165" s="8" t="s">
        <v>2831</v>
      </c>
      <c r="AK165" s="8" t="s">
        <v>2890</v>
      </c>
      <c r="AL165" s="1" t="s">
        <v>63</v>
      </c>
      <c r="AM165" s="1" t="s">
        <v>2954</v>
      </c>
      <c r="AN165" s="1" t="s">
        <v>3122</v>
      </c>
      <c r="AO165" s="1" t="s">
        <v>3123</v>
      </c>
    </row>
    <row r="166" spans="10:41">
      <c r="J166" s="8"/>
      <c r="O166" s="61" t="s">
        <v>328</v>
      </c>
      <c r="P166" s="61" t="s">
        <v>329</v>
      </c>
      <c r="U166" s="74" t="s">
        <v>2318</v>
      </c>
      <c r="V166" s="75" t="s">
        <v>2319</v>
      </c>
      <c r="W166" s="75" t="s">
        <v>841</v>
      </c>
      <c r="X166" s="75" t="s">
        <v>2573</v>
      </c>
      <c r="Y166" s="61"/>
      <c r="Z166" s="61"/>
      <c r="AA166" s="61"/>
      <c r="AI166" s="10" t="str">
        <f t="shared" si="2"/>
        <v>03799-07224</v>
      </c>
      <c r="AJ166" s="8" t="s">
        <v>3222</v>
      </c>
      <c r="AK166" s="8" t="e">
        <v>#N/A</v>
      </c>
      <c r="AL166" s="1" t="s">
        <v>2963</v>
      </c>
      <c r="AM166" s="1" t="s">
        <v>2964</v>
      </c>
      <c r="AN166" s="1" t="s">
        <v>3122</v>
      </c>
      <c r="AO166" s="1" t="s">
        <v>3123</v>
      </c>
    </row>
    <row r="167" spans="10:41">
      <c r="J167" s="8"/>
      <c r="O167" s="61" t="s">
        <v>330</v>
      </c>
      <c r="P167" s="61" t="s">
        <v>331</v>
      </c>
      <c r="U167" s="74" t="s">
        <v>2320</v>
      </c>
      <c r="V167" s="75" t="s">
        <v>2321</v>
      </c>
      <c r="W167" s="75" t="s">
        <v>1515</v>
      </c>
      <c r="X167" s="75" t="s">
        <v>2574</v>
      </c>
      <c r="Y167" s="61"/>
      <c r="Z167" s="61"/>
      <c r="AA167" s="61"/>
      <c r="AI167" s="10" t="str">
        <f t="shared" si="2"/>
        <v>00072-00072</v>
      </c>
      <c r="AJ167" s="8" t="s">
        <v>3223</v>
      </c>
      <c r="AK167" s="8" t="e">
        <v>#N/A</v>
      </c>
      <c r="AL167" s="1" t="s">
        <v>3271</v>
      </c>
      <c r="AM167" s="1" t="s">
        <v>3272</v>
      </c>
      <c r="AN167" s="1" t="s">
        <v>3271</v>
      </c>
      <c r="AO167" s="1" t="s">
        <v>3272</v>
      </c>
    </row>
    <row r="168" spans="10:41">
      <c r="J168" s="8"/>
      <c r="O168" s="61" t="s">
        <v>332</v>
      </c>
      <c r="P168" s="61" t="s">
        <v>333</v>
      </c>
      <c r="U168" s="74" t="s">
        <v>2322</v>
      </c>
      <c r="V168" s="75" t="s">
        <v>2323</v>
      </c>
      <c r="W168" s="75" t="s">
        <v>653</v>
      </c>
      <c r="X168" s="75" t="s">
        <v>1488</v>
      </c>
      <c r="Y168" s="61"/>
      <c r="Z168" s="61"/>
      <c r="AA168" s="61"/>
      <c r="AI168" s="10" t="str">
        <f t="shared" si="2"/>
        <v>03799-13066</v>
      </c>
      <c r="AJ168" s="8" t="s">
        <v>2832</v>
      </c>
      <c r="AK168" s="8" t="s">
        <v>2891</v>
      </c>
      <c r="AL168" s="1" t="s">
        <v>2963</v>
      </c>
      <c r="AM168" s="1" t="s">
        <v>2964</v>
      </c>
      <c r="AN168" s="1" t="s">
        <v>3124</v>
      </c>
      <c r="AO168" s="1" t="s">
        <v>3125</v>
      </c>
    </row>
    <row r="169" spans="10:41">
      <c r="J169" s="8"/>
      <c r="O169" s="61" t="s">
        <v>334</v>
      </c>
      <c r="P169" s="61" t="s">
        <v>335</v>
      </c>
      <c r="U169" s="74" t="s">
        <v>2324</v>
      </c>
      <c r="V169" s="75" t="s">
        <v>2325</v>
      </c>
      <c r="W169" s="75" t="s">
        <v>1505</v>
      </c>
      <c r="X169" s="75" t="s">
        <v>2575</v>
      </c>
      <c r="Y169" s="61"/>
      <c r="Z169" s="61"/>
      <c r="AA169" s="61"/>
      <c r="AI169" s="10" t="str">
        <f t="shared" si="2"/>
        <v>01722-01722</v>
      </c>
      <c r="AJ169" s="8" t="s">
        <v>3224</v>
      </c>
      <c r="AK169" s="8" t="e">
        <v>#N/A</v>
      </c>
      <c r="AL169" s="1" t="s">
        <v>3273</v>
      </c>
      <c r="AM169" s="1" t="s">
        <v>3274</v>
      </c>
      <c r="AN169" s="1" t="s">
        <v>3273</v>
      </c>
      <c r="AO169" s="1" t="s">
        <v>3275</v>
      </c>
    </row>
    <row r="170" spans="10:41">
      <c r="J170" s="8"/>
      <c r="O170" s="61" t="s">
        <v>336</v>
      </c>
      <c r="P170" s="61" t="s">
        <v>337</v>
      </c>
      <c r="U170" s="74" t="s">
        <v>2326</v>
      </c>
      <c r="V170" s="75" t="s">
        <v>2327</v>
      </c>
      <c r="W170" s="75" t="s">
        <v>1516</v>
      </c>
      <c r="X170" s="75" t="s">
        <v>2576</v>
      </c>
      <c r="Y170" s="61"/>
      <c r="Z170" s="61"/>
      <c r="AA170" s="61"/>
      <c r="AI170" s="10" t="str">
        <f t="shared" si="2"/>
        <v>93307-12207</v>
      </c>
      <c r="AJ170" s="8" t="s">
        <v>2833</v>
      </c>
      <c r="AK170" s="8" t="s">
        <v>2892</v>
      </c>
      <c r="AL170" s="1" t="s">
        <v>1317</v>
      </c>
      <c r="AM170" s="1" t="s">
        <v>2965</v>
      </c>
      <c r="AN170" s="1" t="s">
        <v>3126</v>
      </c>
      <c r="AO170" s="1" t="s">
        <v>3127</v>
      </c>
    </row>
    <row r="171" spans="10:41">
      <c r="J171" s="8"/>
      <c r="O171" s="61" t="s">
        <v>338</v>
      </c>
      <c r="P171" s="61" t="s">
        <v>339</v>
      </c>
      <c r="U171" s="74" t="s">
        <v>2328</v>
      </c>
      <c r="V171" s="75" t="s">
        <v>2329</v>
      </c>
      <c r="W171" s="75" t="s">
        <v>1517</v>
      </c>
      <c r="X171" s="75" t="s">
        <v>2577</v>
      </c>
      <c r="Y171" s="61"/>
      <c r="Z171" s="61"/>
      <c r="AA171" s="61"/>
      <c r="AI171" s="10" t="str">
        <f t="shared" si="2"/>
        <v>90790-14391</v>
      </c>
      <c r="AJ171" s="8" t="s">
        <v>3225</v>
      </c>
      <c r="AK171" s="8" t="e">
        <v>#N/A</v>
      </c>
      <c r="AL171" s="1" t="s">
        <v>123</v>
      </c>
      <c r="AM171" s="1" t="s">
        <v>2675</v>
      </c>
      <c r="AN171" s="1" t="s">
        <v>3276</v>
      </c>
      <c r="AO171" s="1" t="s">
        <v>3277</v>
      </c>
    </row>
    <row r="172" spans="10:41">
      <c r="J172" s="8"/>
      <c r="O172" s="61" t="s">
        <v>340</v>
      </c>
      <c r="P172" s="61" t="s">
        <v>341</v>
      </c>
      <c r="U172" s="74" t="s">
        <v>2330</v>
      </c>
      <c r="V172" s="75" t="s">
        <v>2331</v>
      </c>
      <c r="W172" s="75" t="s">
        <v>1518</v>
      </c>
      <c r="X172" s="75" t="s">
        <v>1519</v>
      </c>
      <c r="Y172" s="61"/>
      <c r="Z172" s="61"/>
      <c r="AA172" s="61"/>
      <c r="AI172" s="10" t="str">
        <f t="shared" si="2"/>
        <v>90879-11660</v>
      </c>
      <c r="AJ172" s="8" t="s">
        <v>3226</v>
      </c>
      <c r="AK172" s="8" t="e">
        <v>#N/A</v>
      </c>
      <c r="AL172" s="1" t="s">
        <v>134</v>
      </c>
      <c r="AM172" s="1" t="s">
        <v>2957</v>
      </c>
      <c r="AN172" s="1" t="s">
        <v>154</v>
      </c>
      <c r="AO172" s="1" t="s">
        <v>3278</v>
      </c>
    </row>
    <row r="173" spans="10:41">
      <c r="J173" s="8"/>
      <c r="O173" s="61" t="s">
        <v>342</v>
      </c>
      <c r="P173" s="61" t="s">
        <v>343</v>
      </c>
      <c r="U173" s="74" t="s">
        <v>2332</v>
      </c>
      <c r="V173" s="75" t="s">
        <v>2333</v>
      </c>
      <c r="W173" s="75" t="s">
        <v>1520</v>
      </c>
      <c r="X173" s="75" t="s">
        <v>2578</v>
      </c>
      <c r="Y173" s="61"/>
      <c r="Z173" s="61"/>
      <c r="AA173" s="61"/>
      <c r="AI173" s="10" t="str">
        <f t="shared" si="2"/>
        <v>90714-90714</v>
      </c>
      <c r="AJ173" s="8" t="s">
        <v>3227</v>
      </c>
      <c r="AK173" s="8" t="e">
        <v>#N/A</v>
      </c>
      <c r="AL173" s="1" t="s">
        <v>106</v>
      </c>
      <c r="AM173" s="1" t="s">
        <v>3265</v>
      </c>
      <c r="AN173" s="1" t="s">
        <v>106</v>
      </c>
      <c r="AO173" s="1" t="s">
        <v>3265</v>
      </c>
    </row>
    <row r="174" spans="10:41">
      <c r="O174" s="61" t="s">
        <v>344</v>
      </c>
      <c r="P174" s="61" t="s">
        <v>345</v>
      </c>
      <c r="U174" s="74" t="s">
        <v>2334</v>
      </c>
      <c r="V174" s="75" t="s">
        <v>2335</v>
      </c>
      <c r="W174" s="75" t="s">
        <v>1521</v>
      </c>
      <c r="X174" s="75" t="s">
        <v>2579</v>
      </c>
      <c r="Y174" s="61"/>
      <c r="Z174" s="61"/>
      <c r="AA174" s="61"/>
      <c r="AI174" s="10" t="str">
        <f t="shared" si="2"/>
        <v>90964-90964</v>
      </c>
      <c r="AJ174" s="8" t="s">
        <v>2834</v>
      </c>
      <c r="AK174" s="8" t="s">
        <v>2893</v>
      </c>
      <c r="AL174" s="1" t="s">
        <v>122</v>
      </c>
      <c r="AM174" s="1" t="s">
        <v>2966</v>
      </c>
      <c r="AN174" s="1" t="s">
        <v>122</v>
      </c>
      <c r="AO174" s="1" t="s">
        <v>3128</v>
      </c>
    </row>
    <row r="175" spans="10:41">
      <c r="O175" s="61" t="s">
        <v>346</v>
      </c>
      <c r="P175" s="61" t="s">
        <v>347</v>
      </c>
      <c r="U175" s="74" t="s">
        <v>2336</v>
      </c>
      <c r="V175" s="75" t="s">
        <v>2337</v>
      </c>
      <c r="W175" s="75" t="s">
        <v>1978</v>
      </c>
      <c r="X175" s="75" t="s">
        <v>2580</v>
      </c>
      <c r="Y175" s="61"/>
      <c r="Z175" s="61"/>
      <c r="AA175" s="61"/>
      <c r="AI175" s="10" t="str">
        <f t="shared" si="2"/>
        <v>01838-01838</v>
      </c>
      <c r="AJ175" s="8" t="s">
        <v>3228</v>
      </c>
      <c r="AK175" s="8" t="e">
        <v>#N/A</v>
      </c>
      <c r="AL175" s="1" t="s">
        <v>3279</v>
      </c>
      <c r="AM175" s="1" t="s">
        <v>3280</v>
      </c>
      <c r="AN175" s="1" t="s">
        <v>3279</v>
      </c>
      <c r="AO175" s="1" t="s">
        <v>3280</v>
      </c>
    </row>
    <row r="176" spans="10:41">
      <c r="O176" s="61" t="s">
        <v>348</v>
      </c>
      <c r="P176" s="61" t="s">
        <v>195</v>
      </c>
      <c r="U176" s="74" t="s">
        <v>2338</v>
      </c>
      <c r="V176" s="75" t="s">
        <v>2339</v>
      </c>
      <c r="W176" s="75" t="s">
        <v>1979</v>
      </c>
      <c r="X176" s="75" t="s">
        <v>2581</v>
      </c>
      <c r="Y176" s="61"/>
      <c r="Z176" s="61"/>
      <c r="AA176" s="61"/>
      <c r="AI176" s="10" t="str">
        <f t="shared" si="2"/>
        <v>90785-13719</v>
      </c>
      <c r="AJ176" s="8" t="s">
        <v>2835</v>
      </c>
      <c r="AK176" s="8" t="s">
        <v>2894</v>
      </c>
      <c r="AL176" s="1" t="s">
        <v>13</v>
      </c>
      <c r="AM176" s="1" t="s">
        <v>2967</v>
      </c>
      <c r="AN176" s="1" t="s">
        <v>3129</v>
      </c>
      <c r="AO176" s="1" t="s">
        <v>3130</v>
      </c>
    </row>
    <row r="177" spans="15:41">
      <c r="O177" s="61" t="s">
        <v>349</v>
      </c>
      <c r="P177" s="61" t="s">
        <v>350</v>
      </c>
      <c r="U177" s="74" t="s">
        <v>2340</v>
      </c>
      <c r="V177" s="75" t="s">
        <v>2341</v>
      </c>
      <c r="W177" s="75" t="s">
        <v>1980</v>
      </c>
      <c r="X177" s="75" t="s">
        <v>2582</v>
      </c>
      <c r="Y177" s="61"/>
      <c r="Z177" s="61"/>
      <c r="AA177" s="61"/>
      <c r="AI177" s="10" t="str">
        <f t="shared" si="2"/>
        <v>93309-05248</v>
      </c>
      <c r="AJ177" s="8" t="s">
        <v>3229</v>
      </c>
      <c r="AK177" s="8" t="e">
        <v>#N/A</v>
      </c>
      <c r="AL177" s="1" t="s">
        <v>1332</v>
      </c>
      <c r="AM177" s="1" t="s">
        <v>2971</v>
      </c>
      <c r="AN177" s="1" t="s">
        <v>3281</v>
      </c>
      <c r="AO177" s="1" t="s">
        <v>3282</v>
      </c>
    </row>
    <row r="178" spans="15:41">
      <c r="O178" s="61" t="s">
        <v>351</v>
      </c>
      <c r="P178" s="61" t="s">
        <v>352</v>
      </c>
      <c r="U178" s="74" t="s">
        <v>2342</v>
      </c>
      <c r="V178" s="75" t="s">
        <v>2343</v>
      </c>
      <c r="W178" s="75" t="s">
        <v>1981</v>
      </c>
      <c r="X178" s="75" t="s">
        <v>2583</v>
      </c>
      <c r="Y178" s="61"/>
      <c r="Z178" s="61"/>
      <c r="AA178" s="61"/>
      <c r="AI178" s="10" t="str">
        <f t="shared" si="2"/>
        <v>90183-04722</v>
      </c>
      <c r="AJ178" s="8" t="s">
        <v>2836</v>
      </c>
      <c r="AK178" s="8" t="s">
        <v>2895</v>
      </c>
      <c r="AL178" s="1" t="s">
        <v>63</v>
      </c>
      <c r="AM178" s="1" t="s">
        <v>2954</v>
      </c>
      <c r="AN178" s="1" t="s">
        <v>90</v>
      </c>
      <c r="AO178" s="1" t="s">
        <v>2734</v>
      </c>
    </row>
    <row r="179" spans="15:41">
      <c r="O179" s="61" t="s">
        <v>353</v>
      </c>
      <c r="P179" s="61" t="s">
        <v>354</v>
      </c>
      <c r="U179" s="74" t="s">
        <v>2344</v>
      </c>
      <c r="V179" s="75" t="s">
        <v>2345</v>
      </c>
      <c r="W179" s="75" t="s">
        <v>1982</v>
      </c>
      <c r="X179" s="75" t="s">
        <v>2584</v>
      </c>
      <c r="Y179" s="61"/>
      <c r="Z179" s="61"/>
      <c r="AA179" s="61"/>
      <c r="AI179" s="10" t="str">
        <f t="shared" si="2"/>
        <v>90183-15392</v>
      </c>
      <c r="AJ179" s="8" t="s">
        <v>2837</v>
      </c>
      <c r="AK179" s="8" t="s">
        <v>2896</v>
      </c>
      <c r="AL179" s="1" t="s">
        <v>63</v>
      </c>
      <c r="AM179" s="1" t="s">
        <v>2954</v>
      </c>
      <c r="AN179" s="1" t="s">
        <v>1321</v>
      </c>
      <c r="AO179" s="1" t="s">
        <v>1322</v>
      </c>
    </row>
    <row r="180" spans="15:41">
      <c r="O180" s="61" t="s">
        <v>355</v>
      </c>
      <c r="P180" s="61" t="s">
        <v>356</v>
      </c>
      <c r="U180" s="74" t="s">
        <v>2346</v>
      </c>
      <c r="V180" s="75" t="s">
        <v>2347</v>
      </c>
      <c r="W180" s="75" t="s">
        <v>1983</v>
      </c>
      <c r="X180" s="75" t="s">
        <v>2585</v>
      </c>
      <c r="Y180" s="61"/>
      <c r="Z180" s="61"/>
      <c r="AA180" s="61"/>
      <c r="AI180" s="10" t="str">
        <f t="shared" si="2"/>
        <v>90673-04722</v>
      </c>
      <c r="AJ180" s="8" t="s">
        <v>3230</v>
      </c>
      <c r="AK180" s="8" t="e">
        <v>#N/A</v>
      </c>
      <c r="AL180" s="1" t="s">
        <v>46</v>
      </c>
      <c r="AM180" s="1" t="s">
        <v>2684</v>
      </c>
      <c r="AN180" s="1" t="s">
        <v>90</v>
      </c>
      <c r="AO180" s="1" t="s">
        <v>2734</v>
      </c>
    </row>
    <row r="181" spans="15:41">
      <c r="O181" s="61" t="s">
        <v>357</v>
      </c>
      <c r="P181" s="61" t="s">
        <v>358</v>
      </c>
      <c r="U181" s="74" t="s">
        <v>2348</v>
      </c>
      <c r="V181" s="75" t="s">
        <v>2349</v>
      </c>
      <c r="W181" s="75" t="s">
        <v>995</v>
      </c>
      <c r="X181" s="75" t="s">
        <v>2481</v>
      </c>
      <c r="Y181" s="61"/>
      <c r="Z181" s="61"/>
      <c r="AA181" s="61"/>
      <c r="AI181" s="10" t="str">
        <f t="shared" si="2"/>
        <v>90183-17502</v>
      </c>
      <c r="AJ181" s="8" t="s">
        <v>2838</v>
      </c>
      <c r="AK181" s="8" t="s">
        <v>2897</v>
      </c>
      <c r="AL181" s="1" t="s">
        <v>63</v>
      </c>
      <c r="AM181" s="1" t="s">
        <v>2954</v>
      </c>
      <c r="AN181" s="1" t="s">
        <v>3131</v>
      </c>
      <c r="AO181" s="1" t="s">
        <v>3132</v>
      </c>
    </row>
    <row r="182" spans="15:41">
      <c r="O182" s="61" t="s">
        <v>359</v>
      </c>
      <c r="P182" s="61" t="s">
        <v>360</v>
      </c>
      <c r="U182" s="74" t="s">
        <v>2350</v>
      </c>
      <c r="V182" s="75" t="s">
        <v>2351</v>
      </c>
      <c r="W182" s="75" t="s">
        <v>1618</v>
      </c>
      <c r="X182" s="75" t="s">
        <v>2586</v>
      </c>
      <c r="Y182" s="61"/>
      <c r="Z182" s="61"/>
      <c r="AA182" s="61"/>
      <c r="AI182" s="10" t="str">
        <f t="shared" si="2"/>
        <v>90785-17971</v>
      </c>
      <c r="AJ182" s="8" t="s">
        <v>2839</v>
      </c>
      <c r="AK182" s="8" t="s">
        <v>2898</v>
      </c>
      <c r="AL182" s="1" t="s">
        <v>13</v>
      </c>
      <c r="AM182" s="1" t="s">
        <v>2967</v>
      </c>
      <c r="AN182" s="1" t="s">
        <v>3133</v>
      </c>
      <c r="AO182" s="1" t="s">
        <v>3134</v>
      </c>
    </row>
    <row r="183" spans="15:41">
      <c r="O183" s="61" t="s">
        <v>361</v>
      </c>
      <c r="P183" s="61" t="s">
        <v>362</v>
      </c>
      <c r="U183" s="74" t="s">
        <v>2352</v>
      </c>
      <c r="V183" s="75" t="s">
        <v>2353</v>
      </c>
      <c r="W183" s="75" t="s">
        <v>1984</v>
      </c>
      <c r="X183" s="75" t="s">
        <v>2587</v>
      </c>
      <c r="Y183" s="61"/>
      <c r="Z183" s="61"/>
      <c r="AA183" s="61"/>
      <c r="AI183" s="10" t="str">
        <f t="shared" si="2"/>
        <v>90926-10423</v>
      </c>
      <c r="AJ183" s="8" t="s">
        <v>2840</v>
      </c>
      <c r="AK183" s="8" t="s">
        <v>2899</v>
      </c>
      <c r="AL183" s="1" t="s">
        <v>135</v>
      </c>
      <c r="AM183" s="1" t="s">
        <v>2690</v>
      </c>
      <c r="AN183" s="1" t="s">
        <v>3135</v>
      </c>
      <c r="AO183" s="1" t="s">
        <v>3136</v>
      </c>
    </row>
    <row r="184" spans="15:41">
      <c r="O184" s="61" t="s">
        <v>363</v>
      </c>
      <c r="P184" s="61" t="s">
        <v>364</v>
      </c>
      <c r="U184" s="74" t="s">
        <v>2354</v>
      </c>
      <c r="V184" s="75" t="s">
        <v>2355</v>
      </c>
      <c r="W184" s="75" t="s">
        <v>1506</v>
      </c>
      <c r="X184" s="75" t="s">
        <v>2588</v>
      </c>
      <c r="Y184" s="61"/>
      <c r="Z184" s="61"/>
      <c r="AA184" s="61"/>
      <c r="AI184" s="10" t="str">
        <f t="shared" si="2"/>
        <v>90790-04722</v>
      </c>
      <c r="AJ184" s="8" t="s">
        <v>3231</v>
      </c>
      <c r="AK184" s="8" t="e">
        <v>#N/A</v>
      </c>
      <c r="AL184" s="1" t="s">
        <v>123</v>
      </c>
      <c r="AM184" s="1" t="s">
        <v>2675</v>
      </c>
      <c r="AN184" s="1" t="s">
        <v>90</v>
      </c>
      <c r="AO184" s="1" t="s">
        <v>2734</v>
      </c>
    </row>
    <row r="185" spans="15:41">
      <c r="O185" s="61" t="s">
        <v>365</v>
      </c>
      <c r="P185" s="61" t="s">
        <v>366</v>
      </c>
      <c r="U185" s="74" t="s">
        <v>2356</v>
      </c>
      <c r="V185" s="75" t="s">
        <v>2357</v>
      </c>
      <c r="W185" s="75" t="s">
        <v>1985</v>
      </c>
      <c r="X185" s="75" t="s">
        <v>2589</v>
      </c>
      <c r="Y185" s="61"/>
      <c r="Z185" s="61"/>
      <c r="AA185" s="61"/>
      <c r="AI185" s="10" t="str">
        <f t="shared" si="2"/>
        <v>90183-12195</v>
      </c>
      <c r="AJ185" s="8" t="s">
        <v>3232</v>
      </c>
      <c r="AK185" s="8" t="e">
        <v>#N/A</v>
      </c>
      <c r="AL185" s="1" t="s">
        <v>63</v>
      </c>
      <c r="AM185" s="1" t="s">
        <v>2954</v>
      </c>
      <c r="AN185" s="1" t="s">
        <v>3283</v>
      </c>
      <c r="AO185" s="1" t="s">
        <v>3284</v>
      </c>
    </row>
    <row r="186" spans="15:41">
      <c r="O186" s="61" t="s">
        <v>367</v>
      </c>
      <c r="P186" s="61" t="s">
        <v>368</v>
      </c>
      <c r="U186" s="74" t="s">
        <v>2358</v>
      </c>
      <c r="V186" s="75" t="s">
        <v>2359</v>
      </c>
      <c r="W186" s="75" t="s">
        <v>1986</v>
      </c>
      <c r="X186" s="75" t="s">
        <v>2590</v>
      </c>
      <c r="Y186" s="61"/>
      <c r="Z186" s="61"/>
      <c r="AA186" s="61"/>
      <c r="AI186" s="10" t="str">
        <f t="shared" si="2"/>
        <v>90183-01815</v>
      </c>
      <c r="AJ186" s="8" t="s">
        <v>3233</v>
      </c>
      <c r="AK186" s="8" t="e">
        <v>#N/A</v>
      </c>
      <c r="AL186" s="1" t="s">
        <v>63</v>
      </c>
      <c r="AM186" s="1" t="s">
        <v>2954</v>
      </c>
      <c r="AN186" s="1" t="s">
        <v>3107</v>
      </c>
      <c r="AO186" s="1" t="s">
        <v>3108</v>
      </c>
    </row>
    <row r="187" spans="15:41">
      <c r="O187" s="61" t="s">
        <v>369</v>
      </c>
      <c r="P187" s="61" t="s">
        <v>370</v>
      </c>
      <c r="U187" s="74" t="s">
        <v>2360</v>
      </c>
      <c r="V187" s="75" t="s">
        <v>2361</v>
      </c>
      <c r="W187" s="75" t="s">
        <v>1924</v>
      </c>
      <c r="X187" s="75" t="s">
        <v>2501</v>
      </c>
      <c r="Y187" s="61"/>
      <c r="Z187" s="61"/>
      <c r="AA187" s="61"/>
      <c r="AI187" s="10" t="str">
        <f t="shared" si="2"/>
        <v>91975-04722</v>
      </c>
      <c r="AJ187" s="8" t="s">
        <v>2841</v>
      </c>
      <c r="AK187" s="8" t="s">
        <v>2900</v>
      </c>
      <c r="AL187" s="1" t="s">
        <v>1316</v>
      </c>
      <c r="AM187" s="1" t="s">
        <v>2968</v>
      </c>
      <c r="AN187" s="1" t="s">
        <v>90</v>
      </c>
      <c r="AO187" s="1" t="s">
        <v>2734</v>
      </c>
    </row>
    <row r="188" spans="15:41">
      <c r="O188" s="61" t="s">
        <v>371</v>
      </c>
      <c r="P188" s="61" t="s">
        <v>372</v>
      </c>
      <c r="U188" s="74" t="s">
        <v>2362</v>
      </c>
      <c r="V188" s="75" t="s">
        <v>2363</v>
      </c>
      <c r="W188" s="75" t="s">
        <v>1987</v>
      </c>
      <c r="X188" s="75" t="s">
        <v>2591</v>
      </c>
      <c r="Y188" s="61"/>
      <c r="Z188" s="61"/>
      <c r="AA188" s="61"/>
      <c r="AI188" s="10" t="str">
        <f t="shared" si="2"/>
        <v>93307-13466</v>
      </c>
      <c r="AJ188" s="8" t="s">
        <v>2842</v>
      </c>
      <c r="AK188" s="8" t="s">
        <v>2901</v>
      </c>
      <c r="AL188" s="1" t="s">
        <v>1317</v>
      </c>
      <c r="AM188" s="1" t="s">
        <v>2965</v>
      </c>
      <c r="AN188" s="1" t="s">
        <v>3137</v>
      </c>
      <c r="AO188" s="1" t="s">
        <v>3138</v>
      </c>
    </row>
    <row r="189" spans="15:41">
      <c r="O189" s="61" t="s">
        <v>373</v>
      </c>
      <c r="P189" s="61" t="s">
        <v>374</v>
      </c>
      <c r="U189" s="74" t="s">
        <v>2364</v>
      </c>
      <c r="V189" s="75" t="s">
        <v>2365</v>
      </c>
      <c r="W189" s="75" t="s">
        <v>1988</v>
      </c>
      <c r="X189" s="75" t="s">
        <v>2592</v>
      </c>
      <c r="Y189" s="61"/>
      <c r="Z189" s="61"/>
      <c r="AA189" s="61"/>
      <c r="AI189" s="10" t="str">
        <f t="shared" si="2"/>
        <v>92956-15768</v>
      </c>
      <c r="AJ189" s="8" t="s">
        <v>2843</v>
      </c>
      <c r="AK189" s="8" t="s">
        <v>2902</v>
      </c>
      <c r="AL189" s="1" t="s">
        <v>156</v>
      </c>
      <c r="AM189" s="1" t="s">
        <v>2682</v>
      </c>
      <c r="AN189" s="1" t="s">
        <v>1323</v>
      </c>
      <c r="AO189" s="1" t="s">
        <v>3139</v>
      </c>
    </row>
    <row r="190" spans="15:41">
      <c r="O190" s="61" t="s">
        <v>375</v>
      </c>
      <c r="P190" s="61" t="s">
        <v>376</v>
      </c>
      <c r="U190" s="74" t="s">
        <v>2366</v>
      </c>
      <c r="V190" s="75" t="s">
        <v>2367</v>
      </c>
      <c r="W190" s="75" t="s">
        <v>1989</v>
      </c>
      <c r="X190" s="75" t="s">
        <v>2593</v>
      </c>
      <c r="Y190" s="61"/>
      <c r="Z190" s="61"/>
      <c r="AA190" s="61"/>
      <c r="AI190" s="10" t="str">
        <f t="shared" si="2"/>
        <v>90979-12522</v>
      </c>
      <c r="AJ190" s="8" t="s">
        <v>3234</v>
      </c>
      <c r="AK190" s="8" t="e">
        <v>#N/A</v>
      </c>
      <c r="AL190" s="1" t="s">
        <v>83</v>
      </c>
      <c r="AM190" s="1" t="s">
        <v>2702</v>
      </c>
      <c r="AN190" s="1" t="s">
        <v>1629</v>
      </c>
      <c r="AO190" s="1" t="s">
        <v>1707</v>
      </c>
    </row>
    <row r="191" spans="15:41">
      <c r="O191" s="61" t="s">
        <v>377</v>
      </c>
      <c r="P191" s="61" t="s">
        <v>378</v>
      </c>
      <c r="U191" s="74" t="s">
        <v>2368</v>
      </c>
      <c r="V191" s="75" t="s">
        <v>2369</v>
      </c>
      <c r="W191" s="75" t="s">
        <v>1990</v>
      </c>
      <c r="X191" s="75" t="s">
        <v>2594</v>
      </c>
      <c r="Y191" s="61"/>
      <c r="Z191" s="61"/>
      <c r="AA191" s="61"/>
      <c r="AI191" s="10" t="str">
        <f t="shared" si="2"/>
        <v>90785-13116</v>
      </c>
      <c r="AJ191" s="8" t="s">
        <v>2844</v>
      </c>
      <c r="AK191" s="8" t="s">
        <v>2903</v>
      </c>
      <c r="AL191" s="1" t="s">
        <v>13</v>
      </c>
      <c r="AM191" s="1" t="s">
        <v>2967</v>
      </c>
      <c r="AN191" s="1" t="s">
        <v>3140</v>
      </c>
      <c r="AO191" s="1" t="s">
        <v>3141</v>
      </c>
    </row>
    <row r="192" spans="15:41">
      <c r="O192" s="61" t="s">
        <v>379</v>
      </c>
      <c r="P192" s="61" t="s">
        <v>380</v>
      </c>
      <c r="U192" s="74" t="s">
        <v>2370</v>
      </c>
      <c r="V192" s="75" t="s">
        <v>2371</v>
      </c>
      <c r="W192" s="75" t="s">
        <v>1991</v>
      </c>
      <c r="X192" s="75" t="s">
        <v>2595</v>
      </c>
      <c r="Y192" s="61"/>
      <c r="Z192" s="61"/>
      <c r="AA192" s="61"/>
      <c r="AI192" s="10" t="str">
        <f t="shared" si="2"/>
        <v>01179-02461</v>
      </c>
      <c r="AJ192" s="8" t="s">
        <v>2845</v>
      </c>
      <c r="AK192" s="8" t="s">
        <v>2904</v>
      </c>
      <c r="AL192" s="1" t="s">
        <v>26</v>
      </c>
      <c r="AM192" s="1" t="s">
        <v>2961</v>
      </c>
      <c r="AN192" s="1" t="s">
        <v>91</v>
      </c>
      <c r="AO192" s="1" t="s">
        <v>92</v>
      </c>
    </row>
    <row r="193" spans="15:41">
      <c r="O193" s="61" t="s">
        <v>381</v>
      </c>
      <c r="P193" s="61" t="s">
        <v>382</v>
      </c>
      <c r="X193" s="1"/>
      <c r="AI193" s="10" t="str">
        <f t="shared" si="2"/>
        <v>93307-02307</v>
      </c>
      <c r="AJ193" s="8" t="s">
        <v>2846</v>
      </c>
      <c r="AK193" s="8" t="s">
        <v>2905</v>
      </c>
      <c r="AL193" s="1" t="s">
        <v>1317</v>
      </c>
      <c r="AM193" s="1" t="s">
        <v>2965</v>
      </c>
      <c r="AN193" s="1" t="s">
        <v>3142</v>
      </c>
      <c r="AO193" s="1" t="s">
        <v>3143</v>
      </c>
    </row>
    <row r="194" spans="15:41">
      <c r="O194" s="61" t="s">
        <v>383</v>
      </c>
      <c r="P194" s="61" t="s">
        <v>384</v>
      </c>
      <c r="X194" s="1"/>
      <c r="AI194" s="10" t="str">
        <f t="shared" si="2"/>
        <v>92956-20001</v>
      </c>
      <c r="AJ194" s="8" t="s">
        <v>2847</v>
      </c>
      <c r="AK194" s="8" t="s">
        <v>2906</v>
      </c>
      <c r="AL194" s="1" t="s">
        <v>156</v>
      </c>
      <c r="AM194" s="1" t="s">
        <v>2682</v>
      </c>
      <c r="AN194" s="1" t="s">
        <v>3144</v>
      </c>
      <c r="AO194" s="1" t="s">
        <v>3145</v>
      </c>
    </row>
    <row r="195" spans="15:41">
      <c r="O195" s="61" t="s">
        <v>385</v>
      </c>
      <c r="P195" s="61" t="s">
        <v>386</v>
      </c>
      <c r="X195" s="1"/>
      <c r="AI195" s="10" t="str">
        <f t="shared" si="2"/>
        <v>91975-91775</v>
      </c>
      <c r="AJ195" s="8" t="s">
        <v>2848</v>
      </c>
      <c r="AK195" s="8" t="s">
        <v>2907</v>
      </c>
      <c r="AL195" s="1" t="s">
        <v>1316</v>
      </c>
      <c r="AM195" s="1" t="s">
        <v>2968</v>
      </c>
      <c r="AN195" s="1" t="s">
        <v>3146</v>
      </c>
      <c r="AO195" s="1" t="s">
        <v>3147</v>
      </c>
    </row>
    <row r="196" spans="15:41">
      <c r="O196" s="61" t="s">
        <v>387</v>
      </c>
      <c r="P196" s="61" t="s">
        <v>388</v>
      </c>
      <c r="X196" s="1"/>
      <c r="AI196" s="10" t="str">
        <f t="shared" ref="AI196:AI244" si="3">AL196&amp;"-"&amp;AN196</f>
        <v>90790-00826</v>
      </c>
      <c r="AJ196" s="8" t="s">
        <v>3235</v>
      </c>
      <c r="AK196" s="8" t="e">
        <v>#N/A</v>
      </c>
      <c r="AL196" s="1" t="s">
        <v>123</v>
      </c>
      <c r="AM196" s="1" t="s">
        <v>2675</v>
      </c>
      <c r="AN196" s="1" t="s">
        <v>3285</v>
      </c>
      <c r="AO196" s="1" t="s">
        <v>3286</v>
      </c>
    </row>
    <row r="197" spans="15:41">
      <c r="O197" s="61" t="s">
        <v>389</v>
      </c>
      <c r="P197" s="61" t="s">
        <v>390</v>
      </c>
      <c r="X197" s="1"/>
      <c r="AI197" s="10" t="str">
        <f t="shared" si="3"/>
        <v>01839-01839</v>
      </c>
      <c r="AJ197" s="8" t="s">
        <v>2849</v>
      </c>
      <c r="AK197" s="8" t="s">
        <v>2908</v>
      </c>
      <c r="AL197" s="1" t="s">
        <v>2969</v>
      </c>
      <c r="AM197" s="1" t="s">
        <v>2970</v>
      </c>
      <c r="AN197" s="1" t="s">
        <v>2969</v>
      </c>
      <c r="AO197" s="1" t="s">
        <v>2970</v>
      </c>
    </row>
    <row r="198" spans="15:41">
      <c r="O198" s="61" t="s">
        <v>391</v>
      </c>
      <c r="P198" s="61" t="s">
        <v>392</v>
      </c>
      <c r="X198" s="1"/>
      <c r="AI198" s="10" t="str">
        <f t="shared" si="3"/>
        <v>93297-10268</v>
      </c>
      <c r="AJ198" s="8" t="s">
        <v>2850</v>
      </c>
      <c r="AK198" s="8" t="s">
        <v>2909</v>
      </c>
      <c r="AL198" s="1" t="s">
        <v>1315</v>
      </c>
      <c r="AM198" s="1" t="s">
        <v>2713</v>
      </c>
      <c r="AN198" s="1" t="s">
        <v>3148</v>
      </c>
      <c r="AO198" s="1" t="s">
        <v>1313</v>
      </c>
    </row>
    <row r="199" spans="15:41">
      <c r="O199" s="61" t="s">
        <v>393</v>
      </c>
      <c r="P199" s="61" t="s">
        <v>394</v>
      </c>
      <c r="X199" s="1"/>
      <c r="AI199" s="10" t="str">
        <f t="shared" si="3"/>
        <v>93309-19804</v>
      </c>
      <c r="AJ199" s="8" t="s">
        <v>2851</v>
      </c>
      <c r="AK199" s="8" t="s">
        <v>2910</v>
      </c>
      <c r="AL199" s="1" t="s">
        <v>1332</v>
      </c>
      <c r="AM199" s="1" t="s">
        <v>2971</v>
      </c>
      <c r="AN199" s="1" t="s">
        <v>3149</v>
      </c>
      <c r="AO199" s="1" t="s">
        <v>3150</v>
      </c>
    </row>
    <row r="200" spans="15:41">
      <c r="O200" s="61" t="s">
        <v>395</v>
      </c>
      <c r="P200" s="61" t="s">
        <v>396</v>
      </c>
      <c r="X200" s="1"/>
      <c r="AI200" s="10" t="str">
        <f t="shared" si="3"/>
        <v>93234-00912</v>
      </c>
      <c r="AJ200" s="8" t="s">
        <v>2852</v>
      </c>
      <c r="AK200" s="8" t="s">
        <v>2911</v>
      </c>
      <c r="AL200" s="1" t="s">
        <v>164</v>
      </c>
      <c r="AM200" s="1" t="s">
        <v>2972</v>
      </c>
      <c r="AN200" s="1" t="s">
        <v>3151</v>
      </c>
      <c r="AO200" s="1" t="s">
        <v>3152</v>
      </c>
    </row>
    <row r="201" spans="15:41">
      <c r="O201" s="61" t="s">
        <v>397</v>
      </c>
      <c r="P201" s="61" t="s">
        <v>398</v>
      </c>
      <c r="X201" s="1"/>
      <c r="AI201" s="10" t="str">
        <f t="shared" si="3"/>
        <v>90785-16556</v>
      </c>
      <c r="AJ201" s="8" t="s">
        <v>2853</v>
      </c>
      <c r="AK201" s="8" t="s">
        <v>2912</v>
      </c>
      <c r="AL201" s="1" t="s">
        <v>13</v>
      </c>
      <c r="AM201" s="1" t="s">
        <v>2967</v>
      </c>
      <c r="AN201" s="1" t="s">
        <v>3153</v>
      </c>
      <c r="AO201" s="1" t="s">
        <v>3154</v>
      </c>
    </row>
    <row r="202" spans="15:41">
      <c r="O202" s="61" t="s">
        <v>399</v>
      </c>
      <c r="P202" s="61" t="s">
        <v>400</v>
      </c>
      <c r="X202" s="1"/>
      <c r="AI202" s="10" t="str">
        <f t="shared" si="3"/>
        <v>90183-10219</v>
      </c>
      <c r="AJ202" s="8" t="s">
        <v>2854</v>
      </c>
      <c r="AK202" s="8" t="s">
        <v>2913</v>
      </c>
      <c r="AL202" s="1" t="s">
        <v>63</v>
      </c>
      <c r="AM202" s="1" t="s">
        <v>2954</v>
      </c>
      <c r="AN202" s="1" t="s">
        <v>3155</v>
      </c>
      <c r="AO202" s="1" t="s">
        <v>3156</v>
      </c>
    </row>
    <row r="203" spans="15:41">
      <c r="O203" s="61" t="s">
        <v>401</v>
      </c>
      <c r="P203" s="61" t="s">
        <v>402</v>
      </c>
      <c r="X203" s="1"/>
      <c r="AI203" s="10" t="str">
        <f t="shared" si="3"/>
        <v>90204-21090</v>
      </c>
      <c r="AJ203" s="8" t="s">
        <v>2855</v>
      </c>
      <c r="AK203" s="8" t="s">
        <v>2914</v>
      </c>
      <c r="AL203" s="1" t="s">
        <v>1771</v>
      </c>
      <c r="AM203" s="1" t="s">
        <v>2955</v>
      </c>
      <c r="AN203" s="1" t="s">
        <v>3157</v>
      </c>
      <c r="AO203" s="1" t="s">
        <v>3158</v>
      </c>
    </row>
    <row r="204" spans="15:41">
      <c r="O204" s="61" t="s">
        <v>403</v>
      </c>
      <c r="P204" s="61" t="s">
        <v>404</v>
      </c>
      <c r="X204" s="1"/>
      <c r="AI204" s="10" t="str">
        <f t="shared" si="3"/>
        <v>93307-15040</v>
      </c>
      <c r="AJ204" s="8" t="s">
        <v>2856</v>
      </c>
      <c r="AK204" s="8" t="s">
        <v>2915</v>
      </c>
      <c r="AL204" s="1" t="s">
        <v>1317</v>
      </c>
      <c r="AM204" s="1" t="s">
        <v>2965</v>
      </c>
      <c r="AN204" s="1" t="s">
        <v>1326</v>
      </c>
      <c r="AO204" s="1" t="s">
        <v>1327</v>
      </c>
    </row>
    <row r="205" spans="15:41">
      <c r="O205" s="61" t="s">
        <v>405</v>
      </c>
      <c r="P205" s="61" t="s">
        <v>406</v>
      </c>
      <c r="X205" s="1"/>
      <c r="AI205" s="10" t="str">
        <f t="shared" si="3"/>
        <v>90166-02986</v>
      </c>
      <c r="AJ205" s="8" t="s">
        <v>3236</v>
      </c>
      <c r="AK205" s="8" t="e">
        <v>#N/A</v>
      </c>
      <c r="AL205" s="1" t="s">
        <v>1324</v>
      </c>
      <c r="AM205" s="1" t="s">
        <v>2976</v>
      </c>
      <c r="AN205" s="1" t="s">
        <v>3287</v>
      </c>
      <c r="AO205" s="1" t="s">
        <v>3288</v>
      </c>
    </row>
    <row r="206" spans="15:41">
      <c r="O206" s="61" t="s">
        <v>407</v>
      </c>
      <c r="P206" s="61" t="s">
        <v>408</v>
      </c>
      <c r="X206" s="1"/>
      <c r="AI206" s="10" t="str">
        <f t="shared" si="3"/>
        <v>90964-02734</v>
      </c>
      <c r="AJ206" s="8" t="s">
        <v>2857</v>
      </c>
      <c r="AK206" s="8" t="s">
        <v>2916</v>
      </c>
      <c r="AL206" s="1" t="s">
        <v>122</v>
      </c>
      <c r="AM206" s="1" t="s">
        <v>2966</v>
      </c>
      <c r="AN206" s="1" t="s">
        <v>3159</v>
      </c>
      <c r="AO206" s="1" t="s">
        <v>3160</v>
      </c>
    </row>
    <row r="207" spans="15:41">
      <c r="O207" s="61" t="s">
        <v>409</v>
      </c>
      <c r="P207" s="61" t="s">
        <v>410</v>
      </c>
      <c r="X207" s="1"/>
      <c r="AI207" s="10" t="str">
        <f t="shared" si="3"/>
        <v>93164-04722</v>
      </c>
      <c r="AJ207" s="8" t="s">
        <v>3237</v>
      </c>
      <c r="AK207" s="8" t="e">
        <v>#N/A</v>
      </c>
      <c r="AL207" s="1" t="s">
        <v>1534</v>
      </c>
      <c r="AM207" s="1" t="s">
        <v>2956</v>
      </c>
      <c r="AN207" s="1" t="s">
        <v>90</v>
      </c>
      <c r="AO207" s="1" t="s">
        <v>2734</v>
      </c>
    </row>
    <row r="208" spans="15:41">
      <c r="O208" s="61" t="s">
        <v>411</v>
      </c>
      <c r="P208" s="61" t="s">
        <v>412</v>
      </c>
      <c r="X208" s="1"/>
      <c r="AI208" s="10" t="str">
        <f t="shared" si="3"/>
        <v>90929-10917</v>
      </c>
      <c r="AJ208" s="8" t="s">
        <v>2858</v>
      </c>
      <c r="AK208" s="8" t="s">
        <v>2917</v>
      </c>
      <c r="AL208" s="1" t="s">
        <v>136</v>
      </c>
      <c r="AM208" s="1" t="s">
        <v>2691</v>
      </c>
      <c r="AN208" s="1" t="s">
        <v>3161</v>
      </c>
      <c r="AO208" s="1" t="s">
        <v>3162</v>
      </c>
    </row>
    <row r="209" spans="15:41">
      <c r="O209" s="61" t="s">
        <v>413</v>
      </c>
      <c r="P209" s="61" t="s">
        <v>414</v>
      </c>
      <c r="X209" s="1"/>
      <c r="AI209" s="10" t="str">
        <f t="shared" si="3"/>
        <v>92795-07765</v>
      </c>
      <c r="AJ209" s="8" t="s">
        <v>2859</v>
      </c>
      <c r="AK209" s="8" t="s">
        <v>2918</v>
      </c>
      <c r="AL209" s="1" t="s">
        <v>153</v>
      </c>
      <c r="AM209" s="1" t="s">
        <v>2973</v>
      </c>
      <c r="AN209" s="1" t="s">
        <v>149</v>
      </c>
      <c r="AO209" s="1" t="s">
        <v>3163</v>
      </c>
    </row>
    <row r="210" spans="15:41">
      <c r="O210" s="61" t="s">
        <v>415</v>
      </c>
      <c r="P210" s="61" t="s">
        <v>416</v>
      </c>
      <c r="X210" s="1"/>
      <c r="AI210" s="10" t="str">
        <f t="shared" si="3"/>
        <v>93164-10763</v>
      </c>
      <c r="AJ210" s="8" t="s">
        <v>2860</v>
      </c>
      <c r="AK210" s="8" t="s">
        <v>2919</v>
      </c>
      <c r="AL210" s="1" t="s">
        <v>1534</v>
      </c>
      <c r="AM210" s="1" t="s">
        <v>2956</v>
      </c>
      <c r="AN210" s="1" t="s">
        <v>1872</v>
      </c>
      <c r="AO210" s="1" t="s">
        <v>3164</v>
      </c>
    </row>
    <row r="211" spans="15:41">
      <c r="O211" s="61" t="s">
        <v>417</v>
      </c>
      <c r="P211" s="61" t="s">
        <v>418</v>
      </c>
      <c r="X211" s="1"/>
      <c r="AI211" s="10" t="str">
        <f t="shared" si="3"/>
        <v>93234-93234</v>
      </c>
      <c r="AJ211" s="8" t="s">
        <v>2861</v>
      </c>
      <c r="AK211" s="8" t="s">
        <v>2920</v>
      </c>
      <c r="AL211" s="1" t="s">
        <v>164</v>
      </c>
      <c r="AM211" s="1" t="s">
        <v>2972</v>
      </c>
      <c r="AN211" s="1" t="s">
        <v>164</v>
      </c>
      <c r="AO211" s="1" t="s">
        <v>3165</v>
      </c>
    </row>
    <row r="212" spans="15:41">
      <c r="O212" s="61" t="s">
        <v>419</v>
      </c>
      <c r="P212" s="61" t="s">
        <v>420</v>
      </c>
      <c r="X212" s="1"/>
      <c r="AI212" s="10" t="str">
        <f t="shared" si="3"/>
        <v>93235-93235</v>
      </c>
      <c r="AJ212" s="8" t="s">
        <v>2862</v>
      </c>
      <c r="AK212" s="8" t="s">
        <v>2921</v>
      </c>
      <c r="AL212" s="1" t="s">
        <v>166</v>
      </c>
      <c r="AM212" s="1" t="s">
        <v>2974</v>
      </c>
      <c r="AN212" s="1" t="s">
        <v>166</v>
      </c>
      <c r="AO212" s="1" t="s">
        <v>3166</v>
      </c>
    </row>
    <row r="213" spans="15:41">
      <c r="O213" s="61" t="s">
        <v>421</v>
      </c>
      <c r="P213" s="61" t="s">
        <v>422</v>
      </c>
      <c r="X213" s="1"/>
      <c r="AI213" s="10" t="str">
        <f t="shared" si="3"/>
        <v>90786-02660</v>
      </c>
      <c r="AJ213" s="8" t="s">
        <v>2863</v>
      </c>
      <c r="AK213" s="8" t="s">
        <v>2922</v>
      </c>
      <c r="AL213" s="1" t="s">
        <v>81</v>
      </c>
      <c r="AM213" s="1" t="s">
        <v>2676</v>
      </c>
      <c r="AN213" s="1" t="s">
        <v>3167</v>
      </c>
      <c r="AO213" s="1" t="s">
        <v>3168</v>
      </c>
    </row>
    <row r="214" spans="15:41">
      <c r="O214" s="61" t="s">
        <v>423</v>
      </c>
      <c r="P214" s="61" t="s">
        <v>424</v>
      </c>
      <c r="X214" s="1"/>
      <c r="AI214" s="10" t="str">
        <f t="shared" si="3"/>
        <v>90140-03659</v>
      </c>
      <c r="AJ214" s="8" t="s">
        <v>2864</v>
      </c>
      <c r="AK214" s="8" t="s">
        <v>2923</v>
      </c>
      <c r="AL214" s="1" t="s">
        <v>49</v>
      </c>
      <c r="AM214" s="1" t="s">
        <v>2674</v>
      </c>
      <c r="AN214" s="1" t="s">
        <v>3169</v>
      </c>
      <c r="AO214" s="1" t="s">
        <v>3170</v>
      </c>
    </row>
    <row r="215" spans="15:41">
      <c r="O215" s="61" t="s">
        <v>425</v>
      </c>
      <c r="P215" s="61" t="s">
        <v>426</v>
      </c>
      <c r="X215" s="1"/>
      <c r="AI215" s="10" t="str">
        <f t="shared" si="3"/>
        <v>93307-23446</v>
      </c>
      <c r="AJ215" s="8" t="s">
        <v>2865</v>
      </c>
      <c r="AK215" s="8" t="s">
        <v>2924</v>
      </c>
      <c r="AL215" s="1" t="s">
        <v>1317</v>
      </c>
      <c r="AM215" s="1" t="s">
        <v>2965</v>
      </c>
      <c r="AN215" s="1" t="s">
        <v>1869</v>
      </c>
      <c r="AO215" s="1" t="s">
        <v>1871</v>
      </c>
    </row>
    <row r="216" spans="15:41">
      <c r="O216" s="61" t="s">
        <v>427</v>
      </c>
      <c r="P216" s="61" t="s">
        <v>428</v>
      </c>
      <c r="X216" s="1"/>
      <c r="AI216" s="10" t="str">
        <f t="shared" si="3"/>
        <v>93309-22404</v>
      </c>
      <c r="AJ216" s="8" t="s">
        <v>2866</v>
      </c>
      <c r="AK216" s="8" t="s">
        <v>2925</v>
      </c>
      <c r="AL216" s="1" t="s">
        <v>1332</v>
      </c>
      <c r="AM216" s="1" t="s">
        <v>2971</v>
      </c>
      <c r="AN216" s="1" t="s">
        <v>3171</v>
      </c>
      <c r="AO216" s="1" t="s">
        <v>3172</v>
      </c>
    </row>
    <row r="217" spans="15:41">
      <c r="O217" s="61" t="s">
        <v>429</v>
      </c>
      <c r="P217" s="61" t="s">
        <v>430</v>
      </c>
      <c r="X217" s="1"/>
      <c r="AI217" s="10" t="str">
        <f t="shared" si="3"/>
        <v>93308-22533</v>
      </c>
      <c r="AJ217" s="8" t="s">
        <v>2867</v>
      </c>
      <c r="AK217" s="8" t="s">
        <v>2926</v>
      </c>
      <c r="AL217" s="1" t="s">
        <v>1331</v>
      </c>
      <c r="AM217" s="1" t="s">
        <v>2975</v>
      </c>
      <c r="AN217" s="1" t="s">
        <v>3173</v>
      </c>
      <c r="AO217" s="1" t="s">
        <v>3174</v>
      </c>
    </row>
    <row r="218" spans="15:41">
      <c r="O218" s="61" t="s">
        <v>431</v>
      </c>
      <c r="P218" s="61" t="s">
        <v>432</v>
      </c>
      <c r="X218" s="1"/>
      <c r="AI218" s="10" t="str">
        <f t="shared" si="3"/>
        <v>90144-01293</v>
      </c>
      <c r="AJ218" s="8" t="s">
        <v>2868</v>
      </c>
      <c r="AK218" s="8" t="s">
        <v>2927</v>
      </c>
      <c r="AL218" s="1" t="s">
        <v>53</v>
      </c>
      <c r="AM218" s="1" t="s">
        <v>2692</v>
      </c>
      <c r="AN218" s="1" t="s">
        <v>1621</v>
      </c>
      <c r="AO218" s="1" t="s">
        <v>3175</v>
      </c>
    </row>
    <row r="219" spans="15:41">
      <c r="O219" s="61" t="s">
        <v>433</v>
      </c>
      <c r="P219" s="61" t="s">
        <v>434</v>
      </c>
      <c r="X219" s="1"/>
      <c r="AI219" s="10" t="str">
        <f t="shared" si="3"/>
        <v>92795-23078</v>
      </c>
      <c r="AJ219" s="8" t="s">
        <v>2869</v>
      </c>
      <c r="AK219" s="8" t="s">
        <v>2928</v>
      </c>
      <c r="AL219" s="1" t="s">
        <v>153</v>
      </c>
      <c r="AM219" s="1" t="s">
        <v>2973</v>
      </c>
      <c r="AN219" s="1" t="s">
        <v>1334</v>
      </c>
      <c r="AO219" s="1" t="s">
        <v>3176</v>
      </c>
    </row>
    <row r="220" spans="15:41">
      <c r="O220" s="61" t="s">
        <v>435</v>
      </c>
      <c r="P220" s="61" t="s">
        <v>436</v>
      </c>
      <c r="X220" s="1"/>
      <c r="AI220" s="10" t="str">
        <f t="shared" si="3"/>
        <v>93307-93307</v>
      </c>
      <c r="AJ220" s="8" t="s">
        <v>2870</v>
      </c>
      <c r="AK220" s="8" t="s">
        <v>2929</v>
      </c>
      <c r="AL220" s="1" t="s">
        <v>1317</v>
      </c>
      <c r="AM220" s="1" t="s">
        <v>2965</v>
      </c>
      <c r="AN220" s="1" t="s">
        <v>1317</v>
      </c>
      <c r="AO220" s="1" t="s">
        <v>2965</v>
      </c>
    </row>
    <row r="221" spans="15:41">
      <c r="O221" s="61" t="s">
        <v>437</v>
      </c>
      <c r="P221" s="61" t="s">
        <v>438</v>
      </c>
      <c r="X221" s="1"/>
      <c r="AI221" s="10" t="str">
        <f t="shared" si="3"/>
        <v>90741-19643</v>
      </c>
      <c r="AJ221" s="8" t="s">
        <v>2871</v>
      </c>
      <c r="AK221" s="8" t="s">
        <v>2930</v>
      </c>
      <c r="AL221" s="1" t="s">
        <v>62</v>
      </c>
      <c r="AM221" s="1" t="s">
        <v>2708</v>
      </c>
      <c r="AN221" s="1" t="s">
        <v>3177</v>
      </c>
      <c r="AO221" s="1" t="s">
        <v>3178</v>
      </c>
    </row>
    <row r="222" spans="15:41">
      <c r="O222" s="61" t="s">
        <v>439</v>
      </c>
      <c r="P222" s="61" t="s">
        <v>440</v>
      </c>
      <c r="X222" s="1"/>
      <c r="AI222" s="10" t="str">
        <f t="shared" si="3"/>
        <v>90166-90166</v>
      </c>
      <c r="AJ222" s="8" t="s">
        <v>2872</v>
      </c>
      <c r="AK222" s="8" t="s">
        <v>2931</v>
      </c>
      <c r="AL222" s="1" t="s">
        <v>1324</v>
      </c>
      <c r="AM222" s="1" t="s">
        <v>2976</v>
      </c>
      <c r="AN222" s="1" t="s">
        <v>1324</v>
      </c>
      <c r="AO222" s="1" t="s">
        <v>3179</v>
      </c>
    </row>
    <row r="223" spans="15:41">
      <c r="O223" s="61" t="s">
        <v>441</v>
      </c>
      <c r="P223" s="61" t="s">
        <v>442</v>
      </c>
      <c r="X223" s="1"/>
      <c r="AI223" s="10" t="str">
        <f t="shared" si="3"/>
        <v>90166-05846</v>
      </c>
      <c r="AJ223" s="8" t="s">
        <v>2873</v>
      </c>
      <c r="AK223" s="8" t="s">
        <v>2932</v>
      </c>
      <c r="AL223" s="1" t="s">
        <v>1324</v>
      </c>
      <c r="AM223" s="1" t="s">
        <v>2976</v>
      </c>
      <c r="AN223" s="1" t="s">
        <v>3180</v>
      </c>
      <c r="AO223" s="1" t="s">
        <v>3181</v>
      </c>
    </row>
    <row r="224" spans="15:41">
      <c r="O224" s="61" t="s">
        <v>443</v>
      </c>
      <c r="P224" s="61" t="s">
        <v>444</v>
      </c>
      <c r="X224" s="1"/>
      <c r="AI224" s="10" t="str">
        <f t="shared" si="3"/>
        <v>90768-12575</v>
      </c>
      <c r="AJ224" s="8" t="s">
        <v>2874</v>
      </c>
      <c r="AK224" s="8" t="s">
        <v>2933</v>
      </c>
      <c r="AL224" s="1" t="s">
        <v>111</v>
      </c>
      <c r="AM224" s="1" t="s">
        <v>2673</v>
      </c>
      <c r="AN224" s="1" t="s">
        <v>3182</v>
      </c>
      <c r="AO224" s="1" t="s">
        <v>3183</v>
      </c>
    </row>
    <row r="225" spans="15:41">
      <c r="O225" s="61" t="s">
        <v>445</v>
      </c>
      <c r="P225" s="61" t="s">
        <v>446</v>
      </c>
      <c r="X225" s="1"/>
      <c r="AI225" s="10" t="str">
        <f t="shared" si="3"/>
        <v>90768-12577</v>
      </c>
      <c r="AJ225" s="8" t="s">
        <v>2875</v>
      </c>
      <c r="AK225" s="8" t="s">
        <v>2934</v>
      </c>
      <c r="AL225" s="1" t="s">
        <v>111</v>
      </c>
      <c r="AM225" s="1" t="s">
        <v>2673</v>
      </c>
      <c r="AN225" s="1" t="s">
        <v>3184</v>
      </c>
      <c r="AO225" s="1" t="s">
        <v>3185</v>
      </c>
    </row>
    <row r="226" spans="15:41">
      <c r="O226" s="61" t="s">
        <v>447</v>
      </c>
      <c r="P226" s="61" t="s">
        <v>448</v>
      </c>
      <c r="X226" s="1"/>
      <c r="AI226" s="10" t="str">
        <f t="shared" si="3"/>
        <v>90768-12576</v>
      </c>
      <c r="AJ226" s="8" t="s">
        <v>2876</v>
      </c>
      <c r="AK226" s="8" t="s">
        <v>2935</v>
      </c>
      <c r="AL226" s="1" t="s">
        <v>111</v>
      </c>
      <c r="AM226" s="1" t="s">
        <v>2673</v>
      </c>
      <c r="AN226" s="1" t="s">
        <v>2977</v>
      </c>
      <c r="AO226" s="1" t="s">
        <v>2978</v>
      </c>
    </row>
    <row r="227" spans="15:41">
      <c r="O227" s="61" t="s">
        <v>449</v>
      </c>
      <c r="P227" s="61" t="s">
        <v>450</v>
      </c>
      <c r="X227" s="1"/>
      <c r="AI227" s="10" t="str">
        <f t="shared" si="3"/>
        <v>90781-12558</v>
      </c>
      <c r="AJ227" s="8" t="s">
        <v>3238</v>
      </c>
      <c r="AK227" s="8" t="e">
        <v>#N/A</v>
      </c>
      <c r="AL227" s="1" t="s">
        <v>119</v>
      </c>
      <c r="AM227" s="1" t="s">
        <v>2686</v>
      </c>
      <c r="AN227" s="1" t="s">
        <v>3289</v>
      </c>
      <c r="AO227" s="1" t="s">
        <v>3290</v>
      </c>
    </row>
    <row r="228" spans="15:41">
      <c r="O228" s="61" t="s">
        <v>451</v>
      </c>
      <c r="P228" s="61" t="s">
        <v>452</v>
      </c>
      <c r="X228" s="1"/>
      <c r="AI228" s="10" t="str">
        <f t="shared" si="3"/>
        <v>90768-12555</v>
      </c>
      <c r="AJ228" s="8" t="s">
        <v>3239</v>
      </c>
      <c r="AK228" s="8" t="e">
        <v>#N/A</v>
      </c>
      <c r="AL228" s="1" t="s">
        <v>111</v>
      </c>
      <c r="AM228" s="1" t="s">
        <v>2673</v>
      </c>
      <c r="AN228" s="1" t="s">
        <v>3291</v>
      </c>
      <c r="AO228" s="1" t="s">
        <v>3292</v>
      </c>
    </row>
    <row r="229" spans="15:41">
      <c r="O229" s="61" t="s">
        <v>453</v>
      </c>
      <c r="P229" s="61" t="s">
        <v>454</v>
      </c>
      <c r="X229" s="1"/>
      <c r="AI229" s="10" t="str">
        <f t="shared" si="3"/>
        <v>90768-12547</v>
      </c>
      <c r="AJ229" s="8" t="s">
        <v>2877</v>
      </c>
      <c r="AK229" s="8" t="s">
        <v>2936</v>
      </c>
      <c r="AL229" s="1" t="s">
        <v>111</v>
      </c>
      <c r="AM229" s="1" t="s">
        <v>2673</v>
      </c>
      <c r="AN229" s="1" t="s">
        <v>2979</v>
      </c>
      <c r="AO229" s="1" t="s">
        <v>2980</v>
      </c>
    </row>
    <row r="230" spans="15:41">
      <c r="O230" s="61" t="s">
        <v>455</v>
      </c>
      <c r="P230" s="61" t="s">
        <v>456</v>
      </c>
      <c r="X230" s="1"/>
      <c r="AI230" s="10" t="str">
        <f t="shared" si="3"/>
        <v>90768-12552</v>
      </c>
      <c r="AJ230" s="8" t="s">
        <v>3240</v>
      </c>
      <c r="AK230" s="8" t="e">
        <v>#N/A</v>
      </c>
      <c r="AL230" s="1" t="s">
        <v>111</v>
      </c>
      <c r="AM230" s="1" t="s">
        <v>2673</v>
      </c>
      <c r="AN230" s="1" t="s">
        <v>3293</v>
      </c>
      <c r="AO230" s="1" t="s">
        <v>3294</v>
      </c>
    </row>
    <row r="231" spans="15:41">
      <c r="O231" s="61" t="s">
        <v>457</v>
      </c>
      <c r="P231" s="61" t="s">
        <v>458</v>
      </c>
      <c r="X231" s="1"/>
      <c r="AI231" s="10" t="str">
        <f t="shared" si="3"/>
        <v>90768-12544</v>
      </c>
      <c r="AJ231" s="8" t="s">
        <v>2878</v>
      </c>
      <c r="AK231" s="8" t="s">
        <v>2937</v>
      </c>
      <c r="AL231" s="1" t="s">
        <v>111</v>
      </c>
      <c r="AM231" s="1" t="s">
        <v>2673</v>
      </c>
      <c r="AN231" s="1" t="s">
        <v>2981</v>
      </c>
      <c r="AO231" s="1" t="s">
        <v>2982</v>
      </c>
    </row>
    <row r="232" spans="15:41">
      <c r="O232" s="61" t="s">
        <v>459</v>
      </c>
      <c r="P232" s="61" t="s">
        <v>460</v>
      </c>
      <c r="X232" s="1"/>
      <c r="AI232" s="10" t="str">
        <f t="shared" si="3"/>
        <v>90140-12556</v>
      </c>
      <c r="AJ232" s="8" t="s">
        <v>3241</v>
      </c>
      <c r="AK232" s="8" t="e">
        <v>#N/A</v>
      </c>
      <c r="AL232" s="1" t="s">
        <v>49</v>
      </c>
      <c r="AM232" s="1" t="s">
        <v>2674</v>
      </c>
      <c r="AN232" s="1" t="s">
        <v>3295</v>
      </c>
      <c r="AO232" s="1" t="s">
        <v>3296</v>
      </c>
    </row>
    <row r="233" spans="15:41">
      <c r="O233" s="61" t="s">
        <v>461</v>
      </c>
      <c r="P233" s="61" t="s">
        <v>462</v>
      </c>
      <c r="X233" s="1"/>
      <c r="AI233" s="10" t="str">
        <f t="shared" si="3"/>
        <v>90140-12557</v>
      </c>
      <c r="AJ233" s="8" t="s">
        <v>3242</v>
      </c>
      <c r="AK233" s="8" t="e">
        <v>#N/A</v>
      </c>
      <c r="AL233" s="1" t="s">
        <v>49</v>
      </c>
      <c r="AM233" s="1" t="s">
        <v>2674</v>
      </c>
      <c r="AN233" s="1" t="s">
        <v>3297</v>
      </c>
      <c r="AO233" s="1" t="s">
        <v>3298</v>
      </c>
    </row>
    <row r="234" spans="15:41">
      <c r="O234" s="61" t="s">
        <v>463</v>
      </c>
      <c r="P234" s="61" t="s">
        <v>464</v>
      </c>
      <c r="X234" s="1"/>
      <c r="AI234" s="10" t="str">
        <f t="shared" si="3"/>
        <v>90768-12548</v>
      </c>
      <c r="AJ234" s="8" t="s">
        <v>2879</v>
      </c>
      <c r="AK234" s="8" t="s">
        <v>2938</v>
      </c>
      <c r="AL234" s="1" t="s">
        <v>111</v>
      </c>
      <c r="AM234" s="1" t="s">
        <v>2673</v>
      </c>
      <c r="AN234" s="1" t="s">
        <v>2983</v>
      </c>
      <c r="AO234" s="1" t="s">
        <v>2984</v>
      </c>
    </row>
    <row r="235" spans="15:41">
      <c r="O235" s="61" t="s">
        <v>465</v>
      </c>
      <c r="P235" s="61" t="s">
        <v>466</v>
      </c>
      <c r="X235" s="1"/>
      <c r="AI235" s="10" t="str">
        <f t="shared" si="3"/>
        <v>90768-12553</v>
      </c>
      <c r="AJ235" s="8" t="s">
        <v>2880</v>
      </c>
      <c r="AK235" s="8" t="s">
        <v>2939</v>
      </c>
      <c r="AL235" s="1" t="s">
        <v>111</v>
      </c>
      <c r="AM235" s="1" t="s">
        <v>2673</v>
      </c>
      <c r="AN235" s="1" t="s">
        <v>2985</v>
      </c>
      <c r="AO235" s="1" t="s">
        <v>2986</v>
      </c>
    </row>
    <row r="236" spans="15:41">
      <c r="O236" s="61" t="s">
        <v>467</v>
      </c>
      <c r="P236" s="61" t="s">
        <v>468</v>
      </c>
      <c r="X236" s="1"/>
      <c r="AI236" s="10" t="str">
        <f t="shared" si="3"/>
        <v>90768-12550</v>
      </c>
      <c r="AJ236" s="8" t="s">
        <v>2881</v>
      </c>
      <c r="AK236" s="8" t="s">
        <v>2940</v>
      </c>
      <c r="AL236" s="1" t="s">
        <v>111</v>
      </c>
      <c r="AM236" s="1" t="s">
        <v>2673</v>
      </c>
      <c r="AN236" s="1" t="s">
        <v>2987</v>
      </c>
      <c r="AO236" s="1" t="s">
        <v>2988</v>
      </c>
    </row>
    <row r="237" spans="15:41">
      <c r="O237" s="61" t="s">
        <v>469</v>
      </c>
      <c r="P237" s="61" t="s">
        <v>470</v>
      </c>
      <c r="X237" s="1"/>
      <c r="AI237" s="10" t="str">
        <f t="shared" si="3"/>
        <v>90768-12549</v>
      </c>
      <c r="AJ237" s="8" t="s">
        <v>2882</v>
      </c>
      <c r="AK237" s="8" t="s">
        <v>2941</v>
      </c>
      <c r="AL237" s="1" t="s">
        <v>111</v>
      </c>
      <c r="AM237" s="1" t="s">
        <v>2673</v>
      </c>
      <c r="AN237" s="1" t="s">
        <v>2989</v>
      </c>
      <c r="AO237" s="1" t="s">
        <v>2990</v>
      </c>
    </row>
    <row r="238" spans="15:41">
      <c r="O238" s="61" t="s">
        <v>471</v>
      </c>
      <c r="P238" s="61" t="s">
        <v>472</v>
      </c>
      <c r="X238" s="1"/>
      <c r="AI238" s="10" t="str">
        <f t="shared" si="3"/>
        <v>90768-12554</v>
      </c>
      <c r="AJ238" s="8" t="s">
        <v>2883</v>
      </c>
      <c r="AK238" s="8" t="s">
        <v>2942</v>
      </c>
      <c r="AL238" s="1" t="s">
        <v>111</v>
      </c>
      <c r="AM238" s="1" t="s">
        <v>2673</v>
      </c>
      <c r="AN238" s="1" t="s">
        <v>2991</v>
      </c>
      <c r="AO238" s="1" t="s">
        <v>2992</v>
      </c>
    </row>
    <row r="239" spans="15:41">
      <c r="O239" s="61" t="s">
        <v>473</v>
      </c>
      <c r="P239" s="61" t="s">
        <v>474</v>
      </c>
      <c r="X239" s="1"/>
      <c r="AI239" s="10" t="str">
        <f t="shared" si="3"/>
        <v>90768-12546</v>
      </c>
      <c r="AJ239" s="8" t="s">
        <v>2884</v>
      </c>
      <c r="AK239" s="8" t="s">
        <v>2943</v>
      </c>
      <c r="AL239" s="1" t="s">
        <v>111</v>
      </c>
      <c r="AM239" s="1" t="s">
        <v>2673</v>
      </c>
      <c r="AN239" s="1" t="s">
        <v>2993</v>
      </c>
      <c r="AO239" s="1" t="s">
        <v>2994</v>
      </c>
    </row>
    <row r="240" spans="15:41">
      <c r="O240" s="61" t="s">
        <v>475</v>
      </c>
      <c r="P240" s="61" t="s">
        <v>476</v>
      </c>
      <c r="X240" s="1"/>
      <c r="AI240" s="10" t="str">
        <f t="shared" si="3"/>
        <v>90768-12545</v>
      </c>
      <c r="AJ240" s="8" t="s">
        <v>2885</v>
      </c>
      <c r="AK240" s="8" t="s">
        <v>2944</v>
      </c>
      <c r="AL240" s="1" t="s">
        <v>111</v>
      </c>
      <c r="AM240" s="1" t="s">
        <v>2673</v>
      </c>
      <c r="AN240" s="1" t="s">
        <v>2995</v>
      </c>
      <c r="AO240" s="1" t="s">
        <v>2996</v>
      </c>
    </row>
    <row r="241" spans="15:41">
      <c r="O241" s="61" t="s">
        <v>477</v>
      </c>
      <c r="P241" s="61" t="s">
        <v>478</v>
      </c>
      <c r="X241" s="1"/>
      <c r="AI241" s="10" t="str">
        <f t="shared" si="3"/>
        <v>90768-12551</v>
      </c>
      <c r="AJ241" s="8" t="s">
        <v>2886</v>
      </c>
      <c r="AK241" s="8" t="s">
        <v>2945</v>
      </c>
      <c r="AL241" s="1" t="s">
        <v>111</v>
      </c>
      <c r="AM241" s="1" t="s">
        <v>2673</v>
      </c>
      <c r="AN241" s="1" t="s">
        <v>2997</v>
      </c>
      <c r="AO241" s="1" t="s">
        <v>2998</v>
      </c>
    </row>
    <row r="242" spans="15:41">
      <c r="O242" s="61" t="s">
        <v>479</v>
      </c>
      <c r="P242" s="61" t="s">
        <v>480</v>
      </c>
      <c r="X242" s="1"/>
      <c r="AI242" s="10" t="str">
        <f t="shared" si="3"/>
        <v>90768-14320</v>
      </c>
      <c r="AJ242" s="8" t="s">
        <v>2887</v>
      </c>
      <c r="AK242" s="8" t="s">
        <v>2946</v>
      </c>
      <c r="AL242" s="1" t="s">
        <v>111</v>
      </c>
      <c r="AM242" s="1" t="s">
        <v>2673</v>
      </c>
      <c r="AN242" s="1" t="s">
        <v>2999</v>
      </c>
      <c r="AO242" s="1" t="s">
        <v>3000</v>
      </c>
    </row>
    <row r="243" spans="15:41">
      <c r="O243" s="61" t="s">
        <v>481</v>
      </c>
      <c r="P243" s="61" t="s">
        <v>482</v>
      </c>
      <c r="X243" s="1"/>
      <c r="AI243" s="10" t="str">
        <f t="shared" si="3"/>
        <v>90768-17844</v>
      </c>
      <c r="AJ243" s="8" t="s">
        <v>2888</v>
      </c>
      <c r="AK243" s="8" t="s">
        <v>2947</v>
      </c>
      <c r="AL243" s="1" t="s">
        <v>111</v>
      </c>
      <c r="AM243" s="1" t="s">
        <v>2673</v>
      </c>
      <c r="AN243" s="1" t="s">
        <v>3001</v>
      </c>
      <c r="AO243" s="1" t="s">
        <v>3002</v>
      </c>
    </row>
    <row r="244" spans="15:41">
      <c r="O244" s="61" t="s">
        <v>483</v>
      </c>
      <c r="P244" s="61" t="s">
        <v>484</v>
      </c>
      <c r="X244" s="1"/>
      <c r="AI244" s="10" t="str">
        <f t="shared" si="3"/>
        <v>90768-19767</v>
      </c>
      <c r="AJ244" s="8" t="s">
        <v>2889</v>
      </c>
      <c r="AK244" s="8" t="s">
        <v>2948</v>
      </c>
      <c r="AL244" s="1" t="s">
        <v>111</v>
      </c>
      <c r="AM244" s="1" t="s">
        <v>2673</v>
      </c>
      <c r="AN244" s="1" t="s">
        <v>3003</v>
      </c>
      <c r="AO244" s="1" t="s">
        <v>3004</v>
      </c>
    </row>
    <row r="245" spans="15:41">
      <c r="O245" s="61" t="s">
        <v>485</v>
      </c>
      <c r="P245" s="61" t="s">
        <v>486</v>
      </c>
      <c r="X245" s="1"/>
    </row>
    <row r="246" spans="15:41">
      <c r="O246" s="61" t="s">
        <v>487</v>
      </c>
      <c r="P246" s="61" t="s">
        <v>488</v>
      </c>
      <c r="X246" s="1"/>
    </row>
    <row r="247" spans="15:41">
      <c r="O247" s="61" t="s">
        <v>489</v>
      </c>
      <c r="P247" s="61" t="s">
        <v>490</v>
      </c>
      <c r="X247" s="1"/>
    </row>
    <row r="248" spans="15:41">
      <c r="O248" s="61" t="s">
        <v>491</v>
      </c>
      <c r="P248" s="61" t="s">
        <v>492</v>
      </c>
      <c r="X248" s="1"/>
    </row>
    <row r="249" spans="15:41">
      <c r="O249" s="61" t="s">
        <v>493</v>
      </c>
      <c r="P249" s="61" t="s">
        <v>494</v>
      </c>
      <c r="X249" s="1"/>
    </row>
    <row r="250" spans="15:41">
      <c r="O250" s="61" t="s">
        <v>495</v>
      </c>
      <c r="P250" s="61" t="s">
        <v>496</v>
      </c>
      <c r="X250" s="1"/>
    </row>
    <row r="251" spans="15:41">
      <c r="O251" s="61" t="s">
        <v>497</v>
      </c>
      <c r="P251" s="61" t="s">
        <v>498</v>
      </c>
      <c r="X251" s="1"/>
    </row>
    <row r="252" spans="15:41">
      <c r="O252" s="61" t="s">
        <v>499</v>
      </c>
      <c r="P252" s="61" t="s">
        <v>500</v>
      </c>
      <c r="X252" s="1"/>
    </row>
    <row r="253" spans="15:41">
      <c r="O253" s="61" t="s">
        <v>501</v>
      </c>
      <c r="P253" s="61" t="s">
        <v>502</v>
      </c>
      <c r="X253" s="1"/>
    </row>
    <row r="254" spans="15:41">
      <c r="O254" s="61" t="s">
        <v>503</v>
      </c>
      <c r="P254" s="61" t="s">
        <v>504</v>
      </c>
      <c r="X254" s="1"/>
    </row>
    <row r="255" spans="15:41">
      <c r="O255" s="61" t="s">
        <v>505</v>
      </c>
      <c r="P255" s="61" t="s">
        <v>506</v>
      </c>
      <c r="X255" s="1"/>
    </row>
    <row r="256" spans="15:41">
      <c r="O256" s="61" t="s">
        <v>507</v>
      </c>
      <c r="P256" s="61" t="s">
        <v>508</v>
      </c>
      <c r="X256" s="1"/>
    </row>
    <row r="257" spans="15:24">
      <c r="O257" s="61" t="s">
        <v>509</v>
      </c>
      <c r="P257" s="61" t="s">
        <v>510</v>
      </c>
      <c r="X257" s="1"/>
    </row>
    <row r="258" spans="15:24">
      <c r="O258" s="61" t="s">
        <v>511</v>
      </c>
      <c r="P258" s="61" t="s">
        <v>512</v>
      </c>
      <c r="X258" s="1"/>
    </row>
    <row r="259" spans="15:24">
      <c r="O259" s="61" t="s">
        <v>513</v>
      </c>
      <c r="P259" s="61" t="s">
        <v>514</v>
      </c>
      <c r="X259" s="1"/>
    </row>
    <row r="260" spans="15:24">
      <c r="O260" s="61" t="s">
        <v>515</v>
      </c>
      <c r="P260" s="61" t="s">
        <v>516</v>
      </c>
      <c r="X260" s="1"/>
    </row>
    <row r="261" spans="15:24">
      <c r="O261" s="61" t="s">
        <v>517</v>
      </c>
      <c r="P261" s="61" t="s">
        <v>518</v>
      </c>
      <c r="X261" s="1"/>
    </row>
    <row r="262" spans="15:24">
      <c r="O262" s="61" t="s">
        <v>519</v>
      </c>
      <c r="P262" s="61" t="s">
        <v>520</v>
      </c>
      <c r="X262" s="1"/>
    </row>
    <row r="263" spans="15:24">
      <c r="O263" s="61" t="s">
        <v>521</v>
      </c>
      <c r="P263" s="61" t="s">
        <v>522</v>
      </c>
      <c r="X263" s="1"/>
    </row>
    <row r="264" spans="15:24">
      <c r="O264" s="61" t="s">
        <v>523</v>
      </c>
      <c r="P264" s="61" t="s">
        <v>524</v>
      </c>
      <c r="X264" s="1"/>
    </row>
    <row r="265" spans="15:24">
      <c r="O265" s="61" t="s">
        <v>525</v>
      </c>
      <c r="P265" s="61" t="s">
        <v>526</v>
      </c>
      <c r="X265" s="1"/>
    </row>
    <row r="266" spans="15:24">
      <c r="O266" s="61" t="s">
        <v>527</v>
      </c>
      <c r="P266" s="61" t="s">
        <v>528</v>
      </c>
      <c r="X266" s="1"/>
    </row>
    <row r="267" spans="15:24">
      <c r="O267" s="61" t="s">
        <v>529</v>
      </c>
      <c r="P267" s="61" t="s">
        <v>530</v>
      </c>
      <c r="X267" s="1"/>
    </row>
    <row r="268" spans="15:24">
      <c r="O268" s="61" t="s">
        <v>531</v>
      </c>
      <c r="P268" s="61" t="s">
        <v>532</v>
      </c>
      <c r="X268" s="1"/>
    </row>
    <row r="269" spans="15:24">
      <c r="O269" s="61" t="s">
        <v>533</v>
      </c>
      <c r="P269" s="61" t="s">
        <v>534</v>
      </c>
      <c r="X269" s="1"/>
    </row>
    <row r="270" spans="15:24">
      <c r="O270" s="61" t="s">
        <v>535</v>
      </c>
      <c r="P270" s="61" t="s">
        <v>536</v>
      </c>
      <c r="X270" s="1"/>
    </row>
    <row r="271" spans="15:24">
      <c r="O271" s="61" t="s">
        <v>537</v>
      </c>
      <c r="P271" s="61" t="s">
        <v>538</v>
      </c>
      <c r="X271" s="1"/>
    </row>
    <row r="272" spans="15:24">
      <c r="O272" s="61" t="s">
        <v>539</v>
      </c>
      <c r="P272" s="61" t="s">
        <v>540</v>
      </c>
      <c r="X272" s="1"/>
    </row>
    <row r="273" spans="7:24">
      <c r="O273" s="61" t="s">
        <v>541</v>
      </c>
      <c r="P273" s="61" t="s">
        <v>542</v>
      </c>
      <c r="X273" s="1"/>
    </row>
    <row r="274" spans="7:24">
      <c r="O274" s="61" t="s">
        <v>543</v>
      </c>
      <c r="P274" s="61" t="s">
        <v>544</v>
      </c>
      <c r="X274" s="1"/>
    </row>
    <row r="275" spans="7:24">
      <c r="O275" s="61" t="s">
        <v>545</v>
      </c>
      <c r="P275" s="61" t="s">
        <v>546</v>
      </c>
      <c r="X275" s="1"/>
    </row>
    <row r="276" spans="7:24">
      <c r="O276" s="61" t="s">
        <v>547</v>
      </c>
      <c r="P276" s="61" t="s">
        <v>548</v>
      </c>
      <c r="X276" s="1"/>
    </row>
    <row r="277" spans="7:24">
      <c r="O277" s="61" t="s">
        <v>549</v>
      </c>
      <c r="P277" s="61" t="s">
        <v>550</v>
      </c>
      <c r="X277" s="1"/>
    </row>
    <row r="278" spans="7:24">
      <c r="O278" s="61" t="s">
        <v>551</v>
      </c>
      <c r="P278" s="61" t="s">
        <v>552</v>
      </c>
      <c r="X278" s="1"/>
    </row>
    <row r="279" spans="7:24">
      <c r="O279" s="61" t="s">
        <v>553</v>
      </c>
      <c r="P279" s="61" t="s">
        <v>554</v>
      </c>
      <c r="X279" s="1"/>
    </row>
    <row r="280" spans="7:24">
      <c r="O280" s="61" t="s">
        <v>555</v>
      </c>
      <c r="P280" s="61" t="s">
        <v>556</v>
      </c>
      <c r="X280" s="1"/>
    </row>
    <row r="281" spans="7:24">
      <c r="G281" s="1" t="s">
        <v>1771</v>
      </c>
      <c r="H281" s="1" t="s">
        <v>1856</v>
      </c>
      <c r="O281" s="61" t="s">
        <v>557</v>
      </c>
      <c r="P281" s="61" t="s">
        <v>558</v>
      </c>
      <c r="X281" s="1"/>
    </row>
    <row r="282" spans="7:24">
      <c r="O282" s="61" t="s">
        <v>559</v>
      </c>
      <c r="P282" s="61" t="s">
        <v>560</v>
      </c>
      <c r="X282" s="1"/>
    </row>
    <row r="283" spans="7:24">
      <c r="O283" s="61" t="s">
        <v>561</v>
      </c>
      <c r="P283" s="61" t="s">
        <v>562</v>
      </c>
      <c r="X283" s="1"/>
    </row>
    <row r="284" spans="7:24">
      <c r="O284" s="61" t="s">
        <v>563</v>
      </c>
      <c r="P284" s="61" t="s">
        <v>564</v>
      </c>
      <c r="X284" s="1"/>
    </row>
    <row r="285" spans="7:24">
      <c r="O285" s="61" t="s">
        <v>565</v>
      </c>
      <c r="P285" s="61" t="s">
        <v>566</v>
      </c>
      <c r="X285" s="1"/>
    </row>
    <row r="286" spans="7:24">
      <c r="O286" s="61" t="s">
        <v>567</v>
      </c>
      <c r="P286" s="61" t="s">
        <v>568</v>
      </c>
      <c r="X286" s="1"/>
    </row>
    <row r="287" spans="7:24">
      <c r="O287" s="61" t="s">
        <v>569</v>
      </c>
      <c r="P287" s="61" t="s">
        <v>570</v>
      </c>
      <c r="X287" s="1"/>
    </row>
    <row r="288" spans="7:24">
      <c r="O288" s="61" t="s">
        <v>571</v>
      </c>
      <c r="P288" s="61" t="s">
        <v>572</v>
      </c>
      <c r="X288" s="1"/>
    </row>
    <row r="289" spans="15:24">
      <c r="O289" s="61" t="s">
        <v>573</v>
      </c>
      <c r="P289" s="61" t="s">
        <v>574</v>
      </c>
      <c r="X289" s="1"/>
    </row>
    <row r="290" spans="15:24">
      <c r="O290" s="61" t="s">
        <v>575</v>
      </c>
      <c r="P290" s="61" t="s">
        <v>576</v>
      </c>
      <c r="X290" s="1"/>
    </row>
    <row r="291" spans="15:24">
      <c r="O291" s="61" t="s">
        <v>577</v>
      </c>
      <c r="P291" s="61" t="s">
        <v>578</v>
      </c>
      <c r="X291" s="1"/>
    </row>
    <row r="292" spans="15:24">
      <c r="O292" s="61" t="s">
        <v>579</v>
      </c>
      <c r="P292" s="61" t="s">
        <v>580</v>
      </c>
      <c r="X292" s="1"/>
    </row>
    <row r="293" spans="15:24">
      <c r="O293" s="61" t="s">
        <v>581</v>
      </c>
      <c r="P293" s="61" t="s">
        <v>582</v>
      </c>
      <c r="X293" s="1"/>
    </row>
    <row r="294" spans="15:24">
      <c r="O294" s="61" t="s">
        <v>583</v>
      </c>
      <c r="P294" s="61" t="s">
        <v>584</v>
      </c>
      <c r="X294" s="1"/>
    </row>
    <row r="295" spans="15:24">
      <c r="O295" s="61" t="s">
        <v>585</v>
      </c>
      <c r="P295" s="61" t="s">
        <v>586</v>
      </c>
      <c r="X295" s="1"/>
    </row>
    <row r="296" spans="15:24">
      <c r="O296" s="61" t="s">
        <v>587</v>
      </c>
      <c r="P296" s="61" t="s">
        <v>588</v>
      </c>
      <c r="X296" s="1"/>
    </row>
    <row r="297" spans="15:24">
      <c r="O297" s="61" t="s">
        <v>589</v>
      </c>
      <c r="P297" s="61" t="s">
        <v>590</v>
      </c>
      <c r="X297" s="1"/>
    </row>
    <row r="298" spans="15:24">
      <c r="O298" s="61" t="s">
        <v>591</v>
      </c>
      <c r="P298" s="61" t="s">
        <v>536</v>
      </c>
      <c r="X298" s="1"/>
    </row>
    <row r="299" spans="15:24">
      <c r="O299" s="61" t="s">
        <v>592</v>
      </c>
      <c r="P299" s="61" t="s">
        <v>593</v>
      </c>
      <c r="X299" s="1"/>
    </row>
    <row r="300" spans="15:24">
      <c r="O300" s="61" t="s">
        <v>594</v>
      </c>
      <c r="P300" s="61" t="s">
        <v>595</v>
      </c>
      <c r="X300" s="1"/>
    </row>
    <row r="301" spans="15:24">
      <c r="O301" s="61" t="s">
        <v>596</v>
      </c>
      <c r="P301" s="61" t="s">
        <v>597</v>
      </c>
      <c r="X301" s="1"/>
    </row>
    <row r="302" spans="15:24">
      <c r="O302" s="61" t="s">
        <v>598</v>
      </c>
      <c r="P302" s="61" t="s">
        <v>599</v>
      </c>
      <c r="X302" s="1"/>
    </row>
    <row r="303" spans="15:24">
      <c r="O303" s="61" t="s">
        <v>600</v>
      </c>
      <c r="P303" s="61" t="s">
        <v>601</v>
      </c>
      <c r="X303" s="1"/>
    </row>
    <row r="304" spans="15:24">
      <c r="O304" s="61" t="s">
        <v>602</v>
      </c>
      <c r="P304" s="61" t="s">
        <v>603</v>
      </c>
      <c r="X304" s="1"/>
    </row>
    <row r="305" spans="15:24">
      <c r="O305" s="61" t="s">
        <v>604</v>
      </c>
      <c r="P305" s="61" t="s">
        <v>605</v>
      </c>
      <c r="X305" s="1"/>
    </row>
    <row r="306" spans="15:24">
      <c r="O306" s="61" t="s">
        <v>606</v>
      </c>
      <c r="P306" s="61" t="s">
        <v>607</v>
      </c>
      <c r="X306" s="1"/>
    </row>
    <row r="307" spans="15:24">
      <c r="O307" s="61" t="s">
        <v>608</v>
      </c>
      <c r="P307" s="61" t="s">
        <v>609</v>
      </c>
      <c r="X307" s="1"/>
    </row>
    <row r="308" spans="15:24">
      <c r="O308" s="61" t="s">
        <v>610</v>
      </c>
      <c r="P308" s="61" t="s">
        <v>611</v>
      </c>
      <c r="X308" s="1"/>
    </row>
    <row r="309" spans="15:24">
      <c r="O309" s="61" t="s">
        <v>612</v>
      </c>
      <c r="P309" s="61" t="s">
        <v>613</v>
      </c>
      <c r="X309" s="1"/>
    </row>
    <row r="310" spans="15:24">
      <c r="O310" s="61" t="s">
        <v>614</v>
      </c>
      <c r="P310" s="61" t="s">
        <v>615</v>
      </c>
      <c r="X310" s="1"/>
    </row>
    <row r="311" spans="15:24">
      <c r="O311" s="61" t="s">
        <v>616</v>
      </c>
      <c r="P311" s="61" t="s">
        <v>617</v>
      </c>
      <c r="X311" s="1"/>
    </row>
    <row r="312" spans="15:24">
      <c r="O312" s="61" t="s">
        <v>618</v>
      </c>
      <c r="P312" s="61" t="s">
        <v>619</v>
      </c>
      <c r="X312" s="1"/>
    </row>
    <row r="313" spans="15:24">
      <c r="O313" s="61" t="s">
        <v>620</v>
      </c>
      <c r="P313" s="61" t="s">
        <v>621</v>
      </c>
      <c r="X313" s="1"/>
    </row>
    <row r="314" spans="15:24">
      <c r="O314" s="61" t="s">
        <v>622</v>
      </c>
      <c r="P314" s="61" t="s">
        <v>623</v>
      </c>
      <c r="X314" s="1"/>
    </row>
    <row r="315" spans="15:24">
      <c r="O315" s="61" t="s">
        <v>624</v>
      </c>
      <c r="P315" s="61" t="s">
        <v>625</v>
      </c>
      <c r="X315" s="1"/>
    </row>
    <row r="316" spans="15:24">
      <c r="O316" s="61" t="s">
        <v>626</v>
      </c>
      <c r="P316" s="61" t="s">
        <v>627</v>
      </c>
      <c r="X316" s="1"/>
    </row>
    <row r="317" spans="15:24">
      <c r="O317" s="61" t="s">
        <v>628</v>
      </c>
      <c r="P317" s="61" t="s">
        <v>629</v>
      </c>
      <c r="X317" s="1"/>
    </row>
    <row r="318" spans="15:24">
      <c r="O318" s="61" t="s">
        <v>630</v>
      </c>
      <c r="P318" s="61" t="s">
        <v>631</v>
      </c>
      <c r="X318" s="1"/>
    </row>
    <row r="319" spans="15:24">
      <c r="O319" s="61" t="s">
        <v>632</v>
      </c>
      <c r="P319" s="61" t="s">
        <v>633</v>
      </c>
      <c r="X319" s="1"/>
    </row>
    <row r="320" spans="15:24">
      <c r="O320" s="61" t="s">
        <v>634</v>
      </c>
      <c r="P320" s="61" t="s">
        <v>635</v>
      </c>
      <c r="X320" s="1"/>
    </row>
    <row r="321" spans="15:24">
      <c r="O321" s="61" t="s">
        <v>636</v>
      </c>
      <c r="P321" s="61" t="s">
        <v>637</v>
      </c>
      <c r="X321" s="1"/>
    </row>
    <row r="322" spans="15:24">
      <c r="O322" s="61" t="s">
        <v>638</v>
      </c>
      <c r="P322" s="61" t="s">
        <v>639</v>
      </c>
      <c r="X322" s="1"/>
    </row>
    <row r="323" spans="15:24">
      <c r="O323" s="61" t="s">
        <v>640</v>
      </c>
      <c r="P323" s="61" t="s">
        <v>641</v>
      </c>
      <c r="X323" s="1"/>
    </row>
    <row r="324" spans="15:24">
      <c r="O324" s="61" t="s">
        <v>642</v>
      </c>
      <c r="P324" s="61" t="s">
        <v>643</v>
      </c>
      <c r="X324" s="1"/>
    </row>
    <row r="325" spans="15:24">
      <c r="O325" s="61" t="s">
        <v>644</v>
      </c>
      <c r="P325" s="61" t="s">
        <v>645</v>
      </c>
      <c r="X325" s="1"/>
    </row>
    <row r="326" spans="15:24">
      <c r="O326" s="61" t="s">
        <v>646</v>
      </c>
      <c r="P326" s="61" t="s">
        <v>647</v>
      </c>
      <c r="X326" s="1"/>
    </row>
    <row r="327" spans="15:24">
      <c r="O327" s="61" t="s">
        <v>649</v>
      </c>
      <c r="P327" s="61" t="s">
        <v>650</v>
      </c>
      <c r="X327" s="1"/>
    </row>
    <row r="328" spans="15:24">
      <c r="O328" s="61" t="s">
        <v>651</v>
      </c>
      <c r="P328" s="61" t="s">
        <v>652</v>
      </c>
      <c r="X328" s="1"/>
    </row>
    <row r="329" spans="15:24">
      <c r="O329" s="61" t="s">
        <v>654</v>
      </c>
      <c r="P329" s="61" t="s">
        <v>655</v>
      </c>
      <c r="X329" s="1"/>
    </row>
    <row r="330" spans="15:24">
      <c r="O330" s="61" t="s">
        <v>656</v>
      </c>
      <c r="P330" s="61" t="s">
        <v>657</v>
      </c>
      <c r="X330" s="1"/>
    </row>
    <row r="331" spans="15:24">
      <c r="O331" s="61" t="s">
        <v>658</v>
      </c>
      <c r="P331" s="61" t="s">
        <v>659</v>
      </c>
      <c r="X331" s="1"/>
    </row>
    <row r="332" spans="15:24">
      <c r="O332" s="61" t="s">
        <v>660</v>
      </c>
      <c r="P332" s="61" t="s">
        <v>661</v>
      </c>
      <c r="X332" s="1"/>
    </row>
    <row r="333" spans="15:24">
      <c r="O333" s="61" t="s">
        <v>662</v>
      </c>
      <c r="P333" s="61" t="s">
        <v>663</v>
      </c>
      <c r="X333" s="1"/>
    </row>
    <row r="334" spans="15:24">
      <c r="O334" s="61" t="s">
        <v>664</v>
      </c>
      <c r="P334" s="61" t="s">
        <v>665</v>
      </c>
      <c r="X334" s="1"/>
    </row>
    <row r="335" spans="15:24">
      <c r="O335" s="61" t="s">
        <v>666</v>
      </c>
      <c r="P335" s="61" t="s">
        <v>667</v>
      </c>
      <c r="X335" s="1"/>
    </row>
    <row r="336" spans="15:24">
      <c r="O336" s="61" t="s">
        <v>671</v>
      </c>
      <c r="P336" s="61" t="s">
        <v>672</v>
      </c>
      <c r="X336" s="1"/>
    </row>
    <row r="337" spans="15:24">
      <c r="O337" s="61" t="s">
        <v>673</v>
      </c>
      <c r="P337" s="61" t="s">
        <v>674</v>
      </c>
      <c r="X337" s="1"/>
    </row>
    <row r="338" spans="15:24">
      <c r="O338" s="61" t="s">
        <v>675</v>
      </c>
      <c r="P338" s="61" t="s">
        <v>676</v>
      </c>
      <c r="X338" s="1"/>
    </row>
    <row r="339" spans="15:24">
      <c r="O339" s="61" t="s">
        <v>677</v>
      </c>
      <c r="P339" s="61" t="s">
        <v>678</v>
      </c>
      <c r="X339" s="1"/>
    </row>
    <row r="340" spans="15:24">
      <c r="O340" s="61" t="s">
        <v>679</v>
      </c>
      <c r="P340" s="61" t="s">
        <v>680</v>
      </c>
      <c r="X340" s="1"/>
    </row>
    <row r="341" spans="15:24">
      <c r="O341" s="61" t="s">
        <v>681</v>
      </c>
      <c r="P341" s="61" t="s">
        <v>682</v>
      </c>
      <c r="X341" s="1"/>
    </row>
    <row r="342" spans="15:24">
      <c r="O342" s="61" t="s">
        <v>684</v>
      </c>
      <c r="P342" s="61" t="s">
        <v>685</v>
      </c>
      <c r="X342" s="1"/>
    </row>
    <row r="343" spans="15:24">
      <c r="O343" s="61" t="s">
        <v>686</v>
      </c>
      <c r="P343" s="61" t="s">
        <v>687</v>
      </c>
      <c r="X343" s="1"/>
    </row>
    <row r="344" spans="15:24">
      <c r="O344" s="61" t="s">
        <v>688</v>
      </c>
      <c r="P344" s="61" t="s">
        <v>689</v>
      </c>
      <c r="X344" s="1"/>
    </row>
    <row r="345" spans="15:24">
      <c r="O345" s="61" t="s">
        <v>690</v>
      </c>
      <c r="P345" s="61" t="s">
        <v>691</v>
      </c>
      <c r="X345" s="1"/>
    </row>
    <row r="346" spans="15:24">
      <c r="O346" s="61" t="s">
        <v>692</v>
      </c>
      <c r="P346" s="61" t="s">
        <v>693</v>
      </c>
      <c r="X346" s="1"/>
    </row>
    <row r="347" spans="15:24">
      <c r="O347" s="61" t="s">
        <v>694</v>
      </c>
      <c r="P347" s="61" t="s">
        <v>695</v>
      </c>
      <c r="X347" s="1"/>
    </row>
    <row r="348" spans="15:24">
      <c r="O348" s="61" t="s">
        <v>696</v>
      </c>
      <c r="P348" s="61" t="s">
        <v>697</v>
      </c>
      <c r="X348" s="1"/>
    </row>
    <row r="349" spans="15:24">
      <c r="O349" s="61" t="s">
        <v>698</v>
      </c>
      <c r="P349" s="61" t="s">
        <v>699</v>
      </c>
      <c r="X349" s="1"/>
    </row>
    <row r="350" spans="15:24">
      <c r="O350" s="61" t="s">
        <v>700</v>
      </c>
      <c r="P350" s="61" t="s">
        <v>701</v>
      </c>
      <c r="X350" s="1"/>
    </row>
    <row r="351" spans="15:24">
      <c r="O351" s="61" t="s">
        <v>702</v>
      </c>
      <c r="P351" s="61" t="s">
        <v>703</v>
      </c>
      <c r="X351" s="1"/>
    </row>
    <row r="352" spans="15:24">
      <c r="O352" s="61" t="s">
        <v>704</v>
      </c>
      <c r="P352" s="61" t="s">
        <v>705</v>
      </c>
      <c r="X352" s="1"/>
    </row>
    <row r="353" spans="15:24">
      <c r="O353" s="61" t="s">
        <v>706</v>
      </c>
      <c r="P353" s="61" t="s">
        <v>707</v>
      </c>
      <c r="X353" s="1"/>
    </row>
    <row r="354" spans="15:24">
      <c r="O354" s="61" t="s">
        <v>708</v>
      </c>
      <c r="P354" s="61" t="s">
        <v>500</v>
      </c>
      <c r="X354" s="1"/>
    </row>
    <row r="355" spans="15:24">
      <c r="O355" s="61" t="s">
        <v>709</v>
      </c>
      <c r="P355" s="61" t="s">
        <v>668</v>
      </c>
      <c r="X355" s="1"/>
    </row>
    <row r="356" spans="15:24">
      <c r="O356" s="61" t="s">
        <v>710</v>
      </c>
      <c r="P356" s="61" t="s">
        <v>711</v>
      </c>
      <c r="X356" s="1"/>
    </row>
    <row r="357" spans="15:24">
      <c r="O357" s="61" t="s">
        <v>712</v>
      </c>
      <c r="P357" s="61" t="s">
        <v>713</v>
      </c>
      <c r="X357" s="1"/>
    </row>
    <row r="358" spans="15:24">
      <c r="O358" s="61" t="s">
        <v>714</v>
      </c>
      <c r="P358" s="61" t="s">
        <v>715</v>
      </c>
      <c r="X358" s="1"/>
    </row>
    <row r="359" spans="15:24">
      <c r="O359" s="61" t="s">
        <v>716</v>
      </c>
      <c r="P359" s="61" t="s">
        <v>717</v>
      </c>
      <c r="X359" s="1"/>
    </row>
    <row r="360" spans="15:24">
      <c r="O360" s="61" t="s">
        <v>718</v>
      </c>
      <c r="P360" s="61" t="s">
        <v>669</v>
      </c>
      <c r="X360" s="1"/>
    </row>
    <row r="361" spans="15:24">
      <c r="O361" s="61" t="s">
        <v>719</v>
      </c>
      <c r="P361" s="61" t="s">
        <v>670</v>
      </c>
      <c r="X361" s="1"/>
    </row>
    <row r="362" spans="15:24">
      <c r="O362" s="61" t="s">
        <v>720</v>
      </c>
      <c r="P362" s="61" t="s">
        <v>721</v>
      </c>
      <c r="X362" s="1"/>
    </row>
    <row r="363" spans="15:24">
      <c r="O363" s="61" t="s">
        <v>722</v>
      </c>
      <c r="P363" s="61" t="s">
        <v>723</v>
      </c>
      <c r="X363" s="1"/>
    </row>
    <row r="364" spans="15:24">
      <c r="O364" s="61" t="s">
        <v>724</v>
      </c>
      <c r="P364" s="61" t="s">
        <v>725</v>
      </c>
      <c r="X364" s="1"/>
    </row>
    <row r="365" spans="15:24">
      <c r="O365" s="61" t="s">
        <v>726</v>
      </c>
      <c r="P365" s="61" t="s">
        <v>727</v>
      </c>
      <c r="X365" s="1"/>
    </row>
    <row r="366" spans="15:24">
      <c r="O366" s="61" t="s">
        <v>728</v>
      </c>
      <c r="P366" s="61" t="s">
        <v>729</v>
      </c>
      <c r="X366" s="1"/>
    </row>
    <row r="367" spans="15:24">
      <c r="O367" s="61" t="s">
        <v>730</v>
      </c>
      <c r="P367" s="61" t="s">
        <v>731</v>
      </c>
      <c r="X367" s="1"/>
    </row>
    <row r="368" spans="15:24">
      <c r="O368" s="61" t="s">
        <v>732</v>
      </c>
      <c r="P368" s="61" t="s">
        <v>733</v>
      </c>
      <c r="X368" s="1"/>
    </row>
    <row r="369" spans="15:24">
      <c r="O369" s="61" t="s">
        <v>734</v>
      </c>
      <c r="P369" s="61" t="s">
        <v>735</v>
      </c>
      <c r="X369" s="1"/>
    </row>
    <row r="370" spans="15:24">
      <c r="O370" s="61" t="s">
        <v>736</v>
      </c>
      <c r="P370" s="61" t="s">
        <v>737</v>
      </c>
      <c r="X370" s="1"/>
    </row>
    <row r="371" spans="15:24">
      <c r="O371" s="61" t="s">
        <v>738</v>
      </c>
      <c r="P371" s="61" t="s">
        <v>739</v>
      </c>
      <c r="X371" s="1"/>
    </row>
    <row r="372" spans="15:24">
      <c r="O372" s="61" t="s">
        <v>740</v>
      </c>
      <c r="P372" s="61" t="s">
        <v>741</v>
      </c>
      <c r="X372" s="1"/>
    </row>
    <row r="373" spans="15:24">
      <c r="O373" s="61" t="s">
        <v>742</v>
      </c>
      <c r="P373" s="61" t="s">
        <v>743</v>
      </c>
      <c r="X373" s="1"/>
    </row>
    <row r="374" spans="15:24">
      <c r="O374" s="61" t="s">
        <v>744</v>
      </c>
      <c r="P374" s="61" t="s">
        <v>745</v>
      </c>
      <c r="X374" s="1"/>
    </row>
    <row r="375" spans="15:24">
      <c r="O375" s="61" t="s">
        <v>746</v>
      </c>
      <c r="P375" s="61" t="s">
        <v>747</v>
      </c>
      <c r="X375" s="1"/>
    </row>
    <row r="376" spans="15:24">
      <c r="O376" s="61" t="s">
        <v>748</v>
      </c>
      <c r="P376" s="61" t="s">
        <v>749</v>
      </c>
      <c r="X376" s="1"/>
    </row>
    <row r="377" spans="15:24">
      <c r="O377" s="61" t="s">
        <v>750</v>
      </c>
      <c r="P377" s="61" t="s">
        <v>751</v>
      </c>
      <c r="X377" s="1"/>
    </row>
    <row r="378" spans="15:24">
      <c r="O378" s="61" t="s">
        <v>752</v>
      </c>
      <c r="P378" s="61" t="s">
        <v>753</v>
      </c>
      <c r="X378" s="1"/>
    </row>
    <row r="379" spans="15:24">
      <c r="O379" s="61" t="s">
        <v>754</v>
      </c>
      <c r="P379" s="61" t="s">
        <v>755</v>
      </c>
      <c r="X379" s="1"/>
    </row>
    <row r="380" spans="15:24">
      <c r="O380" s="61" t="s">
        <v>756</v>
      </c>
      <c r="P380" s="61" t="s">
        <v>757</v>
      </c>
      <c r="X380" s="1"/>
    </row>
    <row r="381" spans="15:24">
      <c r="O381" s="61" t="s">
        <v>758</v>
      </c>
      <c r="P381" s="61" t="s">
        <v>759</v>
      </c>
      <c r="X381" s="1"/>
    </row>
    <row r="382" spans="15:24">
      <c r="O382" s="61" t="s">
        <v>760</v>
      </c>
      <c r="P382" s="61" t="s">
        <v>761</v>
      </c>
      <c r="X382" s="1"/>
    </row>
    <row r="383" spans="15:24">
      <c r="O383" s="61" t="s">
        <v>762</v>
      </c>
      <c r="P383" s="61" t="s">
        <v>763</v>
      </c>
      <c r="X383" s="1"/>
    </row>
    <row r="384" spans="15:24">
      <c r="O384" s="61" t="s">
        <v>764</v>
      </c>
      <c r="P384" s="61" t="s">
        <v>765</v>
      </c>
      <c r="X384" s="1"/>
    </row>
    <row r="385" spans="15:24">
      <c r="O385" s="61" t="s">
        <v>766</v>
      </c>
      <c r="P385" s="61" t="s">
        <v>767</v>
      </c>
      <c r="X385" s="1"/>
    </row>
    <row r="386" spans="15:24">
      <c r="O386" s="61" t="s">
        <v>768</v>
      </c>
      <c r="P386" s="61" t="s">
        <v>769</v>
      </c>
      <c r="X386" s="1"/>
    </row>
    <row r="387" spans="15:24">
      <c r="O387" s="61" t="s">
        <v>770</v>
      </c>
      <c r="P387" s="61" t="s">
        <v>771</v>
      </c>
      <c r="X387" s="1"/>
    </row>
    <row r="388" spans="15:24">
      <c r="O388" s="61" t="s">
        <v>772</v>
      </c>
      <c r="P388" s="61" t="s">
        <v>773</v>
      </c>
      <c r="X388" s="1"/>
    </row>
    <row r="389" spans="15:24">
      <c r="O389" s="61" t="s">
        <v>774</v>
      </c>
      <c r="P389" s="61" t="s">
        <v>775</v>
      </c>
      <c r="X389" s="1"/>
    </row>
    <row r="390" spans="15:24">
      <c r="O390" s="61" t="s">
        <v>776</v>
      </c>
      <c r="P390" s="61" t="s">
        <v>777</v>
      </c>
      <c r="X390" s="1"/>
    </row>
    <row r="391" spans="15:24">
      <c r="O391" s="61" t="s">
        <v>778</v>
      </c>
      <c r="P391" s="61" t="s">
        <v>779</v>
      </c>
      <c r="X391" s="1"/>
    </row>
    <row r="392" spans="15:24">
      <c r="O392" s="61" t="s">
        <v>780</v>
      </c>
      <c r="P392" s="61" t="s">
        <v>781</v>
      </c>
      <c r="X392" s="1"/>
    </row>
    <row r="393" spans="15:24">
      <c r="O393" s="61" t="s">
        <v>782</v>
      </c>
      <c r="P393" s="61" t="s">
        <v>783</v>
      </c>
      <c r="X393" s="1"/>
    </row>
    <row r="394" spans="15:24">
      <c r="O394" s="61" t="s">
        <v>784</v>
      </c>
      <c r="P394" s="61" t="s">
        <v>785</v>
      </c>
      <c r="X394" s="1"/>
    </row>
    <row r="395" spans="15:24">
      <c r="O395" s="61" t="s">
        <v>786</v>
      </c>
      <c r="P395" s="61" t="s">
        <v>787</v>
      </c>
      <c r="X395" s="1"/>
    </row>
    <row r="396" spans="15:24">
      <c r="O396" s="61" t="s">
        <v>788</v>
      </c>
      <c r="P396" s="61" t="s">
        <v>789</v>
      </c>
      <c r="X396" s="1"/>
    </row>
    <row r="397" spans="15:24">
      <c r="O397" s="61" t="s">
        <v>790</v>
      </c>
      <c r="P397" s="61" t="s">
        <v>791</v>
      </c>
      <c r="X397" s="1"/>
    </row>
    <row r="398" spans="15:24">
      <c r="O398" s="61" t="s">
        <v>792</v>
      </c>
      <c r="P398" s="61" t="s">
        <v>793</v>
      </c>
      <c r="X398" s="1"/>
    </row>
    <row r="399" spans="15:24">
      <c r="O399" s="61" t="s">
        <v>794</v>
      </c>
      <c r="P399" s="61" t="s">
        <v>795</v>
      </c>
      <c r="X399" s="1"/>
    </row>
    <row r="400" spans="15:24">
      <c r="O400" s="61" t="s">
        <v>796</v>
      </c>
      <c r="P400" s="61" t="s">
        <v>797</v>
      </c>
      <c r="X400" s="1"/>
    </row>
    <row r="401" spans="15:24">
      <c r="O401" s="61" t="s">
        <v>798</v>
      </c>
      <c r="P401" s="61" t="s">
        <v>799</v>
      </c>
      <c r="X401" s="1"/>
    </row>
    <row r="402" spans="15:24">
      <c r="O402" s="61" t="s">
        <v>800</v>
      </c>
      <c r="P402" s="61" t="s">
        <v>801</v>
      </c>
      <c r="X402" s="1"/>
    </row>
    <row r="403" spans="15:24">
      <c r="O403" s="61" t="s">
        <v>802</v>
      </c>
      <c r="P403" s="61" t="s">
        <v>803</v>
      </c>
      <c r="X403" s="1"/>
    </row>
    <row r="404" spans="15:24">
      <c r="O404" s="61" t="s">
        <v>804</v>
      </c>
      <c r="P404" s="61" t="s">
        <v>805</v>
      </c>
      <c r="X404" s="1"/>
    </row>
    <row r="405" spans="15:24">
      <c r="O405" s="61" t="s">
        <v>806</v>
      </c>
      <c r="P405" s="61" t="s">
        <v>807</v>
      </c>
      <c r="X405" s="1"/>
    </row>
    <row r="406" spans="15:24">
      <c r="O406" s="61" t="s">
        <v>808</v>
      </c>
      <c r="P406" s="61" t="s">
        <v>809</v>
      </c>
      <c r="X406" s="1"/>
    </row>
    <row r="407" spans="15:24">
      <c r="O407" s="61" t="s">
        <v>810</v>
      </c>
      <c r="P407" s="61" t="s">
        <v>811</v>
      </c>
      <c r="X407" s="1"/>
    </row>
    <row r="408" spans="15:24">
      <c r="O408" s="61" t="s">
        <v>812</v>
      </c>
      <c r="P408" s="61" t="s">
        <v>813</v>
      </c>
      <c r="X408" s="1"/>
    </row>
    <row r="409" spans="15:24">
      <c r="O409" s="61" t="s">
        <v>814</v>
      </c>
      <c r="P409" s="61" t="s">
        <v>815</v>
      </c>
      <c r="X409" s="1"/>
    </row>
    <row r="410" spans="15:24">
      <c r="O410" s="61" t="s">
        <v>816</v>
      </c>
      <c r="P410" s="61" t="s">
        <v>817</v>
      </c>
      <c r="X410" s="1"/>
    </row>
    <row r="411" spans="15:24">
      <c r="O411" s="61" t="s">
        <v>818</v>
      </c>
      <c r="P411" s="61" t="s">
        <v>819</v>
      </c>
      <c r="X411" s="1"/>
    </row>
    <row r="412" spans="15:24">
      <c r="O412" s="61" t="s">
        <v>820</v>
      </c>
      <c r="P412" s="61" t="s">
        <v>821</v>
      </c>
      <c r="X412" s="1"/>
    </row>
    <row r="413" spans="15:24">
      <c r="O413" s="61" t="s">
        <v>822</v>
      </c>
      <c r="P413" s="61" t="s">
        <v>775</v>
      </c>
      <c r="X413" s="1"/>
    </row>
    <row r="414" spans="15:24">
      <c r="O414" s="61" t="s">
        <v>823</v>
      </c>
      <c r="P414" s="61" t="s">
        <v>824</v>
      </c>
      <c r="X414" s="1"/>
    </row>
    <row r="415" spans="15:24">
      <c r="O415" s="61" t="s">
        <v>825</v>
      </c>
      <c r="P415" s="61" t="s">
        <v>826</v>
      </c>
      <c r="X415" s="1"/>
    </row>
    <row r="416" spans="15:24">
      <c r="O416" s="61" t="s">
        <v>827</v>
      </c>
      <c r="P416" s="61" t="s">
        <v>828</v>
      </c>
      <c r="X416" s="1"/>
    </row>
    <row r="417" spans="15:24">
      <c r="O417" s="61" t="s">
        <v>829</v>
      </c>
      <c r="P417" s="61" t="s">
        <v>830</v>
      </c>
      <c r="X417" s="1"/>
    </row>
    <row r="418" spans="15:24">
      <c r="O418" s="61" t="s">
        <v>831</v>
      </c>
      <c r="P418" s="61" t="s">
        <v>832</v>
      </c>
      <c r="X418" s="1"/>
    </row>
    <row r="419" spans="15:24">
      <c r="O419" s="61" t="s">
        <v>833</v>
      </c>
      <c r="P419" s="61" t="s">
        <v>834</v>
      </c>
      <c r="X419" s="1"/>
    </row>
    <row r="420" spans="15:24">
      <c r="O420" s="61" t="s">
        <v>835</v>
      </c>
      <c r="P420" s="61" t="s">
        <v>836</v>
      </c>
      <c r="X420" s="1"/>
    </row>
    <row r="421" spans="15:24">
      <c r="O421" s="61" t="s">
        <v>837</v>
      </c>
      <c r="P421" s="61" t="s">
        <v>838</v>
      </c>
      <c r="X421" s="1"/>
    </row>
    <row r="422" spans="15:24">
      <c r="O422" s="61" t="s">
        <v>839</v>
      </c>
      <c r="P422" s="61" t="s">
        <v>840</v>
      </c>
      <c r="X422" s="1"/>
    </row>
    <row r="423" spans="15:24">
      <c r="O423" s="61" t="s">
        <v>842</v>
      </c>
      <c r="P423" s="61" t="s">
        <v>843</v>
      </c>
      <c r="X423" s="1"/>
    </row>
    <row r="424" spans="15:24">
      <c r="O424" s="61" t="s">
        <v>844</v>
      </c>
      <c r="P424" s="61" t="s">
        <v>845</v>
      </c>
      <c r="X424" s="1"/>
    </row>
    <row r="425" spans="15:24">
      <c r="O425" s="61" t="s">
        <v>846</v>
      </c>
      <c r="P425" s="61" t="s">
        <v>847</v>
      </c>
      <c r="X425" s="1"/>
    </row>
    <row r="426" spans="15:24">
      <c r="O426" s="61" t="s">
        <v>848</v>
      </c>
      <c r="P426" s="61" t="s">
        <v>849</v>
      </c>
      <c r="X426" s="1"/>
    </row>
    <row r="427" spans="15:24">
      <c r="O427" s="61" t="s">
        <v>850</v>
      </c>
      <c r="P427" s="61" t="s">
        <v>851</v>
      </c>
      <c r="X427" s="1"/>
    </row>
    <row r="428" spans="15:24">
      <c r="O428" s="61" t="s">
        <v>852</v>
      </c>
      <c r="P428" s="61" t="s">
        <v>853</v>
      </c>
      <c r="X428" s="1"/>
    </row>
    <row r="429" spans="15:24">
      <c r="O429" s="61" t="s">
        <v>854</v>
      </c>
      <c r="P429" s="61" t="s">
        <v>855</v>
      </c>
      <c r="X429" s="1"/>
    </row>
    <row r="430" spans="15:24">
      <c r="O430" s="61" t="s">
        <v>856</v>
      </c>
      <c r="P430" s="61" t="s">
        <v>857</v>
      </c>
      <c r="X430" s="1"/>
    </row>
    <row r="431" spans="15:24">
      <c r="O431" s="61" t="s">
        <v>858</v>
      </c>
      <c r="P431" s="61" t="s">
        <v>859</v>
      </c>
      <c r="X431" s="1"/>
    </row>
    <row r="432" spans="15:24">
      <c r="O432" s="61" t="s">
        <v>860</v>
      </c>
      <c r="P432" s="61" t="s">
        <v>861</v>
      </c>
      <c r="X432" s="1"/>
    </row>
    <row r="433" spans="15:24">
      <c r="O433" s="61" t="s">
        <v>862</v>
      </c>
      <c r="P433" s="61" t="s">
        <v>863</v>
      </c>
      <c r="X433" s="1"/>
    </row>
    <row r="434" spans="15:24">
      <c r="O434" s="61" t="s">
        <v>864</v>
      </c>
      <c r="P434" s="61" t="s">
        <v>865</v>
      </c>
      <c r="X434" s="1"/>
    </row>
    <row r="435" spans="15:24">
      <c r="O435" s="61" t="s">
        <v>866</v>
      </c>
      <c r="P435" s="61" t="s">
        <v>867</v>
      </c>
      <c r="X435" s="1"/>
    </row>
    <row r="436" spans="15:24">
      <c r="O436" s="61" t="s">
        <v>868</v>
      </c>
      <c r="P436" s="61" t="s">
        <v>869</v>
      </c>
      <c r="X436" s="1"/>
    </row>
    <row r="437" spans="15:24">
      <c r="O437" s="61" t="s">
        <v>870</v>
      </c>
      <c r="P437" s="61" t="s">
        <v>871</v>
      </c>
      <c r="X437" s="1"/>
    </row>
    <row r="438" spans="15:24">
      <c r="O438" s="61" t="s">
        <v>872</v>
      </c>
      <c r="P438" s="61" t="s">
        <v>873</v>
      </c>
      <c r="X438" s="1"/>
    </row>
    <row r="439" spans="15:24">
      <c r="O439" s="61" t="s">
        <v>874</v>
      </c>
      <c r="P439" s="61" t="s">
        <v>875</v>
      </c>
      <c r="X439" s="1"/>
    </row>
    <row r="440" spans="15:24">
      <c r="O440" s="61" t="s">
        <v>876</v>
      </c>
      <c r="P440" s="61" t="s">
        <v>877</v>
      </c>
      <c r="X440" s="1"/>
    </row>
    <row r="441" spans="15:24">
      <c r="O441" s="61" t="s">
        <v>878</v>
      </c>
      <c r="P441" s="61" t="s">
        <v>879</v>
      </c>
      <c r="X441" s="1"/>
    </row>
    <row r="442" spans="15:24">
      <c r="O442" s="61" t="s">
        <v>880</v>
      </c>
      <c r="P442" s="61" t="s">
        <v>881</v>
      </c>
      <c r="X442" s="1"/>
    </row>
    <row r="443" spans="15:24">
      <c r="O443" s="61" t="s">
        <v>882</v>
      </c>
      <c r="P443" s="61" t="s">
        <v>883</v>
      </c>
      <c r="X443" s="1"/>
    </row>
    <row r="444" spans="15:24">
      <c r="O444" s="61" t="s">
        <v>884</v>
      </c>
      <c r="P444" s="61" t="s">
        <v>885</v>
      </c>
      <c r="X444" s="1"/>
    </row>
    <row r="445" spans="15:24">
      <c r="O445" s="61" t="s">
        <v>886</v>
      </c>
      <c r="P445" s="61" t="s">
        <v>887</v>
      </c>
      <c r="X445" s="1"/>
    </row>
    <row r="446" spans="15:24">
      <c r="O446" s="61" t="s">
        <v>888</v>
      </c>
      <c r="P446" s="61" t="s">
        <v>889</v>
      </c>
      <c r="X446" s="1"/>
    </row>
    <row r="447" spans="15:24">
      <c r="O447" s="61" t="s">
        <v>890</v>
      </c>
      <c r="P447" s="61" t="s">
        <v>891</v>
      </c>
      <c r="X447" s="1"/>
    </row>
    <row r="448" spans="15:24">
      <c r="O448" s="61" t="s">
        <v>892</v>
      </c>
      <c r="P448" s="61" t="s">
        <v>893</v>
      </c>
      <c r="X448" s="1"/>
    </row>
    <row r="449" spans="15:24">
      <c r="O449" s="61" t="s">
        <v>894</v>
      </c>
      <c r="P449" s="61" t="s">
        <v>895</v>
      </c>
      <c r="X449" s="1"/>
    </row>
    <row r="450" spans="15:24">
      <c r="O450" s="61" t="s">
        <v>896</v>
      </c>
      <c r="P450" s="61" t="s">
        <v>897</v>
      </c>
      <c r="X450" s="1"/>
    </row>
    <row r="451" spans="15:24">
      <c r="O451" s="61" t="s">
        <v>898</v>
      </c>
      <c r="P451" s="61" t="s">
        <v>899</v>
      </c>
      <c r="X451" s="1"/>
    </row>
    <row r="452" spans="15:24">
      <c r="O452" s="61" t="s">
        <v>900</v>
      </c>
      <c r="P452" s="61" t="s">
        <v>901</v>
      </c>
      <c r="X452" s="1"/>
    </row>
    <row r="453" spans="15:24">
      <c r="O453" s="61" t="s">
        <v>902</v>
      </c>
      <c r="P453" s="61" t="s">
        <v>903</v>
      </c>
      <c r="X453" s="1"/>
    </row>
    <row r="454" spans="15:24">
      <c r="O454" s="61" t="s">
        <v>904</v>
      </c>
      <c r="P454" s="61" t="s">
        <v>905</v>
      </c>
      <c r="X454" s="1"/>
    </row>
    <row r="455" spans="15:24">
      <c r="O455" s="61" t="s">
        <v>906</v>
      </c>
      <c r="P455" s="61" t="s">
        <v>907</v>
      </c>
      <c r="X455" s="1"/>
    </row>
    <row r="456" spans="15:24">
      <c r="O456" s="61" t="s">
        <v>908</v>
      </c>
      <c r="P456" s="61" t="s">
        <v>909</v>
      </c>
      <c r="X456" s="1"/>
    </row>
    <row r="457" spans="15:24">
      <c r="O457" s="61" t="s">
        <v>910</v>
      </c>
      <c r="P457" s="61" t="s">
        <v>911</v>
      </c>
      <c r="X457" s="1"/>
    </row>
    <row r="458" spans="15:24">
      <c r="O458" s="61" t="s">
        <v>912</v>
      </c>
      <c r="P458" s="61" t="s">
        <v>913</v>
      </c>
      <c r="X458" s="1"/>
    </row>
    <row r="459" spans="15:24">
      <c r="O459" s="61" t="s">
        <v>914</v>
      </c>
      <c r="P459" s="61" t="s">
        <v>915</v>
      </c>
      <c r="X459" s="1"/>
    </row>
    <row r="460" spans="15:24">
      <c r="O460" s="61" t="s">
        <v>916</v>
      </c>
      <c r="P460" s="61" t="s">
        <v>917</v>
      </c>
      <c r="X460" s="1"/>
    </row>
    <row r="461" spans="15:24">
      <c r="O461" s="61" t="s">
        <v>918</v>
      </c>
      <c r="P461" s="61" t="s">
        <v>919</v>
      </c>
      <c r="X461" s="1"/>
    </row>
    <row r="462" spans="15:24">
      <c r="O462" s="61" t="s">
        <v>920</v>
      </c>
      <c r="P462" s="61" t="s">
        <v>921</v>
      </c>
      <c r="X462" s="1"/>
    </row>
    <row r="463" spans="15:24">
      <c r="O463" s="61" t="s">
        <v>922</v>
      </c>
      <c r="P463" s="61" t="s">
        <v>923</v>
      </c>
      <c r="X463" s="1"/>
    </row>
    <row r="464" spans="15:24">
      <c r="O464" s="61" t="s">
        <v>924</v>
      </c>
      <c r="P464" s="61" t="s">
        <v>925</v>
      </c>
      <c r="X464" s="1"/>
    </row>
    <row r="465" spans="15:24">
      <c r="O465" s="61" t="s">
        <v>926</v>
      </c>
      <c r="P465" s="61" t="s">
        <v>927</v>
      </c>
      <c r="X465" s="1"/>
    </row>
    <row r="466" spans="15:24">
      <c r="O466" s="61" t="s">
        <v>928</v>
      </c>
      <c r="P466" s="61" t="s">
        <v>929</v>
      </c>
      <c r="X466" s="1"/>
    </row>
    <row r="467" spans="15:24">
      <c r="O467" s="61" t="s">
        <v>930</v>
      </c>
      <c r="P467" s="61" t="s">
        <v>931</v>
      </c>
      <c r="X467" s="1"/>
    </row>
    <row r="468" spans="15:24">
      <c r="O468" s="61" t="s">
        <v>932</v>
      </c>
      <c r="P468" s="61" t="s">
        <v>933</v>
      </c>
      <c r="X468" s="1"/>
    </row>
    <row r="469" spans="15:24">
      <c r="O469" s="61" t="s">
        <v>934</v>
      </c>
      <c r="P469" s="61" t="s">
        <v>935</v>
      </c>
      <c r="X469" s="1"/>
    </row>
    <row r="470" spans="15:24">
      <c r="O470" s="61" t="s">
        <v>936</v>
      </c>
      <c r="P470" s="61" t="s">
        <v>937</v>
      </c>
      <c r="X470" s="1"/>
    </row>
    <row r="471" spans="15:24">
      <c r="O471" s="61" t="s">
        <v>938</v>
      </c>
      <c r="P471" s="61" t="s">
        <v>939</v>
      </c>
      <c r="X471" s="1"/>
    </row>
    <row r="472" spans="15:24">
      <c r="O472" s="61" t="s">
        <v>940</v>
      </c>
      <c r="P472" s="61" t="s">
        <v>941</v>
      </c>
      <c r="X472" s="1"/>
    </row>
    <row r="473" spans="15:24">
      <c r="O473" s="61" t="s">
        <v>942</v>
      </c>
      <c r="P473" s="61" t="s">
        <v>943</v>
      </c>
      <c r="X473" s="1"/>
    </row>
    <row r="474" spans="15:24">
      <c r="O474" s="61" t="s">
        <v>944</v>
      </c>
      <c r="P474" s="61" t="s">
        <v>945</v>
      </c>
      <c r="X474" s="1"/>
    </row>
    <row r="475" spans="15:24">
      <c r="O475" s="61" t="s">
        <v>946</v>
      </c>
      <c r="P475" s="61" t="s">
        <v>947</v>
      </c>
      <c r="X475" s="1"/>
    </row>
    <row r="476" spans="15:24">
      <c r="O476" s="61" t="s">
        <v>948</v>
      </c>
      <c r="P476" s="61" t="s">
        <v>949</v>
      </c>
      <c r="X476" s="1"/>
    </row>
    <row r="477" spans="15:24">
      <c r="O477" s="61" t="s">
        <v>950</v>
      </c>
      <c r="P477" s="61" t="s">
        <v>951</v>
      </c>
      <c r="X477" s="1"/>
    </row>
    <row r="478" spans="15:24">
      <c r="O478" s="61" t="s">
        <v>952</v>
      </c>
      <c r="P478" s="61" t="s">
        <v>953</v>
      </c>
      <c r="X478" s="1"/>
    </row>
    <row r="479" spans="15:24">
      <c r="O479" s="61" t="s">
        <v>954</v>
      </c>
      <c r="P479" s="61" t="s">
        <v>955</v>
      </c>
      <c r="X479" s="1"/>
    </row>
    <row r="480" spans="15:24">
      <c r="O480" s="61" t="s">
        <v>956</v>
      </c>
      <c r="P480" s="61" t="s">
        <v>957</v>
      </c>
      <c r="X480" s="1"/>
    </row>
    <row r="481" spans="15:24">
      <c r="O481" s="61" t="s">
        <v>958</v>
      </c>
      <c r="P481" s="61" t="s">
        <v>959</v>
      </c>
      <c r="X481" s="1"/>
    </row>
    <row r="482" spans="15:24">
      <c r="O482" s="61" t="s">
        <v>960</v>
      </c>
      <c r="P482" s="61" t="s">
        <v>961</v>
      </c>
      <c r="X482" s="1"/>
    </row>
    <row r="483" spans="15:24">
      <c r="O483" s="61" t="s">
        <v>962</v>
      </c>
      <c r="P483" s="61" t="s">
        <v>963</v>
      </c>
      <c r="X483" s="1"/>
    </row>
    <row r="484" spans="15:24">
      <c r="O484" s="61" t="s">
        <v>968</v>
      </c>
      <c r="P484" s="61" t="s">
        <v>969</v>
      </c>
      <c r="X484" s="1"/>
    </row>
    <row r="485" spans="15:24">
      <c r="O485" s="61" t="s">
        <v>971</v>
      </c>
      <c r="P485" s="61" t="s">
        <v>972</v>
      </c>
      <c r="X485" s="1"/>
    </row>
    <row r="486" spans="15:24">
      <c r="O486" s="61" t="s">
        <v>973</v>
      </c>
      <c r="P486" s="61" t="s">
        <v>974</v>
      </c>
      <c r="X486" s="1"/>
    </row>
    <row r="487" spans="15:24">
      <c r="O487" s="61" t="s">
        <v>975</v>
      </c>
      <c r="P487" s="61" t="s">
        <v>976</v>
      </c>
      <c r="X487" s="1"/>
    </row>
    <row r="488" spans="15:24">
      <c r="O488" s="61" t="s">
        <v>977</v>
      </c>
      <c r="P488" s="61" t="s">
        <v>978</v>
      </c>
      <c r="X488" s="1"/>
    </row>
    <row r="489" spans="15:24">
      <c r="O489" s="61" t="s">
        <v>979</v>
      </c>
      <c r="P489" s="61" t="s">
        <v>980</v>
      </c>
      <c r="X489" s="1"/>
    </row>
    <row r="490" spans="15:24">
      <c r="O490" s="61" t="s">
        <v>981</v>
      </c>
      <c r="P490" s="61" t="s">
        <v>982</v>
      </c>
      <c r="X490" s="1"/>
    </row>
    <row r="491" spans="15:24">
      <c r="O491" s="61" t="s">
        <v>983</v>
      </c>
      <c r="P491" s="61" t="s">
        <v>984</v>
      </c>
      <c r="X491" s="1"/>
    </row>
    <row r="492" spans="15:24">
      <c r="O492" s="61" t="s">
        <v>985</v>
      </c>
      <c r="P492" s="61" t="s">
        <v>986</v>
      </c>
      <c r="X492" s="1"/>
    </row>
    <row r="493" spans="15:24">
      <c r="O493" s="61" t="s">
        <v>987</v>
      </c>
      <c r="P493" s="61" t="s">
        <v>988</v>
      </c>
      <c r="X493" s="1"/>
    </row>
    <row r="494" spans="15:24">
      <c r="O494" s="61" t="s">
        <v>989</v>
      </c>
      <c r="P494" s="61" t="s">
        <v>990</v>
      </c>
      <c r="X494" s="1"/>
    </row>
    <row r="495" spans="15:24">
      <c r="O495" s="61" t="s">
        <v>991</v>
      </c>
      <c r="P495" s="61" t="s">
        <v>992</v>
      </c>
      <c r="X495" s="1"/>
    </row>
    <row r="496" spans="15:24">
      <c r="O496" s="61" t="s">
        <v>993</v>
      </c>
      <c r="P496" s="61" t="s">
        <v>994</v>
      </c>
      <c r="X496" s="1"/>
    </row>
    <row r="497" spans="15:24">
      <c r="O497" s="61" t="s">
        <v>999</v>
      </c>
      <c r="P497" s="61" t="s">
        <v>1000</v>
      </c>
      <c r="X497" s="1"/>
    </row>
    <row r="498" spans="15:24">
      <c r="O498" s="61" t="s">
        <v>1001</v>
      </c>
      <c r="P498" s="61" t="s">
        <v>1002</v>
      </c>
      <c r="X498" s="1"/>
    </row>
    <row r="499" spans="15:24">
      <c r="O499" s="61" t="s">
        <v>1003</v>
      </c>
      <c r="P499" s="61" t="s">
        <v>1004</v>
      </c>
      <c r="X499" s="1"/>
    </row>
    <row r="500" spans="15:24">
      <c r="O500" s="61" t="s">
        <v>1005</v>
      </c>
      <c r="P500" s="61" t="s">
        <v>1006</v>
      </c>
      <c r="X500" s="1"/>
    </row>
    <row r="501" spans="15:24">
      <c r="O501" s="61" t="s">
        <v>1007</v>
      </c>
      <c r="P501" s="61" t="s">
        <v>1008</v>
      </c>
      <c r="X501" s="1"/>
    </row>
    <row r="502" spans="15:24">
      <c r="O502" s="61" t="s">
        <v>1009</v>
      </c>
      <c r="P502" s="61" t="s">
        <v>1010</v>
      </c>
      <c r="X502" s="1"/>
    </row>
    <row r="503" spans="15:24">
      <c r="O503" s="61" t="s">
        <v>1012</v>
      </c>
      <c r="P503" s="61" t="s">
        <v>1013</v>
      </c>
      <c r="X503" s="1"/>
    </row>
    <row r="504" spans="15:24">
      <c r="O504" s="61" t="s">
        <v>1014</v>
      </c>
      <c r="P504" s="61" t="s">
        <v>1015</v>
      </c>
      <c r="X504" s="1"/>
    </row>
    <row r="505" spans="15:24">
      <c r="O505" s="61" t="s">
        <v>1016</v>
      </c>
      <c r="P505" s="61" t="s">
        <v>1017</v>
      </c>
      <c r="X505" s="1"/>
    </row>
    <row r="506" spans="15:24">
      <c r="O506" s="61" t="s">
        <v>1018</v>
      </c>
      <c r="P506" s="61" t="s">
        <v>1019</v>
      </c>
      <c r="X506" s="1"/>
    </row>
    <row r="507" spans="15:24">
      <c r="O507" s="61" t="s">
        <v>1020</v>
      </c>
      <c r="P507" s="61" t="s">
        <v>1021</v>
      </c>
      <c r="X507" s="1"/>
    </row>
    <row r="508" spans="15:24">
      <c r="O508" s="61" t="s">
        <v>1022</v>
      </c>
      <c r="P508" s="61" t="s">
        <v>1023</v>
      </c>
      <c r="X508" s="1"/>
    </row>
    <row r="509" spans="15:24">
      <c r="O509" s="61" t="s">
        <v>1024</v>
      </c>
      <c r="P509" s="61" t="s">
        <v>1025</v>
      </c>
      <c r="X509" s="1"/>
    </row>
    <row r="510" spans="15:24">
      <c r="O510" s="61" t="s">
        <v>1026</v>
      </c>
      <c r="P510" s="61" t="s">
        <v>1027</v>
      </c>
      <c r="X510" s="1"/>
    </row>
    <row r="511" spans="15:24">
      <c r="O511" s="61" t="s">
        <v>1028</v>
      </c>
      <c r="P511" s="61" t="s">
        <v>1029</v>
      </c>
      <c r="X511" s="1"/>
    </row>
    <row r="512" spans="15:24">
      <c r="O512" s="61" t="s">
        <v>1030</v>
      </c>
      <c r="P512" s="61" t="s">
        <v>1031</v>
      </c>
      <c r="X512" s="1"/>
    </row>
    <row r="513" spans="15:24">
      <c r="O513" s="61" t="s">
        <v>1032</v>
      </c>
      <c r="P513" s="61" t="s">
        <v>1033</v>
      </c>
      <c r="X513" s="1"/>
    </row>
    <row r="514" spans="15:24">
      <c r="O514" s="61" t="s">
        <v>1034</v>
      </c>
      <c r="P514" s="61" t="s">
        <v>1035</v>
      </c>
      <c r="X514" s="1"/>
    </row>
    <row r="515" spans="15:24">
      <c r="O515" s="61" t="s">
        <v>1036</v>
      </c>
      <c r="P515" s="61" t="s">
        <v>1037</v>
      </c>
      <c r="X515" s="1"/>
    </row>
    <row r="516" spans="15:24">
      <c r="O516" s="61" t="s">
        <v>1038</v>
      </c>
      <c r="P516" s="61" t="s">
        <v>129</v>
      </c>
      <c r="X516" s="1"/>
    </row>
    <row r="517" spans="15:24">
      <c r="O517" s="61" t="s">
        <v>1039</v>
      </c>
      <c r="P517" s="61" t="s">
        <v>1040</v>
      </c>
      <c r="X517" s="1"/>
    </row>
    <row r="518" spans="15:24">
      <c r="O518" s="61" t="s">
        <v>1041</v>
      </c>
      <c r="P518" s="61" t="s">
        <v>1042</v>
      </c>
      <c r="X518" s="1"/>
    </row>
    <row r="519" spans="15:24">
      <c r="O519" s="61" t="s">
        <v>1043</v>
      </c>
      <c r="P519" s="61" t="s">
        <v>1044</v>
      </c>
      <c r="X519" s="1"/>
    </row>
    <row r="520" spans="15:24">
      <c r="O520" s="61" t="s">
        <v>1045</v>
      </c>
      <c r="P520" s="61" t="s">
        <v>1046</v>
      </c>
      <c r="X520" s="1"/>
    </row>
    <row r="521" spans="15:24">
      <c r="O521" s="61" t="s">
        <v>1047</v>
      </c>
      <c r="P521" s="61" t="s">
        <v>1048</v>
      </c>
      <c r="X521" s="1"/>
    </row>
    <row r="522" spans="15:24">
      <c r="O522" s="61" t="s">
        <v>1049</v>
      </c>
      <c r="P522" s="61" t="s">
        <v>1050</v>
      </c>
      <c r="X522" s="1"/>
    </row>
    <row r="523" spans="15:24">
      <c r="O523" s="61" t="s">
        <v>1051</v>
      </c>
      <c r="P523" s="61" t="s">
        <v>1052</v>
      </c>
      <c r="X523" s="1"/>
    </row>
    <row r="524" spans="15:24">
      <c r="O524" s="61" t="s">
        <v>1053</v>
      </c>
      <c r="P524" s="61" t="s">
        <v>1054</v>
      </c>
      <c r="X524" s="1"/>
    </row>
    <row r="525" spans="15:24">
      <c r="O525" s="61" t="s">
        <v>1055</v>
      </c>
      <c r="P525" s="61" t="s">
        <v>1056</v>
      </c>
      <c r="X525" s="1"/>
    </row>
    <row r="526" spans="15:24">
      <c r="O526" s="61" t="s">
        <v>1057</v>
      </c>
      <c r="P526" s="61" t="s">
        <v>1058</v>
      </c>
      <c r="X526" s="1"/>
    </row>
    <row r="527" spans="15:24">
      <c r="O527" s="61" t="s">
        <v>1059</v>
      </c>
      <c r="P527" s="61" t="s">
        <v>1060</v>
      </c>
      <c r="X527" s="1"/>
    </row>
    <row r="528" spans="15:24">
      <c r="O528" s="61" t="s">
        <v>1061</v>
      </c>
      <c r="P528" s="61" t="s">
        <v>1062</v>
      </c>
      <c r="X528" s="1"/>
    </row>
    <row r="529" spans="15:24">
      <c r="O529" s="61" t="s">
        <v>1063</v>
      </c>
      <c r="P529" s="61" t="s">
        <v>1064</v>
      </c>
      <c r="X529" s="1"/>
    </row>
    <row r="530" spans="15:24">
      <c r="O530" s="61" t="s">
        <v>1065</v>
      </c>
      <c r="P530" s="61" t="s">
        <v>1066</v>
      </c>
      <c r="X530" s="1"/>
    </row>
    <row r="531" spans="15:24">
      <c r="O531" s="61" t="s">
        <v>1067</v>
      </c>
      <c r="P531" s="61" t="s">
        <v>1068</v>
      </c>
      <c r="X531" s="1"/>
    </row>
    <row r="532" spans="15:24">
      <c r="O532" s="61" t="s">
        <v>1069</v>
      </c>
      <c r="P532" s="61" t="s">
        <v>1070</v>
      </c>
      <c r="X532" s="1"/>
    </row>
    <row r="533" spans="15:24">
      <c r="O533" s="61" t="s">
        <v>1071</v>
      </c>
      <c r="P533" s="61" t="s">
        <v>1072</v>
      </c>
      <c r="X533" s="1"/>
    </row>
    <row r="534" spans="15:24">
      <c r="O534" s="61" t="s">
        <v>1073</v>
      </c>
      <c r="P534" s="61" t="s">
        <v>1074</v>
      </c>
      <c r="X534" s="1"/>
    </row>
    <row r="535" spans="15:24">
      <c r="O535" s="61" t="s">
        <v>1075</v>
      </c>
      <c r="P535" s="61" t="s">
        <v>1076</v>
      </c>
      <c r="X535" s="1"/>
    </row>
    <row r="536" spans="15:24">
      <c r="O536" s="61" t="s">
        <v>1077</v>
      </c>
      <c r="P536" s="61" t="s">
        <v>1078</v>
      </c>
      <c r="X536" s="1"/>
    </row>
    <row r="537" spans="15:24">
      <c r="O537" s="61" t="s">
        <v>1079</v>
      </c>
      <c r="P537" s="61" t="s">
        <v>1080</v>
      </c>
      <c r="X537" s="1"/>
    </row>
    <row r="538" spans="15:24">
      <c r="O538" s="61" t="s">
        <v>1081</v>
      </c>
      <c r="P538" s="61" t="s">
        <v>1082</v>
      </c>
      <c r="X538" s="1"/>
    </row>
    <row r="539" spans="15:24">
      <c r="O539" s="61" t="s">
        <v>1083</v>
      </c>
      <c r="P539" s="61" t="s">
        <v>1084</v>
      </c>
      <c r="X539" s="1"/>
    </row>
    <row r="540" spans="15:24">
      <c r="O540" s="61" t="s">
        <v>1085</v>
      </c>
      <c r="P540" s="61" t="s">
        <v>1086</v>
      </c>
      <c r="X540" s="1"/>
    </row>
    <row r="541" spans="15:24">
      <c r="O541" s="61" t="s">
        <v>1087</v>
      </c>
      <c r="P541" s="61" t="s">
        <v>1088</v>
      </c>
      <c r="X541" s="1"/>
    </row>
    <row r="542" spans="15:24">
      <c r="O542" s="61" t="s">
        <v>1089</v>
      </c>
      <c r="P542" s="61" t="s">
        <v>1090</v>
      </c>
      <c r="X542" s="1"/>
    </row>
    <row r="543" spans="15:24">
      <c r="O543" s="61" t="s">
        <v>1091</v>
      </c>
      <c r="P543" s="61" t="s">
        <v>1092</v>
      </c>
      <c r="X543" s="1"/>
    </row>
    <row r="544" spans="15:24">
      <c r="O544" s="61" t="s">
        <v>1093</v>
      </c>
      <c r="P544" s="61" t="s">
        <v>105</v>
      </c>
      <c r="X544" s="1"/>
    </row>
    <row r="545" spans="15:24">
      <c r="O545" s="61" t="s">
        <v>1094</v>
      </c>
      <c r="P545" s="61" t="s">
        <v>1095</v>
      </c>
      <c r="X545" s="1"/>
    </row>
    <row r="546" spans="15:24">
      <c r="O546" s="61" t="s">
        <v>1096</v>
      </c>
      <c r="P546" s="61" t="s">
        <v>1097</v>
      </c>
      <c r="X546" s="1"/>
    </row>
    <row r="547" spans="15:24">
      <c r="O547" s="61" t="s">
        <v>1098</v>
      </c>
      <c r="P547" s="61" t="s">
        <v>1099</v>
      </c>
      <c r="X547" s="1"/>
    </row>
    <row r="548" spans="15:24">
      <c r="O548" s="61" t="s">
        <v>1100</v>
      </c>
      <c r="P548" s="61" t="s">
        <v>126</v>
      </c>
      <c r="X548" s="1"/>
    </row>
    <row r="549" spans="15:24">
      <c r="O549" s="61" t="s">
        <v>1101</v>
      </c>
      <c r="P549" s="61" t="s">
        <v>374</v>
      </c>
      <c r="X549" s="1"/>
    </row>
    <row r="550" spans="15:24">
      <c r="O550" s="61" t="s">
        <v>1102</v>
      </c>
      <c r="P550" s="61" t="s">
        <v>1103</v>
      </c>
      <c r="X550" s="1"/>
    </row>
    <row r="551" spans="15:24">
      <c r="O551" s="61" t="s">
        <v>1104</v>
      </c>
      <c r="P551" s="61" t="s">
        <v>360</v>
      </c>
      <c r="X551" s="1"/>
    </row>
    <row r="552" spans="15:24">
      <c r="O552" s="61" t="s">
        <v>1105</v>
      </c>
      <c r="P552" s="61" t="s">
        <v>1106</v>
      </c>
      <c r="X552" s="1"/>
    </row>
    <row r="553" spans="15:24">
      <c r="O553" s="61" t="s">
        <v>1107</v>
      </c>
      <c r="P553" s="61" t="s">
        <v>68</v>
      </c>
      <c r="X553" s="1"/>
    </row>
    <row r="554" spans="15:24">
      <c r="O554" s="61" t="s">
        <v>1108</v>
      </c>
      <c r="P554" s="61" t="s">
        <v>1109</v>
      </c>
      <c r="X554" s="1"/>
    </row>
    <row r="555" spans="15:24">
      <c r="O555" s="61" t="s">
        <v>1110</v>
      </c>
      <c r="P555" s="61" t="s">
        <v>1111</v>
      </c>
      <c r="X555" s="1"/>
    </row>
    <row r="556" spans="15:24">
      <c r="O556" s="61" t="s">
        <v>1112</v>
      </c>
      <c r="P556" s="61" t="s">
        <v>1113</v>
      </c>
      <c r="X556" s="1"/>
    </row>
    <row r="557" spans="15:24">
      <c r="O557" s="61" t="s">
        <v>1114</v>
      </c>
      <c r="P557" s="61" t="s">
        <v>1115</v>
      </c>
      <c r="X557" s="1"/>
    </row>
    <row r="558" spans="15:24">
      <c r="O558" s="61" t="s">
        <v>1116</v>
      </c>
      <c r="P558" s="61" t="s">
        <v>1117</v>
      </c>
      <c r="X558" s="1"/>
    </row>
    <row r="559" spans="15:24">
      <c r="O559" s="61" t="s">
        <v>1118</v>
      </c>
      <c r="P559" s="61" t="s">
        <v>1119</v>
      </c>
      <c r="X559" s="1"/>
    </row>
    <row r="560" spans="15:24">
      <c r="O560" s="61" t="s">
        <v>1120</v>
      </c>
      <c r="P560" s="61" t="s">
        <v>1121</v>
      </c>
      <c r="X560" s="1"/>
    </row>
    <row r="561" spans="15:24">
      <c r="O561" s="61" t="s">
        <v>1122</v>
      </c>
      <c r="P561" s="61" t="s">
        <v>767</v>
      </c>
      <c r="X561" s="1"/>
    </row>
    <row r="562" spans="15:24">
      <c r="O562" s="61" t="s">
        <v>1123</v>
      </c>
      <c r="P562" s="61" t="s">
        <v>1124</v>
      </c>
      <c r="X562" s="1"/>
    </row>
    <row r="563" spans="15:24">
      <c r="O563" s="61" t="s">
        <v>1125</v>
      </c>
      <c r="P563" s="61" t="s">
        <v>1126</v>
      </c>
      <c r="X563" s="1"/>
    </row>
    <row r="564" spans="15:24">
      <c r="O564" s="61" t="s">
        <v>1127</v>
      </c>
      <c r="P564" s="61" t="s">
        <v>1128</v>
      </c>
      <c r="X564" s="1"/>
    </row>
    <row r="565" spans="15:24">
      <c r="O565" s="61" t="s">
        <v>1129</v>
      </c>
      <c r="P565" s="61" t="s">
        <v>1130</v>
      </c>
      <c r="X565" s="1"/>
    </row>
    <row r="566" spans="15:24">
      <c r="O566" s="61" t="s">
        <v>1131</v>
      </c>
      <c r="P566" s="61" t="s">
        <v>1132</v>
      </c>
      <c r="X566" s="1"/>
    </row>
    <row r="567" spans="15:24">
      <c r="O567" s="61" t="s">
        <v>1133</v>
      </c>
      <c r="P567" s="61" t="s">
        <v>1134</v>
      </c>
      <c r="X567" s="1"/>
    </row>
    <row r="568" spans="15:24">
      <c r="O568" s="61" t="s">
        <v>1135</v>
      </c>
      <c r="P568" s="61" t="s">
        <v>1136</v>
      </c>
      <c r="X568" s="1"/>
    </row>
    <row r="569" spans="15:24">
      <c r="O569" s="61" t="s">
        <v>1137</v>
      </c>
      <c r="P569" s="61" t="s">
        <v>1138</v>
      </c>
      <c r="X569" s="1"/>
    </row>
    <row r="570" spans="15:24">
      <c r="O570" s="61" t="s">
        <v>1139</v>
      </c>
      <c r="P570" s="61" t="s">
        <v>1140</v>
      </c>
      <c r="X570" s="1"/>
    </row>
    <row r="571" spans="15:24">
      <c r="O571" s="61" t="s">
        <v>1141</v>
      </c>
      <c r="P571" s="61" t="s">
        <v>1142</v>
      </c>
      <c r="X571" s="1"/>
    </row>
    <row r="572" spans="15:24">
      <c r="O572" s="61" t="s">
        <v>1143</v>
      </c>
      <c r="P572" s="61" t="s">
        <v>1144</v>
      </c>
      <c r="X572" s="1"/>
    </row>
    <row r="573" spans="15:24">
      <c r="O573" s="61" t="s">
        <v>1145</v>
      </c>
      <c r="P573" s="61" t="s">
        <v>1146</v>
      </c>
      <c r="X573" s="1"/>
    </row>
    <row r="574" spans="15:24">
      <c r="O574" s="61" t="s">
        <v>1147</v>
      </c>
      <c r="P574" s="61" t="s">
        <v>56</v>
      </c>
      <c r="X574" s="1"/>
    </row>
    <row r="575" spans="15:24">
      <c r="O575" s="61" t="s">
        <v>1148</v>
      </c>
      <c r="P575" s="61" t="s">
        <v>1149</v>
      </c>
      <c r="X575" s="1"/>
    </row>
    <row r="576" spans="15:24">
      <c r="O576" s="61" t="s">
        <v>1150</v>
      </c>
      <c r="P576" s="61" t="s">
        <v>1151</v>
      </c>
      <c r="X576" s="1"/>
    </row>
    <row r="577" spans="15:24">
      <c r="O577" s="61" t="s">
        <v>1152</v>
      </c>
      <c r="P577" s="61" t="s">
        <v>1153</v>
      </c>
      <c r="X577" s="1"/>
    </row>
    <row r="578" spans="15:24">
      <c r="O578" s="61" t="s">
        <v>1154</v>
      </c>
      <c r="P578" s="61" t="s">
        <v>1155</v>
      </c>
      <c r="X578" s="1"/>
    </row>
    <row r="579" spans="15:24">
      <c r="O579" s="61" t="s">
        <v>1156</v>
      </c>
      <c r="P579" s="61" t="s">
        <v>1157</v>
      </c>
      <c r="X579" s="1"/>
    </row>
    <row r="580" spans="15:24">
      <c r="O580" s="61" t="s">
        <v>1158</v>
      </c>
      <c r="P580" s="61" t="s">
        <v>1159</v>
      </c>
      <c r="X580" s="1"/>
    </row>
    <row r="581" spans="15:24">
      <c r="O581" s="61" t="s">
        <v>1160</v>
      </c>
      <c r="P581" s="61" t="s">
        <v>1161</v>
      </c>
      <c r="X581" s="1"/>
    </row>
    <row r="582" spans="15:24">
      <c r="O582" s="61" t="s">
        <v>1162</v>
      </c>
      <c r="P582" s="61" t="s">
        <v>1163</v>
      </c>
      <c r="X582" s="1"/>
    </row>
    <row r="583" spans="15:24">
      <c r="O583" s="61" t="s">
        <v>1164</v>
      </c>
      <c r="P583" s="61" t="s">
        <v>1165</v>
      </c>
      <c r="X583" s="1"/>
    </row>
    <row r="584" spans="15:24">
      <c r="O584" s="61" t="s">
        <v>1166</v>
      </c>
      <c r="P584" s="61" t="s">
        <v>1167</v>
      </c>
      <c r="X584" s="1"/>
    </row>
    <row r="585" spans="15:24">
      <c r="O585" s="61" t="s">
        <v>1168</v>
      </c>
      <c r="P585" s="61" t="s">
        <v>1169</v>
      </c>
      <c r="X585" s="1"/>
    </row>
    <row r="586" spans="15:24">
      <c r="O586" s="61" t="s">
        <v>1170</v>
      </c>
      <c r="P586" s="61" t="s">
        <v>1171</v>
      </c>
      <c r="X586" s="1"/>
    </row>
    <row r="587" spans="15:24">
      <c r="O587" s="61" t="s">
        <v>1172</v>
      </c>
      <c r="P587" s="61" t="s">
        <v>1173</v>
      </c>
      <c r="X587" s="1"/>
    </row>
    <row r="588" spans="15:24">
      <c r="O588" s="61" t="s">
        <v>1174</v>
      </c>
      <c r="P588" s="61" t="s">
        <v>1175</v>
      </c>
      <c r="X588" s="1"/>
    </row>
    <row r="589" spans="15:24">
      <c r="O589" s="61" t="s">
        <v>1176</v>
      </c>
      <c r="P589" s="61" t="s">
        <v>1177</v>
      </c>
      <c r="X589" s="1"/>
    </row>
    <row r="590" spans="15:24">
      <c r="O590" s="61" t="s">
        <v>1178</v>
      </c>
      <c r="P590" s="61" t="s">
        <v>1179</v>
      </c>
      <c r="X590" s="1"/>
    </row>
    <row r="591" spans="15:24">
      <c r="O591" s="61" t="s">
        <v>1180</v>
      </c>
      <c r="P591" s="61" t="s">
        <v>1181</v>
      </c>
      <c r="X591" s="1"/>
    </row>
    <row r="592" spans="15:24">
      <c r="O592" s="61" t="s">
        <v>1182</v>
      </c>
      <c r="P592" s="61" t="s">
        <v>1183</v>
      </c>
      <c r="X592" s="1"/>
    </row>
    <row r="593" spans="15:24">
      <c r="O593" s="61" t="s">
        <v>1184</v>
      </c>
      <c r="P593" s="61" t="s">
        <v>1185</v>
      </c>
      <c r="X593" s="1"/>
    </row>
    <row r="594" spans="15:24">
      <c r="O594" s="61" t="s">
        <v>1186</v>
      </c>
      <c r="P594" s="61" t="s">
        <v>1187</v>
      </c>
      <c r="X594" s="1"/>
    </row>
    <row r="595" spans="15:24">
      <c r="O595" s="61" t="s">
        <v>1188</v>
      </c>
      <c r="P595" s="61" t="s">
        <v>1189</v>
      </c>
      <c r="X595" s="1"/>
    </row>
    <row r="596" spans="15:24">
      <c r="O596" s="61" t="s">
        <v>1190</v>
      </c>
      <c r="P596" s="61" t="s">
        <v>1191</v>
      </c>
      <c r="X596" s="1"/>
    </row>
    <row r="597" spans="15:24">
      <c r="O597" s="61" t="s">
        <v>1192</v>
      </c>
      <c r="P597" s="61" t="s">
        <v>1193</v>
      </c>
      <c r="X597" s="1"/>
    </row>
    <row r="598" spans="15:24">
      <c r="O598" s="61" t="s">
        <v>1194</v>
      </c>
      <c r="P598" s="61" t="s">
        <v>1195</v>
      </c>
      <c r="X598" s="1"/>
    </row>
    <row r="599" spans="15:24">
      <c r="O599" s="61" t="s">
        <v>1196</v>
      </c>
      <c r="P599" s="61" t="s">
        <v>1197</v>
      </c>
      <c r="X599" s="1"/>
    </row>
    <row r="600" spans="15:24">
      <c r="O600" s="61" t="s">
        <v>1198</v>
      </c>
      <c r="P600" s="61" t="s">
        <v>1199</v>
      </c>
      <c r="X600" s="1"/>
    </row>
    <row r="601" spans="15:24">
      <c r="O601" s="61" t="s">
        <v>1200</v>
      </c>
      <c r="P601" s="61" t="s">
        <v>1201</v>
      </c>
      <c r="X601" s="1"/>
    </row>
    <row r="602" spans="15:24">
      <c r="O602" s="61" t="s">
        <v>1202</v>
      </c>
      <c r="P602" s="61" t="s">
        <v>1203</v>
      </c>
      <c r="X602" s="1"/>
    </row>
    <row r="603" spans="15:24">
      <c r="O603" s="61" t="s">
        <v>1204</v>
      </c>
      <c r="P603" s="61" t="s">
        <v>1205</v>
      </c>
      <c r="X603" s="1"/>
    </row>
    <row r="604" spans="15:24">
      <c r="O604" s="61" t="s">
        <v>1206</v>
      </c>
      <c r="P604" s="61" t="s">
        <v>1207</v>
      </c>
      <c r="X604" s="1"/>
    </row>
    <row r="605" spans="15:24">
      <c r="O605" s="61" t="s">
        <v>1208</v>
      </c>
      <c r="P605" s="61" t="s">
        <v>1209</v>
      </c>
      <c r="X605" s="1"/>
    </row>
    <row r="606" spans="15:24">
      <c r="O606" s="61" t="s">
        <v>1210</v>
      </c>
      <c r="P606" s="61" t="s">
        <v>1211</v>
      </c>
      <c r="X606" s="1"/>
    </row>
    <row r="607" spans="15:24">
      <c r="O607" s="61" t="s">
        <v>1212</v>
      </c>
      <c r="P607" s="61" t="s">
        <v>1213</v>
      </c>
      <c r="X607" s="1"/>
    </row>
    <row r="608" spans="15:24">
      <c r="O608" s="61" t="s">
        <v>1214</v>
      </c>
      <c r="P608" s="61" t="s">
        <v>1215</v>
      </c>
      <c r="X608" s="1"/>
    </row>
    <row r="609" spans="15:24">
      <c r="O609" s="61" t="s">
        <v>1216</v>
      </c>
      <c r="P609" s="61" t="s">
        <v>1217</v>
      </c>
      <c r="X609" s="1"/>
    </row>
    <row r="610" spans="15:24">
      <c r="O610" s="61" t="s">
        <v>1218</v>
      </c>
      <c r="P610" s="61" t="s">
        <v>1219</v>
      </c>
      <c r="X610" s="1"/>
    </row>
    <row r="611" spans="15:24">
      <c r="O611" s="61" t="s">
        <v>1220</v>
      </c>
      <c r="P611" s="61" t="s">
        <v>1221</v>
      </c>
      <c r="X611" s="1"/>
    </row>
    <row r="612" spans="15:24">
      <c r="O612" s="61" t="s">
        <v>1222</v>
      </c>
      <c r="P612" s="61" t="s">
        <v>1223</v>
      </c>
      <c r="X612" s="1"/>
    </row>
    <row r="613" spans="15:24">
      <c r="O613" s="61" t="s">
        <v>1224</v>
      </c>
      <c r="P613" s="61" t="s">
        <v>1225</v>
      </c>
      <c r="X613" s="1"/>
    </row>
    <row r="614" spans="15:24">
      <c r="O614" s="61" t="s">
        <v>1226</v>
      </c>
      <c r="P614" s="61" t="s">
        <v>1227</v>
      </c>
      <c r="X614" s="1"/>
    </row>
    <row r="615" spans="15:24">
      <c r="O615" s="61" t="s">
        <v>1228</v>
      </c>
      <c r="P615" s="61" t="s">
        <v>1229</v>
      </c>
      <c r="X615" s="1"/>
    </row>
    <row r="616" spans="15:24">
      <c r="O616" s="61" t="s">
        <v>1230</v>
      </c>
      <c r="P616" s="61" t="s">
        <v>1231</v>
      </c>
      <c r="X616" s="1"/>
    </row>
    <row r="617" spans="15:24">
      <c r="O617" s="61" t="s">
        <v>1232</v>
      </c>
      <c r="P617" s="61" t="s">
        <v>1233</v>
      </c>
      <c r="X617" s="1"/>
    </row>
    <row r="618" spans="15:24">
      <c r="O618" s="61" t="s">
        <v>1234</v>
      </c>
      <c r="P618" s="61" t="s">
        <v>1235</v>
      </c>
      <c r="X618" s="1"/>
    </row>
    <row r="619" spans="15:24">
      <c r="O619" s="61" t="s">
        <v>1236</v>
      </c>
      <c r="P619" s="61" t="s">
        <v>1237</v>
      </c>
      <c r="X619" s="1"/>
    </row>
    <row r="620" spans="15:24">
      <c r="O620" s="61" t="s">
        <v>1238</v>
      </c>
      <c r="P620" s="61" t="s">
        <v>1239</v>
      </c>
      <c r="X620" s="1"/>
    </row>
    <row r="621" spans="15:24">
      <c r="O621" s="61" t="s">
        <v>1240</v>
      </c>
      <c r="P621" s="61" t="s">
        <v>1241</v>
      </c>
      <c r="X621" s="1"/>
    </row>
    <row r="622" spans="15:24">
      <c r="O622" s="61" t="s">
        <v>1242</v>
      </c>
      <c r="P622" s="61" t="s">
        <v>1243</v>
      </c>
      <c r="X622" s="1"/>
    </row>
    <row r="623" spans="15:24">
      <c r="O623" s="61" t="s">
        <v>1244</v>
      </c>
      <c r="P623" s="61" t="s">
        <v>1245</v>
      </c>
      <c r="X623" s="1"/>
    </row>
    <row r="624" spans="15:24">
      <c r="O624" s="61" t="s">
        <v>1246</v>
      </c>
      <c r="P624" s="61" t="s">
        <v>1247</v>
      </c>
      <c r="X624" s="1"/>
    </row>
    <row r="625" spans="15:24">
      <c r="O625" s="61" t="s">
        <v>1248</v>
      </c>
      <c r="P625" s="61" t="s">
        <v>1249</v>
      </c>
      <c r="X625" s="1"/>
    </row>
    <row r="626" spans="15:24">
      <c r="O626" s="61" t="s">
        <v>1250</v>
      </c>
      <c r="P626" s="61" t="s">
        <v>1251</v>
      </c>
      <c r="X626" s="1"/>
    </row>
    <row r="627" spans="15:24">
      <c r="O627" s="61" t="s">
        <v>1252</v>
      </c>
      <c r="P627" s="61" t="s">
        <v>1253</v>
      </c>
      <c r="X627" s="1"/>
    </row>
    <row r="628" spans="15:24">
      <c r="O628" s="61" t="s">
        <v>1254</v>
      </c>
      <c r="P628" s="61" t="s">
        <v>1255</v>
      </c>
      <c r="X628" s="1"/>
    </row>
    <row r="629" spans="15:24">
      <c r="O629" s="61" t="s">
        <v>1256</v>
      </c>
      <c r="P629" s="61" t="s">
        <v>1257</v>
      </c>
      <c r="X629" s="1"/>
    </row>
    <row r="630" spans="15:24">
      <c r="O630" s="61" t="s">
        <v>1258</v>
      </c>
      <c r="P630" s="61" t="s">
        <v>1259</v>
      </c>
      <c r="X630" s="1"/>
    </row>
    <row r="631" spans="15:24">
      <c r="O631" s="61" t="s">
        <v>1260</v>
      </c>
      <c r="P631" s="61" t="s">
        <v>1261</v>
      </c>
      <c r="X631" s="1"/>
    </row>
    <row r="632" spans="15:24">
      <c r="O632" s="61" t="s">
        <v>1262</v>
      </c>
      <c r="P632" s="61" t="s">
        <v>1263</v>
      </c>
      <c r="X632" s="1"/>
    </row>
    <row r="633" spans="15:24">
      <c r="O633" s="61" t="s">
        <v>1264</v>
      </c>
      <c r="P633" s="61" t="s">
        <v>1265</v>
      </c>
      <c r="X633" s="1"/>
    </row>
    <row r="634" spans="15:24">
      <c r="O634" s="61" t="s">
        <v>1266</v>
      </c>
      <c r="P634" s="61" t="s">
        <v>1267</v>
      </c>
      <c r="X634" s="1"/>
    </row>
    <row r="635" spans="15:24">
      <c r="O635" s="61" t="s">
        <v>1268</v>
      </c>
      <c r="P635" s="61" t="s">
        <v>1269</v>
      </c>
      <c r="X635" s="1"/>
    </row>
    <row r="636" spans="15:24">
      <c r="O636" s="61" t="s">
        <v>1270</v>
      </c>
      <c r="P636" s="61" t="s">
        <v>1271</v>
      </c>
      <c r="X636" s="1"/>
    </row>
    <row r="637" spans="15:24">
      <c r="O637" s="61" t="s">
        <v>1272</v>
      </c>
      <c r="P637" s="61" t="s">
        <v>1273</v>
      </c>
      <c r="X637" s="1"/>
    </row>
    <row r="638" spans="15:24">
      <c r="O638" s="61" t="s">
        <v>1274</v>
      </c>
      <c r="P638" s="61" t="s">
        <v>1275</v>
      </c>
      <c r="X638" s="1"/>
    </row>
    <row r="639" spans="15:24">
      <c r="O639" s="61" t="s">
        <v>1276</v>
      </c>
      <c r="P639" s="61" t="s">
        <v>1277</v>
      </c>
      <c r="X639" s="1"/>
    </row>
    <row r="640" spans="15:24">
      <c r="O640" s="61" t="s">
        <v>1278</v>
      </c>
      <c r="P640" s="61" t="s">
        <v>1279</v>
      </c>
      <c r="X640" s="1"/>
    </row>
    <row r="641" spans="15:24">
      <c r="O641" s="63">
        <v>10051</v>
      </c>
      <c r="P641" s="61" t="s">
        <v>1858</v>
      </c>
      <c r="X641" s="1"/>
    </row>
    <row r="642" spans="15:24">
      <c r="O642" s="63" t="s">
        <v>1862</v>
      </c>
      <c r="P642" s="61" t="s">
        <v>1863</v>
      </c>
      <c r="X642" s="1"/>
    </row>
    <row r="643" spans="15:24">
      <c r="O643" s="8"/>
      <c r="X643" s="1"/>
    </row>
    <row r="644" spans="15:24">
      <c r="O644" s="8"/>
      <c r="X644" s="1"/>
    </row>
    <row r="645" spans="15:24">
      <c r="O645" s="8"/>
      <c r="X645" s="1"/>
    </row>
    <row r="646" spans="15:24">
      <c r="O646" s="8"/>
      <c r="X646" s="1"/>
    </row>
    <row r="647" spans="15:24">
      <c r="X647" s="1"/>
    </row>
    <row r="648" spans="15:24">
      <c r="X648" s="1"/>
    </row>
    <row r="649" spans="15:24">
      <c r="X649" s="1"/>
    </row>
    <row r="650" spans="15:24">
      <c r="X650" s="1"/>
    </row>
    <row r="651" spans="15:24">
      <c r="X651" s="1"/>
    </row>
    <row r="652" spans="15:24">
      <c r="X652" s="1"/>
    </row>
    <row r="653" spans="15:24">
      <c r="X653" s="1"/>
    </row>
    <row r="654" spans="15:24">
      <c r="X654" s="1"/>
    </row>
    <row r="655" spans="15:24">
      <c r="X655" s="1"/>
    </row>
    <row r="656" spans="15:24">
      <c r="X656" s="1"/>
    </row>
    <row r="657" spans="24:24">
      <c r="X657" s="1"/>
    </row>
    <row r="658" spans="24:24">
      <c r="X658" s="1"/>
    </row>
    <row r="659" spans="24:24">
      <c r="X659" s="1"/>
    </row>
    <row r="660" spans="24:24">
      <c r="X660" s="1"/>
    </row>
    <row r="661" spans="24:24">
      <c r="X661" s="1"/>
    </row>
    <row r="662" spans="24:24">
      <c r="X662" s="1"/>
    </row>
    <row r="663" spans="24:24">
      <c r="X663" s="1"/>
    </row>
    <row r="664" spans="24:24">
      <c r="X664" s="1"/>
    </row>
    <row r="665" spans="24:24">
      <c r="X665" s="1"/>
    </row>
    <row r="666" spans="24:24">
      <c r="X666" s="1"/>
    </row>
    <row r="667" spans="24:24">
      <c r="X667" s="1"/>
    </row>
    <row r="668" spans="24:24">
      <c r="X668" s="1"/>
    </row>
    <row r="669" spans="24:24">
      <c r="X669" s="1"/>
    </row>
    <row r="670" spans="24:24">
      <c r="X670" s="1"/>
    </row>
    <row r="671" spans="24:24">
      <c r="X671" s="1"/>
    </row>
    <row r="672" spans="24:24">
      <c r="X672" s="1"/>
    </row>
    <row r="673" spans="24:24">
      <c r="X673" s="1"/>
    </row>
    <row r="674" spans="24:24">
      <c r="X674" s="1"/>
    </row>
    <row r="675" spans="24:24">
      <c r="X675" s="1"/>
    </row>
    <row r="676" spans="24:24">
      <c r="X676" s="1"/>
    </row>
    <row r="677" spans="24:24">
      <c r="X677" s="1"/>
    </row>
    <row r="678" spans="24:24">
      <c r="X678" s="1"/>
    </row>
    <row r="679" spans="24:24">
      <c r="X679" s="1"/>
    </row>
    <row r="680" spans="24:24">
      <c r="X680" s="1"/>
    </row>
    <row r="681" spans="24:24">
      <c r="X681" s="1"/>
    </row>
    <row r="682" spans="24:24">
      <c r="X682" s="1"/>
    </row>
    <row r="683" spans="24:24">
      <c r="X683" s="1"/>
    </row>
    <row r="684" spans="24:24">
      <c r="X684" s="1"/>
    </row>
    <row r="685" spans="24:24">
      <c r="X685" s="1"/>
    </row>
    <row r="686" spans="24:24">
      <c r="X686" s="1"/>
    </row>
    <row r="687" spans="24:24">
      <c r="X687" s="1"/>
    </row>
    <row r="688" spans="24:24">
      <c r="X688" s="1"/>
    </row>
    <row r="689" spans="24:24">
      <c r="X689" s="1"/>
    </row>
    <row r="690" spans="24:24">
      <c r="X690" s="1"/>
    </row>
    <row r="691" spans="24:24">
      <c r="X691" s="1"/>
    </row>
    <row r="692" spans="24:24">
      <c r="X692" s="1"/>
    </row>
    <row r="693" spans="24:24">
      <c r="X693" s="1"/>
    </row>
    <row r="694" spans="24:24">
      <c r="X694" s="1"/>
    </row>
    <row r="695" spans="24:24">
      <c r="X695" s="1"/>
    </row>
    <row r="696" spans="24:24">
      <c r="X696" s="1"/>
    </row>
    <row r="697" spans="24:24">
      <c r="X697" s="1"/>
    </row>
    <row r="698" spans="24:24">
      <c r="X698" s="1"/>
    </row>
    <row r="699" spans="24:24">
      <c r="X699" s="1"/>
    </row>
    <row r="700" spans="24:24">
      <c r="X700" s="1"/>
    </row>
    <row r="701" spans="24:24">
      <c r="X701" s="1"/>
    </row>
    <row r="702" spans="24:24">
      <c r="X702" s="1"/>
    </row>
    <row r="703" spans="24:24">
      <c r="X703" s="1"/>
    </row>
    <row r="704" spans="24:24">
      <c r="X704" s="1"/>
    </row>
    <row r="705" spans="24:24">
      <c r="X705" s="1"/>
    </row>
    <row r="706" spans="24:24">
      <c r="X706" s="1"/>
    </row>
    <row r="707" spans="24:24">
      <c r="X707" s="1"/>
    </row>
    <row r="708" spans="24:24">
      <c r="X708" s="1"/>
    </row>
    <row r="709" spans="24:24">
      <c r="X709" s="1"/>
    </row>
    <row r="710" spans="24:24">
      <c r="X710" s="1"/>
    </row>
    <row r="711" spans="24:24">
      <c r="X711" s="1"/>
    </row>
    <row r="712" spans="24:24">
      <c r="X712" s="1"/>
    </row>
    <row r="713" spans="24:24">
      <c r="X713" s="1"/>
    </row>
    <row r="714" spans="24:24">
      <c r="X714" s="1"/>
    </row>
    <row r="715" spans="24:24">
      <c r="X715" s="1"/>
    </row>
    <row r="716" spans="24:24">
      <c r="X716" s="1"/>
    </row>
    <row r="717" spans="24:24">
      <c r="X717" s="1"/>
    </row>
    <row r="718" spans="24:24">
      <c r="X718" s="1"/>
    </row>
    <row r="719" spans="24:24">
      <c r="X719" s="1"/>
    </row>
    <row r="720" spans="24:24">
      <c r="X720" s="1"/>
    </row>
    <row r="721" spans="24:24">
      <c r="X721" s="1"/>
    </row>
    <row r="722" spans="24:24">
      <c r="X722" s="1"/>
    </row>
    <row r="723" spans="24:24">
      <c r="X723" s="1"/>
    </row>
    <row r="724" spans="24:24">
      <c r="X724" s="1"/>
    </row>
    <row r="725" spans="24:24">
      <c r="X725" s="1"/>
    </row>
    <row r="726" spans="24:24">
      <c r="X726" s="1"/>
    </row>
    <row r="727" spans="24:24">
      <c r="X727" s="1"/>
    </row>
    <row r="728" spans="24:24">
      <c r="X728" s="1"/>
    </row>
    <row r="729" spans="24:24">
      <c r="X729" s="1"/>
    </row>
    <row r="730" spans="24:24">
      <c r="X730" s="1"/>
    </row>
    <row r="731" spans="24:24">
      <c r="X731" s="1"/>
    </row>
    <row r="732" spans="24:24">
      <c r="X732" s="1"/>
    </row>
    <row r="733" spans="24:24">
      <c r="X733" s="1"/>
    </row>
    <row r="734" spans="24:24">
      <c r="X734" s="1"/>
    </row>
    <row r="735" spans="24:24">
      <c r="X735" s="1"/>
    </row>
    <row r="736" spans="24:24">
      <c r="X736" s="1"/>
    </row>
    <row r="737" spans="24:24">
      <c r="X737" s="1"/>
    </row>
    <row r="738" spans="24:24">
      <c r="X738" s="1"/>
    </row>
    <row r="739" spans="24:24">
      <c r="X739" s="1"/>
    </row>
    <row r="740" spans="24:24">
      <c r="X740" s="1"/>
    </row>
    <row r="741" spans="24:24">
      <c r="X741" s="1"/>
    </row>
    <row r="742" spans="24:24">
      <c r="X742" s="1"/>
    </row>
    <row r="743" spans="24:24">
      <c r="X743" s="1"/>
    </row>
    <row r="744" spans="24:24">
      <c r="X744" s="1"/>
    </row>
    <row r="745" spans="24:24">
      <c r="X745" s="1"/>
    </row>
    <row r="746" spans="24:24">
      <c r="X746" s="1"/>
    </row>
    <row r="747" spans="24:24">
      <c r="X747" s="1"/>
    </row>
    <row r="748" spans="24:24">
      <c r="X748" s="1"/>
    </row>
    <row r="749" spans="24:24">
      <c r="X749" s="1"/>
    </row>
    <row r="750" spans="24:24">
      <c r="X750" s="1"/>
    </row>
    <row r="751" spans="24:24">
      <c r="X751" s="1"/>
    </row>
    <row r="752" spans="24:24">
      <c r="X752" s="1"/>
    </row>
    <row r="753" spans="24:24">
      <c r="X753" s="1"/>
    </row>
    <row r="754" spans="24:24">
      <c r="X754" s="1"/>
    </row>
    <row r="755" spans="24:24">
      <c r="X755" s="1"/>
    </row>
    <row r="756" spans="24:24">
      <c r="X756" s="1"/>
    </row>
    <row r="757" spans="24:24">
      <c r="X757" s="1"/>
    </row>
    <row r="758" spans="24:24">
      <c r="X758" s="1"/>
    </row>
    <row r="759" spans="24:24">
      <c r="X759" s="1"/>
    </row>
    <row r="760" spans="24:24">
      <c r="X760" s="1"/>
    </row>
    <row r="761" spans="24:24">
      <c r="X761" s="1"/>
    </row>
    <row r="762" spans="24:24">
      <c r="X762" s="1"/>
    </row>
    <row r="763" spans="24:24">
      <c r="X763" s="1"/>
    </row>
    <row r="764" spans="24:24">
      <c r="X764" s="1"/>
    </row>
    <row r="765" spans="24:24">
      <c r="X765" s="1"/>
    </row>
    <row r="766" spans="24:24">
      <c r="X766" s="1"/>
    </row>
    <row r="767" spans="24:24">
      <c r="X767" s="1"/>
    </row>
    <row r="768" spans="24:24">
      <c r="X768" s="1"/>
    </row>
    <row r="769" spans="24:24">
      <c r="X769" s="1"/>
    </row>
    <row r="770" spans="24:24">
      <c r="X770" s="1"/>
    </row>
    <row r="771" spans="24:24">
      <c r="X771" s="1"/>
    </row>
    <row r="772" spans="24:24">
      <c r="X772" s="1"/>
    </row>
    <row r="773" spans="24:24">
      <c r="X773" s="1"/>
    </row>
    <row r="774" spans="24:24">
      <c r="X774" s="1"/>
    </row>
    <row r="775" spans="24:24">
      <c r="X775" s="1"/>
    </row>
    <row r="776" spans="24:24">
      <c r="X776" s="1"/>
    </row>
    <row r="777" spans="24:24">
      <c r="X777" s="1"/>
    </row>
    <row r="778" spans="24:24">
      <c r="X778" s="1"/>
    </row>
    <row r="779" spans="24:24">
      <c r="X779" s="1"/>
    </row>
    <row r="780" spans="24:24">
      <c r="X780" s="1"/>
    </row>
    <row r="781" spans="24:24">
      <c r="X781" s="1"/>
    </row>
    <row r="782" spans="24:24">
      <c r="X782" s="1"/>
    </row>
    <row r="783" spans="24:24">
      <c r="X783" s="1"/>
    </row>
    <row r="784" spans="24:24">
      <c r="X784" s="1"/>
    </row>
    <row r="785" spans="24:24">
      <c r="X785" s="1"/>
    </row>
    <row r="786" spans="24:24">
      <c r="X786" s="1"/>
    </row>
    <row r="787" spans="24:24">
      <c r="X787" s="1"/>
    </row>
    <row r="788" spans="24:24">
      <c r="X788" s="1"/>
    </row>
    <row r="789" spans="24:24">
      <c r="X789" s="1"/>
    </row>
    <row r="790" spans="24:24">
      <c r="X790" s="1"/>
    </row>
    <row r="791" spans="24:24">
      <c r="X791" s="1"/>
    </row>
    <row r="792" spans="24:24">
      <c r="X792" s="1"/>
    </row>
    <row r="793" spans="24:24">
      <c r="X793" s="1"/>
    </row>
    <row r="794" spans="24:24">
      <c r="X794" s="1"/>
    </row>
    <row r="795" spans="24:24">
      <c r="X795" s="1"/>
    </row>
    <row r="796" spans="24:24">
      <c r="X796" s="1"/>
    </row>
    <row r="797" spans="24:24">
      <c r="X797" s="1"/>
    </row>
    <row r="798" spans="24:24">
      <c r="X798" s="1"/>
    </row>
    <row r="799" spans="24:24">
      <c r="X799" s="1"/>
    </row>
    <row r="800" spans="24:24">
      <c r="X800" s="1"/>
    </row>
    <row r="801" spans="24:24">
      <c r="X801" s="1"/>
    </row>
    <row r="802" spans="24:24">
      <c r="X802" s="1"/>
    </row>
    <row r="803" spans="24:24">
      <c r="X803" s="1"/>
    </row>
    <row r="804" spans="24:24">
      <c r="X804" s="1"/>
    </row>
    <row r="805" spans="24:24">
      <c r="X805" s="1"/>
    </row>
    <row r="806" spans="24:24">
      <c r="X806" s="1"/>
    </row>
    <row r="807" spans="24:24">
      <c r="X807" s="1"/>
    </row>
    <row r="808" spans="24:24">
      <c r="X808" s="1"/>
    </row>
    <row r="809" spans="24:24">
      <c r="X809" s="1"/>
    </row>
    <row r="810" spans="24:24">
      <c r="X810" s="1"/>
    </row>
    <row r="811" spans="24:24">
      <c r="X811" s="1"/>
    </row>
    <row r="812" spans="24:24">
      <c r="X812" s="1"/>
    </row>
    <row r="813" spans="24:24">
      <c r="X813" s="1"/>
    </row>
    <row r="814" spans="24:24">
      <c r="X814" s="1"/>
    </row>
    <row r="815" spans="24:24">
      <c r="X815" s="1"/>
    </row>
    <row r="816" spans="24:24">
      <c r="X816" s="1"/>
    </row>
    <row r="817" spans="24:24">
      <c r="X817" s="1"/>
    </row>
    <row r="818" spans="24:24">
      <c r="X818" s="1"/>
    </row>
    <row r="819" spans="24:24">
      <c r="X819" s="1"/>
    </row>
    <row r="820" spans="24:24">
      <c r="X820" s="1"/>
    </row>
    <row r="821" spans="24:24">
      <c r="X821" s="1"/>
    </row>
    <row r="822" spans="24:24">
      <c r="X822" s="1"/>
    </row>
    <row r="823" spans="24:24">
      <c r="X823" s="1"/>
    </row>
    <row r="824" spans="24:24">
      <c r="X824" s="1"/>
    </row>
    <row r="825" spans="24:24">
      <c r="X825" s="1"/>
    </row>
    <row r="826" spans="24:24">
      <c r="X826" s="1"/>
    </row>
    <row r="827" spans="24:24">
      <c r="X827" s="1"/>
    </row>
    <row r="828" spans="24:24">
      <c r="X828" s="1"/>
    </row>
    <row r="4354" spans="15:15">
      <c r="O4354" s="8"/>
    </row>
    <row r="4355" spans="15:15">
      <c r="O4355" s="8"/>
    </row>
    <row r="4356" spans="15:15">
      <c r="O4356" s="8"/>
    </row>
    <row r="4357" spans="15:15">
      <c r="O4357" s="8"/>
    </row>
    <row r="4358" spans="15:15">
      <c r="O4358" s="8"/>
    </row>
    <row r="4359" spans="15:15">
      <c r="O4359" s="8"/>
    </row>
    <row r="4360" spans="15:15">
      <c r="O4360" s="8"/>
    </row>
    <row r="4361" spans="15:15">
      <c r="O4361" s="8"/>
    </row>
  </sheetData>
  <autoFilter ref="A2:AO828" xr:uid="{619D7CDA-E408-454B-BFA2-389A4A8F01E7}"/>
  <phoneticPr fontId="3"/>
  <pageMargins left="0.7" right="0.7" top="0.75" bottom="0.75" header="0.3" footer="0.3"/>
  <pageSetup paperSize="9" orientation="portrait" verticalDpi="0" r:id="rId1"/>
  <ignoredErrors>
    <ignoredError sqref="G3:G95 J3:J61 O3:O640 O1065 J62:J9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3F90-2857-4A42-B985-59F1F0C21DA9}">
  <dimension ref="C1:P32"/>
  <sheetViews>
    <sheetView workbookViewId="0">
      <selection activeCell="D19" sqref="D19"/>
    </sheetView>
  </sheetViews>
  <sheetFormatPr defaultColWidth="8.58203125" defaultRowHeight="13"/>
  <cols>
    <col min="1" max="2" width="4.33203125" style="1" customWidth="1"/>
    <col min="3" max="16" width="6.83203125" style="1" customWidth="1"/>
    <col min="17" max="16384" width="8.58203125" style="1"/>
  </cols>
  <sheetData>
    <row r="1" spans="3:16">
      <c r="C1" s="9"/>
      <c r="D1" s="9" t="s">
        <v>1291</v>
      </c>
      <c r="E1" s="9" t="s">
        <v>1292</v>
      </c>
      <c r="F1" s="9" t="s">
        <v>1293</v>
      </c>
      <c r="G1" s="9" t="s">
        <v>20</v>
      </c>
      <c r="H1" s="9" t="s">
        <v>25</v>
      </c>
      <c r="I1" s="9" t="s">
        <v>25</v>
      </c>
      <c r="J1" s="9" t="s">
        <v>29</v>
      </c>
      <c r="K1" s="9" t="s">
        <v>29</v>
      </c>
      <c r="L1" s="9" t="s">
        <v>34</v>
      </c>
      <c r="M1" s="9" t="s">
        <v>1800</v>
      </c>
      <c r="N1" s="9" t="s">
        <v>1801</v>
      </c>
      <c r="O1" s="9" t="s">
        <v>1291</v>
      </c>
      <c r="P1" s="9" t="s">
        <v>1295</v>
      </c>
    </row>
    <row r="2" spans="3:16">
      <c r="C2" s="9" t="s">
        <v>14</v>
      </c>
      <c r="D2" s="9"/>
      <c r="E2" s="9"/>
      <c r="F2" s="9"/>
      <c r="G2" s="9"/>
      <c r="H2" s="9"/>
      <c r="I2" s="9"/>
      <c r="J2" s="9"/>
      <c r="K2" s="9"/>
      <c r="L2" s="9"/>
      <c r="M2" s="9"/>
      <c r="N2" s="9"/>
      <c r="O2" s="9"/>
      <c r="P2" s="9"/>
    </row>
    <row r="3" spans="3:16">
      <c r="C3" s="9" t="s">
        <v>19</v>
      </c>
      <c r="D3" s="9"/>
      <c r="E3" s="9"/>
      <c r="F3" s="9"/>
      <c r="G3" s="9"/>
      <c r="H3" s="9"/>
      <c r="I3" s="9"/>
      <c r="J3" s="9"/>
      <c r="K3" s="9"/>
      <c r="L3" s="9"/>
      <c r="M3" s="9"/>
      <c r="N3" s="9"/>
      <c r="O3" s="9"/>
      <c r="P3" s="9"/>
    </row>
    <row r="4" spans="3:16">
      <c r="C4" s="9" t="s">
        <v>24</v>
      </c>
      <c r="D4" s="9"/>
      <c r="E4" s="9"/>
      <c r="F4" s="9"/>
      <c r="G4" s="9"/>
      <c r="H4" s="9"/>
      <c r="I4" s="9"/>
      <c r="J4" s="9"/>
      <c r="K4" s="9"/>
      <c r="L4" s="9"/>
      <c r="M4" s="9"/>
      <c r="N4" s="9"/>
      <c r="O4" s="9"/>
      <c r="P4" s="9"/>
    </row>
    <row r="5" spans="3:16">
      <c r="C5" s="9" t="s">
        <v>28</v>
      </c>
      <c r="D5" s="9"/>
      <c r="E5" s="9"/>
      <c r="F5" s="9"/>
      <c r="G5" s="9"/>
      <c r="H5" s="9"/>
      <c r="I5" s="9"/>
      <c r="J5" s="9"/>
      <c r="K5" s="9"/>
      <c r="L5" s="9"/>
      <c r="M5" s="9"/>
      <c r="N5" s="9"/>
      <c r="O5" s="9"/>
      <c r="P5" s="9"/>
    </row>
    <row r="6" spans="3:16">
      <c r="C6" s="9" t="s">
        <v>33</v>
      </c>
      <c r="D6" s="9"/>
      <c r="E6" s="9"/>
      <c r="F6" s="9"/>
      <c r="G6" s="9"/>
      <c r="H6" s="9"/>
      <c r="I6" s="9"/>
      <c r="J6" s="9"/>
      <c r="K6" s="9"/>
      <c r="L6" s="9"/>
      <c r="M6" s="9"/>
      <c r="N6" s="9"/>
      <c r="O6" s="9"/>
      <c r="P6" s="9"/>
    </row>
    <row r="7" spans="3:16">
      <c r="C7" s="9" t="s">
        <v>1296</v>
      </c>
      <c r="D7" s="9"/>
      <c r="E7" s="9"/>
      <c r="F7" s="9"/>
      <c r="G7" s="9"/>
      <c r="H7" s="9"/>
      <c r="I7" s="9"/>
      <c r="J7" s="9"/>
      <c r="K7" s="9"/>
      <c r="L7" s="9"/>
      <c r="M7" s="9"/>
      <c r="N7" s="9"/>
      <c r="O7" s="9"/>
      <c r="P7" s="9"/>
    </row>
    <row r="8" spans="3:16">
      <c r="C8" s="9" t="s">
        <v>40</v>
      </c>
      <c r="D8" s="9"/>
      <c r="E8" s="9"/>
      <c r="F8" s="9"/>
      <c r="G8" s="9"/>
      <c r="H8" s="9"/>
      <c r="I8" s="9"/>
      <c r="J8" s="9"/>
      <c r="K8" s="9"/>
      <c r="L8" s="9"/>
      <c r="M8" s="9"/>
      <c r="N8" s="9"/>
      <c r="O8" s="9"/>
      <c r="P8" s="9"/>
    </row>
    <row r="9" spans="3:16">
      <c r="C9" s="9"/>
      <c r="D9" s="9" t="s">
        <v>1291</v>
      </c>
      <c r="E9" s="9" t="s">
        <v>1292</v>
      </c>
      <c r="F9" s="9" t="s">
        <v>1293</v>
      </c>
      <c r="G9" s="9" t="s">
        <v>20</v>
      </c>
      <c r="H9" s="9" t="s">
        <v>25</v>
      </c>
      <c r="I9" s="9" t="s">
        <v>25</v>
      </c>
      <c r="J9" s="9" t="s">
        <v>29</v>
      </c>
      <c r="K9" s="9" t="s">
        <v>29</v>
      </c>
      <c r="L9" s="9" t="s">
        <v>34</v>
      </c>
      <c r="M9" s="9" t="s">
        <v>1294</v>
      </c>
      <c r="N9" s="9" t="s">
        <v>1801</v>
      </c>
      <c r="O9" s="9" t="s">
        <v>1291</v>
      </c>
      <c r="P9" s="9" t="s">
        <v>1295</v>
      </c>
    </row>
    <row r="10" spans="3:16">
      <c r="C10" s="9" t="s">
        <v>14</v>
      </c>
      <c r="D10" s="9"/>
      <c r="E10" s="9"/>
      <c r="F10" s="9"/>
      <c r="G10" s="9"/>
      <c r="H10" s="9"/>
      <c r="I10" s="9"/>
      <c r="J10" s="9"/>
      <c r="K10" s="9"/>
      <c r="L10" s="9"/>
      <c r="M10" s="9"/>
      <c r="N10" s="9"/>
      <c r="O10" s="9"/>
      <c r="P10" s="9"/>
    </row>
    <row r="11" spans="3:16">
      <c r="C11" s="9" t="s">
        <v>19</v>
      </c>
      <c r="D11" s="9"/>
      <c r="E11" s="9"/>
      <c r="F11" s="9"/>
      <c r="G11" s="9"/>
      <c r="H11" s="9"/>
      <c r="I11" s="9"/>
      <c r="J11" s="9"/>
      <c r="K11" s="9"/>
      <c r="L11" s="9"/>
      <c r="M11" s="9"/>
      <c r="N11" s="9"/>
      <c r="O11" s="9"/>
      <c r="P11" s="9"/>
    </row>
    <row r="12" spans="3:16">
      <c r="C12" s="9" t="s">
        <v>24</v>
      </c>
      <c r="D12" s="9"/>
      <c r="E12" s="9"/>
      <c r="F12" s="9"/>
      <c r="G12" s="9"/>
      <c r="H12" s="9"/>
      <c r="I12" s="9"/>
      <c r="J12" s="9"/>
      <c r="K12" s="9"/>
      <c r="L12" s="9"/>
      <c r="M12" s="9"/>
      <c r="N12" s="9"/>
      <c r="O12" s="9"/>
      <c r="P12" s="9"/>
    </row>
    <row r="13" spans="3:16">
      <c r="C13" s="9" t="s">
        <v>28</v>
      </c>
      <c r="D13" s="9"/>
      <c r="E13" s="9"/>
      <c r="F13" s="9"/>
      <c r="G13" s="9"/>
      <c r="H13" s="9"/>
      <c r="I13" s="9"/>
      <c r="J13" s="9"/>
      <c r="K13" s="9"/>
      <c r="L13" s="9"/>
      <c r="M13" s="9"/>
      <c r="N13" s="9"/>
      <c r="O13" s="9"/>
      <c r="P13" s="9"/>
    </row>
    <row r="14" spans="3:16">
      <c r="C14" s="9" t="s">
        <v>33</v>
      </c>
      <c r="D14" s="9"/>
      <c r="E14" s="9"/>
      <c r="F14" s="9"/>
      <c r="G14" s="9"/>
      <c r="H14" s="9"/>
      <c r="I14" s="9"/>
      <c r="J14" s="9"/>
      <c r="K14" s="9"/>
      <c r="L14" s="9"/>
      <c r="M14" s="9"/>
      <c r="N14" s="9"/>
      <c r="O14" s="9"/>
      <c r="P14" s="9"/>
    </row>
    <row r="15" spans="3:16">
      <c r="C15" s="9" t="s">
        <v>1296</v>
      </c>
      <c r="D15" s="9"/>
      <c r="E15" s="9"/>
      <c r="F15" s="9"/>
      <c r="G15" s="9"/>
      <c r="H15" s="9"/>
      <c r="I15" s="9"/>
      <c r="J15" s="9"/>
      <c r="K15" s="9"/>
      <c r="L15" s="9"/>
      <c r="M15" s="9"/>
      <c r="N15" s="9"/>
      <c r="O15" s="9"/>
      <c r="P15" s="9"/>
    </row>
    <row r="16" spans="3:16">
      <c r="C16" s="9" t="s">
        <v>40</v>
      </c>
      <c r="D16" s="9"/>
      <c r="E16" s="9"/>
      <c r="F16" s="9"/>
      <c r="G16" s="9"/>
      <c r="H16" s="9"/>
      <c r="I16" s="9"/>
      <c r="J16" s="9"/>
      <c r="K16" s="9"/>
      <c r="L16" s="9"/>
      <c r="M16" s="9"/>
      <c r="N16" s="9"/>
      <c r="O16" s="9"/>
      <c r="P16" s="9"/>
    </row>
    <row r="17" spans="3:16">
      <c r="C17" s="9"/>
      <c r="D17" s="9" t="s">
        <v>1291</v>
      </c>
      <c r="E17" s="9" t="s">
        <v>1292</v>
      </c>
      <c r="F17" s="9" t="s">
        <v>1293</v>
      </c>
      <c r="G17" s="9" t="s">
        <v>20</v>
      </c>
      <c r="H17" s="9" t="s">
        <v>25</v>
      </c>
      <c r="I17" s="9" t="s">
        <v>25</v>
      </c>
      <c r="J17" s="9" t="s">
        <v>29</v>
      </c>
      <c r="K17" s="9" t="s">
        <v>29</v>
      </c>
      <c r="L17" s="9" t="s">
        <v>34</v>
      </c>
      <c r="M17" s="9" t="s">
        <v>1294</v>
      </c>
      <c r="N17" s="9" t="s">
        <v>1801</v>
      </c>
      <c r="O17" s="9" t="s">
        <v>1291</v>
      </c>
      <c r="P17" s="9" t="s">
        <v>1295</v>
      </c>
    </row>
    <row r="18" spans="3:16">
      <c r="C18" s="9" t="s">
        <v>14</v>
      </c>
      <c r="D18" s="9"/>
      <c r="E18" s="9"/>
      <c r="F18" s="9"/>
      <c r="G18" s="9"/>
      <c r="H18" s="9"/>
      <c r="I18" s="9"/>
      <c r="J18" s="9"/>
      <c r="K18" s="9"/>
      <c r="L18" s="9"/>
      <c r="M18" s="9"/>
      <c r="N18" s="9"/>
      <c r="O18" s="9"/>
      <c r="P18" s="9"/>
    </row>
    <row r="19" spans="3:16">
      <c r="C19" s="9" t="s">
        <v>19</v>
      </c>
      <c r="D19" s="9"/>
      <c r="E19" s="9"/>
      <c r="F19" s="9"/>
      <c r="G19" s="9"/>
      <c r="H19" s="9"/>
      <c r="I19" s="9"/>
      <c r="J19" s="9"/>
      <c r="K19" s="9"/>
      <c r="L19" s="9"/>
      <c r="M19" s="9"/>
      <c r="N19" s="9"/>
      <c r="O19" s="9"/>
      <c r="P19" s="9"/>
    </row>
    <row r="20" spans="3:16">
      <c r="C20" s="9" t="s">
        <v>24</v>
      </c>
      <c r="D20" s="9"/>
      <c r="E20" s="9"/>
      <c r="F20" s="9"/>
      <c r="G20" s="9"/>
      <c r="H20" s="9"/>
      <c r="I20" s="9"/>
      <c r="J20" s="9"/>
      <c r="K20" s="9"/>
      <c r="L20" s="9"/>
      <c r="M20" s="9"/>
      <c r="N20" s="9"/>
      <c r="O20" s="9"/>
      <c r="P20" s="9"/>
    </row>
    <row r="21" spans="3:16">
      <c r="C21" s="9" t="s">
        <v>28</v>
      </c>
      <c r="D21" s="9"/>
      <c r="E21" s="9"/>
      <c r="F21" s="9"/>
      <c r="G21" s="9"/>
      <c r="H21" s="9"/>
      <c r="I21" s="9"/>
      <c r="J21" s="9"/>
      <c r="K21" s="9"/>
      <c r="L21" s="9"/>
      <c r="M21" s="9"/>
      <c r="N21" s="9"/>
      <c r="O21" s="9"/>
      <c r="P21" s="9"/>
    </row>
    <row r="22" spans="3:16">
      <c r="C22" s="9" t="s">
        <v>33</v>
      </c>
      <c r="D22" s="9"/>
      <c r="E22" s="9"/>
      <c r="F22" s="9"/>
      <c r="G22" s="9"/>
      <c r="H22" s="9"/>
      <c r="I22" s="9"/>
      <c r="J22" s="9"/>
      <c r="K22" s="9"/>
      <c r="L22" s="9"/>
      <c r="M22" s="9"/>
      <c r="N22" s="9"/>
      <c r="O22" s="9"/>
      <c r="P22" s="9"/>
    </row>
    <row r="23" spans="3:16">
      <c r="C23" s="9" t="s">
        <v>1296</v>
      </c>
      <c r="D23" s="9"/>
      <c r="E23" s="9"/>
      <c r="F23" s="9"/>
      <c r="G23" s="9"/>
      <c r="H23" s="9"/>
      <c r="I23" s="9"/>
      <c r="J23" s="9"/>
      <c r="K23" s="9"/>
      <c r="L23" s="9"/>
      <c r="M23" s="9"/>
      <c r="N23" s="9"/>
      <c r="O23" s="9"/>
      <c r="P23" s="9"/>
    </row>
    <row r="24" spans="3:16">
      <c r="C24" s="9" t="s">
        <v>40</v>
      </c>
      <c r="D24" s="9"/>
      <c r="E24" s="9"/>
      <c r="F24" s="9"/>
      <c r="G24" s="9"/>
      <c r="H24" s="9"/>
      <c r="I24" s="9"/>
      <c r="J24" s="9"/>
      <c r="K24" s="9"/>
      <c r="L24" s="9"/>
      <c r="M24" s="9"/>
      <c r="N24" s="9"/>
      <c r="O24" s="9"/>
      <c r="P24" s="9"/>
    </row>
    <row r="25" spans="3:16">
      <c r="C25" s="9"/>
      <c r="D25" s="9" t="s">
        <v>1291</v>
      </c>
      <c r="E25" s="9" t="s">
        <v>1292</v>
      </c>
      <c r="F25" s="9" t="s">
        <v>1293</v>
      </c>
      <c r="G25" s="9" t="s">
        <v>20</v>
      </c>
      <c r="H25" s="9" t="s">
        <v>25</v>
      </c>
      <c r="I25" s="9" t="s">
        <v>25</v>
      </c>
      <c r="J25" s="9" t="s">
        <v>29</v>
      </c>
      <c r="K25" s="9" t="s">
        <v>29</v>
      </c>
      <c r="L25" s="9" t="s">
        <v>34</v>
      </c>
      <c r="M25" s="9" t="s">
        <v>1294</v>
      </c>
      <c r="N25" s="9" t="s">
        <v>1801</v>
      </c>
      <c r="O25" s="9" t="s">
        <v>1291</v>
      </c>
      <c r="P25" s="9" t="s">
        <v>1295</v>
      </c>
    </row>
    <row r="26" spans="3:16">
      <c r="C26" s="9" t="s">
        <v>14</v>
      </c>
      <c r="D26" s="9"/>
      <c r="E26" s="9"/>
      <c r="F26" s="9"/>
      <c r="G26" s="9"/>
      <c r="H26" s="9"/>
      <c r="I26" s="9"/>
      <c r="J26" s="9"/>
      <c r="K26" s="9"/>
      <c r="L26" s="9"/>
      <c r="M26" s="9"/>
      <c r="N26" s="9"/>
      <c r="O26" s="9"/>
      <c r="P26" s="9"/>
    </row>
    <row r="27" spans="3:16">
      <c r="C27" s="9" t="s">
        <v>19</v>
      </c>
      <c r="D27" s="9"/>
      <c r="E27" s="9"/>
      <c r="F27" s="9"/>
      <c r="G27" s="9"/>
      <c r="H27" s="9"/>
      <c r="I27" s="9"/>
      <c r="J27" s="9"/>
      <c r="K27" s="9"/>
      <c r="L27" s="9"/>
      <c r="M27" s="9"/>
      <c r="N27" s="9"/>
      <c r="O27" s="9"/>
      <c r="P27" s="9"/>
    </row>
    <row r="28" spans="3:16">
      <c r="C28" s="9" t="s">
        <v>24</v>
      </c>
      <c r="D28" s="9"/>
      <c r="E28" s="9"/>
      <c r="F28" s="9"/>
      <c r="G28" s="9"/>
      <c r="H28" s="9"/>
      <c r="I28" s="9"/>
      <c r="J28" s="9"/>
      <c r="K28" s="9"/>
      <c r="L28" s="9"/>
      <c r="M28" s="9"/>
      <c r="N28" s="9"/>
      <c r="O28" s="9"/>
      <c r="P28" s="9"/>
    </row>
    <row r="29" spans="3:16">
      <c r="C29" s="9" t="s">
        <v>28</v>
      </c>
      <c r="D29" s="9"/>
      <c r="E29" s="9"/>
      <c r="F29" s="9"/>
      <c r="G29" s="9"/>
      <c r="H29" s="9"/>
      <c r="I29" s="9"/>
      <c r="J29" s="9"/>
      <c r="K29" s="9"/>
      <c r="L29" s="9"/>
      <c r="M29" s="9"/>
      <c r="N29" s="9"/>
      <c r="O29" s="9"/>
      <c r="P29" s="9"/>
    </row>
    <row r="30" spans="3:16">
      <c r="C30" s="9" t="s">
        <v>33</v>
      </c>
      <c r="D30" s="9"/>
      <c r="E30" s="9"/>
      <c r="F30" s="9"/>
      <c r="G30" s="9"/>
      <c r="H30" s="9"/>
      <c r="I30" s="9"/>
      <c r="J30" s="9"/>
      <c r="K30" s="9"/>
      <c r="L30" s="9"/>
      <c r="M30" s="9"/>
      <c r="N30" s="9"/>
      <c r="O30" s="9"/>
      <c r="P30" s="9"/>
    </row>
    <row r="31" spans="3:16">
      <c r="C31" s="9" t="s">
        <v>1296</v>
      </c>
      <c r="D31" s="9"/>
      <c r="E31" s="9"/>
      <c r="F31" s="9"/>
      <c r="G31" s="9"/>
      <c r="H31" s="9"/>
      <c r="I31" s="9"/>
      <c r="J31" s="9"/>
      <c r="K31" s="9"/>
      <c r="L31" s="9"/>
      <c r="M31" s="9"/>
      <c r="N31" s="9"/>
      <c r="O31" s="9"/>
      <c r="P31" s="9"/>
    </row>
    <row r="32" spans="3:16">
      <c r="C32" s="9" t="s">
        <v>40</v>
      </c>
      <c r="D32" s="9"/>
      <c r="E32" s="9"/>
      <c r="F32" s="9"/>
      <c r="G32" s="9"/>
      <c r="H32" s="9"/>
      <c r="I32" s="9"/>
      <c r="J32" s="9"/>
      <c r="K32" s="9"/>
      <c r="L32" s="9"/>
      <c r="M32" s="9"/>
      <c r="N32" s="9"/>
      <c r="O32" s="9"/>
      <c r="P32" s="9"/>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D3BF-5E89-4E51-A573-3D5C47BE5DFB}">
  <dimension ref="A4:BL250"/>
  <sheetViews>
    <sheetView zoomScale="110" zoomScaleNormal="110" workbookViewId="0">
      <pane ySplit="6" topLeftCell="A7" activePane="bottomLeft" state="frozen"/>
      <selection pane="bottomLeft" activeCell="N14" sqref="N14"/>
    </sheetView>
  </sheetViews>
  <sheetFormatPr defaultColWidth="8.58203125" defaultRowHeight="10.5" outlineLevelCol="1"/>
  <cols>
    <col min="1" max="1" width="3.25" style="2" customWidth="1"/>
    <col min="2" max="2" width="4.58203125" style="2" customWidth="1"/>
    <col min="3" max="3" width="8.58203125" style="2" customWidth="1" outlineLevel="1"/>
    <col min="4" max="4" width="2.83203125" style="2" customWidth="1"/>
    <col min="5" max="5" width="3.58203125" style="2" customWidth="1"/>
    <col min="6" max="6" width="5.83203125" style="2" customWidth="1"/>
    <col min="7" max="7" width="6.83203125" style="2" customWidth="1"/>
    <col min="8" max="8" width="4.33203125" style="3" customWidth="1"/>
    <col min="9" max="9" width="6.83203125" style="2" customWidth="1"/>
    <col min="10" max="10" width="4.83203125" style="3" customWidth="1"/>
    <col min="11" max="11" width="11.75" style="2" customWidth="1"/>
    <col min="12" max="12" width="4.33203125" style="3" customWidth="1"/>
    <col min="13" max="13" width="9.08203125" style="2" customWidth="1"/>
    <col min="14" max="14" width="7.83203125" style="2" customWidth="1"/>
    <col min="15" max="15" width="4.58203125" style="3" customWidth="1"/>
    <col min="16" max="16" width="13.5" style="2" customWidth="1"/>
    <col min="17" max="17" width="5.08203125" style="2" customWidth="1"/>
    <col min="18" max="18" width="3.33203125" style="3" customWidth="1"/>
    <col min="19" max="19" width="5.58203125" style="2" customWidth="1"/>
    <col min="20" max="20" width="6.33203125" style="2" hidden="1" customWidth="1" outlineLevel="1"/>
    <col min="21" max="21" width="4.83203125" style="2" customWidth="1" collapsed="1"/>
    <col min="22" max="22" width="4.83203125" style="2" customWidth="1"/>
    <col min="23" max="23" width="6.58203125" style="2" customWidth="1"/>
    <col min="24" max="24" width="5.33203125" style="2" customWidth="1"/>
    <col min="25" max="25" width="6.58203125" style="2" customWidth="1"/>
    <col min="26" max="26" width="8.58203125" style="2" hidden="1" customWidth="1" outlineLevel="1"/>
    <col min="27" max="27" width="6.75" style="2" customWidth="1" collapsed="1"/>
    <col min="28" max="28" width="4.83203125" style="2" customWidth="1"/>
    <col min="29" max="29" width="5.83203125" style="2" customWidth="1" collapsed="1"/>
    <col min="30" max="30" width="5.08203125" style="2" customWidth="1"/>
    <col min="31" max="31" width="8.58203125" style="2"/>
    <col min="32" max="32" width="15.58203125" style="2" customWidth="1"/>
    <col min="33" max="16384" width="8.58203125" style="2"/>
  </cols>
  <sheetData>
    <row r="4" spans="1:64">
      <c r="B4" s="21" t="s">
        <v>1886</v>
      </c>
      <c r="C4" s="21"/>
      <c r="D4" s="21"/>
      <c r="E4" s="21"/>
      <c r="F4" s="22" t="s">
        <v>1846</v>
      </c>
      <c r="G4" s="22" t="s">
        <v>1846</v>
      </c>
      <c r="H4" s="22" t="s">
        <v>1846</v>
      </c>
      <c r="I4" s="22" t="s">
        <v>1846</v>
      </c>
      <c r="J4" s="27" t="s">
        <v>1846</v>
      </c>
      <c r="K4" s="22" t="s">
        <v>1846</v>
      </c>
      <c r="L4" s="27"/>
      <c r="M4" s="22"/>
      <c r="N4" s="21"/>
      <c r="O4" s="22" t="s">
        <v>1846</v>
      </c>
      <c r="P4" s="22" t="s">
        <v>1846</v>
      </c>
      <c r="Q4" s="21"/>
      <c r="R4" s="27" t="s">
        <v>1846</v>
      </c>
      <c r="S4" s="22" t="s">
        <v>1846</v>
      </c>
      <c r="T4" s="21"/>
      <c r="U4" s="22" t="s">
        <v>1846</v>
      </c>
      <c r="V4" s="22"/>
      <c r="W4" s="21"/>
      <c r="X4" s="22" t="s">
        <v>1846</v>
      </c>
      <c r="Y4" s="21"/>
      <c r="Z4" s="12"/>
      <c r="AA4" s="12"/>
      <c r="AB4" s="12"/>
      <c r="AC4" s="12"/>
      <c r="AD4" s="12"/>
      <c r="AE4" s="12"/>
      <c r="AF4" s="12"/>
    </row>
    <row r="5" spans="1:64">
      <c r="B5" s="23" t="s">
        <v>1887</v>
      </c>
      <c r="C5" s="23"/>
      <c r="D5" s="24" t="s">
        <v>1888</v>
      </c>
      <c r="E5" s="24" t="s">
        <v>1888</v>
      </c>
      <c r="F5" s="25" t="s">
        <v>1888</v>
      </c>
      <c r="G5" s="25" t="s">
        <v>1888</v>
      </c>
      <c r="H5" s="25" t="s">
        <v>1888</v>
      </c>
      <c r="I5" s="25"/>
      <c r="J5" s="28" t="s">
        <v>1888</v>
      </c>
      <c r="K5" s="25"/>
      <c r="L5" s="28" t="s">
        <v>1888</v>
      </c>
      <c r="M5" s="25"/>
      <c r="N5" s="24" t="s">
        <v>1888</v>
      </c>
      <c r="O5" s="25" t="s">
        <v>1888</v>
      </c>
      <c r="P5" s="25"/>
      <c r="Q5" s="24" t="s">
        <v>1889</v>
      </c>
      <c r="R5" s="28" t="s">
        <v>1888</v>
      </c>
      <c r="S5" s="25"/>
      <c r="T5" s="24"/>
      <c r="U5" s="25" t="s">
        <v>1888</v>
      </c>
      <c r="V5" s="25" t="s">
        <v>1888</v>
      </c>
      <c r="W5" s="24"/>
      <c r="X5" s="25" t="s">
        <v>2413</v>
      </c>
      <c r="Y5" s="24" t="s">
        <v>1889</v>
      </c>
      <c r="Z5" s="26"/>
      <c r="AA5" s="26"/>
      <c r="AB5" s="26"/>
      <c r="AC5" s="26"/>
      <c r="AD5" s="26"/>
      <c r="AE5" s="12"/>
      <c r="AF5" s="21" t="s">
        <v>2413</v>
      </c>
      <c r="AI5" s="23" t="s">
        <v>1887</v>
      </c>
      <c r="AJ5" s="23"/>
      <c r="AK5" s="24" t="s">
        <v>1297</v>
      </c>
      <c r="AL5" s="24" t="s">
        <v>1297</v>
      </c>
      <c r="AM5" s="25" t="s">
        <v>1297</v>
      </c>
      <c r="AN5" s="25" t="s">
        <v>1297</v>
      </c>
      <c r="AO5" s="25" t="s">
        <v>1297</v>
      </c>
      <c r="AP5" s="25"/>
      <c r="AQ5" s="28" t="s">
        <v>1297</v>
      </c>
      <c r="AR5" s="25"/>
      <c r="AS5" s="28" t="s">
        <v>1297</v>
      </c>
      <c r="AT5" s="25"/>
      <c r="AU5" s="24" t="s">
        <v>1297</v>
      </c>
      <c r="AV5" s="25" t="s">
        <v>1297</v>
      </c>
      <c r="AW5" s="25"/>
      <c r="AX5" s="24" t="s">
        <v>1889</v>
      </c>
      <c r="AY5" s="28" t="s">
        <v>1297</v>
      </c>
      <c r="AZ5" s="25"/>
      <c r="BA5" s="24"/>
      <c r="BB5" s="25" t="s">
        <v>1297</v>
      </c>
      <c r="BC5" s="25" t="s">
        <v>1297</v>
      </c>
      <c r="BD5" s="24"/>
      <c r="BE5" s="25"/>
      <c r="BF5" s="24" t="s">
        <v>1889</v>
      </c>
      <c r="BG5" s="26"/>
      <c r="BH5" s="26"/>
      <c r="BI5" s="26"/>
      <c r="BJ5" s="26"/>
    </row>
    <row r="6" spans="1:64" s="37" customFormat="1" ht="24" customHeight="1">
      <c r="A6" s="37" t="s">
        <v>2428</v>
      </c>
      <c r="B6" s="29" t="s">
        <v>1840</v>
      </c>
      <c r="C6" s="29" t="s">
        <v>1821</v>
      </c>
      <c r="D6" s="30" t="s">
        <v>1298</v>
      </c>
      <c r="E6" s="30" t="s">
        <v>1299</v>
      </c>
      <c r="F6" s="31" t="s">
        <v>1300</v>
      </c>
      <c r="G6" s="31" t="s">
        <v>1301</v>
      </c>
      <c r="H6" s="32" t="s">
        <v>1302</v>
      </c>
      <c r="I6" s="31" t="s">
        <v>1</v>
      </c>
      <c r="J6" s="32" t="s">
        <v>1303</v>
      </c>
      <c r="K6" s="31" t="s">
        <v>2</v>
      </c>
      <c r="L6" s="32" t="s">
        <v>1304</v>
      </c>
      <c r="M6" s="31" t="s">
        <v>3</v>
      </c>
      <c r="N6" s="31" t="s">
        <v>1305</v>
      </c>
      <c r="O6" s="32" t="s">
        <v>1841</v>
      </c>
      <c r="P6" s="33" t="s">
        <v>4</v>
      </c>
      <c r="Q6" s="31" t="s">
        <v>1727</v>
      </c>
      <c r="R6" s="32" t="s">
        <v>1842</v>
      </c>
      <c r="S6" s="31" t="s">
        <v>6</v>
      </c>
      <c r="T6" s="30" t="s">
        <v>1826</v>
      </c>
      <c r="U6" s="31" t="s">
        <v>1306</v>
      </c>
      <c r="V6" s="31" t="s">
        <v>1885</v>
      </c>
      <c r="W6" s="31" t="s">
        <v>1307</v>
      </c>
      <c r="X6" s="31" t="s">
        <v>1843</v>
      </c>
      <c r="Y6" s="30" t="s">
        <v>1309</v>
      </c>
      <c r="Z6" s="34" t="s">
        <v>7</v>
      </c>
      <c r="AA6" s="35" t="s">
        <v>2375</v>
      </c>
      <c r="AB6" s="34" t="s">
        <v>1728</v>
      </c>
      <c r="AC6" s="35" t="s">
        <v>1845</v>
      </c>
      <c r="AD6" s="35" t="s">
        <v>1828</v>
      </c>
      <c r="AE6" s="38" t="s">
        <v>1308</v>
      </c>
      <c r="AF6" s="38" t="s">
        <v>1309</v>
      </c>
      <c r="AH6" s="37" t="s">
        <v>2410</v>
      </c>
      <c r="AI6" s="29" t="s">
        <v>1840</v>
      </c>
      <c r="AJ6" s="29" t="s">
        <v>1821</v>
      </c>
      <c r="AK6" s="30" t="s">
        <v>1298</v>
      </c>
      <c r="AL6" s="30" t="s">
        <v>1299</v>
      </c>
      <c r="AM6" s="31" t="s">
        <v>1300</v>
      </c>
      <c r="AN6" s="31" t="s">
        <v>1301</v>
      </c>
      <c r="AO6" s="32" t="s">
        <v>1302</v>
      </c>
      <c r="AP6" s="31" t="s">
        <v>1</v>
      </c>
      <c r="AQ6" s="32" t="s">
        <v>1303</v>
      </c>
      <c r="AR6" s="31" t="s">
        <v>2</v>
      </c>
      <c r="AS6" s="32" t="s">
        <v>1304</v>
      </c>
      <c r="AT6" s="31" t="s">
        <v>3</v>
      </c>
      <c r="AU6" s="31" t="s">
        <v>1305</v>
      </c>
      <c r="AV6" s="32" t="s">
        <v>1841</v>
      </c>
      <c r="AW6" s="33" t="s">
        <v>4</v>
      </c>
      <c r="AX6" s="31" t="s">
        <v>1727</v>
      </c>
      <c r="AY6" s="32" t="s">
        <v>1842</v>
      </c>
      <c r="AZ6" s="31" t="s">
        <v>6</v>
      </c>
      <c r="BA6" s="30" t="s">
        <v>1826</v>
      </c>
      <c r="BB6" s="31" t="s">
        <v>1306</v>
      </c>
      <c r="BC6" s="31" t="s">
        <v>1885</v>
      </c>
      <c r="BD6" s="31" t="s">
        <v>1307</v>
      </c>
      <c r="BE6" s="31" t="s">
        <v>1843</v>
      </c>
      <c r="BF6" s="30" t="s">
        <v>1309</v>
      </c>
      <c r="BG6" s="35" t="s">
        <v>2375</v>
      </c>
      <c r="BH6" s="34" t="s">
        <v>1728</v>
      </c>
      <c r="BI6" s="35" t="s">
        <v>1845</v>
      </c>
      <c r="BJ6" s="35" t="s">
        <v>1828</v>
      </c>
      <c r="BK6" s="36" t="s">
        <v>1308</v>
      </c>
      <c r="BL6" s="36" t="s">
        <v>1309</v>
      </c>
    </row>
    <row r="7" spans="1:64">
      <c r="A7" s="2">
        <f t="shared" ref="A7:A68" si="0">ROW()-6</f>
        <v>1</v>
      </c>
      <c r="B7" s="12" t="str">
        <f>IFERROR(VLOOKUP(C7,リスト!AI$1:AO300,2,FALSE),"")</f>
        <v>44504</v>
      </c>
      <c r="C7" s="2" t="str">
        <f>H7&amp;"-"&amp;J7</f>
        <v>90761-05170</v>
      </c>
      <c r="D7" s="12" t="s">
        <v>11</v>
      </c>
      <c r="E7" s="12" t="s">
        <v>9</v>
      </c>
      <c r="F7" s="19">
        <v>45789</v>
      </c>
      <c r="G7" s="19">
        <v>45790</v>
      </c>
      <c r="H7" s="20" t="s">
        <v>110</v>
      </c>
      <c r="I7" s="12" t="str">
        <f>IFERROR(VLOOKUP('（1129）見本'!H7,リスト!G$1:H100,2,FALSE),"")</f>
        <v>中部広域</v>
      </c>
      <c r="J7" s="20" t="s">
        <v>1853</v>
      </c>
      <c r="K7" s="12" t="str">
        <f>IFERROR(VLOOKUP('（1129）見本'!J7,リスト!J$1:K196,2,FALSE),"")</f>
        <v xml:space="preserve">㈱トーノーデリカ  </v>
      </c>
      <c r="L7" s="20" t="s">
        <v>1311</v>
      </c>
      <c r="M7" s="12" t="str">
        <f>IFERROR(VLOOKUP('（1129）見本'!L7,リスト!O$1:P4934,2,FALSE),"")</f>
        <v>仕向先無し</v>
      </c>
      <c r="N7" s="12" t="s">
        <v>1815</v>
      </c>
      <c r="O7" s="20" t="s">
        <v>1855</v>
      </c>
      <c r="P7" s="12" t="str">
        <f>IFERROR(VLOOKUP('（1129）見本'!O7,リスト!W$1:X500,2,FALSE),"")</f>
        <v>Cﾅ-ﾑﾈﾆｸ</v>
      </c>
      <c r="Q7" s="12"/>
      <c r="R7" s="20" t="s">
        <v>1825</v>
      </c>
      <c r="S7" s="12" t="str">
        <f>IFERROR(VLOOKUP(R7,リスト!AE$1:AF16,2,FALSE),"")</f>
        <v>2K X 6</v>
      </c>
      <c r="T7" s="12">
        <f>VLOOKUP(R7,リスト!AE$3:AG20,3,FALSE)</f>
        <v>12</v>
      </c>
      <c r="U7" s="12">
        <v>40</v>
      </c>
      <c r="V7" s="12" t="s">
        <v>20</v>
      </c>
      <c r="W7" s="12" t="s">
        <v>20</v>
      </c>
      <c r="X7" s="12" t="s">
        <v>2411</v>
      </c>
      <c r="Y7" s="12"/>
      <c r="Z7" s="12"/>
      <c r="AA7" s="12" t="str">
        <f>IFERROR(_xlfn.IFS(P7="Cﾅ-ﾑﾈﾆｸ","ﾑﾈﾆｸ",P7="Cﾅ-ﾓﾓﾆｸ","ﾓﾓﾆｸ",P7="Cﾅ-ｻｻﾐ","ｻｻﾐ",P7="Cﾅ-ｷﾓ","ｷﾓ",P7="Cﾅ-ｽﾅｷﾞﾓ","ｽﾅｷﾞﾓ",P7="Cﾅ-ﾃﾊﾞﾓﾄ","ﾃﾊﾞﾓﾄ",P7="Cﾅ-ﾃﾊﾞｻｷ","ﾃﾊﾞｻｷ",P7="Cﾅ-ﾃﾊﾞﾅｶﾊ-ﾌ","ﾃﾊﾞｻｷ",P7="Cﾅﾕﾒﾐﾄﾞﾘﾑﾈ1KG","ﾑﾈﾆｸ",P7="Cﾅﾕﾒﾐﾄﾞﾘﾓﾓ1KG","ﾓﾓﾆｸ",P7="Cﾅﾕﾒｻｻﾐ500ﾊﾟｯｸ","ｻｻﾐ",P7="Cﾅﾕﾒﾐﾄﾞﾘﾓﾓ1KGCﾅﾕﾒﾐﾄﾞﾘﾓﾄ1KG","ﾓﾓﾆｸ",P7="Cﾅ-ﾑﾈｷﾘﾐ20/30","ﾑﾈﾆｸ",P7="Cﾅ-ｶﾜﾅｼﾑﾈｷﾘﾐ","ﾑﾈﾆｸ",P7="Cﾅﾕﾒﾐﾄﾞﾘﾓﾄ1KG","ﾃﾊﾞﾓﾄ"),"")</f>
        <v>ﾑﾈﾆｸ</v>
      </c>
      <c r="AB7" s="12">
        <f>IFERROR(T7*U7,"")</f>
        <v>480</v>
      </c>
      <c r="AC7" s="12" t="str">
        <f>IFERROR(IF(P7="","",AB7*VLOOKUP(P7,リスト!#REF!,2,FALSE)),"")</f>
        <v/>
      </c>
      <c r="AD7" s="12" t="str">
        <f>IFERROR(AC7/12,"")</f>
        <v/>
      </c>
      <c r="AE7" s="12"/>
      <c r="AF7" s="12" t="s">
        <v>2412</v>
      </c>
    </row>
    <row r="8" spans="1:64">
      <c r="A8" s="2">
        <f t="shared" si="0"/>
        <v>2</v>
      </c>
      <c r="B8" s="12" t="str">
        <f>IFERROR(VLOOKUP(C8,リスト!AI$1:AO301,2,FALSE),"")</f>
        <v>44504</v>
      </c>
      <c r="C8" s="2" t="str">
        <f t="shared" ref="C8:C71" si="1">H8&amp;"-"&amp;J8</f>
        <v>90761-05170</v>
      </c>
      <c r="D8" s="12" t="s">
        <v>11</v>
      </c>
      <c r="E8" s="12" t="s">
        <v>9</v>
      </c>
      <c r="F8" s="19">
        <v>45789</v>
      </c>
      <c r="G8" s="19">
        <v>45790</v>
      </c>
      <c r="H8" s="20" t="s">
        <v>110</v>
      </c>
      <c r="I8" s="12" t="str">
        <f>IFERROR(VLOOKUP('（1129）見本'!H8,リスト!G$1:H101,2,FALSE),"")</f>
        <v>中部広域</v>
      </c>
      <c r="J8" s="20" t="s">
        <v>1853</v>
      </c>
      <c r="K8" s="12" t="str">
        <f>IFERROR(VLOOKUP('（1129）見本'!J8,リスト!J$1:K197,2,FALSE),"")</f>
        <v xml:space="preserve">㈱トーノーデリカ  </v>
      </c>
      <c r="L8" s="20" t="s">
        <v>1311</v>
      </c>
      <c r="M8" s="12" t="str">
        <f>IFERROR(VLOOKUP('（1129）見本'!L8,リスト!O$1:P4935,2,FALSE),"")</f>
        <v>仕向先無し</v>
      </c>
      <c r="N8" s="12" t="s">
        <v>1815</v>
      </c>
      <c r="O8" s="20" t="s">
        <v>1829</v>
      </c>
      <c r="P8" s="12" t="str">
        <f>IFERROR(VLOOKUP('（1129）見本'!O8,リスト!W$1:X501,2,FALSE),"")</f>
        <v>Cﾅ-ﾓﾓﾆｸ</v>
      </c>
      <c r="Q8" s="12"/>
      <c r="R8" s="20" t="s">
        <v>1825</v>
      </c>
      <c r="S8" s="12" t="str">
        <f>IFERROR(VLOOKUP(R8,リスト!AE$1:AF17,2,FALSE),"")</f>
        <v>2K X 6</v>
      </c>
      <c r="T8" s="12">
        <f>VLOOKUP(R8,リスト!AE$3:AG21,3,FALSE)</f>
        <v>12</v>
      </c>
      <c r="U8" s="12">
        <v>130</v>
      </c>
      <c r="V8" s="12" t="s">
        <v>20</v>
      </c>
      <c r="W8" s="12" t="s">
        <v>20</v>
      </c>
      <c r="X8" s="12"/>
      <c r="Y8" s="12"/>
      <c r="Z8" s="12"/>
      <c r="AA8" s="12" t="str">
        <f t="shared" ref="AA8:AA58" si="2">IFERROR(_xlfn.IFS(P8="Cﾅ-ﾑﾈﾆｸ","ﾑﾈﾆｸ",P8="Cﾅ-ﾓﾓﾆｸ","ﾓﾓﾆｸ",P8="Cﾅ-ｻｻﾐ","ｻｻﾐ",P8="Cﾅ-ｷﾓ","ｷﾓ",P8="Cﾅ-ｽﾅｷﾞﾓ","ｽﾅｷﾞﾓ",P8="Cﾅ-ﾃﾊﾞﾓﾄ","ﾃﾊﾞﾓﾄ",P8="Cﾅ-ﾃﾊﾞｻｷ","ﾃﾊﾞｻｷ",P8="Cﾅ-ﾃﾊﾞﾅｶﾊ-ﾌ","ﾃﾊﾞｻｷ",P8="Cﾅﾕﾒﾐﾄﾞﾘﾑﾈ1KG","ﾑﾈﾆｸ",P8="Cﾅﾕﾒﾐﾄﾞﾘﾓﾓ1KG","ﾓﾓﾆｸ",P8="Cﾅﾕﾒｻｻﾐ500ﾊﾟｯｸ","ｻｻﾐ",P8="Cﾅﾕﾒﾐﾄﾞﾘﾓﾓ1KGCﾅﾕﾒﾐﾄﾞﾘﾓﾄ1KG","ﾓﾓﾆｸ",P8="Cﾅ-ﾑﾈｷﾘﾐ20/30","ﾑﾈﾆｸ",P8="Cﾅ-ｶﾜﾅｼﾑﾈｷﾘﾐ","ﾑﾈﾆｸ",P8="Cﾅﾕﾒﾐﾄﾞﾘﾓﾄ1KG","ﾃﾊﾞﾓﾄ"),"")</f>
        <v>ﾓﾓﾆｸ</v>
      </c>
      <c r="AB8" s="12">
        <f t="shared" ref="AB8:AB58" si="3">IFERROR(T8*U8,"")</f>
        <v>1560</v>
      </c>
      <c r="AC8" s="12" t="str">
        <f>IFERROR(IF(P8="","",AB8*VLOOKUP(P8,リスト!#REF!,2,FALSE)),"")</f>
        <v/>
      </c>
      <c r="AD8" s="12" t="str">
        <f t="shared" ref="AD8:AD58" si="4">IFERROR(AC8/12,"")</f>
        <v/>
      </c>
      <c r="AE8" s="12"/>
      <c r="AF8" s="12"/>
    </row>
    <row r="9" spans="1:64">
      <c r="A9" s="2">
        <f t="shared" si="0"/>
        <v>3</v>
      </c>
      <c r="B9" s="12" t="str">
        <f>IFERROR(VLOOKUP(C9,リスト!AI$1:AO302,2,FALSE),"")</f>
        <v>44504</v>
      </c>
      <c r="C9" s="2" t="str">
        <f t="shared" si="1"/>
        <v>90761-05170</v>
      </c>
      <c r="D9" s="12" t="s">
        <v>11</v>
      </c>
      <c r="E9" s="12" t="s">
        <v>9</v>
      </c>
      <c r="F9" s="19">
        <v>45789</v>
      </c>
      <c r="G9" s="19">
        <v>45790</v>
      </c>
      <c r="H9" s="20" t="s">
        <v>110</v>
      </c>
      <c r="I9" s="12" t="str">
        <f>IFERROR(VLOOKUP('（1129）見本'!H9,リスト!G$1:H103,2,FALSE),"")</f>
        <v>中部広域</v>
      </c>
      <c r="J9" s="20" t="s">
        <v>1853</v>
      </c>
      <c r="K9" s="12" t="str">
        <f>IFERROR(VLOOKUP('（1129）見本'!J9,リスト!J$1:K199,2,FALSE),"")</f>
        <v xml:space="preserve">㈱トーノーデリカ  </v>
      </c>
      <c r="L9" s="20" t="s">
        <v>1311</v>
      </c>
      <c r="M9" s="12" t="str">
        <f>IFERROR(VLOOKUP('（1129）見本'!L9,リスト!O$1:P4937,2,FALSE),"")</f>
        <v>仕向先無し</v>
      </c>
      <c r="N9" s="12" t="s">
        <v>1815</v>
      </c>
      <c r="O9" s="20" t="s">
        <v>1831</v>
      </c>
      <c r="P9" s="12" t="str">
        <f>IFERROR(VLOOKUP('（1129）見本'!O9,リスト!W$1:X503,2,FALSE),"")</f>
        <v>Cﾅ-ｷﾓ</v>
      </c>
      <c r="Q9" s="12"/>
      <c r="R9" s="20" t="s">
        <v>1825</v>
      </c>
      <c r="S9" s="12" t="str">
        <f>IFERROR(VLOOKUP(R9,リスト!AE$1:AF19,2,FALSE),"")</f>
        <v>2K X 6</v>
      </c>
      <c r="T9" s="12">
        <f>VLOOKUP(R9,リスト!AE$3:AG23,3,FALSE)</f>
        <v>12</v>
      </c>
      <c r="U9" s="12">
        <v>3</v>
      </c>
      <c r="V9" s="12" t="s">
        <v>20</v>
      </c>
      <c r="W9" s="12" t="s">
        <v>20</v>
      </c>
      <c r="X9" s="12"/>
      <c r="Y9" s="12"/>
      <c r="Z9" s="12"/>
      <c r="AA9" s="12" t="str">
        <f t="shared" si="2"/>
        <v>ｷﾓ</v>
      </c>
      <c r="AB9" s="12">
        <f t="shared" si="3"/>
        <v>36</v>
      </c>
      <c r="AC9" s="12" t="str">
        <f>IFERROR(IF(P9="","",AB9*VLOOKUP(P9,リスト!#REF!,2,FALSE)),"")</f>
        <v/>
      </c>
      <c r="AD9" s="12" t="str">
        <f t="shared" si="4"/>
        <v/>
      </c>
      <c r="AE9" s="12"/>
      <c r="AF9" s="12"/>
    </row>
    <row r="10" spans="1:64">
      <c r="A10" s="2">
        <f t="shared" si="0"/>
        <v>4</v>
      </c>
      <c r="B10" s="12" t="str">
        <f>IFERROR(VLOOKUP(C10,リスト!AI$1:AO303,2,FALSE),"")</f>
        <v>44504</v>
      </c>
      <c r="C10" s="2" t="str">
        <f t="shared" si="1"/>
        <v>90761-05170</v>
      </c>
      <c r="D10" s="12" t="s">
        <v>11</v>
      </c>
      <c r="E10" s="12" t="s">
        <v>9</v>
      </c>
      <c r="F10" s="19">
        <v>45789</v>
      </c>
      <c r="G10" s="19">
        <v>45790</v>
      </c>
      <c r="H10" s="20" t="s">
        <v>110</v>
      </c>
      <c r="I10" s="12" t="str">
        <f>IFERROR(VLOOKUP('（1129）見本'!H10,リスト!G$1:H104,2,FALSE),"")</f>
        <v>中部広域</v>
      </c>
      <c r="J10" s="20" t="s">
        <v>1853</v>
      </c>
      <c r="K10" s="12" t="str">
        <f>IFERROR(VLOOKUP('（1129）見本'!J10,リスト!J$1:K200,2,FALSE),"")</f>
        <v xml:space="preserve">㈱トーノーデリカ  </v>
      </c>
      <c r="L10" s="20" t="s">
        <v>1311</v>
      </c>
      <c r="M10" s="12" t="str">
        <f>IFERROR(VLOOKUP('（1129）見本'!L10,リスト!O$1:P4938,2,FALSE),"")</f>
        <v>仕向先無し</v>
      </c>
      <c r="N10" s="12" t="s">
        <v>1815</v>
      </c>
      <c r="O10" s="20" t="s">
        <v>1832</v>
      </c>
      <c r="P10" s="12" t="str">
        <f>IFERROR(VLOOKUP('（1129）見本'!O10,リスト!W$1:X504,2,FALSE),"")</f>
        <v>Cﾅ-ｽﾅｷﾞﾓ</v>
      </c>
      <c r="Q10" s="12"/>
      <c r="R10" s="20" t="s">
        <v>1825</v>
      </c>
      <c r="S10" s="12" t="str">
        <f>IFERROR(VLOOKUP(R10,リスト!AE$1:AF20,2,FALSE),"")</f>
        <v>2K X 6</v>
      </c>
      <c r="T10" s="12">
        <f>VLOOKUP(R10,リスト!AE$3:AG24,3,FALSE)</f>
        <v>12</v>
      </c>
      <c r="U10" s="12">
        <v>2</v>
      </c>
      <c r="V10" s="12" t="s">
        <v>20</v>
      </c>
      <c r="W10" s="12" t="s">
        <v>20</v>
      </c>
      <c r="X10" s="12"/>
      <c r="Y10" s="12"/>
      <c r="Z10" s="12"/>
      <c r="AA10" s="12" t="str">
        <f t="shared" si="2"/>
        <v>ｽﾅｷﾞﾓ</v>
      </c>
      <c r="AB10" s="12">
        <f>IFERROR(T10*U10,"")</f>
        <v>24</v>
      </c>
      <c r="AC10" s="12" t="str">
        <f>IFERROR(IF(P10="","",AB10*VLOOKUP(P10,リスト!#REF!,2,FALSE)),"")</f>
        <v/>
      </c>
      <c r="AD10" s="12" t="str">
        <f t="shared" si="4"/>
        <v/>
      </c>
      <c r="AE10" s="12"/>
      <c r="AF10" s="12"/>
    </row>
    <row r="11" spans="1:64">
      <c r="A11" s="2">
        <f t="shared" si="0"/>
        <v>5</v>
      </c>
      <c r="B11" s="12" t="str">
        <f>IFERROR(VLOOKUP(C11,リスト!AI$1:AO304,2,FALSE),"")</f>
        <v>44504</v>
      </c>
      <c r="C11" s="2" t="str">
        <f t="shared" si="1"/>
        <v>90761-05170</v>
      </c>
      <c r="D11" s="12" t="s">
        <v>11</v>
      </c>
      <c r="E11" s="12" t="s">
        <v>9</v>
      </c>
      <c r="F11" s="19">
        <v>45789</v>
      </c>
      <c r="G11" s="19">
        <v>45790</v>
      </c>
      <c r="H11" s="20" t="s">
        <v>110</v>
      </c>
      <c r="I11" s="12" t="str">
        <f>IFERROR(VLOOKUP('（1129）見本'!H11,リスト!G$1:H106,2,FALSE),"")</f>
        <v>中部広域</v>
      </c>
      <c r="J11" s="20" t="s">
        <v>1853</v>
      </c>
      <c r="K11" s="12" t="str">
        <f>IFERROR(VLOOKUP('（1129）見本'!J11,リスト!J$1:K202,2,FALSE),"")</f>
        <v xml:space="preserve">㈱トーノーデリカ  </v>
      </c>
      <c r="L11" s="20" t="s">
        <v>1311</v>
      </c>
      <c r="M11" s="12" t="str">
        <f>IFERROR(VLOOKUP('（1129）見本'!L11,リスト!O$1:P4940,2,FALSE),"")</f>
        <v>仕向先無し</v>
      </c>
      <c r="N11" s="12" t="s">
        <v>1815</v>
      </c>
      <c r="O11" s="20" t="s">
        <v>1834</v>
      </c>
      <c r="P11" s="12" t="str">
        <f>IFERROR(VLOOKUP('（1129）見本'!O11,リスト!W$1:X506,2,FALSE),"")</f>
        <v>Cﾅ-ﾃﾊﾞｻｷ</v>
      </c>
      <c r="Q11" s="12"/>
      <c r="R11" s="20" t="s">
        <v>1825</v>
      </c>
      <c r="S11" s="12" t="str">
        <f>IFERROR(VLOOKUP(R11,リスト!AE$1:AF22,2,FALSE),"")</f>
        <v>2K X 6</v>
      </c>
      <c r="T11" s="12">
        <f>VLOOKUP(R11,リスト!AE$3:AG26,3,FALSE)</f>
        <v>12</v>
      </c>
      <c r="U11" s="12">
        <v>8</v>
      </c>
      <c r="V11" s="12" t="s">
        <v>20</v>
      </c>
      <c r="W11" s="12" t="s">
        <v>20</v>
      </c>
      <c r="X11" s="12"/>
      <c r="Y11" s="12"/>
      <c r="Z11" s="12"/>
      <c r="AA11" s="12" t="str">
        <f t="shared" si="2"/>
        <v>ﾃﾊﾞｻｷ</v>
      </c>
      <c r="AB11" s="12">
        <f>IFERROR(T11*U11,"")</f>
        <v>96</v>
      </c>
      <c r="AC11" s="12" t="str">
        <f>IFERROR(IF(P11="","",AB11*VLOOKUP(P11,リスト!#REF!,2,FALSE)),"")</f>
        <v/>
      </c>
      <c r="AD11" s="12" t="str">
        <f t="shared" si="4"/>
        <v/>
      </c>
      <c r="AE11" s="12"/>
      <c r="AF11" s="12"/>
    </row>
    <row r="12" spans="1:64">
      <c r="A12" s="2">
        <f t="shared" si="0"/>
        <v>6</v>
      </c>
      <c r="B12" s="12" t="str">
        <f>IFERROR(VLOOKUP(C12,リスト!AI$1:AO305,2,FALSE),"")</f>
        <v>44554</v>
      </c>
      <c r="C12" s="2" t="str">
        <f t="shared" si="1"/>
        <v>90204-01470</v>
      </c>
      <c r="D12" s="12" t="s">
        <v>11</v>
      </c>
      <c r="E12" s="12" t="s">
        <v>9</v>
      </c>
      <c r="F12" s="19">
        <v>45789</v>
      </c>
      <c r="G12" s="19">
        <v>45792</v>
      </c>
      <c r="H12" s="20" t="s">
        <v>1857</v>
      </c>
      <c r="I12" s="12" t="str">
        <f>IFERROR(VLOOKUP('（1129）見本'!H12,リスト!G$1:H300,2,FALSE),"")</f>
        <v>東京FC課</v>
      </c>
      <c r="J12" s="20" t="s">
        <v>1851</v>
      </c>
      <c r="K12" s="12" t="str">
        <f>IFERROR(VLOOKUP('（1129）見本'!J12,リスト!J$1:K203,2,FALSE),"")</f>
        <v>ＮＢＣ東京</v>
      </c>
      <c r="L12" s="20">
        <v>10051</v>
      </c>
      <c r="M12" s="12" t="str">
        <f>IFERROR(VLOOKUP('（1129）見本'!L12,リスト!O$1:P4941,2,FALSE),"")</f>
        <v>オーケー</v>
      </c>
      <c r="N12" s="12" t="s">
        <v>1817</v>
      </c>
      <c r="O12" s="20" t="s">
        <v>1859</v>
      </c>
      <c r="P12" s="12" t="str">
        <f>IFERROR(VLOOKUP('（1129）見本'!O12,リスト!W$1:X507,2,FALSE),"")</f>
        <v>Cﾅﾕﾒﾐﾄﾞﾘﾓﾓ1KG</v>
      </c>
      <c r="Q12" s="12"/>
      <c r="R12" s="20" t="s">
        <v>1861</v>
      </c>
      <c r="S12" s="12" t="str">
        <f>IFERROR(VLOOKUP(R12,リスト!AE$1:AF23,2,FALSE),"")</f>
        <v>1K X 12</v>
      </c>
      <c r="T12" s="12">
        <f>VLOOKUP(R12,リスト!AE$3:AG27,3,FALSE)</f>
        <v>12</v>
      </c>
      <c r="U12" s="12">
        <v>5</v>
      </c>
      <c r="V12" s="12" t="s">
        <v>15</v>
      </c>
      <c r="W12" s="12" t="s">
        <v>15</v>
      </c>
      <c r="X12" s="12"/>
      <c r="Y12" s="12" t="s">
        <v>1849</v>
      </c>
      <c r="Z12" s="12"/>
      <c r="AA12" s="12" t="str">
        <f t="shared" ref="AA12" si="5">IFERROR(_xlfn.IFS(P12="Cﾅ-ﾑﾈﾆｸ","ﾑﾈﾆｸ",P12="Cﾅ-ﾓﾓﾆｸ","ﾓﾓﾆｸ",P12="Cﾅ-ｻｻﾐ","ｻｻﾐ",P12="Cﾅ-ｷﾓ","ｷﾓ",P12="Cﾅ-ｽﾅｷﾞﾓ","ｽﾅｷﾞﾓ",P12="Cﾅ-ﾃﾊﾞﾓﾄ","ﾃﾊﾞﾓﾄ",P12="Cﾅ-ﾃﾊﾞｻｷ","ﾃﾊﾞｻｷ",P12="Cﾅ-ﾃﾊﾞﾅｶﾊ-ﾌ","ﾃﾊﾞｻｷ",P12="Cﾅﾕﾒﾐﾄﾞﾘﾑﾈ1KG","ﾑﾈﾆｸ",P12="Cﾅﾕﾒﾐﾄﾞﾘﾓﾓ1KG","ﾓﾓﾆｸ",P12="Cﾅﾕﾒｻｻﾐ500ﾊﾟｯｸ","ｻｻﾐ",P12="Cﾅﾕﾒﾐﾄﾞﾘﾓﾓ1KGCﾅﾕﾒﾐﾄﾞﾘﾓﾄ1KG","ﾓﾓﾆｸ",P12="Cﾅ-ﾑﾈｷﾘﾐ20/30","ﾑﾈﾆｸ",P12="Cﾅ-ｶﾜﾅｼﾑﾈｷﾘﾐ","ﾑﾈﾆｸ",P12="Cﾅﾕﾒﾐﾄﾞﾘﾓﾄ1KG","ﾃﾊﾞﾓﾄ"),"")</f>
        <v>ﾓﾓﾆｸ</v>
      </c>
      <c r="AB12" s="12">
        <f t="shared" ref="AB12" si="6">IFERROR(T12*U12,"")</f>
        <v>60</v>
      </c>
      <c r="AC12" s="12" t="str">
        <f>IFERROR(IF(P12="","",AB12*VLOOKUP(P12,リスト!#REF!,2,FALSE)),"")</f>
        <v/>
      </c>
      <c r="AD12" s="12" t="str">
        <f t="shared" ref="AD12" si="7">IFERROR(AC12/12,"")</f>
        <v/>
      </c>
      <c r="AE12" s="12"/>
      <c r="AF12" s="12"/>
    </row>
    <row r="13" spans="1:64">
      <c r="A13" s="2">
        <f t="shared" si="0"/>
        <v>7</v>
      </c>
      <c r="B13" s="12" t="str">
        <f>IFERROR(VLOOKUP(C13,リスト!AI$1:AO306,2,FALSE),"")</f>
        <v>44554</v>
      </c>
      <c r="C13" s="2" t="str">
        <f t="shared" si="1"/>
        <v>90204-01470</v>
      </c>
      <c r="D13" s="12" t="s">
        <v>11</v>
      </c>
      <c r="E13" s="12" t="s">
        <v>9</v>
      </c>
      <c r="F13" s="19">
        <v>45789</v>
      </c>
      <c r="G13" s="19">
        <v>45792</v>
      </c>
      <c r="H13" s="20" t="s">
        <v>1857</v>
      </c>
      <c r="I13" s="12" t="str">
        <f>IFERROR(VLOOKUP('（1129）見本'!H13,リスト!G$1:H301,2,FALSE),"")</f>
        <v>東京FC課</v>
      </c>
      <c r="J13" s="20" t="s">
        <v>1851</v>
      </c>
      <c r="K13" s="12" t="str">
        <f>IFERROR(VLOOKUP('（1129）見本'!J13,リスト!J$1:K204,2,FALSE),"")</f>
        <v>ＮＢＣ東京</v>
      </c>
      <c r="L13" s="20">
        <v>10051</v>
      </c>
      <c r="M13" s="12" t="str">
        <f>IFERROR(VLOOKUP('（1129）見本'!L13,リスト!O$1:P4942,2,FALSE),"")</f>
        <v>オーケー</v>
      </c>
      <c r="N13" s="12" t="s">
        <v>1817</v>
      </c>
      <c r="O13" s="20" t="s">
        <v>1859</v>
      </c>
      <c r="P13" s="12" t="str">
        <f>IFERROR(VLOOKUP('（1129）見本'!O13,リスト!W$1:X508,2,FALSE),"")</f>
        <v>Cﾅﾕﾒﾐﾄﾞﾘﾓﾓ1KG</v>
      </c>
      <c r="Q13" s="12"/>
      <c r="R13" s="20" t="s">
        <v>1861</v>
      </c>
      <c r="S13" s="12" t="str">
        <f>IFERROR(VLOOKUP(R13,リスト!AE$1:AF24,2,FALSE),"")</f>
        <v>1K X 12</v>
      </c>
      <c r="T13" s="12">
        <f>VLOOKUP(R13,リスト!AE$3:AG28,3,FALSE)</f>
        <v>12</v>
      </c>
      <c r="U13" s="12">
        <v>5</v>
      </c>
      <c r="V13" s="12" t="s">
        <v>15</v>
      </c>
      <c r="W13" s="12" t="s">
        <v>15</v>
      </c>
      <c r="X13" s="12"/>
      <c r="Y13" s="12" t="s">
        <v>1849</v>
      </c>
      <c r="Z13" s="12"/>
      <c r="AA13" s="12" t="str">
        <f t="shared" si="2"/>
        <v>ﾓﾓﾆｸ</v>
      </c>
      <c r="AB13" s="12">
        <f t="shared" ref="AB13:AB14" si="8">IFERROR(T13*U13,"")</f>
        <v>60</v>
      </c>
      <c r="AC13" s="12" t="str">
        <f>IFERROR(IF(P13="","",AB13*VLOOKUP(P13,リスト!#REF!,2,FALSE)),"")</f>
        <v/>
      </c>
      <c r="AD13" s="12" t="str">
        <f t="shared" si="4"/>
        <v/>
      </c>
      <c r="AE13" s="12"/>
      <c r="AF13" s="12"/>
    </row>
    <row r="14" spans="1:64">
      <c r="A14" s="2">
        <f t="shared" si="0"/>
        <v>8</v>
      </c>
      <c r="B14" s="12" t="str">
        <f>IFERROR(VLOOKUP(C14,リスト!AI$1:AO307,2,FALSE),"")</f>
        <v>44554</v>
      </c>
      <c r="C14" s="2" t="str">
        <f t="shared" si="1"/>
        <v>90204-01470</v>
      </c>
      <c r="D14" s="12" t="s">
        <v>11</v>
      </c>
      <c r="E14" s="12" t="s">
        <v>9</v>
      </c>
      <c r="F14" s="19">
        <v>45789</v>
      </c>
      <c r="G14" s="19">
        <v>45792</v>
      </c>
      <c r="H14" s="20" t="s">
        <v>1857</v>
      </c>
      <c r="I14" s="12" t="str">
        <f>IFERROR(VLOOKUP('（1129）見本'!H14,リスト!G$1:H302,2,FALSE),"")</f>
        <v>東京FC課</v>
      </c>
      <c r="J14" s="20" t="s">
        <v>1851</v>
      </c>
      <c r="K14" s="12" t="str">
        <f>IFERROR(VLOOKUP('（1129）見本'!J14,リスト!J$1:K205,2,FALSE),"")</f>
        <v>ＮＢＣ東京</v>
      </c>
      <c r="L14" s="20">
        <v>10051</v>
      </c>
      <c r="M14" s="12" t="str">
        <f>IFERROR(VLOOKUP('（1129）見本'!L14,リスト!O$1:P4943,2,FALSE),"")</f>
        <v>オーケー</v>
      </c>
      <c r="N14" s="12" t="s">
        <v>1817</v>
      </c>
      <c r="O14" s="20" t="s">
        <v>1860</v>
      </c>
      <c r="P14" s="12" t="str">
        <f>IFERROR(VLOOKUP('（1129）見本'!O14,リスト!W$1:X509,2,FALSE),"")</f>
        <v>Cﾅﾕﾒｻｻﾐ500ﾊﾟｯｸ</v>
      </c>
      <c r="Q14" s="12"/>
      <c r="R14" s="20" t="s">
        <v>1825</v>
      </c>
      <c r="S14" s="12" t="str">
        <f>IFERROR(VLOOKUP(R14,リスト!AE$1:AF25,2,FALSE),"")</f>
        <v>2K X 6</v>
      </c>
      <c r="T14" s="12">
        <f>VLOOKUP(R14,リスト!AE$3:AG29,3,FALSE)</f>
        <v>12</v>
      </c>
      <c r="U14" s="12">
        <v>1</v>
      </c>
      <c r="V14" s="12" t="s">
        <v>15</v>
      </c>
      <c r="W14" s="12" t="s">
        <v>15</v>
      </c>
      <c r="X14" s="12"/>
      <c r="Y14" s="12" t="s">
        <v>1849</v>
      </c>
      <c r="Z14" s="12"/>
      <c r="AA14" s="12" t="str">
        <f t="shared" si="2"/>
        <v>ｻｻﾐ</v>
      </c>
      <c r="AB14" s="12">
        <f t="shared" si="8"/>
        <v>12</v>
      </c>
      <c r="AC14" s="12" t="str">
        <f>IFERROR(IF(P14="","",AB14*VLOOKUP(P14,リスト!#REF!,2,FALSE)),"")</f>
        <v/>
      </c>
      <c r="AD14" s="12" t="str">
        <f t="shared" si="4"/>
        <v/>
      </c>
      <c r="AE14" s="12"/>
      <c r="AF14" s="12"/>
    </row>
    <row r="15" spans="1:64">
      <c r="A15" s="2">
        <f t="shared" si="0"/>
        <v>9</v>
      </c>
      <c r="B15" s="12" t="str">
        <f>IFERROR(VLOOKUP(C15,リスト!AI$1:AO308,2,FALSE),"")</f>
        <v/>
      </c>
      <c r="C15" s="2" t="str">
        <f t="shared" si="1"/>
        <v>90455-04722</v>
      </c>
      <c r="D15" s="12" t="s">
        <v>1864</v>
      </c>
      <c r="E15" s="12" t="s">
        <v>9</v>
      </c>
      <c r="F15" s="19">
        <v>45789</v>
      </c>
      <c r="G15" s="19">
        <v>45790</v>
      </c>
      <c r="H15" s="20" t="s">
        <v>1848</v>
      </c>
      <c r="I15" s="12" t="str">
        <f>IFERROR(VLOOKUP('（1129）見本'!H15,リスト!G$1:H303,2,FALSE),"")</f>
        <v>大阪FC課</v>
      </c>
      <c r="J15" s="20" t="s">
        <v>1850</v>
      </c>
      <c r="K15" s="12" t="str">
        <f>IFERROR(VLOOKUP('（1129）見本'!J15,リスト!J$1:K206,2,FALSE),"")</f>
        <v>ＮＢＣ関西</v>
      </c>
      <c r="L15" s="20" t="s">
        <v>1862</v>
      </c>
      <c r="M15" s="12" t="str">
        <f>IFERROR(VLOOKUP('（1129）見本'!L15,リスト!O$1:P4944,2,FALSE),"")</f>
        <v>イオンビック</v>
      </c>
      <c r="N15" s="12" t="s">
        <v>1815</v>
      </c>
      <c r="O15" s="20" t="s">
        <v>1855</v>
      </c>
      <c r="P15" s="12" t="str">
        <f>IFERROR(VLOOKUP('（1129）見本'!O15,リスト!W$1:X510,2,FALSE),"")</f>
        <v>Cﾅ-ﾑﾈﾆｸ</v>
      </c>
      <c r="Q15" s="12"/>
      <c r="R15" s="20" t="s">
        <v>1825</v>
      </c>
      <c r="S15" s="12" t="str">
        <f>IFERROR(VLOOKUP(R15,リスト!AE$1:AF26,2,FALSE),"")</f>
        <v>2K X 6</v>
      </c>
      <c r="T15" s="12">
        <f>VLOOKUP(R15,リスト!AE$3:AG30,3,FALSE)</f>
        <v>12</v>
      </c>
      <c r="U15" s="12">
        <v>25</v>
      </c>
      <c r="V15" s="12" t="s">
        <v>29</v>
      </c>
      <c r="W15" s="12" t="s">
        <v>29</v>
      </c>
      <c r="X15" s="12"/>
      <c r="Y15" s="12" t="s">
        <v>1852</v>
      </c>
      <c r="Z15" s="12"/>
      <c r="AA15" s="12" t="str">
        <f t="shared" si="2"/>
        <v>ﾑﾈﾆｸ</v>
      </c>
      <c r="AB15" s="12">
        <f t="shared" si="3"/>
        <v>300</v>
      </c>
      <c r="AC15" s="12" t="str">
        <f>IFERROR(IF(P15="","",AB15*VLOOKUP(P15,リスト!#REF!,2,FALSE)),"")</f>
        <v/>
      </c>
      <c r="AD15" s="12" t="str">
        <f t="shared" si="4"/>
        <v/>
      </c>
      <c r="AE15" s="12"/>
      <c r="AF15" s="12"/>
    </row>
    <row r="16" spans="1:64">
      <c r="A16" s="2">
        <f t="shared" si="0"/>
        <v>10</v>
      </c>
      <c r="B16" s="12" t="str">
        <f>IFERROR(VLOOKUP(C16,リスト!AI$1:AO309,2,FALSE),"")</f>
        <v/>
      </c>
      <c r="C16" s="2" t="str">
        <f t="shared" si="1"/>
        <v>90455-04722</v>
      </c>
      <c r="D16" s="12" t="s">
        <v>1864</v>
      </c>
      <c r="E16" s="12" t="s">
        <v>9</v>
      </c>
      <c r="F16" s="19">
        <v>45789</v>
      </c>
      <c r="G16" s="19">
        <v>45790</v>
      </c>
      <c r="H16" s="20" t="s">
        <v>1848</v>
      </c>
      <c r="I16" s="12" t="str">
        <f>IFERROR(VLOOKUP('（1129）見本'!H16,リスト!G$1:H304,2,FALSE),"")</f>
        <v>大阪FC課</v>
      </c>
      <c r="J16" s="20" t="s">
        <v>1850</v>
      </c>
      <c r="K16" s="12" t="str">
        <f>IFERROR(VLOOKUP('（1129）見本'!J16,リスト!J$1:K207,2,FALSE),"")</f>
        <v>ＮＢＣ関西</v>
      </c>
      <c r="L16" s="20" t="s">
        <v>1862</v>
      </c>
      <c r="M16" s="12" t="str">
        <f>IFERROR(VLOOKUP('（1129）見本'!L16,リスト!O$1:P4945,2,FALSE),"")</f>
        <v>イオンビック</v>
      </c>
      <c r="N16" s="12" t="s">
        <v>1815</v>
      </c>
      <c r="O16" s="20" t="s">
        <v>1829</v>
      </c>
      <c r="P16" s="12" t="str">
        <f>IFERROR(VLOOKUP('（1129）見本'!O16,リスト!W$1:X511,2,FALSE),"")</f>
        <v>Cﾅ-ﾓﾓﾆｸ</v>
      </c>
      <c r="Q16" s="12"/>
      <c r="R16" s="20" t="s">
        <v>1825</v>
      </c>
      <c r="S16" s="12" t="str">
        <f>IFERROR(VLOOKUP(R16,リスト!AE$1:AF27,2,FALSE),"")</f>
        <v>2K X 6</v>
      </c>
      <c r="T16" s="12">
        <f>VLOOKUP(R16,リスト!AE$3:AG31,3,FALSE)</f>
        <v>12</v>
      </c>
      <c r="U16" s="12">
        <v>15</v>
      </c>
      <c r="V16" s="12" t="s">
        <v>29</v>
      </c>
      <c r="W16" s="12" t="s">
        <v>29</v>
      </c>
      <c r="X16" s="12"/>
      <c r="Y16" s="12" t="s">
        <v>1852</v>
      </c>
      <c r="Z16" s="12"/>
      <c r="AA16" s="12" t="str">
        <f t="shared" si="2"/>
        <v>ﾓﾓﾆｸ</v>
      </c>
      <c r="AB16" s="12">
        <f t="shared" si="3"/>
        <v>180</v>
      </c>
      <c r="AC16" s="12" t="str">
        <f>IFERROR(IF(P16="","",AB16*VLOOKUP(P16,リスト!#REF!,2,FALSE)),"")</f>
        <v/>
      </c>
      <c r="AD16" s="12" t="str">
        <f t="shared" si="4"/>
        <v/>
      </c>
      <c r="AE16" s="12"/>
      <c r="AF16" s="12"/>
    </row>
    <row r="17" spans="1:32">
      <c r="A17" s="2">
        <f t="shared" si="0"/>
        <v>11</v>
      </c>
      <c r="B17" s="12" t="str">
        <f>IFERROR(VLOOKUP(C17,リスト!AI$1:AO310,2,FALSE),"")</f>
        <v/>
      </c>
      <c r="C17" s="2" t="str">
        <f t="shared" si="1"/>
        <v>90455-04722</v>
      </c>
      <c r="D17" s="12" t="s">
        <v>1864</v>
      </c>
      <c r="E17" s="12" t="s">
        <v>9</v>
      </c>
      <c r="F17" s="19">
        <v>45789</v>
      </c>
      <c r="G17" s="19">
        <v>45790</v>
      </c>
      <c r="H17" s="20" t="s">
        <v>1848</v>
      </c>
      <c r="I17" s="12" t="str">
        <f>IFERROR(VLOOKUP('（1129）見本'!H17,リスト!G$1:H305,2,FALSE),"")</f>
        <v>大阪FC課</v>
      </c>
      <c r="J17" s="20" t="s">
        <v>1850</v>
      </c>
      <c r="K17" s="12" t="str">
        <f>IFERROR(VLOOKUP('（1129）見本'!J17,リスト!J$1:K208,2,FALSE),"")</f>
        <v>ＮＢＣ関西</v>
      </c>
      <c r="L17" s="20" t="s">
        <v>1862</v>
      </c>
      <c r="M17" s="12" t="str">
        <f>IFERROR(VLOOKUP('（1129）見本'!L17,リスト!O$1:P4946,2,FALSE),"")</f>
        <v>イオンビック</v>
      </c>
      <c r="N17" s="12" t="s">
        <v>1815</v>
      </c>
      <c r="O17" s="20" t="s">
        <v>1830</v>
      </c>
      <c r="P17" s="12" t="str">
        <f>IFERROR(VLOOKUP('（1129）見本'!O17,リスト!W$1:X512,2,FALSE),"")</f>
        <v>Cﾅ-ｻｻﾐ</v>
      </c>
      <c r="Q17" s="12"/>
      <c r="R17" s="20" t="s">
        <v>1825</v>
      </c>
      <c r="S17" s="12" t="str">
        <f>IFERROR(VLOOKUP(R17,リスト!AE$1:AF28,2,FALSE),"")</f>
        <v>2K X 6</v>
      </c>
      <c r="T17" s="12">
        <f>VLOOKUP(R17,リスト!AE$3:AG32,3,FALSE)</f>
        <v>12</v>
      </c>
      <c r="U17" s="12">
        <v>9</v>
      </c>
      <c r="V17" s="12" t="s">
        <v>29</v>
      </c>
      <c r="W17" s="12" t="s">
        <v>29</v>
      </c>
      <c r="X17" s="12"/>
      <c r="Y17" s="12" t="s">
        <v>1852</v>
      </c>
      <c r="Z17" s="12"/>
      <c r="AA17" s="12" t="str">
        <f t="shared" si="2"/>
        <v>ｻｻﾐ</v>
      </c>
      <c r="AB17" s="12">
        <f t="shared" si="3"/>
        <v>108</v>
      </c>
      <c r="AC17" s="12" t="str">
        <f>IFERROR(IF(P17="","",AB17*VLOOKUP(P17,リスト!#REF!,2,FALSE)),"")</f>
        <v/>
      </c>
      <c r="AD17" s="12" t="str">
        <f t="shared" si="4"/>
        <v/>
      </c>
      <c r="AE17" s="12"/>
      <c r="AF17" s="12"/>
    </row>
    <row r="18" spans="1:32">
      <c r="A18" s="2">
        <f t="shared" si="0"/>
        <v>12</v>
      </c>
      <c r="B18" s="12" t="str">
        <f>IFERROR(VLOOKUP(C18,リスト!AI$1:AO311,2,FALSE),"")</f>
        <v>44506</v>
      </c>
      <c r="C18" s="2" t="str">
        <f t="shared" si="1"/>
        <v>90786-90786</v>
      </c>
      <c r="D18" s="12" t="s">
        <v>11</v>
      </c>
      <c r="E18" s="12" t="s">
        <v>9</v>
      </c>
      <c r="F18" s="19">
        <v>45789</v>
      </c>
      <c r="G18" s="19">
        <v>45790</v>
      </c>
      <c r="H18" s="20" t="s">
        <v>81</v>
      </c>
      <c r="I18" s="12" t="str">
        <f>IFERROR(VLOOKUP('（1129）見本'!H18,リスト!G$1:H84,2,FALSE),"")</f>
        <v>京都営業部</v>
      </c>
      <c r="J18" s="20" t="s">
        <v>1722</v>
      </c>
      <c r="K18" s="12" t="str">
        <f>IFERROR(VLOOKUP('（1129）見本'!J18,リスト!J$1:K209,2,FALSE),"")</f>
        <v>京都営業部</v>
      </c>
      <c r="L18" s="20" t="s">
        <v>271</v>
      </c>
      <c r="M18" s="12" t="str">
        <f>IFERROR(VLOOKUP('（1129）見本'!L18,リスト!O$1:P4947,2,FALSE),"")</f>
        <v>中ＮＦ京都</v>
      </c>
      <c r="N18" s="12" t="s">
        <v>1815</v>
      </c>
      <c r="O18" s="20" t="s">
        <v>1855</v>
      </c>
      <c r="P18" s="12" t="str">
        <f>IFERROR(VLOOKUP('（1129）見本'!O18,リスト!W$1:X513,2,FALSE),"")</f>
        <v>Cﾅ-ﾑﾈﾆｸ</v>
      </c>
      <c r="Q18" s="12"/>
      <c r="R18" s="20" t="s">
        <v>1825</v>
      </c>
      <c r="S18" s="12" t="str">
        <f>IFERROR(VLOOKUP(R18,リスト!AE$1:AF29,2,FALSE),"")</f>
        <v>2K X 6</v>
      </c>
      <c r="T18" s="12">
        <f>VLOOKUP(R18,リスト!AE$3:AG33,3,FALSE)</f>
        <v>12</v>
      </c>
      <c r="U18" s="12">
        <v>41</v>
      </c>
      <c r="V18" s="12" t="s">
        <v>29</v>
      </c>
      <c r="W18" s="12" t="s">
        <v>29</v>
      </c>
      <c r="X18" s="12"/>
      <c r="Y18" s="12"/>
      <c r="Z18" s="12"/>
      <c r="AA18" s="12" t="str">
        <f t="shared" si="2"/>
        <v>ﾑﾈﾆｸ</v>
      </c>
      <c r="AB18" s="12">
        <f t="shared" si="3"/>
        <v>492</v>
      </c>
      <c r="AC18" s="12" t="str">
        <f>IFERROR(IF(P18="","",AB18*VLOOKUP(P18,リスト!#REF!,2,FALSE)),"")</f>
        <v/>
      </c>
      <c r="AD18" s="12" t="str">
        <f t="shared" si="4"/>
        <v/>
      </c>
      <c r="AE18" s="12"/>
      <c r="AF18" s="12"/>
    </row>
    <row r="19" spans="1:32">
      <c r="A19" s="2">
        <f t="shared" si="0"/>
        <v>13</v>
      </c>
      <c r="B19" s="12" t="str">
        <f>IFERROR(VLOOKUP(C19,リスト!AI$1:AO312,2,FALSE),"")</f>
        <v>44506</v>
      </c>
      <c r="C19" s="2" t="str">
        <f t="shared" si="1"/>
        <v>90786-90786</v>
      </c>
      <c r="D19" s="12" t="s">
        <v>11</v>
      </c>
      <c r="E19" s="12" t="s">
        <v>9</v>
      </c>
      <c r="F19" s="19">
        <v>45789</v>
      </c>
      <c r="G19" s="19">
        <v>45790</v>
      </c>
      <c r="H19" s="20" t="s">
        <v>1722</v>
      </c>
      <c r="I19" s="12" t="str">
        <f>IFERROR(VLOOKUP('（1129）見本'!H19,リスト!G$1:H85,2,FALSE),"")</f>
        <v>京都営業部</v>
      </c>
      <c r="J19" s="20" t="s">
        <v>1722</v>
      </c>
      <c r="K19" s="12" t="str">
        <f>IFERROR(VLOOKUP('（1129）見本'!J19,リスト!J$1:K210,2,FALSE),"")</f>
        <v>京都営業部</v>
      </c>
      <c r="L19" s="20" t="s">
        <v>1865</v>
      </c>
      <c r="M19" s="12" t="str">
        <f>IFERROR(VLOOKUP('（1129）見本'!L19,リスト!O$1:P4948,2,FALSE),"")</f>
        <v>中ＮＦ京都</v>
      </c>
      <c r="N19" s="12" t="s">
        <v>1815</v>
      </c>
      <c r="O19" s="20" t="s">
        <v>1829</v>
      </c>
      <c r="P19" s="12" t="str">
        <f>IFERROR(VLOOKUP('（1129）見本'!O19,リスト!W$1:X514,2,FALSE),"")</f>
        <v>Cﾅ-ﾓﾓﾆｸ</v>
      </c>
      <c r="Q19" s="12"/>
      <c r="R19" s="20" t="s">
        <v>1825</v>
      </c>
      <c r="S19" s="12" t="str">
        <f>IFERROR(VLOOKUP(R19,リスト!AE$1:AF30,2,FALSE),"")</f>
        <v>2K X 6</v>
      </c>
      <c r="T19" s="12">
        <f>VLOOKUP(R19,リスト!AE$3:AG34,3,FALSE)</f>
        <v>12</v>
      </c>
      <c r="U19" s="12">
        <v>61</v>
      </c>
      <c r="V19" s="12" t="s">
        <v>29</v>
      </c>
      <c r="W19" s="12" t="s">
        <v>29</v>
      </c>
      <c r="X19" s="12"/>
      <c r="Y19" s="12"/>
      <c r="Z19" s="12"/>
      <c r="AA19" s="12" t="str">
        <f t="shared" si="2"/>
        <v>ﾓﾓﾆｸ</v>
      </c>
      <c r="AB19" s="12">
        <f t="shared" si="3"/>
        <v>732</v>
      </c>
      <c r="AC19" s="12" t="str">
        <f>IFERROR(IF(P19="","",AB19*VLOOKUP(P19,リスト!#REF!,2,FALSE)),"")</f>
        <v/>
      </c>
      <c r="AD19" s="12" t="str">
        <f t="shared" si="4"/>
        <v/>
      </c>
      <c r="AE19" s="12"/>
      <c r="AF19" s="12"/>
    </row>
    <row r="20" spans="1:32">
      <c r="A20" s="2">
        <f t="shared" si="0"/>
        <v>14</v>
      </c>
      <c r="B20" s="12" t="str">
        <f>IFERROR(VLOOKUP(C20,リスト!AI$1:AO313,2,FALSE),"")</f>
        <v>44506</v>
      </c>
      <c r="C20" s="2" t="str">
        <f t="shared" si="1"/>
        <v>90786-90786</v>
      </c>
      <c r="D20" s="12" t="s">
        <v>11</v>
      </c>
      <c r="E20" s="12" t="s">
        <v>9</v>
      </c>
      <c r="F20" s="19">
        <v>45789</v>
      </c>
      <c r="G20" s="19">
        <v>45790</v>
      </c>
      <c r="H20" s="20" t="s">
        <v>81</v>
      </c>
      <c r="I20" s="12" t="str">
        <f>IFERROR(VLOOKUP('（1129）見本'!H20,リスト!G$1:H86,2,FALSE),"")</f>
        <v>京都営業部</v>
      </c>
      <c r="J20" s="20" t="s">
        <v>1722</v>
      </c>
      <c r="K20" s="12" t="str">
        <f>IFERROR(VLOOKUP('（1129）見本'!J20,リスト!J$1:K211,2,FALSE),"")</f>
        <v>京都営業部</v>
      </c>
      <c r="L20" s="20" t="s">
        <v>271</v>
      </c>
      <c r="M20" s="12" t="str">
        <f>IFERROR(VLOOKUP('（1129）見本'!L20,リスト!O$1:P4949,2,FALSE),"")</f>
        <v>中ＮＦ京都</v>
      </c>
      <c r="N20" s="12" t="s">
        <v>1815</v>
      </c>
      <c r="O20" s="20" t="s">
        <v>1830</v>
      </c>
      <c r="P20" s="12" t="str">
        <f>IFERROR(VLOOKUP('（1129）見本'!O20,リスト!W$1:X515,2,FALSE),"")</f>
        <v>Cﾅ-ｻｻﾐ</v>
      </c>
      <c r="Q20" s="12"/>
      <c r="R20" s="20" t="s">
        <v>1825</v>
      </c>
      <c r="S20" s="12" t="str">
        <f>IFERROR(VLOOKUP(R20,リスト!AE$1:AF31,2,FALSE),"")</f>
        <v>2K X 6</v>
      </c>
      <c r="T20" s="12">
        <f>VLOOKUP(R20,リスト!AE$3:AG35,3,FALSE)</f>
        <v>12</v>
      </c>
      <c r="U20" s="12">
        <v>3</v>
      </c>
      <c r="V20" s="12" t="s">
        <v>29</v>
      </c>
      <c r="W20" s="12" t="s">
        <v>29</v>
      </c>
      <c r="X20" s="12"/>
      <c r="Y20" s="12"/>
      <c r="Z20" s="12"/>
      <c r="AA20" s="12" t="str">
        <f t="shared" si="2"/>
        <v>ｻｻﾐ</v>
      </c>
      <c r="AB20" s="12">
        <f t="shared" si="3"/>
        <v>36</v>
      </c>
      <c r="AC20" s="12" t="str">
        <f>IFERROR(IF(P20="","",AB20*VLOOKUP(P20,リスト!#REF!,2,FALSE)),"")</f>
        <v/>
      </c>
      <c r="AD20" s="12" t="str">
        <f t="shared" si="4"/>
        <v/>
      </c>
      <c r="AE20" s="12"/>
      <c r="AF20" s="12"/>
    </row>
    <row r="21" spans="1:32">
      <c r="A21" s="2">
        <f t="shared" si="0"/>
        <v>15</v>
      </c>
      <c r="B21" s="12" t="str">
        <f>IFERROR(VLOOKUP(C21,リスト!AI$1:AO314,2,FALSE),"")</f>
        <v>44506</v>
      </c>
      <c r="C21" s="2" t="str">
        <f t="shared" si="1"/>
        <v>90786-90786</v>
      </c>
      <c r="D21" s="12" t="s">
        <v>11</v>
      </c>
      <c r="E21" s="12" t="s">
        <v>9</v>
      </c>
      <c r="F21" s="19">
        <v>45789</v>
      </c>
      <c r="G21" s="19">
        <v>45790</v>
      </c>
      <c r="H21" s="20" t="s">
        <v>1722</v>
      </c>
      <c r="I21" s="12" t="str">
        <f>IFERROR(VLOOKUP('（1129）見本'!H21,リスト!G$1:H87,2,FALSE),"")</f>
        <v>京都営業部</v>
      </c>
      <c r="J21" s="20" t="s">
        <v>1722</v>
      </c>
      <c r="K21" s="12" t="str">
        <f>IFERROR(VLOOKUP('（1129）見本'!J21,リスト!J$1:K212,2,FALSE),"")</f>
        <v>京都営業部</v>
      </c>
      <c r="L21" s="20" t="s">
        <v>1865</v>
      </c>
      <c r="M21" s="12" t="str">
        <f>IFERROR(VLOOKUP('（1129）見本'!L21,リスト!O$1:P4950,2,FALSE),"")</f>
        <v>中ＮＦ京都</v>
      </c>
      <c r="N21" s="12" t="s">
        <v>1815</v>
      </c>
      <c r="O21" s="20" t="s">
        <v>1831</v>
      </c>
      <c r="P21" s="12" t="str">
        <f>IFERROR(VLOOKUP('（1129）見本'!O21,リスト!W$1:X516,2,FALSE),"")</f>
        <v>Cﾅ-ｷﾓ</v>
      </c>
      <c r="Q21" s="12"/>
      <c r="R21" s="20" t="s">
        <v>1825</v>
      </c>
      <c r="S21" s="12" t="str">
        <f>IFERROR(VLOOKUP(R21,リスト!AE$1:AF32,2,FALSE),"")</f>
        <v>2K X 6</v>
      </c>
      <c r="T21" s="12">
        <f>VLOOKUP(R21,リスト!AE$3:AG36,3,FALSE)</f>
        <v>12</v>
      </c>
      <c r="U21" s="12">
        <v>1</v>
      </c>
      <c r="V21" s="12" t="s">
        <v>29</v>
      </c>
      <c r="W21" s="12" t="s">
        <v>29</v>
      </c>
      <c r="X21" s="12"/>
      <c r="Y21" s="12"/>
      <c r="Z21" s="12"/>
      <c r="AA21" s="12" t="str">
        <f t="shared" si="2"/>
        <v>ｷﾓ</v>
      </c>
      <c r="AB21" s="12">
        <f t="shared" si="3"/>
        <v>12</v>
      </c>
      <c r="AC21" s="12" t="str">
        <f>IFERROR(IF(P21="","",AB21*VLOOKUP(P21,リスト!#REF!,2,FALSE)),"")</f>
        <v/>
      </c>
      <c r="AD21" s="12" t="str">
        <f t="shared" si="4"/>
        <v/>
      </c>
      <c r="AE21" s="12"/>
      <c r="AF21" s="12"/>
    </row>
    <row r="22" spans="1:32">
      <c r="A22" s="2">
        <f t="shared" si="0"/>
        <v>16</v>
      </c>
      <c r="B22" s="12" t="str">
        <f>IFERROR(VLOOKUP(C22,リスト!AI$1:AO315,2,FALSE),"")</f>
        <v>44506</v>
      </c>
      <c r="C22" s="2" t="str">
        <f t="shared" si="1"/>
        <v>90786-90786</v>
      </c>
      <c r="D22" s="12" t="s">
        <v>11</v>
      </c>
      <c r="E22" s="12" t="s">
        <v>9</v>
      </c>
      <c r="F22" s="19">
        <v>45789</v>
      </c>
      <c r="G22" s="19">
        <v>45790</v>
      </c>
      <c r="H22" s="20" t="s">
        <v>81</v>
      </c>
      <c r="I22" s="12" t="str">
        <f>IFERROR(VLOOKUP('（1129）見本'!H22,リスト!G$1:H88,2,FALSE),"")</f>
        <v>京都営業部</v>
      </c>
      <c r="J22" s="20" t="s">
        <v>1722</v>
      </c>
      <c r="K22" s="12" t="str">
        <f>IFERROR(VLOOKUP('（1129）見本'!J22,リスト!J$1:K213,2,FALSE),"")</f>
        <v>京都営業部</v>
      </c>
      <c r="L22" s="20" t="s">
        <v>271</v>
      </c>
      <c r="M22" s="12" t="str">
        <f>IFERROR(VLOOKUP('（1129）見本'!L22,リスト!O$1:P4951,2,FALSE),"")</f>
        <v>中ＮＦ京都</v>
      </c>
      <c r="N22" s="12" t="s">
        <v>1815</v>
      </c>
      <c r="O22" s="20" t="s">
        <v>1832</v>
      </c>
      <c r="P22" s="12" t="str">
        <f>IFERROR(VLOOKUP('（1129）見本'!O22,リスト!W$1:X517,2,FALSE),"")</f>
        <v>Cﾅ-ｽﾅｷﾞﾓ</v>
      </c>
      <c r="Q22" s="12"/>
      <c r="R22" s="20" t="s">
        <v>1825</v>
      </c>
      <c r="S22" s="12" t="str">
        <f>IFERROR(VLOOKUP(R22,リスト!AE$1:AF33,2,FALSE),"")</f>
        <v>2K X 6</v>
      </c>
      <c r="T22" s="12">
        <f>VLOOKUP(R22,リスト!AE$3:AG37,3,FALSE)</f>
        <v>12</v>
      </c>
      <c r="U22" s="12">
        <v>2</v>
      </c>
      <c r="V22" s="12" t="s">
        <v>29</v>
      </c>
      <c r="W22" s="12" t="s">
        <v>29</v>
      </c>
      <c r="X22" s="12"/>
      <c r="Y22" s="12"/>
      <c r="Z22" s="12"/>
      <c r="AA22" s="12" t="str">
        <f t="shared" si="2"/>
        <v>ｽﾅｷﾞﾓ</v>
      </c>
      <c r="AB22" s="12">
        <f t="shared" si="3"/>
        <v>24</v>
      </c>
      <c r="AC22" s="12" t="str">
        <f>IFERROR(IF(P22="","",AB22*VLOOKUP(P22,リスト!#REF!,2,FALSE)),"")</f>
        <v/>
      </c>
      <c r="AD22" s="12" t="str">
        <f t="shared" si="4"/>
        <v/>
      </c>
      <c r="AE22" s="12"/>
      <c r="AF22" s="12"/>
    </row>
    <row r="23" spans="1:32">
      <c r="A23" s="2">
        <f t="shared" si="0"/>
        <v>17</v>
      </c>
      <c r="B23" s="12" t="str">
        <f>IFERROR(VLOOKUP(C23,リスト!AI$1:AO316,2,FALSE),"")</f>
        <v>44506</v>
      </c>
      <c r="C23" s="2" t="str">
        <f t="shared" si="1"/>
        <v>90786-90786</v>
      </c>
      <c r="D23" s="12" t="s">
        <v>11</v>
      </c>
      <c r="E23" s="12" t="s">
        <v>9</v>
      </c>
      <c r="F23" s="19">
        <v>45789</v>
      </c>
      <c r="G23" s="19">
        <v>45790</v>
      </c>
      <c r="H23" s="20" t="s">
        <v>1722</v>
      </c>
      <c r="I23" s="12" t="str">
        <f>IFERROR(VLOOKUP('（1129）見本'!H23,リスト!G$1:H89,2,FALSE),"")</f>
        <v>京都営業部</v>
      </c>
      <c r="J23" s="20" t="s">
        <v>1722</v>
      </c>
      <c r="K23" s="12" t="str">
        <f>IFERROR(VLOOKUP('（1129）見本'!J23,リスト!J$1:K214,2,FALSE),"")</f>
        <v>京都営業部</v>
      </c>
      <c r="L23" s="20" t="s">
        <v>1865</v>
      </c>
      <c r="M23" s="12" t="str">
        <f>IFERROR(VLOOKUP('（1129）見本'!L23,リスト!O$1:P4952,2,FALSE),"")</f>
        <v>中ＮＦ京都</v>
      </c>
      <c r="N23" s="12" t="s">
        <v>1815</v>
      </c>
      <c r="O23" s="20" t="s">
        <v>1834</v>
      </c>
      <c r="P23" s="12" t="str">
        <f>IFERROR(VLOOKUP('（1129）見本'!O23,リスト!W$1:X518,2,FALSE),"")</f>
        <v>Cﾅ-ﾃﾊﾞｻｷ</v>
      </c>
      <c r="Q23" s="12"/>
      <c r="R23" s="20" t="s">
        <v>1825</v>
      </c>
      <c r="S23" s="12" t="str">
        <f>IFERROR(VLOOKUP(R23,リスト!AE$1:AF34,2,FALSE),"")</f>
        <v>2K X 6</v>
      </c>
      <c r="T23" s="12">
        <f>VLOOKUP(R23,リスト!AE$3:AG38,3,FALSE)</f>
        <v>12</v>
      </c>
      <c r="U23" s="12">
        <v>2</v>
      </c>
      <c r="V23" s="12" t="s">
        <v>29</v>
      </c>
      <c r="W23" s="12" t="s">
        <v>29</v>
      </c>
      <c r="X23" s="12"/>
      <c r="Y23" s="12"/>
      <c r="Z23" s="12"/>
      <c r="AA23" s="12" t="str">
        <f t="shared" si="2"/>
        <v>ﾃﾊﾞｻｷ</v>
      </c>
      <c r="AB23" s="12">
        <f t="shared" si="3"/>
        <v>24</v>
      </c>
      <c r="AC23" s="12" t="str">
        <f>IFERROR(IF(P23="","",AB23*VLOOKUP(P23,リスト!#REF!,2,FALSE)),"")</f>
        <v/>
      </c>
      <c r="AD23" s="12" t="str">
        <f t="shared" si="4"/>
        <v/>
      </c>
      <c r="AE23" s="12"/>
      <c r="AF23" s="12"/>
    </row>
    <row r="24" spans="1:32">
      <c r="A24" s="2">
        <f t="shared" si="0"/>
        <v>18</v>
      </c>
      <c r="B24" s="12" t="str">
        <f>IFERROR(VLOOKUP(C24,リスト!AI$1:AO317,2,FALSE),"")</f>
        <v>44532</v>
      </c>
      <c r="C24" s="2" t="str">
        <f t="shared" si="1"/>
        <v>90970-90970</v>
      </c>
      <c r="D24" s="12" t="s">
        <v>11</v>
      </c>
      <c r="E24" s="12" t="s">
        <v>9</v>
      </c>
      <c r="F24" s="19">
        <v>45789</v>
      </c>
      <c r="G24" s="19">
        <v>45790</v>
      </c>
      <c r="H24" s="20" t="s">
        <v>61</v>
      </c>
      <c r="I24" s="12" t="str">
        <f>IFERROR(VLOOKUP('（1129）見本'!H24,リスト!G$1:H90,2,FALSE),"")</f>
        <v>大阪営業部</v>
      </c>
      <c r="J24" s="20" t="s">
        <v>61</v>
      </c>
      <c r="K24" s="12" t="str">
        <f>IFERROR(VLOOKUP('（1129）見本'!J24,リスト!J$1:K215,2,FALSE),"")</f>
        <v>大阪営業部</v>
      </c>
      <c r="L24" s="20" t="s">
        <v>280</v>
      </c>
      <c r="M24" s="12" t="str">
        <f>IFERROR(VLOOKUP('（1129）見本'!L24,リスト!O$1:P4953,2,FALSE),"")</f>
        <v>中ＮＦ大阪</v>
      </c>
      <c r="N24" s="12" t="s">
        <v>1815</v>
      </c>
      <c r="O24" s="20" t="s">
        <v>1855</v>
      </c>
      <c r="P24" s="12" t="str">
        <f>IFERROR(VLOOKUP('（1129）見本'!O24,リスト!W$1:X519,2,FALSE),"")</f>
        <v>Cﾅ-ﾑﾈﾆｸ</v>
      </c>
      <c r="Q24" s="12" t="s">
        <v>1823</v>
      </c>
      <c r="R24" s="20" t="s">
        <v>1825</v>
      </c>
      <c r="S24" s="12" t="str">
        <f>IFERROR(VLOOKUP(R24,リスト!AE$1:AF35,2,FALSE),"")</f>
        <v>2K X 6</v>
      </c>
      <c r="T24" s="12">
        <f>VLOOKUP(R24,リスト!AE$3:AG39,3,FALSE)</f>
        <v>12</v>
      </c>
      <c r="U24" s="12">
        <v>70</v>
      </c>
      <c r="V24" s="12" t="s">
        <v>29</v>
      </c>
      <c r="W24" s="12" t="s">
        <v>29</v>
      </c>
      <c r="X24" s="12"/>
      <c r="Y24" s="12"/>
      <c r="Z24" s="12"/>
      <c r="AA24" s="12" t="str">
        <f t="shared" si="2"/>
        <v>ﾑﾈﾆｸ</v>
      </c>
      <c r="AB24" s="12">
        <f t="shared" si="3"/>
        <v>840</v>
      </c>
      <c r="AC24" s="12" t="str">
        <f>IFERROR(IF(P24="","",AB24*VLOOKUP(P24,リスト!#REF!,2,FALSE)),"")</f>
        <v/>
      </c>
      <c r="AD24" s="12" t="str">
        <f t="shared" si="4"/>
        <v/>
      </c>
      <c r="AE24" s="12"/>
      <c r="AF24" s="12"/>
    </row>
    <row r="25" spans="1:32">
      <c r="A25" s="2">
        <f t="shared" si="0"/>
        <v>19</v>
      </c>
      <c r="B25" s="12" t="str">
        <f>IFERROR(VLOOKUP(C25,リスト!AI$1:AO318,2,FALSE),"")</f>
        <v>44532</v>
      </c>
      <c r="C25" s="2" t="str">
        <f t="shared" si="1"/>
        <v>90970-90970</v>
      </c>
      <c r="D25" s="12" t="s">
        <v>11</v>
      </c>
      <c r="E25" s="12" t="s">
        <v>9</v>
      </c>
      <c r="F25" s="19">
        <v>45789</v>
      </c>
      <c r="G25" s="19">
        <v>45790</v>
      </c>
      <c r="H25" s="20" t="s">
        <v>61</v>
      </c>
      <c r="I25" s="12" t="str">
        <f>IFERROR(VLOOKUP('（1129）見本'!H25,リスト!G$1:H91,2,FALSE),"")</f>
        <v>大阪営業部</v>
      </c>
      <c r="J25" s="20" t="s">
        <v>61</v>
      </c>
      <c r="K25" s="12" t="str">
        <f>IFERROR(VLOOKUP('（1129）見本'!J25,リスト!J$1:K216,2,FALSE),"")</f>
        <v>大阪営業部</v>
      </c>
      <c r="L25" s="20" t="s">
        <v>280</v>
      </c>
      <c r="M25" s="12" t="str">
        <f>IFERROR(VLOOKUP('（1129）見本'!L25,リスト!O$1:P4954,2,FALSE),"")</f>
        <v>中ＮＦ大阪</v>
      </c>
      <c r="N25" s="12" t="s">
        <v>1815</v>
      </c>
      <c r="O25" s="20" t="s">
        <v>1829</v>
      </c>
      <c r="P25" s="12" t="str">
        <f>IFERROR(VLOOKUP('（1129）見本'!O25,リスト!W$1:X520,2,FALSE),"")</f>
        <v>Cﾅ-ﾓﾓﾆｸ</v>
      </c>
      <c r="Q25" s="12" t="s">
        <v>1823</v>
      </c>
      <c r="R25" s="20" t="s">
        <v>1825</v>
      </c>
      <c r="S25" s="12" t="str">
        <f>IFERROR(VLOOKUP(R25,リスト!AE$1:AF36,2,FALSE),"")</f>
        <v>2K X 6</v>
      </c>
      <c r="T25" s="12">
        <f>VLOOKUP(R25,リスト!AE$3:AG40,3,FALSE)</f>
        <v>12</v>
      </c>
      <c r="U25" s="12">
        <v>76</v>
      </c>
      <c r="V25" s="12" t="s">
        <v>29</v>
      </c>
      <c r="W25" s="12" t="s">
        <v>29</v>
      </c>
      <c r="X25" s="12"/>
      <c r="Y25" s="12"/>
      <c r="Z25" s="12"/>
      <c r="AA25" s="12" t="str">
        <f t="shared" si="2"/>
        <v>ﾓﾓﾆｸ</v>
      </c>
      <c r="AB25" s="12">
        <f t="shared" si="3"/>
        <v>912</v>
      </c>
      <c r="AC25" s="12" t="str">
        <f>IFERROR(IF(P25="","",AB25*VLOOKUP(P25,リスト!#REF!,2,FALSE)),"")</f>
        <v/>
      </c>
      <c r="AD25" s="12" t="str">
        <f t="shared" si="4"/>
        <v/>
      </c>
      <c r="AE25" s="12"/>
      <c r="AF25" s="12"/>
    </row>
    <row r="26" spans="1:32">
      <c r="A26" s="2">
        <f t="shared" si="0"/>
        <v>20</v>
      </c>
      <c r="B26" s="12" t="str">
        <f>IFERROR(VLOOKUP(C26,リスト!AI$1:AO319,2,FALSE),"")</f>
        <v>44532</v>
      </c>
      <c r="C26" s="2" t="str">
        <f t="shared" si="1"/>
        <v>90970-90970</v>
      </c>
      <c r="D26" s="12" t="s">
        <v>11</v>
      </c>
      <c r="E26" s="12" t="s">
        <v>9</v>
      </c>
      <c r="F26" s="19">
        <v>45789</v>
      </c>
      <c r="G26" s="19">
        <v>45790</v>
      </c>
      <c r="H26" s="20" t="s">
        <v>61</v>
      </c>
      <c r="I26" s="12" t="str">
        <f>IFERROR(VLOOKUP('（1129）見本'!H26,リスト!G$1:H92,2,FALSE),"")</f>
        <v>大阪営業部</v>
      </c>
      <c r="J26" s="20" t="s">
        <v>61</v>
      </c>
      <c r="K26" s="12" t="str">
        <f>IFERROR(VLOOKUP('（1129）見本'!J26,リスト!J$1:K217,2,FALSE),"")</f>
        <v>大阪営業部</v>
      </c>
      <c r="L26" s="20" t="s">
        <v>280</v>
      </c>
      <c r="M26" s="12" t="str">
        <f>IFERROR(VLOOKUP('（1129）見本'!L26,リスト!O$1:P4955,2,FALSE),"")</f>
        <v>中ＮＦ大阪</v>
      </c>
      <c r="N26" s="12" t="s">
        <v>1815</v>
      </c>
      <c r="O26" s="20" t="s">
        <v>1830</v>
      </c>
      <c r="P26" s="12" t="str">
        <f>IFERROR(VLOOKUP('（1129）見本'!O26,リスト!W$1:X521,2,FALSE),"")</f>
        <v>Cﾅ-ｻｻﾐ</v>
      </c>
      <c r="Q26" s="12" t="s">
        <v>1823</v>
      </c>
      <c r="R26" s="20" t="s">
        <v>1825</v>
      </c>
      <c r="S26" s="12" t="str">
        <f>IFERROR(VLOOKUP(R26,リスト!AE$1:AF37,2,FALSE),"")</f>
        <v>2K X 6</v>
      </c>
      <c r="T26" s="12">
        <f>VLOOKUP(R26,リスト!AE$3:AG41,3,FALSE)</f>
        <v>12</v>
      </c>
      <c r="U26" s="12">
        <v>11</v>
      </c>
      <c r="V26" s="12" t="s">
        <v>29</v>
      </c>
      <c r="W26" s="12" t="s">
        <v>29</v>
      </c>
      <c r="X26" s="12"/>
      <c r="Y26" s="12"/>
      <c r="Z26" s="12"/>
      <c r="AA26" s="12" t="str">
        <f t="shared" si="2"/>
        <v>ｻｻﾐ</v>
      </c>
      <c r="AB26" s="12">
        <f t="shared" si="3"/>
        <v>132</v>
      </c>
      <c r="AC26" s="12" t="str">
        <f>IFERROR(IF(P26="","",AB26*VLOOKUP(P26,リスト!#REF!,2,FALSE)),"")</f>
        <v/>
      </c>
      <c r="AD26" s="12" t="str">
        <f t="shared" si="4"/>
        <v/>
      </c>
      <c r="AE26" s="12"/>
      <c r="AF26" s="12"/>
    </row>
    <row r="27" spans="1:32">
      <c r="A27" s="2">
        <f t="shared" si="0"/>
        <v>21</v>
      </c>
      <c r="B27" s="12" t="str">
        <f>IFERROR(VLOOKUP(C27,リスト!AI$1:AO320,2,FALSE),"")</f>
        <v>44532</v>
      </c>
      <c r="C27" s="2" t="str">
        <f t="shared" si="1"/>
        <v>90970-90970</v>
      </c>
      <c r="D27" s="12" t="s">
        <v>11</v>
      </c>
      <c r="E27" s="12" t="s">
        <v>9</v>
      </c>
      <c r="F27" s="19">
        <v>45789</v>
      </c>
      <c r="G27" s="19">
        <v>45790</v>
      </c>
      <c r="H27" s="20" t="s">
        <v>61</v>
      </c>
      <c r="I27" s="12" t="str">
        <f>IFERROR(VLOOKUP('（1129）見本'!H27,リスト!G$1:H93,2,FALSE),"")</f>
        <v>大阪営業部</v>
      </c>
      <c r="J27" s="20" t="s">
        <v>61</v>
      </c>
      <c r="K27" s="12" t="str">
        <f>IFERROR(VLOOKUP('（1129）見本'!J27,リスト!J$1:K218,2,FALSE),"")</f>
        <v>大阪営業部</v>
      </c>
      <c r="L27" s="20" t="s">
        <v>280</v>
      </c>
      <c r="M27" s="12" t="str">
        <f>IFERROR(VLOOKUP('（1129）見本'!L27,リスト!O$1:P4956,2,FALSE),"")</f>
        <v>中ＮＦ大阪</v>
      </c>
      <c r="N27" s="12" t="s">
        <v>1815</v>
      </c>
      <c r="O27" s="20" t="s">
        <v>1831</v>
      </c>
      <c r="P27" s="12" t="str">
        <f>IFERROR(VLOOKUP('（1129）見本'!O27,リスト!W$1:X522,2,FALSE),"")</f>
        <v>Cﾅ-ｷﾓ</v>
      </c>
      <c r="Q27" s="12" t="s">
        <v>1823</v>
      </c>
      <c r="R27" s="20" t="s">
        <v>1825</v>
      </c>
      <c r="S27" s="12" t="str">
        <f>IFERROR(VLOOKUP(R27,リスト!AE$1:AF38,2,FALSE),"")</f>
        <v>2K X 6</v>
      </c>
      <c r="T27" s="12">
        <f>VLOOKUP(R27,リスト!AE$3:AG42,3,FALSE)</f>
        <v>12</v>
      </c>
      <c r="U27" s="12">
        <v>7</v>
      </c>
      <c r="V27" s="12" t="s">
        <v>29</v>
      </c>
      <c r="W27" s="12" t="s">
        <v>29</v>
      </c>
      <c r="X27" s="12"/>
      <c r="Y27" s="12"/>
      <c r="Z27" s="12"/>
      <c r="AA27" s="12" t="str">
        <f t="shared" si="2"/>
        <v>ｷﾓ</v>
      </c>
      <c r="AB27" s="12">
        <f t="shared" si="3"/>
        <v>84</v>
      </c>
      <c r="AC27" s="12" t="str">
        <f>IFERROR(IF(P27="","",AB27*VLOOKUP(P27,リスト!#REF!,2,FALSE)),"")</f>
        <v/>
      </c>
      <c r="AD27" s="12" t="str">
        <f t="shared" si="4"/>
        <v/>
      </c>
      <c r="AE27" s="12"/>
      <c r="AF27" s="12"/>
    </row>
    <row r="28" spans="1:32">
      <c r="A28" s="2">
        <f t="shared" si="0"/>
        <v>22</v>
      </c>
      <c r="B28" s="12" t="str">
        <f>IFERROR(VLOOKUP(C28,リスト!AI$1:AO321,2,FALSE),"")</f>
        <v>44532</v>
      </c>
      <c r="C28" s="2" t="str">
        <f t="shared" si="1"/>
        <v>90970-90970</v>
      </c>
      <c r="D28" s="12" t="s">
        <v>11</v>
      </c>
      <c r="E28" s="12" t="s">
        <v>9</v>
      </c>
      <c r="F28" s="19">
        <v>45789</v>
      </c>
      <c r="G28" s="19">
        <v>45790</v>
      </c>
      <c r="H28" s="20" t="s">
        <v>61</v>
      </c>
      <c r="I28" s="12" t="str">
        <f>IFERROR(VLOOKUP('（1129）見本'!H28,リスト!G$1:H94,2,FALSE),"")</f>
        <v>大阪営業部</v>
      </c>
      <c r="J28" s="20" t="s">
        <v>61</v>
      </c>
      <c r="K28" s="12" t="str">
        <f>IFERROR(VLOOKUP('（1129）見本'!J28,リスト!J$1:K219,2,FALSE),"")</f>
        <v>大阪営業部</v>
      </c>
      <c r="L28" s="20" t="s">
        <v>280</v>
      </c>
      <c r="M28" s="12" t="str">
        <f>IFERROR(VLOOKUP('（1129）見本'!L28,リスト!O$1:P4957,2,FALSE),"")</f>
        <v>中ＮＦ大阪</v>
      </c>
      <c r="N28" s="12" t="s">
        <v>1815</v>
      </c>
      <c r="O28" s="20" t="s">
        <v>1832</v>
      </c>
      <c r="P28" s="12" t="str">
        <f>IFERROR(VLOOKUP('（1129）見本'!O28,リスト!W$1:X523,2,FALSE),"")</f>
        <v>Cﾅ-ｽﾅｷﾞﾓ</v>
      </c>
      <c r="Q28" s="12" t="s">
        <v>1823</v>
      </c>
      <c r="R28" s="20" t="s">
        <v>1825</v>
      </c>
      <c r="S28" s="12" t="str">
        <f>IFERROR(VLOOKUP(R28,リスト!AE$1:AF39,2,FALSE),"")</f>
        <v>2K X 6</v>
      </c>
      <c r="T28" s="12">
        <f>VLOOKUP(R28,リスト!AE$3:AG43,3,FALSE)</f>
        <v>12</v>
      </c>
      <c r="U28" s="12">
        <v>3</v>
      </c>
      <c r="V28" s="12" t="s">
        <v>29</v>
      </c>
      <c r="W28" s="12" t="s">
        <v>29</v>
      </c>
      <c r="X28" s="12"/>
      <c r="Y28" s="12"/>
      <c r="Z28" s="12"/>
      <c r="AA28" s="12" t="str">
        <f t="shared" si="2"/>
        <v>ｽﾅｷﾞﾓ</v>
      </c>
      <c r="AB28" s="12">
        <f t="shared" si="3"/>
        <v>36</v>
      </c>
      <c r="AC28" s="12" t="str">
        <f>IFERROR(IF(P28="","",AB28*VLOOKUP(P28,リスト!#REF!,2,FALSE)),"")</f>
        <v/>
      </c>
      <c r="AD28" s="12" t="str">
        <f t="shared" si="4"/>
        <v/>
      </c>
      <c r="AE28" s="12"/>
      <c r="AF28" s="12"/>
    </row>
    <row r="29" spans="1:32">
      <c r="A29" s="2">
        <f t="shared" si="0"/>
        <v>23</v>
      </c>
      <c r="B29" s="12" t="str">
        <f>IFERROR(VLOOKUP(C29,リスト!AI$1:AO322,2,FALSE),"")</f>
        <v>44532</v>
      </c>
      <c r="C29" s="2" t="str">
        <f t="shared" si="1"/>
        <v>90970-90970</v>
      </c>
      <c r="D29" s="12" t="s">
        <v>11</v>
      </c>
      <c r="E29" s="12" t="s">
        <v>9</v>
      </c>
      <c r="F29" s="19">
        <v>45789</v>
      </c>
      <c r="G29" s="19">
        <v>45790</v>
      </c>
      <c r="H29" s="20" t="s">
        <v>61</v>
      </c>
      <c r="I29" s="12" t="str">
        <f>IFERROR(VLOOKUP('（1129）見本'!H29,リスト!G$1:H95,2,FALSE),"")</f>
        <v>大阪営業部</v>
      </c>
      <c r="J29" s="20" t="s">
        <v>61</v>
      </c>
      <c r="K29" s="12" t="str">
        <f>IFERROR(VLOOKUP('（1129）見本'!J29,リスト!J$1:K220,2,FALSE),"")</f>
        <v>大阪営業部</v>
      </c>
      <c r="L29" s="20" t="s">
        <v>280</v>
      </c>
      <c r="M29" s="12" t="str">
        <f>IFERROR(VLOOKUP('（1129）見本'!L29,リスト!O$1:P4958,2,FALSE),"")</f>
        <v>中ＮＦ大阪</v>
      </c>
      <c r="N29" s="12" t="s">
        <v>1815</v>
      </c>
      <c r="O29" s="20" t="s">
        <v>1833</v>
      </c>
      <c r="P29" s="12" t="str">
        <f>IFERROR(VLOOKUP('（1129）見本'!O29,リスト!W$1:X524,2,FALSE),"")</f>
        <v>Cﾅ-ﾃﾊﾞﾓﾄ</v>
      </c>
      <c r="Q29" s="12" t="s">
        <v>1823</v>
      </c>
      <c r="R29" s="20" t="s">
        <v>1825</v>
      </c>
      <c r="S29" s="12" t="str">
        <f>IFERROR(VLOOKUP(R29,リスト!AE$1:AF40,2,FALSE),"")</f>
        <v>2K X 6</v>
      </c>
      <c r="T29" s="12">
        <f>VLOOKUP(R29,リスト!AE$3:AG44,3,FALSE)</f>
        <v>12</v>
      </c>
      <c r="U29" s="12">
        <v>19</v>
      </c>
      <c r="V29" s="12" t="s">
        <v>29</v>
      </c>
      <c r="W29" s="12" t="s">
        <v>29</v>
      </c>
      <c r="X29" s="12"/>
      <c r="Y29" s="12"/>
      <c r="Z29" s="12"/>
      <c r="AA29" s="12" t="str">
        <f t="shared" si="2"/>
        <v>ﾃﾊﾞﾓﾄ</v>
      </c>
      <c r="AB29" s="12">
        <f t="shared" si="3"/>
        <v>228</v>
      </c>
      <c r="AC29" s="12" t="str">
        <f>IFERROR(IF(P29="","",AB29*VLOOKUP(P29,リスト!#REF!,2,FALSE)),"")</f>
        <v/>
      </c>
      <c r="AD29" s="12" t="str">
        <f t="shared" si="4"/>
        <v/>
      </c>
      <c r="AE29" s="12"/>
      <c r="AF29" s="12"/>
    </row>
    <row r="30" spans="1:32">
      <c r="A30" s="2">
        <f t="shared" si="0"/>
        <v>24</v>
      </c>
      <c r="B30" s="12" t="str">
        <f>IFERROR(VLOOKUP(C30,リスト!AI$1:AO323,2,FALSE),"")</f>
        <v>44532</v>
      </c>
      <c r="C30" s="2" t="str">
        <f t="shared" si="1"/>
        <v>90970-90970</v>
      </c>
      <c r="D30" s="12" t="s">
        <v>11</v>
      </c>
      <c r="E30" s="12" t="s">
        <v>9</v>
      </c>
      <c r="F30" s="19">
        <v>45789</v>
      </c>
      <c r="G30" s="19">
        <v>45790</v>
      </c>
      <c r="H30" s="20" t="s">
        <v>61</v>
      </c>
      <c r="I30" s="12" t="str">
        <f>IFERROR(VLOOKUP('（1129）見本'!H30,リスト!G$1:H96,2,FALSE),"")</f>
        <v>大阪営業部</v>
      </c>
      <c r="J30" s="20" t="s">
        <v>61</v>
      </c>
      <c r="K30" s="12" t="str">
        <f>IFERROR(VLOOKUP('（1129）見本'!J30,リスト!J$1:K221,2,FALSE),"")</f>
        <v>大阪営業部</v>
      </c>
      <c r="L30" s="20" t="s">
        <v>280</v>
      </c>
      <c r="M30" s="12" t="str">
        <f>IFERROR(VLOOKUP('（1129）見本'!L30,リスト!O$1:P4959,2,FALSE),"")</f>
        <v>中ＮＦ大阪</v>
      </c>
      <c r="N30" s="12" t="s">
        <v>1815</v>
      </c>
      <c r="O30" s="20" t="s">
        <v>1834</v>
      </c>
      <c r="P30" s="12" t="str">
        <f>IFERROR(VLOOKUP('（1129）見本'!O30,リスト!W$1:X525,2,FALSE),"")</f>
        <v>Cﾅ-ﾃﾊﾞｻｷ</v>
      </c>
      <c r="Q30" s="12" t="s">
        <v>1823</v>
      </c>
      <c r="R30" s="20" t="s">
        <v>1825</v>
      </c>
      <c r="S30" s="12" t="str">
        <f>IFERROR(VLOOKUP(R30,リスト!AE$1:AF41,2,FALSE),"")</f>
        <v>2K X 6</v>
      </c>
      <c r="T30" s="12">
        <f>VLOOKUP(R30,リスト!AE$3:AG45,3,FALSE)</f>
        <v>12</v>
      </c>
      <c r="U30" s="12">
        <v>14</v>
      </c>
      <c r="V30" s="12" t="s">
        <v>29</v>
      </c>
      <c r="W30" s="12" t="s">
        <v>29</v>
      </c>
      <c r="X30" s="12"/>
      <c r="Y30" s="12"/>
      <c r="Z30" s="12"/>
      <c r="AA30" s="12" t="str">
        <f t="shared" si="2"/>
        <v>ﾃﾊﾞｻｷ</v>
      </c>
      <c r="AB30" s="12">
        <f t="shared" si="3"/>
        <v>168</v>
      </c>
      <c r="AC30" s="12" t="str">
        <f>IFERROR(IF(P30="","",AB30*VLOOKUP(P30,リスト!#REF!,2,FALSE)),"")</f>
        <v/>
      </c>
      <c r="AD30" s="12" t="str">
        <f t="shared" si="4"/>
        <v/>
      </c>
      <c r="AE30" s="12"/>
      <c r="AF30" s="12"/>
    </row>
    <row r="31" spans="1:32">
      <c r="A31" s="2">
        <f t="shared" si="0"/>
        <v>25</v>
      </c>
      <c r="B31" s="12" t="str">
        <f>IFERROR(VLOOKUP(C31,リスト!AI$1:AO324,2,FALSE),"")</f>
        <v>44533</v>
      </c>
      <c r="C31" s="2" t="str">
        <f t="shared" si="1"/>
        <v>90629-90629</v>
      </c>
      <c r="D31" s="12" t="s">
        <v>11</v>
      </c>
      <c r="E31" s="12" t="s">
        <v>9</v>
      </c>
      <c r="F31" s="19">
        <v>45789</v>
      </c>
      <c r="G31" s="19">
        <v>45790</v>
      </c>
      <c r="H31" s="20" t="s">
        <v>64</v>
      </c>
      <c r="I31" s="12" t="str">
        <f>IFERROR(VLOOKUP('（1129）見本'!H31,リスト!G$1:H97,2,FALSE),"")</f>
        <v>阪神営業部</v>
      </c>
      <c r="J31" s="20" t="s">
        <v>64</v>
      </c>
      <c r="K31" s="12" t="str">
        <f>IFERROR(VLOOKUP('（1129）見本'!J31,リスト!J$1:K222,2,FALSE),"")</f>
        <v>阪神営業部</v>
      </c>
      <c r="L31" s="20" t="s">
        <v>274</v>
      </c>
      <c r="M31" s="12" t="str">
        <f>IFERROR(VLOOKUP('（1129）見本'!L31,リスト!O$1:P4960,2,FALSE),"")</f>
        <v>中ＮＦ阪神</v>
      </c>
      <c r="N31" s="12" t="s">
        <v>1815</v>
      </c>
      <c r="O31" s="20" t="s">
        <v>1855</v>
      </c>
      <c r="P31" s="12" t="str">
        <f>IFERROR(VLOOKUP('（1129）見本'!O31,リスト!W$1:X526,2,FALSE),"")</f>
        <v>Cﾅ-ﾑﾈﾆｸ</v>
      </c>
      <c r="Q31" s="12" t="s">
        <v>1823</v>
      </c>
      <c r="R31" s="20" t="s">
        <v>1825</v>
      </c>
      <c r="S31" s="12" t="str">
        <f>IFERROR(VLOOKUP(R31,リスト!AE$1:AF42,2,FALSE),"")</f>
        <v>2K X 6</v>
      </c>
      <c r="T31" s="12">
        <f>VLOOKUP(R31,リスト!AE$3:AG46,3,FALSE)</f>
        <v>12</v>
      </c>
      <c r="U31" s="12">
        <v>43</v>
      </c>
      <c r="V31" s="12" t="s">
        <v>29</v>
      </c>
      <c r="W31" s="12" t="s">
        <v>29</v>
      </c>
      <c r="X31" s="12"/>
      <c r="Y31" s="12"/>
      <c r="Z31" s="12"/>
      <c r="AA31" s="12" t="str">
        <f t="shared" si="2"/>
        <v>ﾑﾈﾆｸ</v>
      </c>
      <c r="AB31" s="12">
        <f t="shared" si="3"/>
        <v>516</v>
      </c>
      <c r="AC31" s="12" t="str">
        <f>IFERROR(IF(P31="","",AB31*VLOOKUP(P31,リスト!#REF!,2,FALSE)),"")</f>
        <v/>
      </c>
      <c r="AD31" s="12" t="str">
        <f t="shared" si="4"/>
        <v/>
      </c>
      <c r="AE31" s="12"/>
      <c r="AF31" s="12"/>
    </row>
    <row r="32" spans="1:32">
      <c r="A32" s="2">
        <f t="shared" si="0"/>
        <v>26</v>
      </c>
      <c r="B32" s="12" t="str">
        <f>IFERROR(VLOOKUP(C32,リスト!AI$1:AO325,2,FALSE),"")</f>
        <v>44533</v>
      </c>
      <c r="C32" s="2" t="str">
        <f t="shared" si="1"/>
        <v>90629-90629</v>
      </c>
      <c r="D32" s="12" t="s">
        <v>11</v>
      </c>
      <c r="E32" s="12" t="s">
        <v>9</v>
      </c>
      <c r="F32" s="19">
        <v>45789</v>
      </c>
      <c r="G32" s="19">
        <v>45790</v>
      </c>
      <c r="H32" s="20" t="s">
        <v>64</v>
      </c>
      <c r="I32" s="12" t="str">
        <f>IFERROR(VLOOKUP('（1129）見本'!H32,リスト!G$1:H98,2,FALSE),"")</f>
        <v>阪神営業部</v>
      </c>
      <c r="J32" s="20" t="s">
        <v>64</v>
      </c>
      <c r="K32" s="12" t="str">
        <f>IFERROR(VLOOKUP('（1129）見本'!J32,リスト!J$1:K223,2,FALSE),"")</f>
        <v>阪神営業部</v>
      </c>
      <c r="L32" s="20" t="s">
        <v>274</v>
      </c>
      <c r="M32" s="12" t="str">
        <f>IFERROR(VLOOKUP('（1129）見本'!L32,リスト!O$1:P4961,2,FALSE),"")</f>
        <v>中ＮＦ阪神</v>
      </c>
      <c r="N32" s="12" t="s">
        <v>1815</v>
      </c>
      <c r="O32" s="20" t="s">
        <v>1829</v>
      </c>
      <c r="P32" s="12" t="str">
        <f>IFERROR(VLOOKUP('（1129）見本'!O32,リスト!W$1:X527,2,FALSE),"")</f>
        <v>Cﾅ-ﾓﾓﾆｸ</v>
      </c>
      <c r="Q32" s="12" t="s">
        <v>1823</v>
      </c>
      <c r="R32" s="20" t="s">
        <v>1825</v>
      </c>
      <c r="S32" s="12" t="str">
        <f>IFERROR(VLOOKUP(R32,リスト!AE$1:AF43,2,FALSE),"")</f>
        <v>2K X 6</v>
      </c>
      <c r="T32" s="12">
        <f>VLOOKUP(R32,リスト!AE$3:AG47,3,FALSE)</f>
        <v>12</v>
      </c>
      <c r="U32" s="12">
        <v>10</v>
      </c>
      <c r="V32" s="12" t="s">
        <v>29</v>
      </c>
      <c r="W32" s="12" t="s">
        <v>29</v>
      </c>
      <c r="X32" s="12"/>
      <c r="Y32" s="12"/>
      <c r="Z32" s="12"/>
      <c r="AA32" s="12" t="str">
        <f t="shared" si="2"/>
        <v>ﾓﾓﾆｸ</v>
      </c>
      <c r="AB32" s="12">
        <f t="shared" si="3"/>
        <v>120</v>
      </c>
      <c r="AC32" s="12" t="str">
        <f>IFERROR(IF(P32="","",AB32*VLOOKUP(P32,リスト!#REF!,2,FALSE)),"")</f>
        <v/>
      </c>
      <c r="AD32" s="12" t="str">
        <f t="shared" si="4"/>
        <v/>
      </c>
      <c r="AE32" s="12"/>
      <c r="AF32" s="12"/>
    </row>
    <row r="33" spans="1:32">
      <c r="A33" s="2">
        <f t="shared" si="0"/>
        <v>27</v>
      </c>
      <c r="B33" s="12" t="str">
        <f>IFERROR(VLOOKUP(C33,リスト!AI$1:AO326,2,FALSE),"")</f>
        <v>44533</v>
      </c>
      <c r="C33" s="2" t="str">
        <f t="shared" si="1"/>
        <v>90629-90629</v>
      </c>
      <c r="D33" s="12" t="s">
        <v>11</v>
      </c>
      <c r="E33" s="12" t="s">
        <v>9</v>
      </c>
      <c r="F33" s="19">
        <v>45789</v>
      </c>
      <c r="G33" s="19">
        <v>45790</v>
      </c>
      <c r="H33" s="20" t="s">
        <v>64</v>
      </c>
      <c r="I33" s="12" t="str">
        <f>IFERROR(VLOOKUP('（1129）見本'!H33,リスト!G$1:H99,2,FALSE),"")</f>
        <v>阪神営業部</v>
      </c>
      <c r="J33" s="20" t="s">
        <v>64</v>
      </c>
      <c r="K33" s="12" t="str">
        <f>IFERROR(VLOOKUP('（1129）見本'!J33,リスト!J$1:K224,2,FALSE),"")</f>
        <v>阪神営業部</v>
      </c>
      <c r="L33" s="20" t="s">
        <v>274</v>
      </c>
      <c r="M33" s="12" t="str">
        <f>IFERROR(VLOOKUP('（1129）見本'!L33,リスト!O$1:P4962,2,FALSE),"")</f>
        <v>中ＮＦ阪神</v>
      </c>
      <c r="N33" s="12" t="s">
        <v>1815</v>
      </c>
      <c r="O33" s="20" t="s">
        <v>1830</v>
      </c>
      <c r="P33" s="12" t="str">
        <f>IFERROR(VLOOKUP('（1129）見本'!O33,リスト!W$1:X528,2,FALSE),"")</f>
        <v>Cﾅ-ｻｻﾐ</v>
      </c>
      <c r="Q33" s="12" t="s">
        <v>1823</v>
      </c>
      <c r="R33" s="20" t="s">
        <v>1825</v>
      </c>
      <c r="S33" s="12" t="str">
        <f>IFERROR(VLOOKUP(R33,リスト!AE$1:AF44,2,FALSE),"")</f>
        <v>2K X 6</v>
      </c>
      <c r="T33" s="12">
        <f>VLOOKUP(R33,リスト!AE$3:AG48,3,FALSE)</f>
        <v>12</v>
      </c>
      <c r="U33" s="12">
        <v>13</v>
      </c>
      <c r="V33" s="12" t="s">
        <v>29</v>
      </c>
      <c r="W33" s="12" t="s">
        <v>29</v>
      </c>
      <c r="X33" s="12"/>
      <c r="Y33" s="12"/>
      <c r="Z33" s="12"/>
      <c r="AA33" s="12" t="str">
        <f t="shared" si="2"/>
        <v>ｻｻﾐ</v>
      </c>
      <c r="AB33" s="12">
        <f t="shared" si="3"/>
        <v>156</v>
      </c>
      <c r="AC33" s="12" t="str">
        <f>IFERROR(IF(P33="","",AB33*VLOOKUP(P33,リスト!#REF!,2,FALSE)),"")</f>
        <v/>
      </c>
      <c r="AD33" s="12" t="str">
        <f t="shared" si="4"/>
        <v/>
      </c>
      <c r="AE33" s="12"/>
      <c r="AF33" s="12"/>
    </row>
    <row r="34" spans="1:32">
      <c r="A34" s="2">
        <f t="shared" si="0"/>
        <v>28</v>
      </c>
      <c r="B34" s="12" t="str">
        <f>IFERROR(VLOOKUP(C34,リスト!AI$1:AO327,2,FALSE),"")</f>
        <v>44533</v>
      </c>
      <c r="C34" s="2" t="str">
        <f t="shared" si="1"/>
        <v>90629-90629</v>
      </c>
      <c r="D34" s="12" t="s">
        <v>11</v>
      </c>
      <c r="E34" s="12" t="s">
        <v>9</v>
      </c>
      <c r="F34" s="19">
        <v>45789</v>
      </c>
      <c r="G34" s="19">
        <v>45790</v>
      </c>
      <c r="H34" s="20" t="s">
        <v>64</v>
      </c>
      <c r="I34" s="12" t="str">
        <f>IFERROR(VLOOKUP('（1129）見本'!H34,リスト!G$1:H100,2,FALSE),"")</f>
        <v>阪神営業部</v>
      </c>
      <c r="J34" s="20" t="s">
        <v>64</v>
      </c>
      <c r="K34" s="12" t="str">
        <f>IFERROR(VLOOKUP('（1129）見本'!J34,リスト!J$1:K225,2,FALSE),"")</f>
        <v>阪神営業部</v>
      </c>
      <c r="L34" s="20" t="s">
        <v>274</v>
      </c>
      <c r="M34" s="12" t="str">
        <f>IFERROR(VLOOKUP('（1129）見本'!L34,リスト!O$1:P4963,2,FALSE),"")</f>
        <v>中ＮＦ阪神</v>
      </c>
      <c r="N34" s="12" t="s">
        <v>1815</v>
      </c>
      <c r="O34" s="20" t="s">
        <v>1831</v>
      </c>
      <c r="P34" s="12" t="str">
        <f>IFERROR(VLOOKUP('（1129）見本'!O34,リスト!W$1:X529,2,FALSE),"")</f>
        <v>Cﾅ-ｷﾓ</v>
      </c>
      <c r="Q34" s="12" t="s">
        <v>1823</v>
      </c>
      <c r="R34" s="20" t="s">
        <v>1825</v>
      </c>
      <c r="S34" s="12" t="str">
        <f>IFERROR(VLOOKUP(R34,リスト!AE$1:AF45,2,FALSE),"")</f>
        <v>2K X 6</v>
      </c>
      <c r="T34" s="12">
        <f>VLOOKUP(R34,リスト!AE$3:AG49,3,FALSE)</f>
        <v>12</v>
      </c>
      <c r="U34" s="12">
        <v>14</v>
      </c>
      <c r="V34" s="12" t="s">
        <v>29</v>
      </c>
      <c r="W34" s="12" t="s">
        <v>29</v>
      </c>
      <c r="X34" s="12"/>
      <c r="Y34" s="12"/>
      <c r="Z34" s="12"/>
      <c r="AA34" s="12" t="str">
        <f t="shared" si="2"/>
        <v>ｷﾓ</v>
      </c>
      <c r="AB34" s="12">
        <f t="shared" si="3"/>
        <v>168</v>
      </c>
      <c r="AC34" s="12" t="str">
        <f>IFERROR(IF(P34="","",AB34*VLOOKUP(P34,リスト!#REF!,2,FALSE)),"")</f>
        <v/>
      </c>
      <c r="AD34" s="12" t="str">
        <f t="shared" si="4"/>
        <v/>
      </c>
      <c r="AE34" s="12"/>
      <c r="AF34" s="12"/>
    </row>
    <row r="35" spans="1:32">
      <c r="A35" s="2">
        <f t="shared" si="0"/>
        <v>29</v>
      </c>
      <c r="B35" s="12" t="str">
        <f>IFERROR(VLOOKUP(C35,リスト!AI$1:AO328,2,FALSE),"")</f>
        <v>44533</v>
      </c>
      <c r="C35" s="2" t="str">
        <f t="shared" si="1"/>
        <v>90629-90629</v>
      </c>
      <c r="D35" s="12" t="s">
        <v>11</v>
      </c>
      <c r="E35" s="12" t="s">
        <v>9</v>
      </c>
      <c r="F35" s="19">
        <v>45789</v>
      </c>
      <c r="G35" s="19">
        <v>45790</v>
      </c>
      <c r="H35" s="20" t="s">
        <v>64</v>
      </c>
      <c r="I35" s="12" t="str">
        <f>IFERROR(VLOOKUP('（1129）見本'!H35,リスト!G$1:H101,2,FALSE),"")</f>
        <v>阪神営業部</v>
      </c>
      <c r="J35" s="20" t="s">
        <v>64</v>
      </c>
      <c r="K35" s="12" t="str">
        <f>IFERROR(VLOOKUP('（1129）見本'!J35,リスト!J$1:K226,2,FALSE),"")</f>
        <v>阪神営業部</v>
      </c>
      <c r="L35" s="20" t="s">
        <v>274</v>
      </c>
      <c r="M35" s="12" t="str">
        <f>IFERROR(VLOOKUP('（1129）見本'!L35,リスト!O$1:P4964,2,FALSE),"")</f>
        <v>中ＮＦ阪神</v>
      </c>
      <c r="N35" s="12" t="s">
        <v>1815</v>
      </c>
      <c r="O35" s="20" t="s">
        <v>1832</v>
      </c>
      <c r="P35" s="12" t="str">
        <f>IFERROR(VLOOKUP('（1129）見本'!O35,リスト!W$1:X530,2,FALSE),"")</f>
        <v>Cﾅ-ｽﾅｷﾞﾓ</v>
      </c>
      <c r="Q35" s="12" t="s">
        <v>1823</v>
      </c>
      <c r="R35" s="20" t="s">
        <v>1825</v>
      </c>
      <c r="S35" s="12" t="str">
        <f>IFERROR(VLOOKUP(R35,リスト!AE$1:AF46,2,FALSE),"")</f>
        <v>2K X 6</v>
      </c>
      <c r="T35" s="12">
        <f>VLOOKUP(R35,リスト!AE$3:AG50,3,FALSE)</f>
        <v>12</v>
      </c>
      <c r="U35" s="12">
        <v>11</v>
      </c>
      <c r="V35" s="12" t="s">
        <v>29</v>
      </c>
      <c r="W35" s="12" t="s">
        <v>29</v>
      </c>
      <c r="X35" s="12"/>
      <c r="Y35" s="12"/>
      <c r="Z35" s="12"/>
      <c r="AA35" s="12" t="str">
        <f t="shared" si="2"/>
        <v>ｽﾅｷﾞﾓ</v>
      </c>
      <c r="AB35" s="12">
        <f t="shared" si="3"/>
        <v>132</v>
      </c>
      <c r="AC35" s="12" t="str">
        <f>IFERROR(IF(P35="","",AB35*VLOOKUP(P35,リスト!#REF!,2,FALSE)),"")</f>
        <v/>
      </c>
      <c r="AD35" s="12" t="str">
        <f t="shared" si="4"/>
        <v/>
      </c>
      <c r="AE35" s="12"/>
      <c r="AF35" s="12"/>
    </row>
    <row r="36" spans="1:32">
      <c r="A36" s="2">
        <f t="shared" si="0"/>
        <v>30</v>
      </c>
      <c r="B36" s="12" t="str">
        <f>IFERROR(VLOOKUP(C36,リスト!AI$1:AO329,2,FALSE),"")</f>
        <v>44533</v>
      </c>
      <c r="C36" s="2" t="str">
        <f t="shared" si="1"/>
        <v>90629-90629</v>
      </c>
      <c r="D36" s="12" t="s">
        <v>11</v>
      </c>
      <c r="E36" s="12" t="s">
        <v>9</v>
      </c>
      <c r="F36" s="19">
        <v>45789</v>
      </c>
      <c r="G36" s="19">
        <v>45790</v>
      </c>
      <c r="H36" s="20" t="s">
        <v>64</v>
      </c>
      <c r="I36" s="12" t="str">
        <f>IFERROR(VLOOKUP('（1129）見本'!H36,リスト!G$1:H102,2,FALSE),"")</f>
        <v>阪神営業部</v>
      </c>
      <c r="J36" s="20" t="s">
        <v>64</v>
      </c>
      <c r="K36" s="12" t="str">
        <f>IFERROR(VLOOKUP('（1129）見本'!J36,リスト!J$1:K227,2,FALSE),"")</f>
        <v>阪神営業部</v>
      </c>
      <c r="L36" s="20" t="s">
        <v>274</v>
      </c>
      <c r="M36" s="12" t="str">
        <f>IFERROR(VLOOKUP('（1129）見本'!L36,リスト!O$1:P4965,2,FALSE),"")</f>
        <v>中ＮＦ阪神</v>
      </c>
      <c r="N36" s="12" t="s">
        <v>1815</v>
      </c>
      <c r="O36" s="20" t="s">
        <v>1833</v>
      </c>
      <c r="P36" s="12" t="str">
        <f>IFERROR(VLOOKUP('（1129）見本'!O36,リスト!W$1:X531,2,FALSE),"")</f>
        <v>Cﾅ-ﾃﾊﾞﾓﾄ</v>
      </c>
      <c r="Q36" s="12" t="s">
        <v>1823</v>
      </c>
      <c r="R36" s="20" t="s">
        <v>1825</v>
      </c>
      <c r="S36" s="12" t="str">
        <f>IFERROR(VLOOKUP(R36,リスト!AE$1:AF47,2,FALSE),"")</f>
        <v>2K X 6</v>
      </c>
      <c r="T36" s="12">
        <f>VLOOKUP(R36,リスト!AE$3:AG51,3,FALSE)</f>
        <v>12</v>
      </c>
      <c r="U36" s="12">
        <v>16</v>
      </c>
      <c r="V36" s="12" t="s">
        <v>29</v>
      </c>
      <c r="W36" s="12" t="s">
        <v>29</v>
      </c>
      <c r="X36" s="12"/>
      <c r="Y36" s="12"/>
      <c r="Z36" s="12"/>
      <c r="AA36" s="12" t="str">
        <f t="shared" si="2"/>
        <v>ﾃﾊﾞﾓﾄ</v>
      </c>
      <c r="AB36" s="12">
        <f t="shared" si="3"/>
        <v>192</v>
      </c>
      <c r="AC36" s="12" t="str">
        <f>IFERROR(IF(P36="","",AB36*VLOOKUP(P36,リスト!#REF!,2,FALSE)),"")</f>
        <v/>
      </c>
      <c r="AD36" s="12" t="str">
        <f t="shared" si="4"/>
        <v/>
      </c>
      <c r="AE36" s="12"/>
      <c r="AF36" s="12"/>
    </row>
    <row r="37" spans="1:32">
      <c r="A37" s="2">
        <f t="shared" si="0"/>
        <v>31</v>
      </c>
      <c r="B37" s="12" t="str">
        <f>IFERROR(VLOOKUP(C37,リスト!AI$1:AO330,2,FALSE),"")</f>
        <v>44406</v>
      </c>
      <c r="C37" s="2" t="str">
        <f t="shared" si="1"/>
        <v>90786-04722</v>
      </c>
      <c r="D37" s="12" t="s">
        <v>11</v>
      </c>
      <c r="E37" s="12" t="s">
        <v>9</v>
      </c>
      <c r="F37" s="19">
        <v>45789</v>
      </c>
      <c r="G37" s="19">
        <v>45790</v>
      </c>
      <c r="H37" s="20" t="s">
        <v>1722</v>
      </c>
      <c r="I37" s="12" t="str">
        <f>IFERROR(VLOOKUP('（1129）見本'!H37,リスト!G$1:H103,2,FALSE),"")</f>
        <v>京都営業部</v>
      </c>
      <c r="J37" s="20" t="s">
        <v>1850</v>
      </c>
      <c r="K37" s="12" t="str">
        <f>IFERROR(VLOOKUP('（1129）見本'!J37,リスト!J$1:K228,2,FALSE),"")</f>
        <v>ＮＢＣ関西</v>
      </c>
      <c r="L37" s="20" t="s">
        <v>1865</v>
      </c>
      <c r="M37" s="12" t="str">
        <f>IFERROR(VLOOKUP('（1129）見本'!L37,リスト!O$1:P4966,2,FALSE),"")</f>
        <v>中ＮＦ京都</v>
      </c>
      <c r="N37" s="12" t="s">
        <v>1817</v>
      </c>
      <c r="O37" s="20" t="s">
        <v>1866</v>
      </c>
      <c r="P37" s="12" t="str">
        <f>IFERROR(VLOOKUP('（1129）見本'!O37,リスト!W$1:X532,2,FALSE),"")</f>
        <v>Cﾅﾕﾒﾐﾄﾞﾘﾓﾄ1KG</v>
      </c>
      <c r="Q37" s="12"/>
      <c r="R37" s="20" t="s">
        <v>1861</v>
      </c>
      <c r="S37" s="12" t="str">
        <f>IFERROR(VLOOKUP(R37,リスト!AE$1:AF48,2,FALSE),"")</f>
        <v>1K X 12</v>
      </c>
      <c r="T37" s="12">
        <f>VLOOKUP(R37,リスト!AE$3:AG52,3,FALSE)</f>
        <v>12</v>
      </c>
      <c r="U37" s="12">
        <v>10</v>
      </c>
      <c r="V37" s="12" t="s">
        <v>29</v>
      </c>
      <c r="W37" s="12" t="s">
        <v>29</v>
      </c>
      <c r="X37" s="12"/>
      <c r="Y37" s="12"/>
      <c r="Z37" s="12"/>
      <c r="AA37" s="12" t="str">
        <f t="shared" si="2"/>
        <v>ﾃﾊﾞﾓﾄ</v>
      </c>
      <c r="AB37" s="12">
        <f t="shared" si="3"/>
        <v>120</v>
      </c>
      <c r="AC37" s="12" t="str">
        <f>IFERROR(IF(P37="","",AB37*VLOOKUP(P37,リスト!#REF!,2,FALSE)),"")</f>
        <v/>
      </c>
      <c r="AD37" s="12" t="str">
        <f t="shared" si="4"/>
        <v/>
      </c>
      <c r="AE37" s="12"/>
      <c r="AF37" s="12"/>
    </row>
    <row r="38" spans="1:32">
      <c r="A38" s="2">
        <f t="shared" si="0"/>
        <v>32</v>
      </c>
      <c r="B38" s="12" t="str">
        <f>IFERROR(VLOOKUP(C38,リスト!AI$1:AO331,2,FALSE),"")</f>
        <v>44406</v>
      </c>
      <c r="C38" s="2" t="str">
        <f t="shared" si="1"/>
        <v>90786-04722</v>
      </c>
      <c r="D38" s="12" t="s">
        <v>11</v>
      </c>
      <c r="E38" s="12" t="s">
        <v>9</v>
      </c>
      <c r="F38" s="19">
        <v>45789</v>
      </c>
      <c r="G38" s="19">
        <v>45790</v>
      </c>
      <c r="H38" s="20" t="s">
        <v>1722</v>
      </c>
      <c r="I38" s="12" t="str">
        <f>IFERROR(VLOOKUP('（1129）見本'!H38,リスト!G$1:H104,2,FALSE),"")</f>
        <v>京都営業部</v>
      </c>
      <c r="J38" s="20" t="s">
        <v>1850</v>
      </c>
      <c r="K38" s="12" t="str">
        <f>IFERROR(VLOOKUP('（1129）見本'!J38,リスト!J$1:K229,2,FALSE),"")</f>
        <v>ＮＢＣ関西</v>
      </c>
      <c r="L38" s="20" t="s">
        <v>1865</v>
      </c>
      <c r="M38" s="12" t="str">
        <f>IFERROR(VLOOKUP('（1129）見本'!L38,リスト!O$1:P4967,2,FALSE),"")</f>
        <v>中ＮＦ京都</v>
      </c>
      <c r="N38" s="12" t="s">
        <v>1815</v>
      </c>
      <c r="O38" s="20" t="s">
        <v>1834</v>
      </c>
      <c r="P38" s="12" t="str">
        <f>IFERROR(VLOOKUP('（1129）見本'!O38,リスト!W$1:X533,2,FALSE),"")</f>
        <v>Cﾅ-ﾃﾊﾞｻｷ</v>
      </c>
      <c r="Q38" s="12"/>
      <c r="R38" s="20" t="s">
        <v>1825</v>
      </c>
      <c r="S38" s="12" t="str">
        <f>IFERROR(VLOOKUP(R38,リスト!AE$1:AF49,2,FALSE),"")</f>
        <v>2K X 6</v>
      </c>
      <c r="T38" s="12">
        <f>VLOOKUP(R38,リスト!AE$3:AG53,3,FALSE)</f>
        <v>12</v>
      </c>
      <c r="U38" s="12">
        <v>10</v>
      </c>
      <c r="V38" s="12" t="s">
        <v>29</v>
      </c>
      <c r="W38" s="12" t="s">
        <v>29</v>
      </c>
      <c r="X38" s="12"/>
      <c r="Y38" s="12"/>
      <c r="Z38" s="12"/>
      <c r="AA38" s="12" t="str">
        <f t="shared" si="2"/>
        <v>ﾃﾊﾞｻｷ</v>
      </c>
      <c r="AB38" s="12">
        <f t="shared" si="3"/>
        <v>120</v>
      </c>
      <c r="AC38" s="12" t="str">
        <f>IFERROR(IF(P38="","",AB38*VLOOKUP(P38,リスト!#REF!,2,FALSE)),"")</f>
        <v/>
      </c>
      <c r="AD38" s="12" t="str">
        <f t="shared" si="4"/>
        <v/>
      </c>
      <c r="AE38" s="12"/>
      <c r="AF38" s="12"/>
    </row>
    <row r="39" spans="1:32">
      <c r="A39" s="2">
        <f t="shared" si="0"/>
        <v>33</v>
      </c>
      <c r="B39" s="12" t="str">
        <f>IFERROR(VLOOKUP(C39,リスト!AI$1:AO332,2,FALSE),"")</f>
        <v>44406</v>
      </c>
      <c r="C39" s="2" t="str">
        <f t="shared" si="1"/>
        <v>90786-04722</v>
      </c>
      <c r="D39" s="12" t="s">
        <v>11</v>
      </c>
      <c r="E39" s="12" t="s">
        <v>9</v>
      </c>
      <c r="F39" s="19">
        <v>45789</v>
      </c>
      <c r="G39" s="19">
        <v>45790</v>
      </c>
      <c r="H39" s="20" t="s">
        <v>1722</v>
      </c>
      <c r="I39" s="12" t="str">
        <f>IFERROR(VLOOKUP('（1129）見本'!H39,リスト!G$1:H105,2,FALSE),"")</f>
        <v>京都営業部</v>
      </c>
      <c r="J39" s="20" t="s">
        <v>1850</v>
      </c>
      <c r="K39" s="12" t="str">
        <f>IFERROR(VLOOKUP('（1129）見本'!J39,リスト!J$1:K230,2,FALSE),"")</f>
        <v>ＮＢＣ関西</v>
      </c>
      <c r="L39" s="20" t="s">
        <v>1865</v>
      </c>
      <c r="M39" s="12" t="str">
        <f>IFERROR(VLOOKUP('（1129）見本'!L39,リスト!O$1:P4968,2,FALSE),"")</f>
        <v>中ＮＦ京都</v>
      </c>
      <c r="N39" s="12" t="s">
        <v>1815</v>
      </c>
      <c r="O39" s="20" t="s">
        <v>1835</v>
      </c>
      <c r="P39" s="12" t="str">
        <f>IFERROR(VLOOKUP('（1129）見本'!O39,リスト!W$1:X534,2,FALSE),"")</f>
        <v>Cﾅ-ﾃﾊﾞﾅｶﾊ-ﾌ</v>
      </c>
      <c r="Q39" s="12"/>
      <c r="R39" s="20" t="s">
        <v>1825</v>
      </c>
      <c r="S39" s="12" t="str">
        <f>IFERROR(VLOOKUP(R39,リスト!AE$1:AF50,2,FALSE),"")</f>
        <v>2K X 6</v>
      </c>
      <c r="T39" s="12">
        <f>VLOOKUP(R39,リスト!AE$3:AG54,3,FALSE)</f>
        <v>12</v>
      </c>
      <c r="U39" s="12">
        <v>5</v>
      </c>
      <c r="V39" s="12" t="s">
        <v>29</v>
      </c>
      <c r="W39" s="12" t="s">
        <v>29</v>
      </c>
      <c r="X39" s="12"/>
      <c r="Y39" s="12"/>
      <c r="Z39" s="12"/>
      <c r="AA39" s="12" t="str">
        <f t="shared" si="2"/>
        <v>ﾃﾊﾞｻｷ</v>
      </c>
      <c r="AB39" s="12">
        <f t="shared" si="3"/>
        <v>60</v>
      </c>
      <c r="AC39" s="12" t="str">
        <f>IFERROR(IF(P39="","",AB39*VLOOKUP(P39,リスト!#REF!,2,FALSE)),"")</f>
        <v/>
      </c>
      <c r="AD39" s="12" t="str">
        <f t="shared" si="4"/>
        <v/>
      </c>
      <c r="AE39" s="12"/>
      <c r="AF39" s="12"/>
    </row>
    <row r="40" spans="1:32">
      <c r="A40" s="2">
        <f t="shared" si="0"/>
        <v>34</v>
      </c>
      <c r="B40" s="12" t="str">
        <f>IFERROR(VLOOKUP(C40,リスト!AI$1:AO333,2,FALSE),"")</f>
        <v>44406</v>
      </c>
      <c r="C40" s="2" t="str">
        <f t="shared" si="1"/>
        <v>90786-04722</v>
      </c>
      <c r="D40" s="12" t="s">
        <v>11</v>
      </c>
      <c r="E40" s="12" t="s">
        <v>9</v>
      </c>
      <c r="F40" s="19">
        <v>45789</v>
      </c>
      <c r="G40" s="19">
        <v>45790</v>
      </c>
      <c r="H40" s="20" t="s">
        <v>1722</v>
      </c>
      <c r="I40" s="12" t="str">
        <f>IFERROR(VLOOKUP('（1129）見本'!H40,リスト!G$1:H106,2,FALSE),"")</f>
        <v>京都営業部</v>
      </c>
      <c r="J40" s="20" t="s">
        <v>1850</v>
      </c>
      <c r="K40" s="12" t="str">
        <f>IFERROR(VLOOKUP('（1129）見本'!J40,リスト!J$1:K231,2,FALSE),"")</f>
        <v>ＮＢＣ関西</v>
      </c>
      <c r="L40" s="20" t="s">
        <v>1865</v>
      </c>
      <c r="M40" s="12" t="str">
        <f>IFERROR(VLOOKUP('（1129）見本'!L40,リスト!O$1:P4969,2,FALSE),"")</f>
        <v>中ＮＦ京都</v>
      </c>
      <c r="N40" s="12" t="s">
        <v>1815</v>
      </c>
      <c r="O40" s="20" t="s">
        <v>1835</v>
      </c>
      <c r="P40" s="12" t="str">
        <f>IFERROR(VLOOKUP('（1129）見本'!O40,リスト!W$1:X535,2,FALSE),"")</f>
        <v>Cﾅ-ﾃﾊﾞﾅｶﾊ-ﾌ</v>
      </c>
      <c r="Q40" s="12"/>
      <c r="R40" s="20" t="s">
        <v>1827</v>
      </c>
      <c r="S40" s="12" t="str">
        <f>IFERROR(VLOOKUP(R40,リスト!AE$1:AF51,2,FALSE),"")</f>
        <v>2K X 3</v>
      </c>
      <c r="T40" s="12">
        <f>VLOOKUP(R40,リスト!AE$3:AG55,3,FALSE)</f>
        <v>6</v>
      </c>
      <c r="U40" s="12">
        <v>1</v>
      </c>
      <c r="V40" s="12" t="s">
        <v>29</v>
      </c>
      <c r="W40" s="12" t="s">
        <v>29</v>
      </c>
      <c r="X40" s="12"/>
      <c r="Y40" s="12"/>
      <c r="Z40" s="12"/>
      <c r="AA40" s="12" t="str">
        <f t="shared" si="2"/>
        <v>ﾃﾊﾞｻｷ</v>
      </c>
      <c r="AB40" s="12">
        <f t="shared" si="3"/>
        <v>6</v>
      </c>
      <c r="AC40" s="12" t="str">
        <f>IFERROR(IF(P40="","",AB40*VLOOKUP(P40,リスト!#REF!,2,FALSE)),"")</f>
        <v/>
      </c>
      <c r="AD40" s="12" t="str">
        <f t="shared" si="4"/>
        <v/>
      </c>
      <c r="AE40" s="12"/>
      <c r="AF40" s="12"/>
    </row>
    <row r="41" spans="1:32">
      <c r="A41" s="2">
        <f t="shared" si="0"/>
        <v>35</v>
      </c>
      <c r="B41" s="12" t="str">
        <f>IFERROR(VLOOKUP(C41,リスト!AI$1:AO334,2,FALSE),"")</f>
        <v>44975</v>
      </c>
      <c r="C41" s="2" t="str">
        <f t="shared" si="1"/>
        <v>93307-23446</v>
      </c>
      <c r="D41" s="12" t="s">
        <v>11</v>
      </c>
      <c r="E41" s="12" t="s">
        <v>9</v>
      </c>
      <c r="F41" s="19">
        <v>45789</v>
      </c>
      <c r="G41" s="19">
        <v>45791</v>
      </c>
      <c r="H41" s="20">
        <v>93307</v>
      </c>
      <c r="I41" s="12" t="str">
        <f>IFERROR(VLOOKUP('（1129）見本'!H41,リスト!G$1:H107,2,FALSE),"")</f>
        <v>近畿量販4課</v>
      </c>
      <c r="J41" s="20" t="s">
        <v>1869</v>
      </c>
      <c r="K41" s="12" t="str">
        <f>IFERROR(VLOOKUP('（1129）見本'!J41,リスト!J$1:K232,2,FALSE),"")</f>
        <v>㈱エムカンパニー舞洲</v>
      </c>
      <c r="L41" s="20" t="s">
        <v>1311</v>
      </c>
      <c r="M41" s="12" t="str">
        <f>IFERROR(VLOOKUP('（1129）見本'!L41,リスト!O$1:P4970,2,FALSE),"")</f>
        <v>仕向先無し</v>
      </c>
      <c r="N41" s="12" t="s">
        <v>1815</v>
      </c>
      <c r="O41" s="20" t="s">
        <v>1855</v>
      </c>
      <c r="P41" s="12" t="str">
        <f>IFERROR(VLOOKUP('（1129）見本'!O41,リスト!W$1:X536,2,FALSE),"")</f>
        <v>Cﾅ-ﾑﾈﾆｸ</v>
      </c>
      <c r="Q41" s="12"/>
      <c r="R41" s="20" t="s">
        <v>1825</v>
      </c>
      <c r="S41" s="12" t="str">
        <f>IFERROR(VLOOKUP(R41,リスト!AE$1:AF52,2,FALSE),"")</f>
        <v>2K X 6</v>
      </c>
      <c r="T41" s="12">
        <f>VLOOKUP(R41,リスト!AE$3:AG56,3,FALSE)</f>
        <v>12</v>
      </c>
      <c r="U41" s="12">
        <v>60</v>
      </c>
      <c r="V41" s="12" t="s">
        <v>29</v>
      </c>
      <c r="W41" s="12" t="s">
        <v>1723</v>
      </c>
      <c r="X41" s="12"/>
      <c r="Y41" s="12"/>
      <c r="Z41" s="12"/>
      <c r="AA41" s="12" t="str">
        <f t="shared" si="2"/>
        <v>ﾑﾈﾆｸ</v>
      </c>
      <c r="AB41" s="12">
        <f t="shared" si="3"/>
        <v>720</v>
      </c>
      <c r="AC41" s="12" t="str">
        <f>IFERROR(IF(P41="","",AB41*VLOOKUP(P41,リスト!#REF!,2,FALSE)),"")</f>
        <v/>
      </c>
      <c r="AD41" s="12" t="str">
        <f t="shared" si="4"/>
        <v/>
      </c>
      <c r="AE41" s="12"/>
      <c r="AF41" s="12"/>
    </row>
    <row r="42" spans="1:32">
      <c r="A42" s="2">
        <f t="shared" si="0"/>
        <v>36</v>
      </c>
      <c r="B42" s="12" t="str">
        <f>IFERROR(VLOOKUP(C42,リスト!AI$1:AO335,2,FALSE),"")</f>
        <v>44975</v>
      </c>
      <c r="C42" s="2" t="str">
        <f t="shared" si="1"/>
        <v>93307-23446</v>
      </c>
      <c r="D42" s="12" t="s">
        <v>11</v>
      </c>
      <c r="E42" s="12" t="s">
        <v>9</v>
      </c>
      <c r="F42" s="19">
        <v>45789</v>
      </c>
      <c r="G42" s="19">
        <v>45791</v>
      </c>
      <c r="H42" s="20">
        <v>93307</v>
      </c>
      <c r="I42" s="12" t="str">
        <f>IFERROR(VLOOKUP('（1129）見本'!H42,リスト!G$1:H108,2,FALSE),"")</f>
        <v>近畿量販4課</v>
      </c>
      <c r="J42" s="20" t="s">
        <v>1869</v>
      </c>
      <c r="K42" s="12" t="str">
        <f>IFERROR(VLOOKUP('（1129）見本'!J42,リスト!J$1:K233,2,FALSE),"")</f>
        <v>㈱エムカンパニー舞洲</v>
      </c>
      <c r="L42" s="20" t="s">
        <v>1311</v>
      </c>
      <c r="M42" s="12" t="str">
        <f>IFERROR(VLOOKUP('（1129）見本'!L42,リスト!O$1:P4971,2,FALSE),"")</f>
        <v>仕向先無し</v>
      </c>
      <c r="N42" s="12" t="s">
        <v>1815</v>
      </c>
      <c r="O42" s="20" t="s">
        <v>1829</v>
      </c>
      <c r="P42" s="12" t="str">
        <f>IFERROR(VLOOKUP('（1129）見本'!O42,リスト!W$1:X537,2,FALSE),"")</f>
        <v>Cﾅ-ﾓﾓﾆｸ</v>
      </c>
      <c r="Q42" s="12"/>
      <c r="R42" s="20" t="s">
        <v>1825</v>
      </c>
      <c r="S42" s="12" t="str">
        <f>IFERROR(VLOOKUP(R42,リスト!AE$1:AF53,2,FALSE),"")</f>
        <v>2K X 6</v>
      </c>
      <c r="T42" s="12">
        <f>VLOOKUP(R42,リスト!AE$3:AG57,3,FALSE)</f>
        <v>12</v>
      </c>
      <c r="U42" s="12">
        <v>80</v>
      </c>
      <c r="V42" s="12" t="s">
        <v>29</v>
      </c>
      <c r="W42" s="12" t="s">
        <v>1723</v>
      </c>
      <c r="X42" s="12"/>
      <c r="Y42" s="12"/>
      <c r="Z42" s="12"/>
      <c r="AA42" s="12" t="str">
        <f t="shared" si="2"/>
        <v>ﾓﾓﾆｸ</v>
      </c>
      <c r="AB42" s="12">
        <f t="shared" si="3"/>
        <v>960</v>
      </c>
      <c r="AC42" s="12" t="str">
        <f>IFERROR(IF(P42="","",AB42*VLOOKUP(P42,リスト!#REF!,2,FALSE)),"")</f>
        <v/>
      </c>
      <c r="AD42" s="12" t="str">
        <f t="shared" si="4"/>
        <v/>
      </c>
      <c r="AE42" s="12"/>
      <c r="AF42" s="12"/>
    </row>
    <row r="43" spans="1:32">
      <c r="A43" s="2">
        <f t="shared" si="0"/>
        <v>37</v>
      </c>
      <c r="B43" s="12" t="str">
        <f>IFERROR(VLOOKUP(C43,リスト!AI$1:AO336,2,FALSE),"")</f>
        <v>44975</v>
      </c>
      <c r="C43" s="2" t="str">
        <f t="shared" si="1"/>
        <v>93307-23446</v>
      </c>
      <c r="D43" s="12" t="s">
        <v>11</v>
      </c>
      <c r="E43" s="12" t="s">
        <v>9</v>
      </c>
      <c r="F43" s="19">
        <v>45789</v>
      </c>
      <c r="G43" s="19">
        <v>45791</v>
      </c>
      <c r="H43" s="20">
        <v>93307</v>
      </c>
      <c r="I43" s="12" t="str">
        <f>IFERROR(VLOOKUP('（1129）見本'!H43,リスト!G$1:H109,2,FALSE),"")</f>
        <v>近畿量販4課</v>
      </c>
      <c r="J43" s="20" t="s">
        <v>1869</v>
      </c>
      <c r="K43" s="12" t="str">
        <f>IFERROR(VLOOKUP('（1129）見本'!J43,リスト!J$1:K234,2,FALSE),"")</f>
        <v>㈱エムカンパニー舞洲</v>
      </c>
      <c r="L43" s="20" t="s">
        <v>1311</v>
      </c>
      <c r="M43" s="12" t="str">
        <f>IFERROR(VLOOKUP('（1129）見本'!L43,リスト!O$1:P4972,2,FALSE),"")</f>
        <v>仕向先無し</v>
      </c>
      <c r="N43" s="12" t="s">
        <v>1815</v>
      </c>
      <c r="O43" s="20" t="s">
        <v>1830</v>
      </c>
      <c r="P43" s="12" t="str">
        <f>IFERROR(VLOOKUP('（1129）見本'!O43,リスト!W$1:X538,2,FALSE),"")</f>
        <v>Cﾅ-ｻｻﾐ</v>
      </c>
      <c r="Q43" s="12"/>
      <c r="R43" s="20" t="s">
        <v>1825</v>
      </c>
      <c r="S43" s="12" t="str">
        <f>IFERROR(VLOOKUP(R43,リスト!AE$1:AF54,2,FALSE),"")</f>
        <v>2K X 6</v>
      </c>
      <c r="T43" s="12">
        <f>VLOOKUP(R43,リスト!AE$3:AG58,3,FALSE)</f>
        <v>12</v>
      </c>
      <c r="U43" s="12">
        <v>30</v>
      </c>
      <c r="V43" s="12" t="s">
        <v>29</v>
      </c>
      <c r="W43" s="12" t="s">
        <v>1723</v>
      </c>
      <c r="X43" s="12"/>
      <c r="Y43" s="12"/>
      <c r="Z43" s="12"/>
      <c r="AA43" s="12" t="str">
        <f t="shared" si="2"/>
        <v>ｻｻﾐ</v>
      </c>
      <c r="AB43" s="12">
        <f t="shared" si="3"/>
        <v>360</v>
      </c>
      <c r="AC43" s="12" t="str">
        <f>IFERROR(IF(P43="","",AB43*VLOOKUP(P43,リスト!#REF!,2,FALSE)),"")</f>
        <v/>
      </c>
      <c r="AD43" s="12" t="str">
        <f t="shared" si="4"/>
        <v/>
      </c>
      <c r="AE43" s="12"/>
      <c r="AF43" s="12"/>
    </row>
    <row r="44" spans="1:32">
      <c r="A44" s="2">
        <f t="shared" si="0"/>
        <v>38</v>
      </c>
      <c r="B44" s="12" t="str">
        <f>IFERROR(VLOOKUP(C44,リスト!AI$1:AO337,2,FALSE),"")</f>
        <v>44975</v>
      </c>
      <c r="C44" s="2" t="str">
        <f t="shared" si="1"/>
        <v>93307-23446</v>
      </c>
      <c r="D44" s="12" t="s">
        <v>11</v>
      </c>
      <c r="E44" s="12" t="s">
        <v>9</v>
      </c>
      <c r="F44" s="19">
        <v>45789</v>
      </c>
      <c r="G44" s="19">
        <v>45791</v>
      </c>
      <c r="H44" s="20">
        <v>93307</v>
      </c>
      <c r="I44" s="12" t="str">
        <f>IFERROR(VLOOKUP('（1129）見本'!H44,リスト!G$1:H110,2,FALSE),"")</f>
        <v>近畿量販4課</v>
      </c>
      <c r="J44" s="20" t="s">
        <v>1869</v>
      </c>
      <c r="K44" s="12" t="str">
        <f>IFERROR(VLOOKUP('（1129）見本'!J44,リスト!J$1:K235,2,FALSE),"")</f>
        <v>㈱エムカンパニー舞洲</v>
      </c>
      <c r="L44" s="20" t="s">
        <v>1311</v>
      </c>
      <c r="M44" s="12" t="str">
        <f>IFERROR(VLOOKUP('（1129）見本'!L44,リスト!O$1:P4973,2,FALSE),"")</f>
        <v>仕向先無し</v>
      </c>
      <c r="N44" s="12" t="s">
        <v>1815</v>
      </c>
      <c r="O44" s="20" t="s">
        <v>1831</v>
      </c>
      <c r="P44" s="12" t="str">
        <f>IFERROR(VLOOKUP('（1129）見本'!O44,リスト!W$1:X539,2,FALSE),"")</f>
        <v>Cﾅ-ｷﾓ</v>
      </c>
      <c r="Q44" s="12"/>
      <c r="R44" s="20" t="s">
        <v>1825</v>
      </c>
      <c r="S44" s="12" t="str">
        <f>IFERROR(VLOOKUP(R44,リスト!AE$1:AF55,2,FALSE),"")</f>
        <v>2K X 6</v>
      </c>
      <c r="T44" s="12">
        <f>VLOOKUP(R44,リスト!AE$3:AG59,3,FALSE)</f>
        <v>12</v>
      </c>
      <c r="U44" s="12">
        <v>2</v>
      </c>
      <c r="V44" s="12" t="s">
        <v>29</v>
      </c>
      <c r="W44" s="12" t="s">
        <v>1723</v>
      </c>
      <c r="X44" s="12"/>
      <c r="Y44" s="12"/>
      <c r="Z44" s="12"/>
      <c r="AA44" s="12" t="str">
        <f t="shared" si="2"/>
        <v>ｷﾓ</v>
      </c>
      <c r="AB44" s="12">
        <f t="shared" si="3"/>
        <v>24</v>
      </c>
      <c r="AC44" s="12" t="str">
        <f>IFERROR(IF(P44="","",AB44*VLOOKUP(P44,リスト!#REF!,2,FALSE)),"")</f>
        <v/>
      </c>
      <c r="AD44" s="12" t="str">
        <f t="shared" si="4"/>
        <v/>
      </c>
      <c r="AE44" s="12"/>
      <c r="AF44" s="12"/>
    </row>
    <row r="45" spans="1:32">
      <c r="A45" s="2">
        <f t="shared" si="0"/>
        <v>39</v>
      </c>
      <c r="B45" s="12" t="str">
        <f>IFERROR(VLOOKUP(C45,リスト!AI$1:AO338,2,FALSE),"")</f>
        <v>44975</v>
      </c>
      <c r="C45" s="2" t="str">
        <f t="shared" si="1"/>
        <v>93307-23446</v>
      </c>
      <c r="D45" s="12" t="s">
        <v>11</v>
      </c>
      <c r="E45" s="12" t="s">
        <v>9</v>
      </c>
      <c r="F45" s="19">
        <v>45789</v>
      </c>
      <c r="G45" s="19">
        <v>45791</v>
      </c>
      <c r="H45" s="20">
        <v>93307</v>
      </c>
      <c r="I45" s="12" t="str">
        <f>IFERROR(VLOOKUP('（1129）見本'!H45,リスト!G$1:H111,2,FALSE),"")</f>
        <v>近畿量販4課</v>
      </c>
      <c r="J45" s="20" t="s">
        <v>1869</v>
      </c>
      <c r="K45" s="12" t="str">
        <f>IFERROR(VLOOKUP('（1129）見本'!J45,リスト!J$1:K236,2,FALSE),"")</f>
        <v>㈱エムカンパニー舞洲</v>
      </c>
      <c r="L45" s="20" t="s">
        <v>1311</v>
      </c>
      <c r="M45" s="12" t="str">
        <f>IFERROR(VLOOKUP('（1129）見本'!L45,リスト!O$1:P4974,2,FALSE),"")</f>
        <v>仕向先無し</v>
      </c>
      <c r="N45" s="12" t="s">
        <v>1815</v>
      </c>
      <c r="O45" s="20" t="s">
        <v>1833</v>
      </c>
      <c r="P45" s="12" t="str">
        <f>IFERROR(VLOOKUP('（1129）見本'!O45,リスト!W$1:X540,2,FALSE),"")</f>
        <v>Cﾅ-ﾃﾊﾞﾓﾄ</v>
      </c>
      <c r="Q45" s="12"/>
      <c r="R45" s="20" t="s">
        <v>1825</v>
      </c>
      <c r="S45" s="12" t="str">
        <f>IFERROR(VLOOKUP(R45,リスト!AE$1:AF56,2,FALSE),"")</f>
        <v>2K X 6</v>
      </c>
      <c r="T45" s="12">
        <f>VLOOKUP(R45,リスト!AE$3:AG60,3,FALSE)</f>
        <v>12</v>
      </c>
      <c r="U45" s="12">
        <v>25</v>
      </c>
      <c r="V45" s="12" t="s">
        <v>29</v>
      </c>
      <c r="W45" s="12" t="s">
        <v>1723</v>
      </c>
      <c r="X45" s="12"/>
      <c r="Y45" s="12"/>
      <c r="Z45" s="12"/>
      <c r="AA45" s="12" t="str">
        <f t="shared" si="2"/>
        <v>ﾃﾊﾞﾓﾄ</v>
      </c>
      <c r="AB45" s="12">
        <f t="shared" si="3"/>
        <v>300</v>
      </c>
      <c r="AC45" s="12" t="str">
        <f>IFERROR(IF(P45="","",AB45*VLOOKUP(P45,リスト!#REF!,2,FALSE)),"")</f>
        <v/>
      </c>
      <c r="AD45" s="12" t="str">
        <f t="shared" si="4"/>
        <v/>
      </c>
      <c r="AE45" s="12"/>
      <c r="AF45" s="12"/>
    </row>
    <row r="46" spans="1:32">
      <c r="A46" s="2">
        <f t="shared" si="0"/>
        <v>40</v>
      </c>
      <c r="B46" s="12" t="str">
        <f>IFERROR(VLOOKUP(C46,リスト!AI$1:AO339,2,FALSE),"")</f>
        <v>44975</v>
      </c>
      <c r="C46" s="2" t="str">
        <f t="shared" si="1"/>
        <v>93307-23446</v>
      </c>
      <c r="D46" s="12" t="s">
        <v>11</v>
      </c>
      <c r="E46" s="12" t="s">
        <v>9</v>
      </c>
      <c r="F46" s="19">
        <v>45789</v>
      </c>
      <c r="G46" s="19">
        <v>45791</v>
      </c>
      <c r="H46" s="20">
        <v>93307</v>
      </c>
      <c r="I46" s="12" t="str">
        <f>IFERROR(VLOOKUP('（1129）見本'!H46,リスト!G$1:H112,2,FALSE),"")</f>
        <v>近畿量販4課</v>
      </c>
      <c r="J46" s="20" t="s">
        <v>1869</v>
      </c>
      <c r="K46" s="12" t="str">
        <f>IFERROR(VLOOKUP('（1129）見本'!J46,リスト!J$1:K237,2,FALSE),"")</f>
        <v>㈱エムカンパニー舞洲</v>
      </c>
      <c r="L46" s="20" t="s">
        <v>1311</v>
      </c>
      <c r="M46" s="12" t="str">
        <f>IFERROR(VLOOKUP('（1129）見本'!L46,リスト!O$1:P4975,2,FALSE),"")</f>
        <v>仕向先無し</v>
      </c>
      <c r="N46" s="12" t="s">
        <v>1815</v>
      </c>
      <c r="O46" s="20" t="s">
        <v>1834</v>
      </c>
      <c r="P46" s="12" t="str">
        <f>IFERROR(VLOOKUP('（1129）見本'!O46,リスト!W$1:X541,2,FALSE),"")</f>
        <v>Cﾅ-ﾃﾊﾞｻｷ</v>
      </c>
      <c r="Q46" s="12"/>
      <c r="R46" s="20" t="s">
        <v>1825</v>
      </c>
      <c r="S46" s="12" t="str">
        <f>IFERROR(VLOOKUP(R46,リスト!AE$1:AF57,2,FALSE),"")</f>
        <v>2K X 6</v>
      </c>
      <c r="T46" s="12">
        <f>VLOOKUP(R46,リスト!AE$3:AG61,3,FALSE)</f>
        <v>12</v>
      </c>
      <c r="U46" s="12">
        <v>2</v>
      </c>
      <c r="V46" s="12" t="s">
        <v>29</v>
      </c>
      <c r="W46" s="12" t="s">
        <v>1723</v>
      </c>
      <c r="X46" s="12"/>
      <c r="Y46" s="12"/>
      <c r="Z46" s="12"/>
      <c r="AA46" s="12" t="str">
        <f t="shared" si="2"/>
        <v>ﾃﾊﾞｻｷ</v>
      </c>
      <c r="AB46" s="12">
        <f t="shared" si="3"/>
        <v>24</v>
      </c>
      <c r="AC46" s="12" t="str">
        <f>IFERROR(IF(P46="","",AB46*VLOOKUP(P46,リスト!#REF!,2,FALSE)),"")</f>
        <v/>
      </c>
      <c r="AD46" s="12" t="str">
        <f t="shared" si="4"/>
        <v/>
      </c>
      <c r="AE46" s="12"/>
      <c r="AF46" s="12"/>
    </row>
    <row r="47" spans="1:32">
      <c r="A47" s="2">
        <f t="shared" si="0"/>
        <v>41</v>
      </c>
      <c r="B47" s="12" t="str">
        <f>IFERROR(VLOOKUP(C47,リスト!AI$1:AO340,2,FALSE),"")</f>
        <v>44975</v>
      </c>
      <c r="C47" s="2" t="str">
        <f t="shared" si="1"/>
        <v>93307-23446</v>
      </c>
      <c r="D47" s="12" t="s">
        <v>11</v>
      </c>
      <c r="E47" s="12" t="s">
        <v>9</v>
      </c>
      <c r="F47" s="19">
        <v>45789</v>
      </c>
      <c r="G47" s="19">
        <v>45791</v>
      </c>
      <c r="H47" s="20">
        <v>93307</v>
      </c>
      <c r="I47" s="12" t="str">
        <f>IFERROR(VLOOKUP('（1129）見本'!H47,リスト!G$1:H113,2,FALSE),"")</f>
        <v>近畿量販4課</v>
      </c>
      <c r="J47" s="20" t="s">
        <v>1869</v>
      </c>
      <c r="K47" s="12" t="str">
        <f>IFERROR(VLOOKUP('（1129）見本'!J47,リスト!J$1:K238,2,FALSE),"")</f>
        <v>㈱エムカンパニー舞洲</v>
      </c>
      <c r="L47" s="20" t="s">
        <v>1311</v>
      </c>
      <c r="M47" s="12" t="str">
        <f>IFERROR(VLOOKUP('（1129）見本'!L47,リスト!O$1:P4976,2,FALSE),"")</f>
        <v>仕向先無し</v>
      </c>
      <c r="N47" s="12" t="s">
        <v>1815</v>
      </c>
      <c r="O47" s="20" t="s">
        <v>1835</v>
      </c>
      <c r="P47" s="12" t="str">
        <f>IFERROR(VLOOKUP('（1129）見本'!O47,リスト!W$1:X542,2,FALSE),"")</f>
        <v>Cﾅ-ﾃﾊﾞﾅｶﾊ-ﾌ</v>
      </c>
      <c r="Q47" s="12"/>
      <c r="R47" s="20" t="s">
        <v>1825</v>
      </c>
      <c r="S47" s="12" t="str">
        <f>IFERROR(VLOOKUP(R47,リスト!AE$1:AF58,2,FALSE),"")</f>
        <v>2K X 6</v>
      </c>
      <c r="T47" s="12">
        <f>VLOOKUP(R47,リスト!AE$3:AG62,3,FALSE)</f>
        <v>12</v>
      </c>
      <c r="U47" s="12">
        <v>3</v>
      </c>
      <c r="V47" s="12" t="s">
        <v>29</v>
      </c>
      <c r="W47" s="12" t="s">
        <v>1723</v>
      </c>
      <c r="X47" s="12"/>
      <c r="Y47" s="12"/>
      <c r="Z47" s="12"/>
      <c r="AA47" s="12" t="str">
        <f t="shared" si="2"/>
        <v>ﾃﾊﾞｻｷ</v>
      </c>
      <c r="AB47" s="12">
        <f t="shared" si="3"/>
        <v>36</v>
      </c>
      <c r="AC47" s="12" t="str">
        <f>IFERROR(IF(P47="","",AB47*VLOOKUP(P47,リスト!#REF!,2,FALSE)),"")</f>
        <v/>
      </c>
      <c r="AD47" s="12" t="str">
        <f t="shared" si="4"/>
        <v/>
      </c>
      <c r="AE47" s="12"/>
      <c r="AF47" s="12"/>
    </row>
    <row r="48" spans="1:32">
      <c r="A48" s="2">
        <f t="shared" si="0"/>
        <v>42</v>
      </c>
      <c r="B48" s="12" t="str">
        <f>IFERROR(VLOOKUP(C48,リスト!AI$1:AO341,2,FALSE),"")</f>
        <v>44975</v>
      </c>
      <c r="C48" s="2" t="str">
        <f t="shared" si="1"/>
        <v>93307-23446</v>
      </c>
      <c r="D48" s="12" t="s">
        <v>11</v>
      </c>
      <c r="E48" s="12" t="s">
        <v>9</v>
      </c>
      <c r="F48" s="19">
        <v>45789</v>
      </c>
      <c r="G48" s="19">
        <v>45791</v>
      </c>
      <c r="H48" s="20">
        <v>93307</v>
      </c>
      <c r="I48" s="12" t="str">
        <f>IFERROR(VLOOKUP('（1129）見本'!H48,リスト!G$1:H114,2,FALSE),"")</f>
        <v>近畿量販4課</v>
      </c>
      <c r="J48" s="20" t="s">
        <v>1869</v>
      </c>
      <c r="K48" s="12" t="str">
        <f>IFERROR(VLOOKUP('（1129）見本'!J48,リスト!J$1:K239,2,FALSE),"")</f>
        <v>㈱エムカンパニー舞洲</v>
      </c>
      <c r="L48" s="20" t="s">
        <v>1311</v>
      </c>
      <c r="M48" s="12" t="str">
        <f>IFERROR(VLOOKUP('（1129）見本'!L48,リスト!O$1:P4977,2,FALSE),"")</f>
        <v>仕向先無し</v>
      </c>
      <c r="N48" s="12" t="s">
        <v>1815</v>
      </c>
      <c r="O48" s="20" t="s">
        <v>1868</v>
      </c>
      <c r="P48" s="12" t="str">
        <f>IFERROR(VLOOKUP('（1129）見本'!O48,リスト!W$1:X543,2,FALSE),"")</f>
        <v>Cﾅ-ﾑﾈｷﾘﾐ20/30</v>
      </c>
      <c r="Q48" s="12"/>
      <c r="R48" s="20" t="s">
        <v>1825</v>
      </c>
      <c r="S48" s="12" t="str">
        <f>IFERROR(VLOOKUP(R48,リスト!AE$1:AF59,2,FALSE),"")</f>
        <v>2K X 6</v>
      </c>
      <c r="T48" s="12">
        <f>VLOOKUP(R48,リスト!AE$3:AG63,3,FALSE)</f>
        <v>12</v>
      </c>
      <c r="U48" s="12">
        <v>21</v>
      </c>
      <c r="V48" s="12" t="s">
        <v>29</v>
      </c>
      <c r="W48" s="12" t="s">
        <v>1723</v>
      </c>
      <c r="X48" s="12"/>
      <c r="Y48" s="12"/>
      <c r="Z48" s="12"/>
      <c r="AA48" s="12" t="str">
        <f t="shared" si="2"/>
        <v>ﾑﾈﾆｸ</v>
      </c>
      <c r="AB48" s="12">
        <f t="shared" si="3"/>
        <v>252</v>
      </c>
      <c r="AC48" s="12" t="str">
        <f>IFERROR(IF(P48="","",AB48*VLOOKUP(P48,リスト!#REF!,2,FALSE)),"")</f>
        <v/>
      </c>
      <c r="AD48" s="12" t="str">
        <f t="shared" si="4"/>
        <v/>
      </c>
      <c r="AE48" s="12"/>
      <c r="AF48" s="12"/>
    </row>
    <row r="49" spans="1:32">
      <c r="A49" s="2">
        <f t="shared" si="0"/>
        <v>43</v>
      </c>
      <c r="B49" s="12" t="str">
        <f>IFERROR(VLOOKUP(C49,リスト!AI$1:AO342,2,FALSE),"")</f>
        <v>44970</v>
      </c>
      <c r="C49" s="2" t="str">
        <f t="shared" si="1"/>
        <v>93164-10763</v>
      </c>
      <c r="D49" s="12" t="s">
        <v>11</v>
      </c>
      <c r="E49" s="12" t="s">
        <v>9</v>
      </c>
      <c r="F49" s="19">
        <v>45789</v>
      </c>
      <c r="G49" s="19">
        <v>45791</v>
      </c>
      <c r="H49" s="20" t="s">
        <v>1534</v>
      </c>
      <c r="I49" s="12" t="str">
        <f>IFERROR(VLOOKUP('（1129）見本'!H49,リスト!G$1:H115,2,FALSE),"")</f>
        <v>近畿量販3課</v>
      </c>
      <c r="J49" s="20" t="s">
        <v>1872</v>
      </c>
      <c r="K49" s="12" t="str">
        <f>IFERROR(VLOOKUP('（1129）見本'!J49,リスト!J$1:K240,2,FALSE),"")</f>
        <v xml:space="preserve">㈱京都キョウショク </v>
      </c>
      <c r="L49" s="20" t="s">
        <v>1311</v>
      </c>
      <c r="M49" s="12" t="str">
        <f>IFERROR(VLOOKUP('（1129）見本'!L49,リスト!O$1:P4978,2,FALSE),"")</f>
        <v>仕向先無し</v>
      </c>
      <c r="N49" s="12" t="s">
        <v>1815</v>
      </c>
      <c r="O49" s="20" t="s">
        <v>1829</v>
      </c>
      <c r="P49" s="12" t="str">
        <f>IFERROR(VLOOKUP('（1129）見本'!O49,リスト!W$1:X544,2,FALSE),"")</f>
        <v>Cﾅ-ﾓﾓﾆｸ</v>
      </c>
      <c r="Q49" s="12"/>
      <c r="R49" s="20" t="s">
        <v>1825</v>
      </c>
      <c r="S49" s="12" t="str">
        <f>IFERROR(VLOOKUP(R49,リスト!AE$1:AF60,2,FALSE),"")</f>
        <v>2K X 6</v>
      </c>
      <c r="T49" s="12">
        <f>VLOOKUP(R49,リスト!AE$3:AG64,3,FALSE)</f>
        <v>12</v>
      </c>
      <c r="U49" s="12">
        <v>40</v>
      </c>
      <c r="V49" s="12" t="s">
        <v>29</v>
      </c>
      <c r="W49" s="12" t="s">
        <v>1723</v>
      </c>
      <c r="X49" s="12"/>
      <c r="Y49" s="12"/>
      <c r="Z49" s="12"/>
      <c r="AA49" s="12" t="str">
        <f t="shared" si="2"/>
        <v>ﾓﾓﾆｸ</v>
      </c>
      <c r="AB49" s="12">
        <f t="shared" si="3"/>
        <v>480</v>
      </c>
      <c r="AC49" s="12" t="str">
        <f>IFERROR(IF(P49="","",AB49*VLOOKUP(P49,リスト!#REF!,2,FALSE)),"")</f>
        <v/>
      </c>
      <c r="AD49" s="12" t="str">
        <f t="shared" si="4"/>
        <v/>
      </c>
      <c r="AE49" s="12"/>
      <c r="AF49" s="12"/>
    </row>
    <row r="50" spans="1:32">
      <c r="A50" s="2">
        <f t="shared" si="0"/>
        <v>44</v>
      </c>
      <c r="B50" s="12" t="str">
        <f>IFERROR(VLOOKUP(C50,リスト!AI$1:AO343,2,FALSE),"")</f>
        <v>44970</v>
      </c>
      <c r="C50" s="2" t="str">
        <f t="shared" si="1"/>
        <v>93164-10763</v>
      </c>
      <c r="D50" s="12" t="s">
        <v>11</v>
      </c>
      <c r="E50" s="12" t="s">
        <v>9</v>
      </c>
      <c r="F50" s="19">
        <v>45789</v>
      </c>
      <c r="G50" s="19">
        <v>45791</v>
      </c>
      <c r="H50" s="20" t="s">
        <v>1534</v>
      </c>
      <c r="I50" s="12" t="str">
        <f>IFERROR(VLOOKUP('（1129）見本'!H50,リスト!G$1:H116,2,FALSE),"")</f>
        <v>近畿量販3課</v>
      </c>
      <c r="J50" s="20" t="s">
        <v>1872</v>
      </c>
      <c r="K50" s="12" t="str">
        <f>IFERROR(VLOOKUP('（1129）見本'!J50,リスト!J$1:K241,2,FALSE),"")</f>
        <v xml:space="preserve">㈱京都キョウショク </v>
      </c>
      <c r="L50" s="20" t="s">
        <v>1311</v>
      </c>
      <c r="M50" s="12" t="str">
        <f>IFERROR(VLOOKUP('（1129）見本'!L50,リスト!O$1:P4979,2,FALSE),"")</f>
        <v>仕向先無し</v>
      </c>
      <c r="N50" s="12" t="s">
        <v>1815</v>
      </c>
      <c r="O50" s="20" t="s">
        <v>1831</v>
      </c>
      <c r="P50" s="12" t="str">
        <f>IFERROR(VLOOKUP('（1129）見本'!O50,リスト!W$1:X545,2,FALSE),"")</f>
        <v>Cﾅ-ｷﾓ</v>
      </c>
      <c r="Q50" s="12"/>
      <c r="R50" s="20" t="s">
        <v>1825</v>
      </c>
      <c r="S50" s="12" t="str">
        <f>IFERROR(VLOOKUP(R50,リスト!AE$1:AF61,2,FALSE),"")</f>
        <v>2K X 6</v>
      </c>
      <c r="T50" s="12">
        <f>VLOOKUP(R50,リスト!AE$3:AG65,3,FALSE)</f>
        <v>12</v>
      </c>
      <c r="U50" s="12">
        <v>1</v>
      </c>
      <c r="V50" s="12" t="s">
        <v>29</v>
      </c>
      <c r="W50" s="12" t="s">
        <v>1723</v>
      </c>
      <c r="X50" s="12"/>
      <c r="Y50" s="12"/>
      <c r="Z50" s="12"/>
      <c r="AA50" s="12" t="str">
        <f t="shared" si="2"/>
        <v>ｷﾓ</v>
      </c>
      <c r="AB50" s="12">
        <f t="shared" si="3"/>
        <v>12</v>
      </c>
      <c r="AC50" s="12" t="str">
        <f>IFERROR(IF(P50="","",AB50*VLOOKUP(P50,リスト!#REF!,2,FALSE)),"")</f>
        <v/>
      </c>
      <c r="AD50" s="12" t="str">
        <f t="shared" si="4"/>
        <v/>
      </c>
      <c r="AE50" s="12"/>
      <c r="AF50" s="12"/>
    </row>
    <row r="51" spans="1:32">
      <c r="A51" s="2">
        <f t="shared" si="0"/>
        <v>45</v>
      </c>
      <c r="B51" s="12" t="str">
        <f>IFERROR(VLOOKUP(C51,リスト!AI$1:AO344,2,FALSE),"")</f>
        <v>44970</v>
      </c>
      <c r="C51" s="2" t="str">
        <f t="shared" si="1"/>
        <v>93164-10763</v>
      </c>
      <c r="D51" s="12" t="s">
        <v>11</v>
      </c>
      <c r="E51" s="12" t="s">
        <v>9</v>
      </c>
      <c r="F51" s="19">
        <v>45789</v>
      </c>
      <c r="G51" s="19">
        <v>45791</v>
      </c>
      <c r="H51" s="20" t="s">
        <v>1534</v>
      </c>
      <c r="I51" s="12" t="str">
        <f>IFERROR(VLOOKUP('（1129）見本'!H51,リスト!G$1:H117,2,FALSE),"")</f>
        <v>近畿量販3課</v>
      </c>
      <c r="J51" s="20" t="s">
        <v>1872</v>
      </c>
      <c r="K51" s="12" t="str">
        <f>IFERROR(VLOOKUP('（1129）見本'!J51,リスト!J$1:K242,2,FALSE),"")</f>
        <v xml:space="preserve">㈱京都キョウショク </v>
      </c>
      <c r="L51" s="20" t="s">
        <v>1311</v>
      </c>
      <c r="M51" s="12" t="str">
        <f>IFERROR(VLOOKUP('（1129）見本'!L51,リスト!O$1:P4980,2,FALSE),"")</f>
        <v>仕向先無し</v>
      </c>
      <c r="N51" s="12" t="s">
        <v>1815</v>
      </c>
      <c r="O51" s="20" t="s">
        <v>1832</v>
      </c>
      <c r="P51" s="12" t="str">
        <f>IFERROR(VLOOKUP('（1129）見本'!O51,リスト!W$1:X546,2,FALSE),"")</f>
        <v>Cﾅ-ｽﾅｷﾞﾓ</v>
      </c>
      <c r="Q51" s="12"/>
      <c r="R51" s="20" t="s">
        <v>1825</v>
      </c>
      <c r="S51" s="12" t="str">
        <f>IFERROR(VLOOKUP(R51,リスト!AE$1:AF62,2,FALSE),"")</f>
        <v>2K X 6</v>
      </c>
      <c r="T51" s="12">
        <f>VLOOKUP(R51,リスト!AE$3:AG66,3,FALSE)</f>
        <v>12</v>
      </c>
      <c r="U51" s="12">
        <v>1</v>
      </c>
      <c r="V51" s="12" t="s">
        <v>29</v>
      </c>
      <c r="W51" s="12" t="s">
        <v>1723</v>
      </c>
      <c r="X51" s="12"/>
      <c r="Y51" s="12"/>
      <c r="Z51" s="12"/>
      <c r="AA51" s="12" t="str">
        <f t="shared" si="2"/>
        <v>ｽﾅｷﾞﾓ</v>
      </c>
      <c r="AB51" s="12">
        <f t="shared" si="3"/>
        <v>12</v>
      </c>
      <c r="AC51" s="12" t="str">
        <f>IFERROR(IF(P51="","",AB51*VLOOKUP(P51,リスト!#REF!,2,FALSE)),"")</f>
        <v/>
      </c>
      <c r="AD51" s="12" t="str">
        <f t="shared" si="4"/>
        <v/>
      </c>
      <c r="AE51" s="12"/>
      <c r="AF51" s="12"/>
    </row>
    <row r="52" spans="1:32">
      <c r="A52" s="2">
        <f t="shared" si="0"/>
        <v>46</v>
      </c>
      <c r="B52" s="12" t="str">
        <f>IFERROR(VLOOKUP(C52,リスト!AI$1:AO345,2,FALSE),"")</f>
        <v>44970</v>
      </c>
      <c r="C52" s="2" t="str">
        <f t="shared" si="1"/>
        <v>93164-10763</v>
      </c>
      <c r="D52" s="12" t="s">
        <v>11</v>
      </c>
      <c r="E52" s="12" t="s">
        <v>9</v>
      </c>
      <c r="F52" s="19">
        <v>45789</v>
      </c>
      <c r="G52" s="19">
        <v>45791</v>
      </c>
      <c r="H52" s="20" t="s">
        <v>1534</v>
      </c>
      <c r="I52" s="12" t="str">
        <f>IFERROR(VLOOKUP('（1129）見本'!H52,リスト!G$1:H118,2,FALSE),"")</f>
        <v>近畿量販3課</v>
      </c>
      <c r="J52" s="20" t="s">
        <v>1872</v>
      </c>
      <c r="K52" s="12" t="str">
        <f>IFERROR(VLOOKUP('（1129）見本'!J52,リスト!J$1:K243,2,FALSE),"")</f>
        <v xml:space="preserve">㈱京都キョウショク </v>
      </c>
      <c r="L52" s="20" t="s">
        <v>1311</v>
      </c>
      <c r="M52" s="12" t="str">
        <f>IFERROR(VLOOKUP('（1129）見本'!L52,リスト!O$1:P4981,2,FALSE),"")</f>
        <v>仕向先無し</v>
      </c>
      <c r="N52" s="12" t="s">
        <v>1815</v>
      </c>
      <c r="O52" s="20" t="s">
        <v>1833</v>
      </c>
      <c r="P52" s="12" t="str">
        <f>IFERROR(VLOOKUP('（1129）見本'!O52,リスト!W$1:X547,2,FALSE),"")</f>
        <v>Cﾅ-ﾃﾊﾞﾓﾄ</v>
      </c>
      <c r="Q52" s="12"/>
      <c r="R52" s="20" t="s">
        <v>1825</v>
      </c>
      <c r="S52" s="12" t="str">
        <f>IFERROR(VLOOKUP(R52,リスト!AE$1:AF63,2,FALSE),"")</f>
        <v>2K X 6</v>
      </c>
      <c r="T52" s="12">
        <f>VLOOKUP(R52,リスト!AE$3:AG67,3,FALSE)</f>
        <v>12</v>
      </c>
      <c r="U52" s="12">
        <v>10</v>
      </c>
      <c r="V52" s="12" t="s">
        <v>29</v>
      </c>
      <c r="W52" s="12" t="s">
        <v>1723</v>
      </c>
      <c r="X52" s="12"/>
      <c r="Y52" s="12"/>
      <c r="Z52" s="12"/>
      <c r="AA52" s="12" t="str">
        <f t="shared" si="2"/>
        <v>ﾃﾊﾞﾓﾄ</v>
      </c>
      <c r="AB52" s="12">
        <f t="shared" si="3"/>
        <v>120</v>
      </c>
      <c r="AC52" s="12" t="str">
        <f>IFERROR(IF(P52="","",AB52*VLOOKUP(P52,リスト!#REF!,2,FALSE)),"")</f>
        <v/>
      </c>
      <c r="AD52" s="12" t="str">
        <f t="shared" si="4"/>
        <v/>
      </c>
      <c r="AE52" s="12"/>
      <c r="AF52" s="12"/>
    </row>
    <row r="53" spans="1:32">
      <c r="A53" s="2">
        <f t="shared" si="0"/>
        <v>47</v>
      </c>
      <c r="B53" s="12" t="str">
        <f>IFERROR(VLOOKUP(C53,リスト!AI$1:AO346,2,FALSE),"")</f>
        <v>44939</v>
      </c>
      <c r="C53" s="2" t="str">
        <f t="shared" si="1"/>
        <v>90183-15392</v>
      </c>
      <c r="D53" s="12" t="s">
        <v>11</v>
      </c>
      <c r="E53" s="12" t="s">
        <v>9</v>
      </c>
      <c r="F53" s="19">
        <v>45789</v>
      </c>
      <c r="G53" s="19">
        <v>45791</v>
      </c>
      <c r="H53" s="20" t="s">
        <v>1867</v>
      </c>
      <c r="I53" s="12" t="str">
        <f>IFERROR(VLOOKUP('（1129）見本'!H53,リスト!G$1:H119,2,FALSE),"")</f>
        <v>近畿量販１課</v>
      </c>
      <c r="J53" s="20" t="s">
        <v>1321</v>
      </c>
      <c r="K53" s="12" t="str">
        <f>IFERROR(VLOOKUP('（1129）見本'!J53,リスト!J$1:K244,2,FALSE),"")</f>
        <v>㈱阪急フードプロセス</v>
      </c>
      <c r="L53" s="20" t="s">
        <v>1096</v>
      </c>
      <c r="M53" s="12" t="str">
        <f>IFERROR(VLOOKUP('（1129）見本'!L53,リスト!O$1:P4982,2,FALSE),"")</f>
        <v>イズミヤ</v>
      </c>
      <c r="N53" s="12" t="s">
        <v>1815</v>
      </c>
      <c r="O53" s="20" t="s">
        <v>1855</v>
      </c>
      <c r="P53" s="12" t="str">
        <f>IFERROR(VLOOKUP('（1129）見本'!O53,リスト!W$1:X548,2,FALSE),"")</f>
        <v>Cﾅ-ﾑﾈﾆｸ</v>
      </c>
      <c r="Q53" s="12"/>
      <c r="R53" s="20" t="s">
        <v>1825</v>
      </c>
      <c r="S53" s="12" t="str">
        <f>IFERROR(VLOOKUP(R53,リスト!AE$1:AF64,2,FALSE),"")</f>
        <v>2K X 6</v>
      </c>
      <c r="T53" s="12">
        <f>VLOOKUP(R53,リスト!AE$3:AG68,3,FALSE)</f>
        <v>12</v>
      </c>
      <c r="U53" s="12">
        <v>15</v>
      </c>
      <c r="V53" s="12" t="s">
        <v>29</v>
      </c>
      <c r="W53" s="12" t="s">
        <v>1723</v>
      </c>
      <c r="X53" s="12"/>
      <c r="Y53" s="12"/>
      <c r="Z53" s="12"/>
      <c r="AA53" s="12" t="str">
        <f t="shared" si="2"/>
        <v>ﾑﾈﾆｸ</v>
      </c>
      <c r="AB53" s="12">
        <f t="shared" si="3"/>
        <v>180</v>
      </c>
      <c r="AC53" s="12" t="str">
        <f>IFERROR(IF(P53="","",AB53*VLOOKUP(P53,リスト!#REF!,2,FALSE)),"")</f>
        <v/>
      </c>
      <c r="AD53" s="12" t="str">
        <f t="shared" si="4"/>
        <v/>
      </c>
      <c r="AE53" s="12"/>
      <c r="AF53" s="12"/>
    </row>
    <row r="54" spans="1:32">
      <c r="A54" s="2">
        <f t="shared" si="0"/>
        <v>48</v>
      </c>
      <c r="B54" s="12" t="str">
        <f>IFERROR(VLOOKUP(C54,リスト!AI$1:AO347,2,FALSE),"")</f>
        <v>44939</v>
      </c>
      <c r="C54" s="2" t="str">
        <f t="shared" si="1"/>
        <v>90183-15392</v>
      </c>
      <c r="D54" s="12" t="s">
        <v>11</v>
      </c>
      <c r="E54" s="12" t="s">
        <v>9</v>
      </c>
      <c r="F54" s="19">
        <v>45789</v>
      </c>
      <c r="G54" s="19">
        <v>45791</v>
      </c>
      <c r="H54" s="20" t="s">
        <v>1867</v>
      </c>
      <c r="I54" s="12" t="str">
        <f>IFERROR(VLOOKUP('（1129）見本'!H54,リスト!G$1:H120,2,FALSE),"")</f>
        <v>近畿量販１課</v>
      </c>
      <c r="J54" s="20" t="s">
        <v>1321</v>
      </c>
      <c r="K54" s="12" t="str">
        <f>IFERROR(VLOOKUP('（1129）見本'!J54,リスト!J$1:K245,2,FALSE),"")</f>
        <v>㈱阪急フードプロセス</v>
      </c>
      <c r="L54" s="20" t="s">
        <v>1096</v>
      </c>
      <c r="M54" s="12" t="str">
        <f>IFERROR(VLOOKUP('（1129）見本'!L54,リスト!O$1:P4983,2,FALSE),"")</f>
        <v>イズミヤ</v>
      </c>
      <c r="N54" s="12" t="s">
        <v>1815</v>
      </c>
      <c r="O54" s="20" t="s">
        <v>1829</v>
      </c>
      <c r="P54" s="12" t="str">
        <f>IFERROR(VLOOKUP('（1129）見本'!O54,リスト!W$1:X549,2,FALSE),"")</f>
        <v>Cﾅ-ﾓﾓﾆｸ</v>
      </c>
      <c r="Q54" s="12"/>
      <c r="R54" s="20" t="s">
        <v>1825</v>
      </c>
      <c r="S54" s="12" t="str">
        <f>IFERROR(VLOOKUP(R54,リスト!AE$1:AF65,2,FALSE),"")</f>
        <v>2K X 6</v>
      </c>
      <c r="T54" s="12">
        <f>VLOOKUP(R54,リスト!AE$3:AG69,3,FALSE)</f>
        <v>12</v>
      </c>
      <c r="U54" s="12">
        <v>100</v>
      </c>
      <c r="V54" s="12" t="s">
        <v>29</v>
      </c>
      <c r="W54" s="12" t="s">
        <v>1723</v>
      </c>
      <c r="X54" s="12"/>
      <c r="Y54" s="12"/>
      <c r="Z54" s="12"/>
      <c r="AA54" s="12" t="str">
        <f t="shared" si="2"/>
        <v>ﾓﾓﾆｸ</v>
      </c>
      <c r="AB54" s="12">
        <f t="shared" si="3"/>
        <v>1200</v>
      </c>
      <c r="AC54" s="12" t="str">
        <f>IFERROR(IF(P54="","",AB54*VLOOKUP(P54,リスト!#REF!,2,FALSE)),"")</f>
        <v/>
      </c>
      <c r="AD54" s="12" t="str">
        <f t="shared" si="4"/>
        <v/>
      </c>
      <c r="AE54" s="12"/>
      <c r="AF54" s="12"/>
    </row>
    <row r="55" spans="1:32">
      <c r="A55" s="2">
        <f t="shared" si="0"/>
        <v>49</v>
      </c>
      <c r="B55" s="12" t="str">
        <f>IFERROR(VLOOKUP(C55,リスト!AI$1:AO348,2,FALSE),"")</f>
        <v>44939</v>
      </c>
      <c r="C55" s="2" t="str">
        <f t="shared" si="1"/>
        <v>90183-15392</v>
      </c>
      <c r="D55" s="12" t="s">
        <v>11</v>
      </c>
      <c r="E55" s="12" t="s">
        <v>9</v>
      </c>
      <c r="F55" s="19">
        <v>45789</v>
      </c>
      <c r="G55" s="19">
        <v>45791</v>
      </c>
      <c r="H55" s="20" t="s">
        <v>1867</v>
      </c>
      <c r="I55" s="12" t="str">
        <f>IFERROR(VLOOKUP('（1129）見本'!H55,リスト!G$1:H121,2,FALSE),"")</f>
        <v>近畿量販１課</v>
      </c>
      <c r="J55" s="20" t="s">
        <v>1321</v>
      </c>
      <c r="K55" s="12" t="str">
        <f>IFERROR(VLOOKUP('（1129）見本'!J55,リスト!J$1:K246,2,FALSE),"")</f>
        <v>㈱阪急フードプロセス</v>
      </c>
      <c r="L55" s="20" t="s">
        <v>1096</v>
      </c>
      <c r="M55" s="12" t="str">
        <f>IFERROR(VLOOKUP('（1129）見本'!L55,リスト!O$1:P4984,2,FALSE),"")</f>
        <v>イズミヤ</v>
      </c>
      <c r="N55" s="12" t="s">
        <v>1815</v>
      </c>
      <c r="O55" s="20" t="s">
        <v>1830</v>
      </c>
      <c r="P55" s="12" t="str">
        <f>IFERROR(VLOOKUP('（1129）見本'!O55,リスト!W$1:X550,2,FALSE),"")</f>
        <v>Cﾅ-ｻｻﾐ</v>
      </c>
      <c r="Q55" s="12"/>
      <c r="R55" s="20" t="s">
        <v>1825</v>
      </c>
      <c r="S55" s="12" t="str">
        <f>IFERROR(VLOOKUP(R55,リスト!AE$1:AF66,2,FALSE),"")</f>
        <v>2K X 6</v>
      </c>
      <c r="T55" s="12">
        <f>VLOOKUP(R55,リスト!AE$3:AG70,3,FALSE)</f>
        <v>12</v>
      </c>
      <c r="U55" s="12">
        <v>30</v>
      </c>
      <c r="V55" s="12" t="s">
        <v>29</v>
      </c>
      <c r="W55" s="12" t="s">
        <v>1723</v>
      </c>
      <c r="X55" s="12"/>
      <c r="Y55" s="12"/>
      <c r="Z55" s="12"/>
      <c r="AA55" s="12" t="str">
        <f t="shared" si="2"/>
        <v>ｻｻﾐ</v>
      </c>
      <c r="AB55" s="12">
        <f t="shared" si="3"/>
        <v>360</v>
      </c>
      <c r="AC55" s="12" t="str">
        <f>IFERROR(IF(P55="","",AB55*VLOOKUP(P55,リスト!#REF!,2,FALSE)),"")</f>
        <v/>
      </c>
      <c r="AD55" s="12" t="str">
        <f t="shared" si="4"/>
        <v/>
      </c>
      <c r="AE55" s="12"/>
      <c r="AF55" s="12"/>
    </row>
    <row r="56" spans="1:32">
      <c r="A56" s="2">
        <f t="shared" si="0"/>
        <v>50</v>
      </c>
      <c r="B56" s="12" t="str">
        <f>IFERROR(VLOOKUP(C56,リスト!AI$1:AO349,2,FALSE),"")</f>
        <v>44939</v>
      </c>
      <c r="C56" s="2" t="str">
        <f t="shared" si="1"/>
        <v>90183-15392</v>
      </c>
      <c r="D56" s="12" t="s">
        <v>11</v>
      </c>
      <c r="E56" s="12" t="s">
        <v>9</v>
      </c>
      <c r="F56" s="19">
        <v>45789</v>
      </c>
      <c r="G56" s="19">
        <v>45791</v>
      </c>
      <c r="H56" s="20" t="s">
        <v>1867</v>
      </c>
      <c r="I56" s="12" t="str">
        <f>IFERROR(VLOOKUP('（1129）見本'!H56,リスト!G$1:H122,2,FALSE),"")</f>
        <v>近畿量販１課</v>
      </c>
      <c r="J56" s="20" t="s">
        <v>1321</v>
      </c>
      <c r="K56" s="12" t="str">
        <f>IFERROR(VLOOKUP('（1129）見本'!J56,リスト!J$1:K247,2,FALSE),"")</f>
        <v>㈱阪急フードプロセス</v>
      </c>
      <c r="L56" s="20" t="s">
        <v>1096</v>
      </c>
      <c r="M56" s="12" t="str">
        <f>IFERROR(VLOOKUP('（1129）見本'!L56,リスト!O$1:P4985,2,FALSE),"")</f>
        <v>イズミヤ</v>
      </c>
      <c r="N56" s="12" t="s">
        <v>1815</v>
      </c>
      <c r="O56" s="20" t="s">
        <v>1833</v>
      </c>
      <c r="P56" s="12" t="str">
        <f>IFERROR(VLOOKUP('（1129）見本'!O56,リスト!W$1:X551,2,FALSE),"")</f>
        <v>Cﾅ-ﾃﾊﾞﾓﾄ</v>
      </c>
      <c r="Q56" s="12"/>
      <c r="R56" s="20" t="s">
        <v>1825</v>
      </c>
      <c r="S56" s="12" t="str">
        <f>IFERROR(VLOOKUP(R56,リスト!AE$1:AF67,2,FALSE),"")</f>
        <v>2K X 6</v>
      </c>
      <c r="T56" s="12">
        <f>VLOOKUP(R56,リスト!AE$3:AG71,3,FALSE)</f>
        <v>12</v>
      </c>
      <c r="U56" s="12">
        <v>45</v>
      </c>
      <c r="V56" s="12" t="s">
        <v>29</v>
      </c>
      <c r="W56" s="12" t="s">
        <v>1723</v>
      </c>
      <c r="X56" s="12"/>
      <c r="Y56" s="12"/>
      <c r="Z56" s="12"/>
      <c r="AA56" s="12" t="str">
        <f t="shared" si="2"/>
        <v>ﾃﾊﾞﾓﾄ</v>
      </c>
      <c r="AB56" s="12">
        <f t="shared" si="3"/>
        <v>540</v>
      </c>
      <c r="AC56" s="12" t="str">
        <f>IFERROR(IF(P56="","",AB56*VLOOKUP(P56,リスト!#REF!,2,FALSE)),"")</f>
        <v/>
      </c>
      <c r="AD56" s="12" t="str">
        <f t="shared" si="4"/>
        <v/>
      </c>
      <c r="AE56" s="12"/>
      <c r="AF56" s="12"/>
    </row>
    <row r="57" spans="1:32">
      <c r="A57" s="2">
        <f t="shared" si="0"/>
        <v>51</v>
      </c>
      <c r="B57" s="12" t="str">
        <f>IFERROR(VLOOKUP(C57,リスト!AI$1:AO350,2,FALSE),"")</f>
        <v>44939</v>
      </c>
      <c r="C57" s="2" t="str">
        <f t="shared" si="1"/>
        <v>90183-15392</v>
      </c>
      <c r="D57" s="12" t="s">
        <v>11</v>
      </c>
      <c r="E57" s="12" t="s">
        <v>9</v>
      </c>
      <c r="F57" s="19">
        <v>45789</v>
      </c>
      <c r="G57" s="19">
        <v>45791</v>
      </c>
      <c r="H57" s="20" t="s">
        <v>1867</v>
      </c>
      <c r="I57" s="12" t="str">
        <f>IFERROR(VLOOKUP('（1129）見本'!H57,リスト!G$1:H123,2,FALSE),"")</f>
        <v>近畿量販１課</v>
      </c>
      <c r="J57" s="20" t="s">
        <v>1321</v>
      </c>
      <c r="K57" s="12" t="str">
        <f>IFERROR(VLOOKUP('（1129）見本'!J57,リスト!J$1:K248,2,FALSE),"")</f>
        <v>㈱阪急フードプロセス</v>
      </c>
      <c r="L57" s="20" t="s">
        <v>1096</v>
      </c>
      <c r="M57" s="12" t="str">
        <f>IFERROR(VLOOKUP('（1129）見本'!L57,リスト!O$1:P4986,2,FALSE),"")</f>
        <v>イズミヤ</v>
      </c>
      <c r="N57" s="12" t="s">
        <v>1815</v>
      </c>
      <c r="O57" s="20" t="s">
        <v>1834</v>
      </c>
      <c r="P57" s="12" t="str">
        <f>IFERROR(VLOOKUP('（1129）見本'!O57,リスト!W$1:X552,2,FALSE),"")</f>
        <v>Cﾅ-ﾃﾊﾞｻｷ</v>
      </c>
      <c r="Q57" s="12"/>
      <c r="R57" s="20" t="s">
        <v>1825</v>
      </c>
      <c r="S57" s="12" t="str">
        <f>IFERROR(VLOOKUP(R57,リスト!AE$1:AF68,2,FALSE),"")</f>
        <v>2K X 6</v>
      </c>
      <c r="T57" s="12">
        <f>VLOOKUP(R57,リスト!AE$3:AG72,3,FALSE)</f>
        <v>12</v>
      </c>
      <c r="U57" s="12">
        <v>10</v>
      </c>
      <c r="V57" s="12" t="s">
        <v>29</v>
      </c>
      <c r="W57" s="12" t="s">
        <v>1723</v>
      </c>
      <c r="X57" s="12"/>
      <c r="Y57" s="12"/>
      <c r="Z57" s="12"/>
      <c r="AA57" s="12" t="str">
        <f t="shared" si="2"/>
        <v>ﾃﾊﾞｻｷ</v>
      </c>
      <c r="AB57" s="12">
        <f t="shared" si="3"/>
        <v>120</v>
      </c>
      <c r="AC57" s="12" t="str">
        <f>IFERROR(IF(P57="","",AB57*VLOOKUP(P57,リスト!#REF!,2,FALSE)),"")</f>
        <v/>
      </c>
      <c r="AD57" s="12" t="str">
        <f t="shared" si="4"/>
        <v/>
      </c>
      <c r="AE57" s="12"/>
      <c r="AF57" s="12"/>
    </row>
    <row r="58" spans="1:32">
      <c r="A58" s="2">
        <f t="shared" si="0"/>
        <v>52</v>
      </c>
      <c r="B58" s="12" t="str">
        <f>IFERROR(VLOOKUP(C58,リスト!AI$1:AO351,2,FALSE),"")</f>
        <v>44952</v>
      </c>
      <c r="C58" s="2" t="str">
        <f t="shared" si="1"/>
        <v>01179-02461</v>
      </c>
      <c r="D58" s="12" t="s">
        <v>11</v>
      </c>
      <c r="E58" s="12" t="s">
        <v>9</v>
      </c>
      <c r="F58" s="19">
        <v>45789</v>
      </c>
      <c r="G58" s="19">
        <v>45791</v>
      </c>
      <c r="H58" s="20" t="s">
        <v>1874</v>
      </c>
      <c r="I58" s="12" t="str">
        <f>IFERROR(VLOOKUP('（1129）見本'!H58,リスト!G$1:H124,2,FALSE),"")</f>
        <v>王将フードサービス</v>
      </c>
      <c r="J58" s="20" t="s">
        <v>1875</v>
      </c>
      <c r="K58" s="12" t="str">
        <f>IFERROR(VLOOKUP('（1129）見本'!J58,リスト!J$1:K249,2,FALSE),"")</f>
        <v>㈱王将ＦＳ久御山工場</v>
      </c>
      <c r="L58" s="20" t="s">
        <v>1876</v>
      </c>
      <c r="M58" s="12" t="str">
        <f>IFERROR(VLOOKUP('（1129）見本'!L58,リスト!O$1:P4987,2,FALSE),"")</f>
        <v>王将久御山工場</v>
      </c>
      <c r="N58" s="12" t="s">
        <v>1815</v>
      </c>
      <c r="O58" s="20" t="s">
        <v>1877</v>
      </c>
      <c r="P58" s="12" t="str">
        <f>IFERROR(VLOOKUP('（1129）見本'!O58,リスト!W$1:X553,2,FALSE),"")</f>
        <v>Cﾅ-ｶﾜﾅｼﾑﾈｷﾘﾐ</v>
      </c>
      <c r="Q58" s="12" t="s">
        <v>1823</v>
      </c>
      <c r="R58" s="20" t="s">
        <v>1878</v>
      </c>
      <c r="S58" s="12" t="str">
        <f>IFERROR(VLOOKUP(R58,リスト!AE$1:AF69,2,FALSE),"")</f>
        <v>2K X 5</v>
      </c>
      <c r="T58" s="12">
        <f>VLOOKUP(R58,リスト!AE$3:AG73,3,FALSE)</f>
        <v>10</v>
      </c>
      <c r="U58" s="12">
        <v>20</v>
      </c>
      <c r="V58" s="12" t="s">
        <v>29</v>
      </c>
      <c r="W58" s="12" t="s">
        <v>1723</v>
      </c>
      <c r="X58" s="12" t="s">
        <v>2411</v>
      </c>
      <c r="Y58" s="12"/>
      <c r="Z58" s="12"/>
      <c r="AA58" s="12" t="str">
        <f t="shared" si="2"/>
        <v>ﾑﾈﾆｸ</v>
      </c>
      <c r="AB58" s="12">
        <f t="shared" si="3"/>
        <v>200</v>
      </c>
      <c r="AC58" s="12" t="str">
        <f>IFERROR(IF(P58="","",AB58*VLOOKUP(P58,リスト!#REF!,2,FALSE)),"")</f>
        <v/>
      </c>
      <c r="AD58" s="12" t="str">
        <f t="shared" si="4"/>
        <v/>
      </c>
      <c r="AE58" s="12"/>
      <c r="AF58" s="12"/>
    </row>
    <row r="59" spans="1:32">
      <c r="A59" s="2">
        <f t="shared" si="0"/>
        <v>53</v>
      </c>
      <c r="B59" s="12" t="str">
        <f>IFERROR(VLOOKUP(C59,リスト!AI$1:AO352,2,FALSE),"")</f>
        <v/>
      </c>
      <c r="C59" s="2" t="str">
        <f t="shared" si="1"/>
        <v>-</v>
      </c>
      <c r="D59" s="12"/>
      <c r="E59" s="12"/>
      <c r="F59" s="19"/>
      <c r="G59" s="19"/>
      <c r="H59" s="20"/>
      <c r="I59" s="12" t="str">
        <f>IFERROR(VLOOKUP('（1129）見本'!H59,リスト!G$1:H125,2,FALSE),"")</f>
        <v/>
      </c>
      <c r="J59" s="20"/>
      <c r="K59" s="12" t="str">
        <f>IFERROR(VLOOKUP('（1129）見本'!J59,リスト!J$1:K250,2,FALSE),"")</f>
        <v/>
      </c>
      <c r="L59" s="20"/>
      <c r="M59" s="12" t="str">
        <f>IFERROR(VLOOKUP('（1129）見本'!L59,リスト!O$1:P4988,2,FALSE),"")</f>
        <v/>
      </c>
      <c r="N59" s="12"/>
      <c r="O59" s="20"/>
      <c r="P59" s="12" t="str">
        <f>IFERROR(VLOOKUP('（1129）見本'!O59,リスト!W$1:X554,2,FALSE),"")</f>
        <v/>
      </c>
      <c r="Q59" s="12"/>
      <c r="R59" s="20"/>
      <c r="S59" s="12" t="str">
        <f>IFERROR(VLOOKUP(R59,リスト!AE$1:AF70,2,FALSE),"")</f>
        <v/>
      </c>
      <c r="T59" s="12" t="e">
        <f>VLOOKUP(R59,リスト!AE$3:AG74,3,FALSE)</f>
        <v>#N/A</v>
      </c>
      <c r="U59" s="12"/>
      <c r="V59" s="12"/>
      <c r="W59" s="12"/>
      <c r="X59" s="12"/>
      <c r="Y59" s="12"/>
      <c r="Z59" s="12"/>
      <c r="AA59" s="12" t="str">
        <f t="shared" ref="AA59:AA84" si="9">IFERROR(_xlfn.IFS(P59="Cﾅ-ﾑﾈﾆｸ","ﾑﾈﾆｸ",P59="Cﾅ-ﾓﾓﾆｸ","ﾓﾓﾆｸ",P59="Cﾅ-ｻｻﾐ","ｻｻﾐ",P59="Cﾅ-ｷﾓ","ｷﾓ",P59="Cﾅ-ｽﾅｷﾞﾓ","ｽﾅｷﾞﾓ",P59="Cﾅ-ﾃﾊﾞﾓﾄ","ﾃﾊﾞﾓﾄ",P59="Cﾅ-ﾃﾊﾞｻｷ","ﾃﾊﾞｻｷ",P59="Cﾅ-ﾃﾊﾞﾅｶﾊ-ﾌ","ﾃﾊﾞｻｷ",P59="Cﾅﾕﾒﾐﾄﾞﾘﾑﾈ1KG","ﾑﾈﾆｸ",P59="Cﾅﾕﾒﾐﾄﾞﾘﾓﾓ1KG","ﾓﾓﾆｸ",P59="Cﾅﾕﾒｻｻﾐ500ﾊﾟｯｸ","ｻｻﾐ",P59="Cﾅﾕﾒﾐﾄﾞﾘﾓﾓ1KGCﾅﾕﾒﾐﾄﾞﾘﾓﾄ1KG","ﾓﾓﾆｸ",P59="Cﾅ-ﾑﾈｷﾘﾐ20/30","ﾑﾈﾆｸ",P59="Cﾅ-ｶﾜﾅｼﾑﾈｷﾘﾐ","ﾑﾈﾆｸ",P59="Cﾅﾕﾒﾐﾄﾞﾘﾓﾄ1KG","ﾃﾊﾞﾓﾄ"),"")</f>
        <v/>
      </c>
      <c r="AB59" s="12" t="str">
        <f t="shared" ref="AB59:AB84" si="10">IFERROR(T59*U59,"")</f>
        <v/>
      </c>
      <c r="AC59" s="12" t="str">
        <f>IFERROR(IF(P59="","",AB59*VLOOKUP(P59,リスト!#REF!,2,FALSE)),"")</f>
        <v/>
      </c>
      <c r="AD59" s="12" t="str">
        <f t="shared" ref="AD59:AD84" si="11">IFERROR(AC59/12,"")</f>
        <v/>
      </c>
      <c r="AE59" s="12"/>
      <c r="AF59" s="12"/>
    </row>
    <row r="60" spans="1:32">
      <c r="A60" s="2">
        <f t="shared" si="0"/>
        <v>54</v>
      </c>
      <c r="B60" s="12" t="str">
        <f>IFERROR(VLOOKUP(C60,リスト!AI$1:AO353,2,FALSE),"")</f>
        <v/>
      </c>
      <c r="C60" s="2" t="str">
        <f t="shared" si="1"/>
        <v>-</v>
      </c>
      <c r="D60" s="12"/>
      <c r="E60" s="12"/>
      <c r="F60" s="19"/>
      <c r="G60" s="19"/>
      <c r="H60" s="20"/>
      <c r="I60" s="12" t="str">
        <f>IFERROR(VLOOKUP('（1129）見本'!H60,リスト!G$1:H126,2,FALSE),"")</f>
        <v/>
      </c>
      <c r="J60" s="20"/>
      <c r="K60" s="12" t="str">
        <f>IFERROR(VLOOKUP('（1129）見本'!J60,リスト!J$1:K251,2,FALSE),"")</f>
        <v/>
      </c>
      <c r="L60" s="20"/>
      <c r="M60" s="12" t="str">
        <f>IFERROR(VLOOKUP('（1129）見本'!L60,リスト!O$1:P4989,2,FALSE),"")</f>
        <v/>
      </c>
      <c r="N60" s="12"/>
      <c r="O60" s="20"/>
      <c r="P60" s="12" t="str">
        <f>IFERROR(VLOOKUP('（1129）見本'!O60,リスト!W$1:X555,2,FALSE),"")</f>
        <v/>
      </c>
      <c r="Q60" s="12"/>
      <c r="R60" s="20"/>
      <c r="S60" s="12" t="str">
        <f>IFERROR(VLOOKUP(R60,リスト!AE$1:AF71,2,FALSE),"")</f>
        <v/>
      </c>
      <c r="T60" s="12" t="e">
        <f>VLOOKUP(R60,リスト!AE$3:AG75,3,FALSE)</f>
        <v>#N/A</v>
      </c>
      <c r="U60" s="12"/>
      <c r="V60" s="12"/>
      <c r="W60" s="12"/>
      <c r="X60" s="12"/>
      <c r="Y60" s="12"/>
      <c r="Z60" s="12"/>
      <c r="AA60" s="12" t="str">
        <f t="shared" si="9"/>
        <v/>
      </c>
      <c r="AB60" s="12" t="str">
        <f t="shared" si="10"/>
        <v/>
      </c>
      <c r="AC60" s="12" t="str">
        <f>IFERROR(IF(P60="","",AB60*VLOOKUP(P60,リスト!#REF!,2,FALSE)),"")</f>
        <v/>
      </c>
      <c r="AD60" s="12" t="str">
        <f t="shared" si="11"/>
        <v/>
      </c>
      <c r="AE60" s="12"/>
      <c r="AF60" s="12"/>
    </row>
    <row r="61" spans="1:32">
      <c r="A61" s="2">
        <f t="shared" si="0"/>
        <v>55</v>
      </c>
      <c r="B61" s="12" t="str">
        <f>IFERROR(VLOOKUP(C61,リスト!AI$1:AO354,2,FALSE),"")</f>
        <v/>
      </c>
      <c r="C61" s="2" t="str">
        <f t="shared" si="1"/>
        <v>-</v>
      </c>
      <c r="D61" s="12"/>
      <c r="E61" s="12"/>
      <c r="F61" s="19"/>
      <c r="G61" s="19"/>
      <c r="H61" s="20"/>
      <c r="I61" s="12" t="str">
        <f>IFERROR(VLOOKUP('（1129）見本'!H61,リスト!G$1:H127,2,FALSE),"")</f>
        <v/>
      </c>
      <c r="J61" s="20"/>
      <c r="K61" s="12" t="str">
        <f>IFERROR(VLOOKUP('（1129）見本'!J61,リスト!J$1:K252,2,FALSE),"")</f>
        <v/>
      </c>
      <c r="L61" s="20"/>
      <c r="M61" s="12" t="str">
        <f>IFERROR(VLOOKUP('（1129）見本'!L61,リスト!O$1:P4990,2,FALSE),"")</f>
        <v/>
      </c>
      <c r="N61" s="12"/>
      <c r="O61" s="20"/>
      <c r="P61" s="12" t="str">
        <f>IFERROR(VLOOKUP('（1129）見本'!O61,リスト!W$1:X556,2,FALSE),"")</f>
        <v/>
      </c>
      <c r="Q61" s="12"/>
      <c r="R61" s="20"/>
      <c r="S61" s="12" t="str">
        <f>IFERROR(VLOOKUP(R61,リスト!AE$1:AF72,2,FALSE),"")</f>
        <v/>
      </c>
      <c r="T61" s="12" t="e">
        <f>VLOOKUP(R61,リスト!AE$3:AG76,3,FALSE)</f>
        <v>#N/A</v>
      </c>
      <c r="U61" s="12"/>
      <c r="V61" s="12"/>
      <c r="W61" s="12"/>
      <c r="X61" s="12"/>
      <c r="Y61" s="12"/>
      <c r="Z61" s="12"/>
      <c r="AA61" s="12" t="str">
        <f t="shared" si="9"/>
        <v/>
      </c>
      <c r="AB61" s="12" t="str">
        <f t="shared" si="10"/>
        <v/>
      </c>
      <c r="AC61" s="12" t="str">
        <f>IFERROR(IF(P61="","",AB61*VLOOKUP(P61,リスト!#REF!,2,FALSE)),"")</f>
        <v/>
      </c>
      <c r="AD61" s="12" t="str">
        <f t="shared" si="11"/>
        <v/>
      </c>
      <c r="AE61" s="12"/>
      <c r="AF61" s="12"/>
    </row>
    <row r="62" spans="1:32">
      <c r="A62" s="2">
        <f t="shared" si="0"/>
        <v>56</v>
      </c>
      <c r="B62" s="12" t="str">
        <f>IFERROR(VLOOKUP(C62,リスト!AI$1:AO355,2,FALSE),"")</f>
        <v/>
      </c>
      <c r="C62" s="2" t="str">
        <f t="shared" si="1"/>
        <v>-</v>
      </c>
      <c r="D62" s="12"/>
      <c r="E62" s="12"/>
      <c r="F62" s="19"/>
      <c r="G62" s="19"/>
      <c r="H62" s="20"/>
      <c r="I62" s="12" t="str">
        <f>IFERROR(VLOOKUP('（1129）見本'!H62,リスト!G$1:H128,2,FALSE),"")</f>
        <v/>
      </c>
      <c r="J62" s="20"/>
      <c r="K62" s="12" t="str">
        <f>IFERROR(VLOOKUP('（1129）見本'!J62,リスト!J$1:K253,2,FALSE),"")</f>
        <v/>
      </c>
      <c r="L62" s="20"/>
      <c r="M62" s="12" t="str">
        <f>IFERROR(VLOOKUP('（1129）見本'!L62,リスト!O$1:P4991,2,FALSE),"")</f>
        <v/>
      </c>
      <c r="N62" s="12"/>
      <c r="O62" s="20"/>
      <c r="P62" s="12" t="str">
        <f>IFERROR(VLOOKUP('（1129）見本'!O62,リスト!W$1:X557,2,FALSE),"")</f>
        <v/>
      </c>
      <c r="Q62" s="12"/>
      <c r="R62" s="20"/>
      <c r="S62" s="12" t="str">
        <f>IFERROR(VLOOKUP(R62,リスト!AE$1:AF73,2,FALSE),"")</f>
        <v/>
      </c>
      <c r="T62" s="12" t="e">
        <f>VLOOKUP(R62,リスト!AE$3:AG77,3,FALSE)</f>
        <v>#N/A</v>
      </c>
      <c r="U62" s="12"/>
      <c r="V62" s="12"/>
      <c r="W62" s="12"/>
      <c r="X62" s="12"/>
      <c r="Y62" s="12"/>
      <c r="Z62" s="12"/>
      <c r="AA62" s="12" t="str">
        <f t="shared" si="9"/>
        <v/>
      </c>
      <c r="AB62" s="12" t="str">
        <f t="shared" si="10"/>
        <v/>
      </c>
      <c r="AC62" s="12" t="str">
        <f>IFERROR(IF(P62="","",AB62*VLOOKUP(P62,リスト!#REF!,2,FALSE)),"")</f>
        <v/>
      </c>
      <c r="AD62" s="12" t="str">
        <f t="shared" si="11"/>
        <v/>
      </c>
      <c r="AE62" s="12"/>
      <c r="AF62" s="12"/>
    </row>
    <row r="63" spans="1:32">
      <c r="A63" s="2">
        <f t="shared" si="0"/>
        <v>57</v>
      </c>
      <c r="B63" s="12" t="str">
        <f>IFERROR(VLOOKUP(C63,リスト!AI$1:AO356,2,FALSE),"")</f>
        <v/>
      </c>
      <c r="C63" s="2" t="str">
        <f t="shared" si="1"/>
        <v>-</v>
      </c>
      <c r="D63" s="12"/>
      <c r="E63" s="12"/>
      <c r="F63" s="19"/>
      <c r="G63" s="19"/>
      <c r="H63" s="20"/>
      <c r="I63" s="12" t="str">
        <f>IFERROR(VLOOKUP('（1129）見本'!H63,リスト!G$1:H129,2,FALSE),"")</f>
        <v/>
      </c>
      <c r="J63" s="20"/>
      <c r="K63" s="12" t="str">
        <f>IFERROR(VLOOKUP('（1129）見本'!J63,リスト!J$1:K254,2,FALSE),"")</f>
        <v/>
      </c>
      <c r="L63" s="20"/>
      <c r="M63" s="12" t="str">
        <f>IFERROR(VLOOKUP('（1129）見本'!L63,リスト!O$1:P4992,2,FALSE),"")</f>
        <v/>
      </c>
      <c r="N63" s="12"/>
      <c r="O63" s="20"/>
      <c r="P63" s="12" t="str">
        <f>IFERROR(VLOOKUP('（1129）見本'!O63,リスト!W$1:X558,2,FALSE),"")</f>
        <v/>
      </c>
      <c r="Q63" s="12"/>
      <c r="R63" s="20"/>
      <c r="S63" s="12" t="str">
        <f>IFERROR(VLOOKUP(R63,リスト!AE$1:AF74,2,FALSE),"")</f>
        <v/>
      </c>
      <c r="T63" s="12" t="e">
        <f>VLOOKUP(R63,リスト!AE$3:AG78,3,FALSE)</f>
        <v>#N/A</v>
      </c>
      <c r="U63" s="12"/>
      <c r="V63" s="12"/>
      <c r="W63" s="12"/>
      <c r="X63" s="12"/>
      <c r="Y63" s="12"/>
      <c r="Z63" s="12"/>
      <c r="AA63" s="12" t="str">
        <f t="shared" si="9"/>
        <v/>
      </c>
      <c r="AB63" s="12" t="str">
        <f t="shared" si="10"/>
        <v/>
      </c>
      <c r="AC63" s="12" t="str">
        <f>IFERROR(IF(P63="","",AB63*VLOOKUP(P63,リスト!#REF!,2,FALSE)),"")</f>
        <v/>
      </c>
      <c r="AD63" s="12" t="str">
        <f t="shared" si="11"/>
        <v/>
      </c>
      <c r="AE63" s="12"/>
      <c r="AF63" s="12"/>
    </row>
    <row r="64" spans="1:32">
      <c r="A64" s="2">
        <f t="shared" si="0"/>
        <v>58</v>
      </c>
      <c r="B64" s="12" t="str">
        <f>IFERROR(VLOOKUP(C64,リスト!AI$1:AO357,2,FALSE),"")</f>
        <v/>
      </c>
      <c r="C64" s="2" t="str">
        <f t="shared" si="1"/>
        <v>-</v>
      </c>
      <c r="D64" s="12"/>
      <c r="E64" s="12"/>
      <c r="F64" s="19"/>
      <c r="G64" s="19"/>
      <c r="H64" s="20"/>
      <c r="I64" s="12" t="str">
        <f>IFERROR(VLOOKUP('（1129）見本'!H64,リスト!G$1:H130,2,FALSE),"")</f>
        <v/>
      </c>
      <c r="J64" s="20"/>
      <c r="K64" s="12" t="str">
        <f>IFERROR(VLOOKUP('（1129）見本'!J64,リスト!J$1:K255,2,FALSE),"")</f>
        <v/>
      </c>
      <c r="L64" s="20"/>
      <c r="M64" s="12" t="str">
        <f>IFERROR(VLOOKUP('（1129）見本'!L64,リスト!O$1:P4993,2,FALSE),"")</f>
        <v/>
      </c>
      <c r="N64" s="12"/>
      <c r="O64" s="20"/>
      <c r="P64" s="12" t="str">
        <f>IFERROR(VLOOKUP('（1129）見本'!O64,リスト!W$1:X559,2,FALSE),"")</f>
        <v/>
      </c>
      <c r="Q64" s="12"/>
      <c r="R64" s="20"/>
      <c r="S64" s="12" t="str">
        <f>IFERROR(VLOOKUP(R64,リスト!AE$1:AF75,2,FALSE),"")</f>
        <v/>
      </c>
      <c r="T64" s="12" t="e">
        <f>VLOOKUP(R64,リスト!AE$3:AG79,3,FALSE)</f>
        <v>#N/A</v>
      </c>
      <c r="U64" s="12"/>
      <c r="V64" s="12"/>
      <c r="W64" s="12"/>
      <c r="X64" s="12"/>
      <c r="Y64" s="12"/>
      <c r="Z64" s="12"/>
      <c r="AA64" s="12" t="str">
        <f t="shared" si="9"/>
        <v/>
      </c>
      <c r="AB64" s="12" t="str">
        <f t="shared" si="10"/>
        <v/>
      </c>
      <c r="AC64" s="12" t="str">
        <f>IFERROR(IF(P64="","",AB64*VLOOKUP(P64,リスト!#REF!,2,FALSE)),"")</f>
        <v/>
      </c>
      <c r="AD64" s="12" t="str">
        <f t="shared" si="11"/>
        <v/>
      </c>
      <c r="AE64" s="12"/>
      <c r="AF64" s="12"/>
    </row>
    <row r="65" spans="1:32">
      <c r="A65" s="2">
        <f t="shared" si="0"/>
        <v>59</v>
      </c>
      <c r="B65" s="12" t="str">
        <f>IFERROR(VLOOKUP(C65,リスト!AI$1:AO358,2,FALSE),"")</f>
        <v/>
      </c>
      <c r="C65" s="2" t="str">
        <f t="shared" si="1"/>
        <v>-</v>
      </c>
      <c r="D65" s="12"/>
      <c r="E65" s="12"/>
      <c r="F65" s="19"/>
      <c r="G65" s="19"/>
      <c r="H65" s="20"/>
      <c r="I65" s="12" t="str">
        <f>IFERROR(VLOOKUP('（1129）見本'!H65,リスト!G$1:H131,2,FALSE),"")</f>
        <v/>
      </c>
      <c r="J65" s="20"/>
      <c r="K65" s="12" t="str">
        <f>IFERROR(VLOOKUP('（1129）見本'!J65,リスト!J$1:K256,2,FALSE),"")</f>
        <v/>
      </c>
      <c r="L65" s="20"/>
      <c r="M65" s="12" t="str">
        <f>IFERROR(VLOOKUP('（1129）見本'!L65,リスト!O$1:P4994,2,FALSE),"")</f>
        <v/>
      </c>
      <c r="N65" s="12"/>
      <c r="O65" s="20"/>
      <c r="P65" s="12" t="str">
        <f>IFERROR(VLOOKUP('（1129）見本'!O65,リスト!W$1:X560,2,FALSE),"")</f>
        <v/>
      </c>
      <c r="Q65" s="12"/>
      <c r="R65" s="20"/>
      <c r="S65" s="12" t="str">
        <f>IFERROR(VLOOKUP(R65,リスト!AE$1:AF76,2,FALSE),"")</f>
        <v/>
      </c>
      <c r="T65" s="12" t="e">
        <f>VLOOKUP(R65,リスト!AE$3:AG80,3,FALSE)</f>
        <v>#N/A</v>
      </c>
      <c r="U65" s="12"/>
      <c r="V65" s="12"/>
      <c r="W65" s="12"/>
      <c r="X65" s="12"/>
      <c r="Y65" s="12"/>
      <c r="Z65" s="12"/>
      <c r="AA65" s="12" t="str">
        <f t="shared" si="9"/>
        <v/>
      </c>
      <c r="AB65" s="12" t="str">
        <f t="shared" si="10"/>
        <v/>
      </c>
      <c r="AC65" s="12" t="str">
        <f>IFERROR(IF(P65="","",AB65*VLOOKUP(P65,リスト!#REF!,2,FALSE)),"")</f>
        <v/>
      </c>
      <c r="AD65" s="12" t="str">
        <f t="shared" si="11"/>
        <v/>
      </c>
      <c r="AE65" s="12"/>
      <c r="AF65" s="12"/>
    </row>
    <row r="66" spans="1:32">
      <c r="A66" s="2">
        <f t="shared" si="0"/>
        <v>60</v>
      </c>
      <c r="B66" s="12" t="str">
        <f>IFERROR(VLOOKUP(C66,リスト!AI$1:AO359,2,FALSE),"")</f>
        <v/>
      </c>
      <c r="C66" s="2" t="str">
        <f t="shared" si="1"/>
        <v>-</v>
      </c>
      <c r="D66" s="12"/>
      <c r="E66" s="12"/>
      <c r="F66" s="19"/>
      <c r="G66" s="19"/>
      <c r="H66" s="20"/>
      <c r="I66" s="12" t="str">
        <f>IFERROR(VLOOKUP('（1129）見本'!H66,リスト!G$1:H132,2,FALSE),"")</f>
        <v/>
      </c>
      <c r="J66" s="20"/>
      <c r="K66" s="12" t="str">
        <f>IFERROR(VLOOKUP('（1129）見本'!J66,リスト!J$1:K257,2,FALSE),"")</f>
        <v/>
      </c>
      <c r="L66" s="20"/>
      <c r="M66" s="12" t="str">
        <f>IFERROR(VLOOKUP('（1129）見本'!L66,リスト!O$1:P4995,2,FALSE),"")</f>
        <v/>
      </c>
      <c r="N66" s="12"/>
      <c r="O66" s="20"/>
      <c r="P66" s="12" t="str">
        <f>IFERROR(VLOOKUP('（1129）見本'!O66,リスト!W$1:X561,2,FALSE),"")</f>
        <v/>
      </c>
      <c r="Q66" s="12"/>
      <c r="R66" s="20"/>
      <c r="S66" s="12" t="str">
        <f>IFERROR(VLOOKUP(R66,リスト!AE$1:AF77,2,FALSE),"")</f>
        <v/>
      </c>
      <c r="T66" s="12" t="e">
        <f>VLOOKUP(R66,リスト!AE$3:AG81,3,FALSE)</f>
        <v>#N/A</v>
      </c>
      <c r="U66" s="12"/>
      <c r="V66" s="12"/>
      <c r="W66" s="12"/>
      <c r="X66" s="12"/>
      <c r="Y66" s="12"/>
      <c r="Z66" s="12"/>
      <c r="AA66" s="12" t="str">
        <f t="shared" si="9"/>
        <v/>
      </c>
      <c r="AB66" s="12" t="str">
        <f t="shared" si="10"/>
        <v/>
      </c>
      <c r="AC66" s="12" t="str">
        <f>IFERROR(IF(P66="","",AB66*VLOOKUP(P66,リスト!#REF!,2,FALSE)),"")</f>
        <v/>
      </c>
      <c r="AD66" s="12" t="str">
        <f t="shared" si="11"/>
        <v/>
      </c>
      <c r="AE66" s="12"/>
      <c r="AF66" s="12"/>
    </row>
    <row r="67" spans="1:32">
      <c r="A67" s="2">
        <f t="shared" si="0"/>
        <v>61</v>
      </c>
      <c r="B67" s="12" t="str">
        <f>IFERROR(VLOOKUP(C67,リスト!AI$1:AO360,2,FALSE),"")</f>
        <v/>
      </c>
      <c r="C67" s="2" t="str">
        <f t="shared" si="1"/>
        <v>-</v>
      </c>
      <c r="D67" s="12"/>
      <c r="E67" s="12"/>
      <c r="F67" s="19"/>
      <c r="G67" s="19"/>
      <c r="H67" s="20"/>
      <c r="I67" s="12" t="str">
        <f>IFERROR(VLOOKUP('（1129）見本'!H67,リスト!G$1:H133,2,FALSE),"")</f>
        <v/>
      </c>
      <c r="J67" s="20"/>
      <c r="K67" s="12" t="str">
        <f>IFERROR(VLOOKUP('（1129）見本'!J67,リスト!J$1:K258,2,FALSE),"")</f>
        <v/>
      </c>
      <c r="L67" s="20"/>
      <c r="M67" s="12" t="str">
        <f>IFERROR(VLOOKUP('（1129）見本'!L67,リスト!O$1:P4996,2,FALSE),"")</f>
        <v/>
      </c>
      <c r="N67" s="12"/>
      <c r="O67" s="20"/>
      <c r="P67" s="12" t="str">
        <f>IFERROR(VLOOKUP('（1129）見本'!O67,リスト!W$1:X562,2,FALSE),"")</f>
        <v/>
      </c>
      <c r="Q67" s="12"/>
      <c r="R67" s="20"/>
      <c r="S67" s="12" t="str">
        <f>IFERROR(VLOOKUP(R67,リスト!AE$1:AF78,2,FALSE),"")</f>
        <v/>
      </c>
      <c r="T67" s="12" t="e">
        <f>VLOOKUP(R67,リスト!AE$3:AG82,3,FALSE)</f>
        <v>#N/A</v>
      </c>
      <c r="U67" s="12"/>
      <c r="V67" s="12"/>
      <c r="W67" s="12"/>
      <c r="X67" s="12"/>
      <c r="Y67" s="12"/>
      <c r="Z67" s="12"/>
      <c r="AA67" s="12" t="str">
        <f t="shared" si="9"/>
        <v/>
      </c>
      <c r="AB67" s="12" t="str">
        <f t="shared" si="10"/>
        <v/>
      </c>
      <c r="AC67" s="12" t="str">
        <f>IFERROR(IF(P67="","",AB67*VLOOKUP(P67,リスト!#REF!,2,FALSE)),"")</f>
        <v/>
      </c>
      <c r="AD67" s="12" t="str">
        <f t="shared" si="11"/>
        <v/>
      </c>
      <c r="AE67" s="12"/>
      <c r="AF67" s="12"/>
    </row>
    <row r="68" spans="1:32">
      <c r="A68" s="2">
        <f t="shared" si="0"/>
        <v>62</v>
      </c>
      <c r="B68" s="12" t="str">
        <f>IFERROR(VLOOKUP(C68,リスト!AI$1:AO361,2,FALSE),"")</f>
        <v/>
      </c>
      <c r="C68" s="2" t="str">
        <f t="shared" si="1"/>
        <v>-</v>
      </c>
      <c r="D68" s="12"/>
      <c r="E68" s="12"/>
      <c r="F68" s="19"/>
      <c r="G68" s="19"/>
      <c r="H68" s="20"/>
      <c r="I68" s="12" t="str">
        <f>IFERROR(VLOOKUP('（1129）見本'!H68,リスト!G$1:H134,2,FALSE),"")</f>
        <v/>
      </c>
      <c r="J68" s="20"/>
      <c r="K68" s="12" t="str">
        <f>IFERROR(VLOOKUP('（1129）見本'!J68,リスト!J$1:K259,2,FALSE),"")</f>
        <v/>
      </c>
      <c r="L68" s="20"/>
      <c r="M68" s="12" t="str">
        <f>IFERROR(VLOOKUP('（1129）見本'!L68,リスト!O$1:P4997,2,FALSE),"")</f>
        <v/>
      </c>
      <c r="N68" s="12"/>
      <c r="O68" s="20"/>
      <c r="P68" s="12" t="str">
        <f>IFERROR(VLOOKUP('（1129）見本'!O68,リスト!W$1:X563,2,FALSE),"")</f>
        <v/>
      </c>
      <c r="Q68" s="12"/>
      <c r="R68" s="20"/>
      <c r="S68" s="12" t="str">
        <f>IFERROR(VLOOKUP(R68,リスト!AE$1:AF79,2,FALSE),"")</f>
        <v/>
      </c>
      <c r="T68" s="12" t="e">
        <f>VLOOKUP(R68,リスト!AE$3:AG83,3,FALSE)</f>
        <v>#N/A</v>
      </c>
      <c r="U68" s="12"/>
      <c r="V68" s="12"/>
      <c r="W68" s="12"/>
      <c r="X68" s="12"/>
      <c r="Y68" s="12"/>
      <c r="Z68" s="12"/>
      <c r="AA68" s="12" t="str">
        <f t="shared" si="9"/>
        <v/>
      </c>
      <c r="AB68" s="12" t="str">
        <f t="shared" si="10"/>
        <v/>
      </c>
      <c r="AC68" s="12" t="str">
        <f>IFERROR(IF(P68="","",AB68*VLOOKUP(P68,リスト!#REF!,2,FALSE)),"")</f>
        <v/>
      </c>
      <c r="AD68" s="12" t="str">
        <f t="shared" si="11"/>
        <v/>
      </c>
      <c r="AE68" s="12"/>
      <c r="AF68" s="12"/>
    </row>
    <row r="69" spans="1:32">
      <c r="A69" s="2">
        <f t="shared" ref="A69:A132" si="12">ROW()-6</f>
        <v>63</v>
      </c>
      <c r="B69" s="12" t="str">
        <f>IFERROR(VLOOKUP(C69,リスト!AI$1:AO362,2,FALSE),"")</f>
        <v/>
      </c>
      <c r="C69" s="2" t="str">
        <f t="shared" si="1"/>
        <v>-</v>
      </c>
      <c r="D69" s="12"/>
      <c r="E69" s="12"/>
      <c r="F69" s="19"/>
      <c r="G69" s="19"/>
      <c r="H69" s="20"/>
      <c r="I69" s="12" t="str">
        <f>IFERROR(VLOOKUP('（1129）見本'!H69,リスト!G$1:H135,2,FALSE),"")</f>
        <v/>
      </c>
      <c r="J69" s="20"/>
      <c r="K69" s="12" t="str">
        <f>IFERROR(VLOOKUP('（1129）見本'!J69,リスト!J$1:K260,2,FALSE),"")</f>
        <v/>
      </c>
      <c r="L69" s="20"/>
      <c r="M69" s="12" t="str">
        <f>IFERROR(VLOOKUP('（1129）見本'!L69,リスト!O$1:P4998,2,FALSE),"")</f>
        <v/>
      </c>
      <c r="N69" s="12"/>
      <c r="O69" s="20"/>
      <c r="P69" s="12" t="str">
        <f>IFERROR(VLOOKUP('（1129）見本'!O69,リスト!W$1:X564,2,FALSE),"")</f>
        <v/>
      </c>
      <c r="Q69" s="12"/>
      <c r="R69" s="20"/>
      <c r="S69" s="12" t="str">
        <f>IFERROR(VLOOKUP(R69,リスト!AE$1:AF80,2,FALSE),"")</f>
        <v/>
      </c>
      <c r="T69" s="12" t="e">
        <f>VLOOKUP(R69,リスト!AE$3:AG84,3,FALSE)</f>
        <v>#N/A</v>
      </c>
      <c r="U69" s="12"/>
      <c r="V69" s="12"/>
      <c r="W69" s="12"/>
      <c r="X69" s="12"/>
      <c r="Y69" s="12"/>
      <c r="Z69" s="12"/>
      <c r="AA69" s="12" t="str">
        <f t="shared" si="9"/>
        <v/>
      </c>
      <c r="AB69" s="12" t="str">
        <f t="shared" si="10"/>
        <v/>
      </c>
      <c r="AC69" s="12" t="str">
        <f>IFERROR(IF(P69="","",AB69*VLOOKUP(P69,リスト!#REF!,2,FALSE)),"")</f>
        <v/>
      </c>
      <c r="AD69" s="12" t="str">
        <f t="shared" si="11"/>
        <v/>
      </c>
      <c r="AE69" s="12"/>
      <c r="AF69" s="12"/>
    </row>
    <row r="70" spans="1:32">
      <c r="A70" s="2">
        <f t="shared" si="12"/>
        <v>64</v>
      </c>
      <c r="B70" s="12" t="str">
        <f>IFERROR(VLOOKUP(C70,リスト!AI$1:AO363,2,FALSE),"")</f>
        <v/>
      </c>
      <c r="C70" s="2" t="str">
        <f t="shared" si="1"/>
        <v>-</v>
      </c>
      <c r="D70" s="12"/>
      <c r="E70" s="12"/>
      <c r="F70" s="19"/>
      <c r="G70" s="19"/>
      <c r="H70" s="20"/>
      <c r="I70" s="12" t="str">
        <f>IFERROR(VLOOKUP('（1129）見本'!H70,リスト!G$1:H136,2,FALSE),"")</f>
        <v/>
      </c>
      <c r="J70" s="20"/>
      <c r="K70" s="12" t="str">
        <f>IFERROR(VLOOKUP('（1129）見本'!J70,リスト!J$1:K261,2,FALSE),"")</f>
        <v/>
      </c>
      <c r="L70" s="20"/>
      <c r="M70" s="12" t="str">
        <f>IFERROR(VLOOKUP('（1129）見本'!L70,リスト!O$1:P4999,2,FALSE),"")</f>
        <v/>
      </c>
      <c r="N70" s="12"/>
      <c r="O70" s="20"/>
      <c r="P70" s="12" t="str">
        <f>IFERROR(VLOOKUP('（1129）見本'!O70,リスト!W$1:X565,2,FALSE),"")</f>
        <v/>
      </c>
      <c r="Q70" s="12"/>
      <c r="R70" s="20"/>
      <c r="S70" s="12" t="str">
        <f>IFERROR(VLOOKUP(R70,リスト!AE$1:AF81,2,FALSE),"")</f>
        <v/>
      </c>
      <c r="T70" s="12" t="e">
        <f>VLOOKUP(R70,リスト!AE$3:AG85,3,FALSE)</f>
        <v>#N/A</v>
      </c>
      <c r="U70" s="12"/>
      <c r="V70" s="12"/>
      <c r="W70" s="12"/>
      <c r="X70" s="12"/>
      <c r="Y70" s="12"/>
      <c r="Z70" s="12"/>
      <c r="AA70" s="12" t="str">
        <f t="shared" si="9"/>
        <v/>
      </c>
      <c r="AB70" s="12" t="str">
        <f t="shared" si="10"/>
        <v/>
      </c>
      <c r="AC70" s="12" t="str">
        <f>IFERROR(IF(P70="","",AB70*VLOOKUP(P70,リスト!#REF!,2,FALSE)),"")</f>
        <v/>
      </c>
      <c r="AD70" s="12" t="str">
        <f t="shared" si="11"/>
        <v/>
      </c>
      <c r="AE70" s="12"/>
      <c r="AF70" s="12"/>
    </row>
    <row r="71" spans="1:32">
      <c r="A71" s="2">
        <f t="shared" si="12"/>
        <v>65</v>
      </c>
      <c r="B71" s="12" t="str">
        <f>IFERROR(VLOOKUP(C71,リスト!AI$1:AO364,2,FALSE),"")</f>
        <v/>
      </c>
      <c r="C71" s="2" t="str">
        <f t="shared" si="1"/>
        <v>-</v>
      </c>
      <c r="D71" s="12"/>
      <c r="E71" s="12"/>
      <c r="F71" s="19"/>
      <c r="G71" s="19"/>
      <c r="H71" s="20"/>
      <c r="I71" s="12" t="str">
        <f>IFERROR(VLOOKUP('（1129）見本'!H71,リスト!G$1:H137,2,FALSE),"")</f>
        <v/>
      </c>
      <c r="J71" s="20"/>
      <c r="K71" s="12" t="str">
        <f>IFERROR(VLOOKUP('（1129）見本'!J71,リスト!J$1:K262,2,FALSE),"")</f>
        <v/>
      </c>
      <c r="L71" s="20"/>
      <c r="M71" s="12" t="str">
        <f>IFERROR(VLOOKUP('（1129）見本'!L71,リスト!O$1:P5000,2,FALSE),"")</f>
        <v/>
      </c>
      <c r="N71" s="12"/>
      <c r="O71" s="20"/>
      <c r="P71" s="12" t="str">
        <f>IFERROR(VLOOKUP('（1129）見本'!O71,リスト!W$1:X566,2,FALSE),"")</f>
        <v/>
      </c>
      <c r="Q71" s="12"/>
      <c r="R71" s="20"/>
      <c r="S71" s="12" t="str">
        <f>IFERROR(VLOOKUP(R71,リスト!AE$1:AF82,2,FALSE),"")</f>
        <v/>
      </c>
      <c r="T71" s="12" t="e">
        <f>VLOOKUP(R71,リスト!AE$3:AG86,3,FALSE)</f>
        <v>#N/A</v>
      </c>
      <c r="U71" s="12"/>
      <c r="V71" s="12"/>
      <c r="W71" s="12"/>
      <c r="X71" s="12"/>
      <c r="Y71" s="12"/>
      <c r="Z71" s="12"/>
      <c r="AA71" s="12" t="str">
        <f t="shared" si="9"/>
        <v/>
      </c>
      <c r="AB71" s="12" t="str">
        <f t="shared" si="10"/>
        <v/>
      </c>
      <c r="AC71" s="12" t="str">
        <f>IFERROR(IF(P71="","",AB71*VLOOKUP(P71,リスト!#REF!,2,FALSE)),"")</f>
        <v/>
      </c>
      <c r="AD71" s="12" t="str">
        <f t="shared" si="11"/>
        <v/>
      </c>
      <c r="AE71" s="12"/>
      <c r="AF71" s="12"/>
    </row>
    <row r="72" spans="1:32">
      <c r="A72" s="2">
        <f t="shared" si="12"/>
        <v>66</v>
      </c>
      <c r="B72" s="12" t="str">
        <f>IFERROR(VLOOKUP(C72,リスト!AI$1:AO365,2,FALSE),"")</f>
        <v/>
      </c>
      <c r="C72" s="2" t="str">
        <f t="shared" ref="C72:C88" si="13">H72&amp;"-"&amp;J72</f>
        <v>-</v>
      </c>
      <c r="D72" s="12"/>
      <c r="E72" s="12"/>
      <c r="F72" s="19"/>
      <c r="G72" s="19"/>
      <c r="H72" s="20"/>
      <c r="I72" s="12" t="str">
        <f>IFERROR(VLOOKUP('（1129）見本'!H72,リスト!G$1:H138,2,FALSE),"")</f>
        <v/>
      </c>
      <c r="J72" s="20"/>
      <c r="K72" s="12" t="str">
        <f>IFERROR(VLOOKUP('（1129）見本'!J72,リスト!J$1:K263,2,FALSE),"")</f>
        <v/>
      </c>
      <c r="L72" s="20"/>
      <c r="M72" s="12" t="str">
        <f>IFERROR(VLOOKUP('（1129）見本'!L72,リスト!O$1:P5001,2,FALSE),"")</f>
        <v/>
      </c>
      <c r="N72" s="12"/>
      <c r="O72" s="20"/>
      <c r="P72" s="12" t="str">
        <f>IFERROR(VLOOKUP('（1129）見本'!O72,リスト!W$1:X567,2,FALSE),"")</f>
        <v/>
      </c>
      <c r="Q72" s="12"/>
      <c r="R72" s="20"/>
      <c r="S72" s="12" t="str">
        <f>IFERROR(VLOOKUP(R72,リスト!AE$1:AF83,2,FALSE),"")</f>
        <v/>
      </c>
      <c r="T72" s="12" t="e">
        <f>VLOOKUP(R72,リスト!AE$3:AG87,3,FALSE)</f>
        <v>#N/A</v>
      </c>
      <c r="U72" s="12"/>
      <c r="V72" s="12"/>
      <c r="W72" s="12"/>
      <c r="X72" s="12"/>
      <c r="Y72" s="12"/>
      <c r="Z72" s="12"/>
      <c r="AA72" s="12" t="str">
        <f t="shared" si="9"/>
        <v/>
      </c>
      <c r="AB72" s="12" t="str">
        <f t="shared" si="10"/>
        <v/>
      </c>
      <c r="AC72" s="12" t="str">
        <f>IFERROR(IF(P72="","",AB72*VLOOKUP(P72,リスト!#REF!,2,FALSE)),"")</f>
        <v/>
      </c>
      <c r="AD72" s="12" t="str">
        <f t="shared" si="11"/>
        <v/>
      </c>
      <c r="AE72" s="12"/>
      <c r="AF72" s="12"/>
    </row>
    <row r="73" spans="1:32">
      <c r="A73" s="2">
        <f t="shared" si="12"/>
        <v>67</v>
      </c>
      <c r="B73" s="12" t="str">
        <f>IFERROR(VLOOKUP(C73,リスト!AI$1:AO366,2,FALSE),"")</f>
        <v/>
      </c>
      <c r="C73" s="2" t="str">
        <f t="shared" si="13"/>
        <v>-</v>
      </c>
      <c r="D73" s="12"/>
      <c r="E73" s="12"/>
      <c r="F73" s="19"/>
      <c r="G73" s="19"/>
      <c r="H73" s="20"/>
      <c r="I73" s="12" t="str">
        <f>IFERROR(VLOOKUP('（1129）見本'!H73,リスト!G$1:H139,2,FALSE),"")</f>
        <v/>
      </c>
      <c r="J73" s="20"/>
      <c r="K73" s="12" t="str">
        <f>IFERROR(VLOOKUP('（1129）見本'!J73,リスト!J$1:K264,2,FALSE),"")</f>
        <v/>
      </c>
      <c r="L73" s="20"/>
      <c r="M73" s="12" t="str">
        <f>IFERROR(VLOOKUP('（1129）見本'!L73,リスト!O$1:P5002,2,FALSE),"")</f>
        <v/>
      </c>
      <c r="N73" s="12"/>
      <c r="O73" s="20"/>
      <c r="P73" s="12" t="str">
        <f>IFERROR(VLOOKUP('（1129）見本'!O73,リスト!W$1:X568,2,FALSE),"")</f>
        <v/>
      </c>
      <c r="Q73" s="12"/>
      <c r="R73" s="20"/>
      <c r="S73" s="12" t="str">
        <f>IFERROR(VLOOKUP(R73,リスト!AE$1:AF84,2,FALSE),"")</f>
        <v/>
      </c>
      <c r="T73" s="12" t="e">
        <f>VLOOKUP(R73,リスト!AE$3:AG88,3,FALSE)</f>
        <v>#N/A</v>
      </c>
      <c r="U73" s="12"/>
      <c r="V73" s="12"/>
      <c r="W73" s="12"/>
      <c r="X73" s="12"/>
      <c r="Y73" s="12"/>
      <c r="Z73" s="12"/>
      <c r="AA73" s="12" t="str">
        <f t="shared" si="9"/>
        <v/>
      </c>
      <c r="AB73" s="12" t="str">
        <f t="shared" si="10"/>
        <v/>
      </c>
      <c r="AC73" s="12" t="str">
        <f>IFERROR(IF(P73="","",AB73*VLOOKUP(P73,リスト!#REF!,2,FALSE)),"")</f>
        <v/>
      </c>
      <c r="AD73" s="12" t="str">
        <f t="shared" si="11"/>
        <v/>
      </c>
      <c r="AE73" s="12"/>
      <c r="AF73" s="12"/>
    </row>
    <row r="74" spans="1:32">
      <c r="A74" s="2">
        <f t="shared" si="12"/>
        <v>68</v>
      </c>
      <c r="B74" s="12" t="str">
        <f>IFERROR(VLOOKUP(C74,リスト!AI$1:AO367,2,FALSE),"")</f>
        <v/>
      </c>
      <c r="C74" s="2" t="str">
        <f t="shared" si="13"/>
        <v>-</v>
      </c>
      <c r="D74" s="12"/>
      <c r="E74" s="12"/>
      <c r="F74" s="19"/>
      <c r="G74" s="19"/>
      <c r="H74" s="20"/>
      <c r="I74" s="12" t="str">
        <f>IFERROR(VLOOKUP('（1129）見本'!H74,リスト!G$1:H140,2,FALSE),"")</f>
        <v/>
      </c>
      <c r="J74" s="20"/>
      <c r="K74" s="12" t="str">
        <f>IFERROR(VLOOKUP('（1129）見本'!J74,リスト!J$1:K265,2,FALSE),"")</f>
        <v/>
      </c>
      <c r="L74" s="20"/>
      <c r="M74" s="12" t="str">
        <f>IFERROR(VLOOKUP('（1129）見本'!L74,リスト!O$1:P5003,2,FALSE),"")</f>
        <v/>
      </c>
      <c r="N74" s="12"/>
      <c r="O74" s="20"/>
      <c r="P74" s="12" t="str">
        <f>IFERROR(VLOOKUP('（1129）見本'!O74,リスト!W$1:X569,2,FALSE),"")</f>
        <v/>
      </c>
      <c r="Q74" s="12"/>
      <c r="R74" s="20"/>
      <c r="S74" s="12" t="str">
        <f>IFERROR(VLOOKUP(R74,リスト!AE$1:AF85,2,FALSE),"")</f>
        <v/>
      </c>
      <c r="T74" s="12" t="e">
        <f>VLOOKUP(R74,リスト!AE$3:AG89,3,FALSE)</f>
        <v>#N/A</v>
      </c>
      <c r="U74" s="12"/>
      <c r="V74" s="12"/>
      <c r="W74" s="12"/>
      <c r="X74" s="12"/>
      <c r="Y74" s="12"/>
      <c r="Z74" s="12"/>
      <c r="AA74" s="12" t="str">
        <f t="shared" si="9"/>
        <v/>
      </c>
      <c r="AB74" s="12" t="str">
        <f t="shared" si="10"/>
        <v/>
      </c>
      <c r="AC74" s="12" t="str">
        <f>IFERROR(IF(P74="","",AB74*VLOOKUP(P74,リスト!#REF!,2,FALSE)),"")</f>
        <v/>
      </c>
      <c r="AD74" s="12" t="str">
        <f t="shared" si="11"/>
        <v/>
      </c>
      <c r="AE74" s="12"/>
      <c r="AF74" s="12"/>
    </row>
    <row r="75" spans="1:32">
      <c r="A75" s="2">
        <f t="shared" si="12"/>
        <v>69</v>
      </c>
      <c r="B75" s="12" t="str">
        <f>IFERROR(VLOOKUP(C75,リスト!AI$1:AO368,2,FALSE),"")</f>
        <v/>
      </c>
      <c r="C75" s="2" t="str">
        <f t="shared" si="13"/>
        <v>-</v>
      </c>
      <c r="D75" s="12"/>
      <c r="E75" s="12"/>
      <c r="F75" s="19"/>
      <c r="G75" s="19"/>
      <c r="H75" s="20"/>
      <c r="I75" s="12" t="str">
        <f>IFERROR(VLOOKUP('（1129）見本'!H75,リスト!G$1:H141,2,FALSE),"")</f>
        <v/>
      </c>
      <c r="J75" s="20"/>
      <c r="K75" s="12" t="str">
        <f>IFERROR(VLOOKUP('（1129）見本'!J75,リスト!J$1:K266,2,FALSE),"")</f>
        <v/>
      </c>
      <c r="L75" s="20"/>
      <c r="M75" s="12" t="str">
        <f>IFERROR(VLOOKUP('（1129）見本'!L75,リスト!O$1:P5004,2,FALSE),"")</f>
        <v/>
      </c>
      <c r="N75" s="12"/>
      <c r="O75" s="20"/>
      <c r="P75" s="12" t="str">
        <f>IFERROR(VLOOKUP('（1129）見本'!O75,リスト!W$1:X570,2,FALSE),"")</f>
        <v/>
      </c>
      <c r="Q75" s="12"/>
      <c r="R75" s="20"/>
      <c r="S75" s="12" t="str">
        <f>IFERROR(VLOOKUP(R75,リスト!AE$1:AF86,2,FALSE),"")</f>
        <v/>
      </c>
      <c r="T75" s="12" t="e">
        <f>VLOOKUP(R75,リスト!AE$3:AG90,3,FALSE)</f>
        <v>#N/A</v>
      </c>
      <c r="U75" s="12"/>
      <c r="V75" s="12"/>
      <c r="W75" s="12"/>
      <c r="X75" s="12"/>
      <c r="Y75" s="12"/>
      <c r="Z75" s="12"/>
      <c r="AA75" s="12" t="str">
        <f t="shared" si="9"/>
        <v/>
      </c>
      <c r="AB75" s="12" t="str">
        <f t="shared" si="10"/>
        <v/>
      </c>
      <c r="AC75" s="12" t="str">
        <f>IFERROR(IF(P75="","",AB75*VLOOKUP(P75,リスト!#REF!,2,FALSE)),"")</f>
        <v/>
      </c>
      <c r="AD75" s="12" t="str">
        <f t="shared" si="11"/>
        <v/>
      </c>
      <c r="AE75" s="12"/>
      <c r="AF75" s="12"/>
    </row>
    <row r="76" spans="1:32">
      <c r="A76" s="2">
        <f t="shared" si="12"/>
        <v>70</v>
      </c>
      <c r="B76" s="12" t="str">
        <f>IFERROR(VLOOKUP(C76,リスト!AI$1:AO369,2,FALSE),"")</f>
        <v/>
      </c>
      <c r="C76" s="2" t="str">
        <f t="shared" si="13"/>
        <v>-</v>
      </c>
      <c r="D76" s="12"/>
      <c r="E76" s="12"/>
      <c r="F76" s="19"/>
      <c r="G76" s="19"/>
      <c r="H76" s="20"/>
      <c r="I76" s="12" t="str">
        <f>IFERROR(VLOOKUP('（1129）見本'!H76,リスト!G$1:H142,2,FALSE),"")</f>
        <v/>
      </c>
      <c r="J76" s="20"/>
      <c r="K76" s="12" t="str">
        <f>IFERROR(VLOOKUP('（1129）見本'!J76,リスト!J$1:K267,2,FALSE),"")</f>
        <v/>
      </c>
      <c r="L76" s="20"/>
      <c r="M76" s="12" t="str">
        <f>IFERROR(VLOOKUP('（1129）見本'!L76,リスト!O$1:P5005,2,FALSE),"")</f>
        <v/>
      </c>
      <c r="N76" s="12"/>
      <c r="O76" s="20"/>
      <c r="P76" s="12" t="str">
        <f>IFERROR(VLOOKUP('（1129）見本'!O76,リスト!W$1:X571,2,FALSE),"")</f>
        <v/>
      </c>
      <c r="Q76" s="12"/>
      <c r="R76" s="20"/>
      <c r="S76" s="12" t="str">
        <f>IFERROR(VLOOKUP(R76,リスト!AE$1:AF87,2,FALSE),"")</f>
        <v/>
      </c>
      <c r="T76" s="12" t="e">
        <f>VLOOKUP(R76,リスト!AE$3:AG91,3,FALSE)</f>
        <v>#N/A</v>
      </c>
      <c r="U76" s="12"/>
      <c r="V76" s="12"/>
      <c r="W76" s="12"/>
      <c r="X76" s="12"/>
      <c r="Y76" s="12"/>
      <c r="Z76" s="12"/>
      <c r="AA76" s="12" t="str">
        <f t="shared" si="9"/>
        <v/>
      </c>
      <c r="AB76" s="12" t="str">
        <f t="shared" si="10"/>
        <v/>
      </c>
      <c r="AC76" s="12" t="str">
        <f>IFERROR(IF(P76="","",AB76*VLOOKUP(P76,リスト!#REF!,2,FALSE)),"")</f>
        <v/>
      </c>
      <c r="AD76" s="12" t="str">
        <f t="shared" si="11"/>
        <v/>
      </c>
      <c r="AE76" s="12"/>
      <c r="AF76" s="12"/>
    </row>
    <row r="77" spans="1:32">
      <c r="A77" s="2">
        <f t="shared" si="12"/>
        <v>71</v>
      </c>
      <c r="B77" s="12" t="str">
        <f>IFERROR(VLOOKUP(C77,リスト!AI$1:AO370,2,FALSE),"")</f>
        <v/>
      </c>
      <c r="C77" s="2" t="str">
        <f t="shared" si="13"/>
        <v>-</v>
      </c>
      <c r="D77" s="12"/>
      <c r="E77" s="12"/>
      <c r="F77" s="19"/>
      <c r="G77" s="19"/>
      <c r="H77" s="20"/>
      <c r="I77" s="12" t="str">
        <f>IFERROR(VLOOKUP('（1129）見本'!H77,リスト!G$1:H143,2,FALSE),"")</f>
        <v/>
      </c>
      <c r="J77" s="20"/>
      <c r="K77" s="12" t="str">
        <f>IFERROR(VLOOKUP('（1129）見本'!J77,リスト!J$1:K268,2,FALSE),"")</f>
        <v/>
      </c>
      <c r="L77" s="20"/>
      <c r="M77" s="12" t="str">
        <f>IFERROR(VLOOKUP('（1129）見本'!L77,リスト!O$1:P5006,2,FALSE),"")</f>
        <v/>
      </c>
      <c r="N77" s="12"/>
      <c r="O77" s="20"/>
      <c r="P77" s="12" t="str">
        <f>IFERROR(VLOOKUP('（1129）見本'!O77,リスト!W$1:X572,2,FALSE),"")</f>
        <v/>
      </c>
      <c r="Q77" s="12"/>
      <c r="R77" s="20"/>
      <c r="S77" s="12" t="str">
        <f>IFERROR(VLOOKUP(R77,リスト!AE$1:AF88,2,FALSE),"")</f>
        <v/>
      </c>
      <c r="T77" s="12" t="e">
        <f>VLOOKUP(R77,リスト!AE$3:AG92,3,FALSE)</f>
        <v>#N/A</v>
      </c>
      <c r="U77" s="12"/>
      <c r="V77" s="12"/>
      <c r="W77" s="12"/>
      <c r="X77" s="12"/>
      <c r="Y77" s="12"/>
      <c r="Z77" s="12"/>
      <c r="AA77" s="12" t="str">
        <f t="shared" si="9"/>
        <v/>
      </c>
      <c r="AB77" s="12" t="str">
        <f t="shared" si="10"/>
        <v/>
      </c>
      <c r="AC77" s="12" t="str">
        <f>IFERROR(IF(P77="","",AB77*VLOOKUP(P77,リスト!#REF!,2,FALSE)),"")</f>
        <v/>
      </c>
      <c r="AD77" s="12" t="str">
        <f t="shared" si="11"/>
        <v/>
      </c>
      <c r="AE77" s="12"/>
      <c r="AF77" s="12"/>
    </row>
    <row r="78" spans="1:32">
      <c r="A78" s="2">
        <f t="shared" si="12"/>
        <v>72</v>
      </c>
      <c r="B78" s="12" t="str">
        <f>IFERROR(VLOOKUP(C78,リスト!AI$1:AO371,2,FALSE),"")</f>
        <v/>
      </c>
      <c r="C78" s="2" t="str">
        <f t="shared" si="13"/>
        <v>-</v>
      </c>
      <c r="D78" s="12"/>
      <c r="E78" s="12"/>
      <c r="F78" s="19"/>
      <c r="G78" s="19"/>
      <c r="H78" s="20"/>
      <c r="I78" s="12" t="str">
        <f>IFERROR(VLOOKUP('（1129）見本'!H78,リスト!G$1:H144,2,FALSE),"")</f>
        <v/>
      </c>
      <c r="J78" s="20"/>
      <c r="K78" s="12" t="str">
        <f>IFERROR(VLOOKUP('（1129）見本'!J78,リスト!J$1:K269,2,FALSE),"")</f>
        <v/>
      </c>
      <c r="L78" s="20"/>
      <c r="M78" s="12" t="str">
        <f>IFERROR(VLOOKUP('（1129）見本'!L78,リスト!O$1:P5007,2,FALSE),"")</f>
        <v/>
      </c>
      <c r="N78" s="12"/>
      <c r="O78" s="20"/>
      <c r="P78" s="12" t="str">
        <f>IFERROR(VLOOKUP('（1129）見本'!O78,リスト!W$1:X573,2,FALSE),"")</f>
        <v/>
      </c>
      <c r="Q78" s="12"/>
      <c r="R78" s="20"/>
      <c r="S78" s="12" t="str">
        <f>IFERROR(VLOOKUP(R78,リスト!AE$1:AF89,2,FALSE),"")</f>
        <v/>
      </c>
      <c r="T78" s="12" t="e">
        <f>VLOOKUP(R78,リスト!AE$3:AG93,3,FALSE)</f>
        <v>#N/A</v>
      </c>
      <c r="U78" s="12"/>
      <c r="V78" s="12"/>
      <c r="W78" s="12"/>
      <c r="X78" s="12"/>
      <c r="Y78" s="12"/>
      <c r="Z78" s="12"/>
      <c r="AA78" s="12" t="str">
        <f t="shared" si="9"/>
        <v/>
      </c>
      <c r="AB78" s="12" t="str">
        <f t="shared" si="10"/>
        <v/>
      </c>
      <c r="AC78" s="12" t="str">
        <f>IFERROR(IF(P78="","",AB78*VLOOKUP(P78,リスト!#REF!,2,FALSE)),"")</f>
        <v/>
      </c>
      <c r="AD78" s="12" t="str">
        <f t="shared" si="11"/>
        <v/>
      </c>
      <c r="AE78" s="12"/>
      <c r="AF78" s="12"/>
    </row>
    <row r="79" spans="1:32">
      <c r="A79" s="2">
        <f t="shared" si="12"/>
        <v>73</v>
      </c>
      <c r="B79" s="12" t="str">
        <f>IFERROR(VLOOKUP(C79,リスト!AI$1:AO372,2,FALSE),"")</f>
        <v/>
      </c>
      <c r="C79" s="2" t="str">
        <f t="shared" si="13"/>
        <v>-</v>
      </c>
      <c r="D79" s="12"/>
      <c r="E79" s="12"/>
      <c r="F79" s="19"/>
      <c r="G79" s="19"/>
      <c r="H79" s="20"/>
      <c r="I79" s="12" t="str">
        <f>IFERROR(VLOOKUP('（1129）見本'!H79,リスト!G$1:H145,2,FALSE),"")</f>
        <v/>
      </c>
      <c r="J79" s="20"/>
      <c r="K79" s="12" t="str">
        <f>IFERROR(VLOOKUP('（1129）見本'!J79,リスト!J$1:K270,2,FALSE),"")</f>
        <v/>
      </c>
      <c r="L79" s="20"/>
      <c r="M79" s="12" t="str">
        <f>IFERROR(VLOOKUP('（1129）見本'!L79,リスト!O$1:P5008,2,FALSE),"")</f>
        <v/>
      </c>
      <c r="N79" s="12"/>
      <c r="O79" s="20"/>
      <c r="P79" s="12" t="str">
        <f>IFERROR(VLOOKUP('（1129）見本'!O79,リスト!W$1:X574,2,FALSE),"")</f>
        <v/>
      </c>
      <c r="Q79" s="12"/>
      <c r="R79" s="20"/>
      <c r="S79" s="12" t="str">
        <f>IFERROR(VLOOKUP(R79,リスト!AE$1:AF90,2,FALSE),"")</f>
        <v/>
      </c>
      <c r="T79" s="12" t="e">
        <f>VLOOKUP(R79,リスト!AE$3:AG94,3,FALSE)</f>
        <v>#N/A</v>
      </c>
      <c r="U79" s="12"/>
      <c r="V79" s="12"/>
      <c r="W79" s="12"/>
      <c r="X79" s="12"/>
      <c r="Y79" s="12"/>
      <c r="Z79" s="12"/>
      <c r="AA79" s="12" t="str">
        <f t="shared" si="9"/>
        <v/>
      </c>
      <c r="AB79" s="12" t="str">
        <f t="shared" si="10"/>
        <v/>
      </c>
      <c r="AC79" s="12" t="str">
        <f>IFERROR(IF(P79="","",AB79*VLOOKUP(P79,リスト!#REF!,2,FALSE)),"")</f>
        <v/>
      </c>
      <c r="AD79" s="12" t="str">
        <f t="shared" si="11"/>
        <v/>
      </c>
      <c r="AE79" s="12"/>
      <c r="AF79" s="12"/>
    </row>
    <row r="80" spans="1:32">
      <c r="A80" s="2">
        <f t="shared" si="12"/>
        <v>74</v>
      </c>
      <c r="B80" s="12" t="str">
        <f>IFERROR(VLOOKUP(C80,リスト!AI$1:AO373,2,FALSE),"")</f>
        <v/>
      </c>
      <c r="C80" s="2" t="str">
        <f t="shared" si="13"/>
        <v>-</v>
      </c>
      <c r="D80" s="12"/>
      <c r="E80" s="12"/>
      <c r="F80" s="19"/>
      <c r="G80" s="19"/>
      <c r="H80" s="20"/>
      <c r="I80" s="12" t="str">
        <f>IFERROR(VLOOKUP('（1129）見本'!H80,リスト!G$1:H146,2,FALSE),"")</f>
        <v/>
      </c>
      <c r="J80" s="20"/>
      <c r="K80" s="12" t="str">
        <f>IFERROR(VLOOKUP('（1129）見本'!J80,リスト!J$1:K271,2,FALSE),"")</f>
        <v/>
      </c>
      <c r="L80" s="20"/>
      <c r="M80" s="12" t="str">
        <f>IFERROR(VLOOKUP('（1129）見本'!L80,リスト!O$1:P5009,2,FALSE),"")</f>
        <v/>
      </c>
      <c r="N80" s="12"/>
      <c r="O80" s="20"/>
      <c r="P80" s="12" t="str">
        <f>IFERROR(VLOOKUP('（1129）見本'!O80,リスト!W$1:X575,2,FALSE),"")</f>
        <v/>
      </c>
      <c r="Q80" s="12"/>
      <c r="R80" s="20"/>
      <c r="S80" s="12" t="str">
        <f>IFERROR(VLOOKUP(R80,リスト!AE$1:AF91,2,FALSE),"")</f>
        <v/>
      </c>
      <c r="T80" s="12" t="e">
        <f>VLOOKUP(R80,リスト!AE$3:AG95,3,FALSE)</f>
        <v>#N/A</v>
      </c>
      <c r="U80" s="12"/>
      <c r="V80" s="12"/>
      <c r="W80" s="12"/>
      <c r="X80" s="12"/>
      <c r="Y80" s="12"/>
      <c r="Z80" s="12"/>
      <c r="AA80" s="12" t="str">
        <f t="shared" si="9"/>
        <v/>
      </c>
      <c r="AB80" s="12" t="str">
        <f t="shared" si="10"/>
        <v/>
      </c>
      <c r="AC80" s="12" t="str">
        <f>IFERROR(IF(P80="","",AB80*VLOOKUP(P80,リスト!#REF!,2,FALSE)),"")</f>
        <v/>
      </c>
      <c r="AD80" s="12" t="str">
        <f t="shared" si="11"/>
        <v/>
      </c>
      <c r="AE80" s="12"/>
      <c r="AF80" s="12"/>
    </row>
    <row r="81" spans="1:32">
      <c r="A81" s="2">
        <f t="shared" si="12"/>
        <v>75</v>
      </c>
      <c r="B81" s="12" t="str">
        <f>IFERROR(VLOOKUP(C81,リスト!AI$1:AO374,2,FALSE),"")</f>
        <v/>
      </c>
      <c r="C81" s="2" t="str">
        <f t="shared" si="13"/>
        <v>-</v>
      </c>
      <c r="D81" s="12"/>
      <c r="E81" s="12"/>
      <c r="F81" s="19"/>
      <c r="G81" s="19"/>
      <c r="H81" s="20"/>
      <c r="I81" s="12" t="str">
        <f>IFERROR(VLOOKUP('（1129）見本'!H81,リスト!G$1:H147,2,FALSE),"")</f>
        <v/>
      </c>
      <c r="J81" s="20"/>
      <c r="K81" s="12" t="str">
        <f>IFERROR(VLOOKUP('（1129）見本'!J81,リスト!J$1:K272,2,FALSE),"")</f>
        <v/>
      </c>
      <c r="L81" s="20"/>
      <c r="M81" s="12" t="str">
        <f>IFERROR(VLOOKUP('（1129）見本'!L81,リスト!O$1:P5010,2,FALSE),"")</f>
        <v/>
      </c>
      <c r="N81" s="12"/>
      <c r="O81" s="20"/>
      <c r="P81" s="12" t="str">
        <f>IFERROR(VLOOKUP('（1129）見本'!O81,リスト!W$1:X576,2,FALSE),"")</f>
        <v/>
      </c>
      <c r="Q81" s="12"/>
      <c r="R81" s="20"/>
      <c r="S81" s="12" t="str">
        <f>IFERROR(VLOOKUP(R81,リスト!AE$1:AF92,2,FALSE),"")</f>
        <v/>
      </c>
      <c r="T81" s="12" t="e">
        <f>VLOOKUP(R81,リスト!AE$3:AG96,3,FALSE)</f>
        <v>#N/A</v>
      </c>
      <c r="U81" s="12"/>
      <c r="V81" s="12"/>
      <c r="W81" s="12"/>
      <c r="X81" s="12"/>
      <c r="Y81" s="12"/>
      <c r="Z81" s="12"/>
      <c r="AA81" s="12" t="str">
        <f t="shared" si="9"/>
        <v/>
      </c>
      <c r="AB81" s="12" t="str">
        <f t="shared" si="10"/>
        <v/>
      </c>
      <c r="AC81" s="12" t="str">
        <f>IFERROR(IF(P81="","",AB81*VLOOKUP(P81,リスト!#REF!,2,FALSE)),"")</f>
        <v/>
      </c>
      <c r="AD81" s="12" t="str">
        <f t="shared" si="11"/>
        <v/>
      </c>
      <c r="AE81" s="12"/>
      <c r="AF81" s="12"/>
    </row>
    <row r="82" spans="1:32">
      <c r="A82" s="2">
        <f t="shared" si="12"/>
        <v>76</v>
      </c>
      <c r="B82" s="12" t="str">
        <f>IFERROR(VLOOKUP(C82,リスト!AI$1:AO375,2,FALSE),"")</f>
        <v/>
      </c>
      <c r="C82" s="2" t="str">
        <f t="shared" si="13"/>
        <v>-</v>
      </c>
      <c r="D82" s="12"/>
      <c r="E82" s="12"/>
      <c r="F82" s="19"/>
      <c r="G82" s="19"/>
      <c r="H82" s="20"/>
      <c r="I82" s="12" t="str">
        <f>IFERROR(VLOOKUP('（1129）見本'!H82,リスト!G$1:H148,2,FALSE),"")</f>
        <v/>
      </c>
      <c r="J82" s="20"/>
      <c r="K82" s="12" t="str">
        <f>IFERROR(VLOOKUP('（1129）見本'!J82,リスト!J$1:K273,2,FALSE),"")</f>
        <v/>
      </c>
      <c r="L82" s="20"/>
      <c r="M82" s="12" t="str">
        <f>IFERROR(VLOOKUP('（1129）見本'!L82,リスト!O$1:P5011,2,FALSE),"")</f>
        <v/>
      </c>
      <c r="N82" s="12"/>
      <c r="O82" s="20"/>
      <c r="P82" s="12" t="str">
        <f>IFERROR(VLOOKUP('（1129）見本'!O82,リスト!W$1:X577,2,FALSE),"")</f>
        <v/>
      </c>
      <c r="Q82" s="12"/>
      <c r="R82" s="20"/>
      <c r="S82" s="12" t="str">
        <f>IFERROR(VLOOKUP(R82,リスト!AE$1:AF93,2,FALSE),"")</f>
        <v/>
      </c>
      <c r="T82" s="12" t="e">
        <f>VLOOKUP(R82,リスト!AE$3:AG97,3,FALSE)</f>
        <v>#N/A</v>
      </c>
      <c r="U82" s="12"/>
      <c r="V82" s="12"/>
      <c r="W82" s="12"/>
      <c r="X82" s="12"/>
      <c r="Y82" s="12"/>
      <c r="Z82" s="12"/>
      <c r="AA82" s="12" t="str">
        <f t="shared" si="9"/>
        <v/>
      </c>
      <c r="AB82" s="12" t="str">
        <f t="shared" si="10"/>
        <v/>
      </c>
      <c r="AC82" s="12" t="str">
        <f>IFERROR(IF(P82="","",AB82*VLOOKUP(P82,リスト!#REF!,2,FALSE)),"")</f>
        <v/>
      </c>
      <c r="AD82" s="12" t="str">
        <f t="shared" si="11"/>
        <v/>
      </c>
      <c r="AE82" s="12"/>
      <c r="AF82" s="12"/>
    </row>
    <row r="83" spans="1:32">
      <c r="A83" s="2">
        <f t="shared" si="12"/>
        <v>77</v>
      </c>
      <c r="B83" s="12" t="str">
        <f>IFERROR(VLOOKUP(C83,リスト!AI$1:AO376,2,FALSE),"")</f>
        <v/>
      </c>
      <c r="C83" s="2" t="str">
        <f t="shared" si="13"/>
        <v>-</v>
      </c>
      <c r="D83" s="12"/>
      <c r="E83" s="12"/>
      <c r="F83" s="19"/>
      <c r="G83" s="19"/>
      <c r="H83" s="20"/>
      <c r="I83" s="12" t="str">
        <f>IFERROR(VLOOKUP('（1129）見本'!H83,リスト!G$1:H149,2,FALSE),"")</f>
        <v/>
      </c>
      <c r="J83" s="20"/>
      <c r="K83" s="12" t="str">
        <f>IFERROR(VLOOKUP('（1129）見本'!J83,リスト!J$1:K274,2,FALSE),"")</f>
        <v/>
      </c>
      <c r="L83" s="20"/>
      <c r="M83" s="12" t="str">
        <f>IFERROR(VLOOKUP('（1129）見本'!L83,リスト!O$1:P5012,2,FALSE),"")</f>
        <v/>
      </c>
      <c r="N83" s="12"/>
      <c r="O83" s="20"/>
      <c r="P83" s="12" t="str">
        <f>IFERROR(VLOOKUP('（1129）見本'!O83,リスト!W$1:X578,2,FALSE),"")</f>
        <v/>
      </c>
      <c r="Q83" s="12"/>
      <c r="R83" s="20"/>
      <c r="S83" s="12" t="str">
        <f>IFERROR(VLOOKUP(R83,リスト!AE$1:AF94,2,FALSE),"")</f>
        <v/>
      </c>
      <c r="T83" s="12" t="e">
        <f>VLOOKUP(R83,リスト!AE$3:AG98,3,FALSE)</f>
        <v>#N/A</v>
      </c>
      <c r="U83" s="12"/>
      <c r="V83" s="12"/>
      <c r="W83" s="12"/>
      <c r="X83" s="12"/>
      <c r="Y83" s="12"/>
      <c r="Z83" s="12"/>
      <c r="AA83" s="12" t="str">
        <f t="shared" si="9"/>
        <v/>
      </c>
      <c r="AB83" s="12" t="str">
        <f t="shared" si="10"/>
        <v/>
      </c>
      <c r="AC83" s="12" t="str">
        <f>IFERROR(IF(P83="","",AB83*VLOOKUP(P83,リスト!#REF!,2,FALSE)),"")</f>
        <v/>
      </c>
      <c r="AD83" s="12" t="str">
        <f t="shared" si="11"/>
        <v/>
      </c>
      <c r="AE83" s="12"/>
      <c r="AF83" s="12"/>
    </row>
    <row r="84" spans="1:32">
      <c r="A84" s="2">
        <f t="shared" si="12"/>
        <v>78</v>
      </c>
      <c r="B84" s="12" t="str">
        <f>IFERROR(VLOOKUP(C84,リスト!AI$1:AO377,2,FALSE),"")</f>
        <v/>
      </c>
      <c r="C84" s="2" t="str">
        <f t="shared" si="13"/>
        <v>-</v>
      </c>
      <c r="D84" s="12"/>
      <c r="E84" s="12"/>
      <c r="F84" s="19"/>
      <c r="G84" s="19"/>
      <c r="H84" s="20"/>
      <c r="I84" s="12" t="str">
        <f>IFERROR(VLOOKUP('（1129）見本'!H84,リスト!G$1:H150,2,FALSE),"")</f>
        <v/>
      </c>
      <c r="J84" s="20"/>
      <c r="K84" s="12" t="str">
        <f>IFERROR(VLOOKUP('（1129）見本'!J84,リスト!J$1:K275,2,FALSE),"")</f>
        <v/>
      </c>
      <c r="L84" s="20"/>
      <c r="M84" s="12" t="str">
        <f>IFERROR(VLOOKUP('（1129）見本'!L84,リスト!O$1:P5013,2,FALSE),"")</f>
        <v/>
      </c>
      <c r="N84" s="12"/>
      <c r="O84" s="20"/>
      <c r="P84" s="12" t="str">
        <f>IFERROR(VLOOKUP('（1129）見本'!O84,リスト!W$1:X579,2,FALSE),"")</f>
        <v/>
      </c>
      <c r="Q84" s="12"/>
      <c r="R84" s="20"/>
      <c r="S84" s="12" t="str">
        <f>IFERROR(VLOOKUP(R84,リスト!AE$1:AF95,2,FALSE),"")</f>
        <v/>
      </c>
      <c r="T84" s="12" t="e">
        <f>VLOOKUP(R84,リスト!AE$3:AG99,3,FALSE)</f>
        <v>#N/A</v>
      </c>
      <c r="U84" s="12"/>
      <c r="V84" s="12"/>
      <c r="W84" s="12"/>
      <c r="X84" s="12"/>
      <c r="Y84" s="12"/>
      <c r="Z84" s="12"/>
      <c r="AA84" s="12" t="str">
        <f t="shared" si="9"/>
        <v/>
      </c>
      <c r="AB84" s="12" t="str">
        <f t="shared" si="10"/>
        <v/>
      </c>
      <c r="AC84" s="12" t="str">
        <f>IFERROR(IF(P84="","",AB84*VLOOKUP(P84,リスト!#REF!,2,FALSE)),"")</f>
        <v/>
      </c>
      <c r="AD84" s="12" t="str">
        <f t="shared" si="11"/>
        <v/>
      </c>
      <c r="AE84" s="12"/>
      <c r="AF84" s="12"/>
    </row>
    <row r="85" spans="1:32">
      <c r="A85" s="2">
        <f t="shared" si="12"/>
        <v>79</v>
      </c>
      <c r="B85" s="12" t="str">
        <f>IFERROR(VLOOKUP(C85,リスト!AI$1:AO378,2,FALSE),"")</f>
        <v/>
      </c>
      <c r="C85" s="2" t="str">
        <f t="shared" si="13"/>
        <v>-</v>
      </c>
      <c r="D85" s="12"/>
      <c r="E85" s="12"/>
      <c r="F85" s="19"/>
      <c r="G85" s="19"/>
      <c r="H85" s="20"/>
      <c r="I85" s="12" t="str">
        <f>IFERROR(VLOOKUP('（1129）見本'!H85,リスト!G$1:H151,2,FALSE),"")</f>
        <v/>
      </c>
      <c r="J85" s="20"/>
      <c r="K85" s="12" t="str">
        <f>IFERROR(VLOOKUP('（1129）見本'!J85,リスト!J$1:K276,2,FALSE),"")</f>
        <v/>
      </c>
      <c r="L85" s="20"/>
      <c r="M85" s="12" t="str">
        <f>IFERROR(VLOOKUP('（1129）見本'!L85,リスト!O$1:P5014,2,FALSE),"")</f>
        <v/>
      </c>
      <c r="N85" s="12"/>
      <c r="O85" s="20"/>
      <c r="P85" s="12" t="str">
        <f>IFERROR(VLOOKUP('（1129）見本'!O85,リスト!W$1:X580,2,FALSE),"")</f>
        <v/>
      </c>
      <c r="Q85" s="12"/>
      <c r="R85" s="20"/>
      <c r="S85" s="12" t="str">
        <f>IFERROR(VLOOKUP(R85,リスト!AE$1:AF96,2,FALSE),"")</f>
        <v/>
      </c>
      <c r="T85" s="12" t="e">
        <f>VLOOKUP(R85,リスト!AE$3:AG100,3,FALSE)</f>
        <v>#N/A</v>
      </c>
      <c r="U85" s="12"/>
      <c r="V85" s="12"/>
      <c r="W85" s="12"/>
      <c r="X85" s="12"/>
      <c r="Y85" s="12"/>
      <c r="Z85" s="12"/>
      <c r="AA85" s="12" t="str">
        <f t="shared" ref="AA85:AA88" si="14">IFERROR(_xlfn.IFS(P85="Cﾅ-ﾑﾈﾆｸ","ﾑﾈﾆｸ",P85="Cﾅ-ﾓﾓﾆｸ","ﾓﾓﾆｸ",P85="Cﾅ-ｻｻﾐ","ｻｻﾐ",P85="Cﾅ-ｷﾓ","ｷﾓ",P85="Cﾅ-ｽﾅｷﾞﾓ","ｽﾅｷﾞﾓ",P85="Cﾅ-ﾃﾊﾞﾓﾄ","ﾃﾊﾞﾓﾄ",P85="Cﾅ-ﾃﾊﾞｻｷ","ﾃﾊﾞｻｷ",P85="Cﾅ-ﾃﾊﾞﾅｶﾊ-ﾌ","ﾃﾊﾞｻｷ",P85="Cﾅﾕﾒﾐﾄﾞﾘﾑﾈ1KG","ﾑﾈﾆｸ",P85="Cﾅﾕﾒﾐﾄﾞﾘﾓﾓ1KG","ﾓﾓﾆｸ",P85="Cﾅﾕﾒｻｻﾐ500ﾊﾟｯｸ","ｻｻﾐ",P85="Cﾅﾕﾒﾐﾄﾞﾘﾓﾓ1KGCﾅﾕﾒﾐﾄﾞﾘﾓﾄ1KG","ﾓﾓﾆｸ",P85="Cﾅ-ﾑﾈｷﾘﾐ20/30","ﾑﾈﾆｸ",P85="Cﾅ-ｶﾜﾅｼﾑﾈｷﾘﾐ","ﾑﾈﾆｸ",P85="Cﾅﾕﾒﾐﾄﾞﾘﾓﾄ1KG","ﾃﾊﾞﾓﾄ"),"")</f>
        <v/>
      </c>
      <c r="AB85" s="12" t="str">
        <f t="shared" ref="AB85:AB88" si="15">IFERROR(T85*U85,"")</f>
        <v/>
      </c>
      <c r="AC85" s="12" t="str">
        <f>IFERROR(IF(P85="","",AB85*VLOOKUP(P85,リスト!#REF!,2,FALSE)),"")</f>
        <v/>
      </c>
      <c r="AD85" s="12" t="str">
        <f t="shared" ref="AD85:AD88" si="16">IFERROR(AC85/12,"")</f>
        <v/>
      </c>
      <c r="AE85" s="12"/>
      <c r="AF85" s="12"/>
    </row>
    <row r="86" spans="1:32">
      <c r="A86" s="2">
        <f t="shared" si="12"/>
        <v>80</v>
      </c>
      <c r="B86" s="12" t="str">
        <f>IFERROR(VLOOKUP(C86,リスト!AI$1:AO379,2,FALSE),"")</f>
        <v/>
      </c>
      <c r="C86" s="2" t="str">
        <f t="shared" si="13"/>
        <v>-</v>
      </c>
      <c r="D86" s="12"/>
      <c r="E86" s="12"/>
      <c r="F86" s="19"/>
      <c r="G86" s="19"/>
      <c r="H86" s="20"/>
      <c r="I86" s="12" t="str">
        <f>IFERROR(VLOOKUP('（1129）見本'!H86,リスト!G$1:H152,2,FALSE),"")</f>
        <v/>
      </c>
      <c r="J86" s="20"/>
      <c r="K86" s="12" t="str">
        <f>IFERROR(VLOOKUP('（1129）見本'!J86,リスト!J$1:K277,2,FALSE),"")</f>
        <v/>
      </c>
      <c r="L86" s="20"/>
      <c r="M86" s="12" t="str">
        <f>IFERROR(VLOOKUP('（1129）見本'!L86,リスト!O$1:P5015,2,FALSE),"")</f>
        <v/>
      </c>
      <c r="N86" s="12"/>
      <c r="O86" s="20"/>
      <c r="P86" s="12" t="str">
        <f>IFERROR(VLOOKUP('（1129）見本'!O86,リスト!W$1:X581,2,FALSE),"")</f>
        <v/>
      </c>
      <c r="Q86" s="12"/>
      <c r="R86" s="20"/>
      <c r="S86" s="12" t="str">
        <f>IFERROR(VLOOKUP(R86,リスト!AE$1:AF97,2,FALSE),"")</f>
        <v/>
      </c>
      <c r="T86" s="12" t="e">
        <f>VLOOKUP(R86,リスト!AE$3:AG101,3,FALSE)</f>
        <v>#N/A</v>
      </c>
      <c r="U86" s="12"/>
      <c r="V86" s="12"/>
      <c r="W86" s="12"/>
      <c r="X86" s="12"/>
      <c r="Y86" s="12"/>
      <c r="Z86" s="12"/>
      <c r="AA86" s="12" t="str">
        <f t="shared" si="14"/>
        <v/>
      </c>
      <c r="AB86" s="12" t="str">
        <f t="shared" si="15"/>
        <v/>
      </c>
      <c r="AC86" s="12" t="str">
        <f>IFERROR(IF(P86="","",AB86*VLOOKUP(P86,リスト!#REF!,2,FALSE)),"")</f>
        <v/>
      </c>
      <c r="AD86" s="12" t="str">
        <f t="shared" si="16"/>
        <v/>
      </c>
      <c r="AE86" s="12"/>
      <c r="AF86" s="12"/>
    </row>
    <row r="87" spans="1:32">
      <c r="A87" s="2">
        <f t="shared" si="12"/>
        <v>81</v>
      </c>
      <c r="B87" s="12" t="str">
        <f>IFERROR(VLOOKUP(C87,リスト!AI$1:AO380,2,FALSE),"")</f>
        <v/>
      </c>
      <c r="C87" s="2" t="str">
        <f t="shared" si="13"/>
        <v>-</v>
      </c>
      <c r="D87" s="12"/>
      <c r="E87" s="12"/>
      <c r="F87" s="19"/>
      <c r="G87" s="19"/>
      <c r="H87" s="20"/>
      <c r="I87" s="12" t="str">
        <f>IFERROR(VLOOKUP('（1129）見本'!H87,リスト!G$1:H153,2,FALSE),"")</f>
        <v/>
      </c>
      <c r="J87" s="20"/>
      <c r="K87" s="12" t="str">
        <f>IFERROR(VLOOKUP('（1129）見本'!J87,リスト!J$1:K278,2,FALSE),"")</f>
        <v/>
      </c>
      <c r="L87" s="20"/>
      <c r="M87" s="12" t="str">
        <f>IFERROR(VLOOKUP('（1129）見本'!L87,リスト!O$1:P5016,2,FALSE),"")</f>
        <v/>
      </c>
      <c r="N87" s="12"/>
      <c r="O87" s="20"/>
      <c r="P87" s="12" t="str">
        <f>IFERROR(VLOOKUP('（1129）見本'!O87,リスト!W$1:X582,2,FALSE),"")</f>
        <v/>
      </c>
      <c r="Q87" s="12"/>
      <c r="R87" s="20"/>
      <c r="S87" s="12" t="str">
        <f>IFERROR(VLOOKUP(R87,リスト!AE$1:AF98,2,FALSE),"")</f>
        <v/>
      </c>
      <c r="T87" s="12" t="e">
        <f>VLOOKUP(R87,リスト!AE$3:AG102,3,FALSE)</f>
        <v>#N/A</v>
      </c>
      <c r="U87" s="12"/>
      <c r="V87" s="12"/>
      <c r="W87" s="12"/>
      <c r="X87" s="12"/>
      <c r="Y87" s="12"/>
      <c r="Z87" s="12"/>
      <c r="AA87" s="12" t="str">
        <f t="shared" si="14"/>
        <v/>
      </c>
      <c r="AB87" s="12" t="str">
        <f t="shared" si="15"/>
        <v/>
      </c>
      <c r="AC87" s="12" t="str">
        <f>IFERROR(IF(P87="","",AB87*VLOOKUP(P87,リスト!#REF!,2,FALSE)),"")</f>
        <v/>
      </c>
      <c r="AD87" s="12" t="str">
        <f t="shared" si="16"/>
        <v/>
      </c>
      <c r="AE87" s="12"/>
      <c r="AF87" s="12"/>
    </row>
    <row r="88" spans="1:32">
      <c r="A88" s="2">
        <f t="shared" si="12"/>
        <v>82</v>
      </c>
      <c r="B88" s="12" t="str">
        <f>IFERROR(VLOOKUP(C88,リスト!AI$1:AO381,2,FALSE),"")</f>
        <v/>
      </c>
      <c r="C88" s="2" t="str">
        <f t="shared" si="13"/>
        <v>-</v>
      </c>
      <c r="D88" s="12"/>
      <c r="E88" s="12"/>
      <c r="F88" s="19"/>
      <c r="G88" s="19"/>
      <c r="H88" s="20"/>
      <c r="I88" s="12" t="str">
        <f>IFERROR(VLOOKUP('（1129）見本'!H88,リスト!G$1:H154,2,FALSE),"")</f>
        <v/>
      </c>
      <c r="J88" s="20"/>
      <c r="K88" s="12" t="str">
        <f>IFERROR(VLOOKUP('（1129）見本'!J88,リスト!J$1:K279,2,FALSE),"")</f>
        <v/>
      </c>
      <c r="L88" s="20"/>
      <c r="M88" s="12" t="str">
        <f>IFERROR(VLOOKUP('（1129）見本'!L88,リスト!O$1:P5017,2,FALSE),"")</f>
        <v/>
      </c>
      <c r="N88" s="12"/>
      <c r="O88" s="20"/>
      <c r="P88" s="12" t="str">
        <f>IFERROR(VLOOKUP('（1129）見本'!O88,リスト!W$1:X583,2,FALSE),"")</f>
        <v/>
      </c>
      <c r="Q88" s="12"/>
      <c r="R88" s="20"/>
      <c r="S88" s="12" t="str">
        <f>IFERROR(VLOOKUP(R88,リスト!AE$1:AF99,2,FALSE),"")</f>
        <v/>
      </c>
      <c r="T88" s="12" t="e">
        <f>VLOOKUP(R88,リスト!AE$3:AG103,3,FALSE)</f>
        <v>#N/A</v>
      </c>
      <c r="U88" s="12"/>
      <c r="V88" s="12"/>
      <c r="W88" s="12"/>
      <c r="X88" s="12"/>
      <c r="Y88" s="12"/>
      <c r="Z88" s="12"/>
      <c r="AA88" s="12" t="str">
        <f t="shared" si="14"/>
        <v/>
      </c>
      <c r="AB88" s="12" t="str">
        <f t="shared" si="15"/>
        <v/>
      </c>
      <c r="AC88" s="12" t="str">
        <f>IFERROR(IF(P88="","",AB88*VLOOKUP(P88,リスト!#REF!,2,FALSE)),"")</f>
        <v/>
      </c>
      <c r="AD88" s="12" t="str">
        <f t="shared" si="16"/>
        <v/>
      </c>
      <c r="AE88" s="12"/>
      <c r="AF88" s="12"/>
    </row>
    <row r="89" spans="1:32">
      <c r="A89" s="2">
        <f t="shared" si="12"/>
        <v>83</v>
      </c>
    </row>
    <row r="90" spans="1:32">
      <c r="A90" s="2">
        <f t="shared" si="12"/>
        <v>84</v>
      </c>
    </row>
    <row r="91" spans="1:32">
      <c r="A91" s="2">
        <f t="shared" si="12"/>
        <v>85</v>
      </c>
    </row>
    <row r="92" spans="1:32">
      <c r="A92" s="2">
        <f t="shared" si="12"/>
        <v>86</v>
      </c>
    </row>
    <row r="93" spans="1:32">
      <c r="A93" s="2">
        <f t="shared" si="12"/>
        <v>87</v>
      </c>
    </row>
    <row r="94" spans="1:32">
      <c r="A94" s="2">
        <f t="shared" si="12"/>
        <v>88</v>
      </c>
    </row>
    <row r="95" spans="1:32">
      <c r="A95" s="2">
        <f t="shared" si="12"/>
        <v>89</v>
      </c>
    </row>
    <row r="96" spans="1:32">
      <c r="A96" s="2">
        <f t="shared" si="12"/>
        <v>90</v>
      </c>
    </row>
    <row r="97" spans="1:1">
      <c r="A97" s="2">
        <f t="shared" si="12"/>
        <v>91</v>
      </c>
    </row>
    <row r="98" spans="1:1">
      <c r="A98" s="2">
        <f t="shared" si="12"/>
        <v>92</v>
      </c>
    </row>
    <row r="99" spans="1:1">
      <c r="A99" s="2">
        <f t="shared" si="12"/>
        <v>93</v>
      </c>
    </row>
    <row r="100" spans="1:1">
      <c r="A100" s="2">
        <f t="shared" si="12"/>
        <v>94</v>
      </c>
    </row>
    <row r="101" spans="1:1">
      <c r="A101" s="2">
        <f t="shared" si="12"/>
        <v>95</v>
      </c>
    </row>
    <row r="102" spans="1:1">
      <c r="A102" s="2">
        <f t="shared" si="12"/>
        <v>96</v>
      </c>
    </row>
    <row r="103" spans="1:1">
      <c r="A103" s="2">
        <f t="shared" si="12"/>
        <v>97</v>
      </c>
    </row>
    <row r="104" spans="1:1">
      <c r="A104" s="2">
        <f t="shared" si="12"/>
        <v>98</v>
      </c>
    </row>
    <row r="105" spans="1:1">
      <c r="A105" s="2">
        <f t="shared" si="12"/>
        <v>99</v>
      </c>
    </row>
    <row r="106" spans="1:1">
      <c r="A106" s="2">
        <f t="shared" si="12"/>
        <v>100</v>
      </c>
    </row>
    <row r="107" spans="1:1">
      <c r="A107" s="2">
        <f t="shared" si="12"/>
        <v>101</v>
      </c>
    </row>
    <row r="108" spans="1:1">
      <c r="A108" s="2">
        <f t="shared" si="12"/>
        <v>102</v>
      </c>
    </row>
    <row r="109" spans="1:1">
      <c r="A109" s="2">
        <f t="shared" si="12"/>
        <v>103</v>
      </c>
    </row>
    <row r="110" spans="1:1">
      <c r="A110" s="2">
        <f t="shared" si="12"/>
        <v>104</v>
      </c>
    </row>
    <row r="111" spans="1:1">
      <c r="A111" s="2">
        <f t="shared" si="12"/>
        <v>105</v>
      </c>
    </row>
    <row r="112" spans="1:1">
      <c r="A112" s="2">
        <f t="shared" si="12"/>
        <v>106</v>
      </c>
    </row>
    <row r="113" spans="1:1">
      <c r="A113" s="2">
        <f t="shared" si="12"/>
        <v>107</v>
      </c>
    </row>
    <row r="114" spans="1:1">
      <c r="A114" s="2">
        <f t="shared" si="12"/>
        <v>108</v>
      </c>
    </row>
    <row r="115" spans="1:1">
      <c r="A115" s="2">
        <f t="shared" si="12"/>
        <v>109</v>
      </c>
    </row>
    <row r="116" spans="1:1">
      <c r="A116" s="2">
        <f t="shared" si="12"/>
        <v>110</v>
      </c>
    </row>
    <row r="117" spans="1:1">
      <c r="A117" s="2">
        <f t="shared" si="12"/>
        <v>111</v>
      </c>
    </row>
    <row r="118" spans="1:1">
      <c r="A118" s="2">
        <f t="shared" si="12"/>
        <v>112</v>
      </c>
    </row>
    <row r="119" spans="1:1">
      <c r="A119" s="2">
        <f t="shared" si="12"/>
        <v>113</v>
      </c>
    </row>
    <row r="120" spans="1:1">
      <c r="A120" s="2">
        <f t="shared" si="12"/>
        <v>114</v>
      </c>
    </row>
    <row r="121" spans="1:1">
      <c r="A121" s="2">
        <f t="shared" si="12"/>
        <v>115</v>
      </c>
    </row>
    <row r="122" spans="1:1">
      <c r="A122" s="2">
        <f t="shared" si="12"/>
        <v>116</v>
      </c>
    </row>
    <row r="123" spans="1:1">
      <c r="A123" s="2">
        <f t="shared" si="12"/>
        <v>117</v>
      </c>
    </row>
    <row r="124" spans="1:1">
      <c r="A124" s="2">
        <f t="shared" si="12"/>
        <v>118</v>
      </c>
    </row>
    <row r="125" spans="1:1">
      <c r="A125" s="2">
        <f t="shared" si="12"/>
        <v>119</v>
      </c>
    </row>
    <row r="126" spans="1:1">
      <c r="A126" s="2">
        <f t="shared" si="12"/>
        <v>120</v>
      </c>
    </row>
    <row r="127" spans="1:1">
      <c r="A127" s="2">
        <f t="shared" si="12"/>
        <v>121</v>
      </c>
    </row>
    <row r="128" spans="1:1">
      <c r="A128" s="2">
        <f t="shared" si="12"/>
        <v>122</v>
      </c>
    </row>
    <row r="129" spans="1:1">
      <c r="A129" s="2">
        <f t="shared" si="12"/>
        <v>123</v>
      </c>
    </row>
    <row r="130" spans="1:1">
      <c r="A130" s="2">
        <f t="shared" si="12"/>
        <v>124</v>
      </c>
    </row>
    <row r="131" spans="1:1">
      <c r="A131" s="2">
        <f t="shared" si="12"/>
        <v>125</v>
      </c>
    </row>
    <row r="132" spans="1:1">
      <c r="A132" s="2">
        <f t="shared" si="12"/>
        <v>126</v>
      </c>
    </row>
    <row r="133" spans="1:1">
      <c r="A133" s="2">
        <f t="shared" ref="A133:A196" si="17">ROW()-6</f>
        <v>127</v>
      </c>
    </row>
    <row r="134" spans="1:1">
      <c r="A134" s="2">
        <f t="shared" si="17"/>
        <v>128</v>
      </c>
    </row>
    <row r="135" spans="1:1">
      <c r="A135" s="2">
        <f t="shared" si="17"/>
        <v>129</v>
      </c>
    </row>
    <row r="136" spans="1:1">
      <c r="A136" s="2">
        <f t="shared" si="17"/>
        <v>130</v>
      </c>
    </row>
    <row r="137" spans="1:1">
      <c r="A137" s="2">
        <f t="shared" si="17"/>
        <v>131</v>
      </c>
    </row>
    <row r="138" spans="1:1">
      <c r="A138" s="2">
        <f t="shared" si="17"/>
        <v>132</v>
      </c>
    </row>
    <row r="139" spans="1:1">
      <c r="A139" s="2">
        <f t="shared" si="17"/>
        <v>133</v>
      </c>
    </row>
    <row r="140" spans="1:1">
      <c r="A140" s="2">
        <f t="shared" si="17"/>
        <v>134</v>
      </c>
    </row>
    <row r="141" spans="1:1">
      <c r="A141" s="2">
        <f t="shared" si="17"/>
        <v>135</v>
      </c>
    </row>
    <row r="142" spans="1:1">
      <c r="A142" s="2">
        <f t="shared" si="17"/>
        <v>136</v>
      </c>
    </row>
    <row r="143" spans="1:1">
      <c r="A143" s="2">
        <f t="shared" si="17"/>
        <v>137</v>
      </c>
    </row>
    <row r="144" spans="1:1">
      <c r="A144" s="2">
        <f t="shared" si="17"/>
        <v>138</v>
      </c>
    </row>
    <row r="145" spans="1:1">
      <c r="A145" s="2">
        <f t="shared" si="17"/>
        <v>139</v>
      </c>
    </row>
    <row r="146" spans="1:1">
      <c r="A146" s="2">
        <f t="shared" si="17"/>
        <v>140</v>
      </c>
    </row>
    <row r="147" spans="1:1">
      <c r="A147" s="2">
        <f t="shared" si="17"/>
        <v>141</v>
      </c>
    </row>
    <row r="148" spans="1:1">
      <c r="A148" s="2">
        <f t="shared" si="17"/>
        <v>142</v>
      </c>
    </row>
    <row r="149" spans="1:1">
      <c r="A149" s="2">
        <f t="shared" si="17"/>
        <v>143</v>
      </c>
    </row>
    <row r="150" spans="1:1">
      <c r="A150" s="2">
        <f t="shared" si="17"/>
        <v>144</v>
      </c>
    </row>
    <row r="151" spans="1:1">
      <c r="A151" s="2">
        <f t="shared" si="17"/>
        <v>145</v>
      </c>
    </row>
    <row r="152" spans="1:1">
      <c r="A152" s="2">
        <f t="shared" si="17"/>
        <v>146</v>
      </c>
    </row>
    <row r="153" spans="1:1">
      <c r="A153" s="2">
        <f t="shared" si="17"/>
        <v>147</v>
      </c>
    </row>
    <row r="154" spans="1:1">
      <c r="A154" s="2">
        <f t="shared" si="17"/>
        <v>148</v>
      </c>
    </row>
    <row r="155" spans="1:1">
      <c r="A155" s="2">
        <f t="shared" si="17"/>
        <v>149</v>
      </c>
    </row>
    <row r="156" spans="1:1">
      <c r="A156" s="2">
        <f t="shared" si="17"/>
        <v>150</v>
      </c>
    </row>
    <row r="157" spans="1:1">
      <c r="A157" s="2">
        <f t="shared" si="17"/>
        <v>151</v>
      </c>
    </row>
    <row r="158" spans="1:1">
      <c r="A158" s="2">
        <f t="shared" si="17"/>
        <v>152</v>
      </c>
    </row>
    <row r="159" spans="1:1">
      <c r="A159" s="2">
        <f t="shared" si="17"/>
        <v>153</v>
      </c>
    </row>
    <row r="160" spans="1:1">
      <c r="A160" s="2">
        <f t="shared" si="17"/>
        <v>154</v>
      </c>
    </row>
    <row r="161" spans="1:1">
      <c r="A161" s="2">
        <f t="shared" si="17"/>
        <v>155</v>
      </c>
    </row>
    <row r="162" spans="1:1">
      <c r="A162" s="2">
        <f t="shared" si="17"/>
        <v>156</v>
      </c>
    </row>
    <row r="163" spans="1:1">
      <c r="A163" s="2">
        <f t="shared" si="17"/>
        <v>157</v>
      </c>
    </row>
    <row r="164" spans="1:1">
      <c r="A164" s="2">
        <f t="shared" si="17"/>
        <v>158</v>
      </c>
    </row>
    <row r="165" spans="1:1">
      <c r="A165" s="2">
        <f t="shared" si="17"/>
        <v>159</v>
      </c>
    </row>
    <row r="166" spans="1:1">
      <c r="A166" s="2">
        <f t="shared" si="17"/>
        <v>160</v>
      </c>
    </row>
    <row r="167" spans="1:1">
      <c r="A167" s="2">
        <f t="shared" si="17"/>
        <v>161</v>
      </c>
    </row>
    <row r="168" spans="1:1">
      <c r="A168" s="2">
        <f t="shared" si="17"/>
        <v>162</v>
      </c>
    </row>
    <row r="169" spans="1:1">
      <c r="A169" s="2">
        <f t="shared" si="17"/>
        <v>163</v>
      </c>
    </row>
    <row r="170" spans="1:1">
      <c r="A170" s="2">
        <f t="shared" si="17"/>
        <v>164</v>
      </c>
    </row>
    <row r="171" spans="1:1">
      <c r="A171" s="2">
        <f t="shared" si="17"/>
        <v>165</v>
      </c>
    </row>
    <row r="172" spans="1:1">
      <c r="A172" s="2">
        <f t="shared" si="17"/>
        <v>166</v>
      </c>
    </row>
    <row r="173" spans="1:1">
      <c r="A173" s="2">
        <f t="shared" si="17"/>
        <v>167</v>
      </c>
    </row>
    <row r="174" spans="1:1">
      <c r="A174" s="2">
        <f t="shared" si="17"/>
        <v>168</v>
      </c>
    </row>
    <row r="175" spans="1:1">
      <c r="A175" s="2">
        <f t="shared" si="17"/>
        <v>169</v>
      </c>
    </row>
    <row r="176" spans="1:1">
      <c r="A176" s="2">
        <f t="shared" si="17"/>
        <v>170</v>
      </c>
    </row>
    <row r="177" spans="1:1">
      <c r="A177" s="2">
        <f t="shared" si="17"/>
        <v>171</v>
      </c>
    </row>
    <row r="178" spans="1:1">
      <c r="A178" s="2">
        <f t="shared" si="17"/>
        <v>172</v>
      </c>
    </row>
    <row r="179" spans="1:1">
      <c r="A179" s="2">
        <f t="shared" si="17"/>
        <v>173</v>
      </c>
    </row>
    <row r="180" spans="1:1">
      <c r="A180" s="2">
        <f t="shared" si="17"/>
        <v>174</v>
      </c>
    </row>
    <row r="181" spans="1:1">
      <c r="A181" s="2">
        <f t="shared" si="17"/>
        <v>175</v>
      </c>
    </row>
    <row r="182" spans="1:1">
      <c r="A182" s="2">
        <f t="shared" si="17"/>
        <v>176</v>
      </c>
    </row>
    <row r="183" spans="1:1">
      <c r="A183" s="2">
        <f t="shared" si="17"/>
        <v>177</v>
      </c>
    </row>
    <row r="184" spans="1:1">
      <c r="A184" s="2">
        <f t="shared" si="17"/>
        <v>178</v>
      </c>
    </row>
    <row r="185" spans="1:1">
      <c r="A185" s="2">
        <f t="shared" si="17"/>
        <v>179</v>
      </c>
    </row>
    <row r="186" spans="1:1">
      <c r="A186" s="2">
        <f t="shared" si="17"/>
        <v>180</v>
      </c>
    </row>
    <row r="187" spans="1:1">
      <c r="A187" s="2">
        <f t="shared" si="17"/>
        <v>181</v>
      </c>
    </row>
    <row r="188" spans="1:1">
      <c r="A188" s="2">
        <f t="shared" si="17"/>
        <v>182</v>
      </c>
    </row>
    <row r="189" spans="1:1">
      <c r="A189" s="2">
        <f t="shared" si="17"/>
        <v>183</v>
      </c>
    </row>
    <row r="190" spans="1:1">
      <c r="A190" s="2">
        <f t="shared" si="17"/>
        <v>184</v>
      </c>
    </row>
    <row r="191" spans="1:1">
      <c r="A191" s="2">
        <f t="shared" si="17"/>
        <v>185</v>
      </c>
    </row>
    <row r="192" spans="1:1">
      <c r="A192" s="2">
        <f t="shared" si="17"/>
        <v>186</v>
      </c>
    </row>
    <row r="193" spans="1:1">
      <c r="A193" s="2">
        <f t="shared" si="17"/>
        <v>187</v>
      </c>
    </row>
    <row r="194" spans="1:1">
      <c r="A194" s="2">
        <f t="shared" si="17"/>
        <v>188</v>
      </c>
    </row>
    <row r="195" spans="1:1">
      <c r="A195" s="2">
        <f t="shared" si="17"/>
        <v>189</v>
      </c>
    </row>
    <row r="196" spans="1:1">
      <c r="A196" s="2">
        <f t="shared" si="17"/>
        <v>190</v>
      </c>
    </row>
    <row r="197" spans="1:1">
      <c r="A197" s="2">
        <f t="shared" ref="A197:A250" si="18">ROW()-6</f>
        <v>191</v>
      </c>
    </row>
    <row r="198" spans="1:1">
      <c r="A198" s="2">
        <f t="shared" si="18"/>
        <v>192</v>
      </c>
    </row>
    <row r="199" spans="1:1">
      <c r="A199" s="2">
        <f t="shared" si="18"/>
        <v>193</v>
      </c>
    </row>
    <row r="200" spans="1:1">
      <c r="A200" s="2">
        <f t="shared" si="18"/>
        <v>194</v>
      </c>
    </row>
    <row r="201" spans="1:1">
      <c r="A201" s="2">
        <f t="shared" si="18"/>
        <v>195</v>
      </c>
    </row>
    <row r="202" spans="1:1">
      <c r="A202" s="2">
        <f t="shared" si="18"/>
        <v>196</v>
      </c>
    </row>
    <row r="203" spans="1:1">
      <c r="A203" s="2">
        <f t="shared" si="18"/>
        <v>197</v>
      </c>
    </row>
    <row r="204" spans="1:1">
      <c r="A204" s="2">
        <f t="shared" si="18"/>
        <v>198</v>
      </c>
    </row>
    <row r="205" spans="1:1">
      <c r="A205" s="2">
        <f t="shared" si="18"/>
        <v>199</v>
      </c>
    </row>
    <row r="206" spans="1:1">
      <c r="A206" s="2">
        <f t="shared" si="18"/>
        <v>200</v>
      </c>
    </row>
    <row r="207" spans="1:1">
      <c r="A207" s="2">
        <f t="shared" si="18"/>
        <v>201</v>
      </c>
    </row>
    <row r="208" spans="1:1">
      <c r="A208" s="2">
        <f t="shared" si="18"/>
        <v>202</v>
      </c>
    </row>
    <row r="209" spans="1:1">
      <c r="A209" s="2">
        <f t="shared" si="18"/>
        <v>203</v>
      </c>
    </row>
    <row r="210" spans="1:1">
      <c r="A210" s="2">
        <f t="shared" si="18"/>
        <v>204</v>
      </c>
    </row>
    <row r="211" spans="1:1">
      <c r="A211" s="2">
        <f t="shared" si="18"/>
        <v>205</v>
      </c>
    </row>
    <row r="212" spans="1:1">
      <c r="A212" s="2">
        <f t="shared" si="18"/>
        <v>206</v>
      </c>
    </row>
    <row r="213" spans="1:1">
      <c r="A213" s="2">
        <f t="shared" si="18"/>
        <v>207</v>
      </c>
    </row>
    <row r="214" spans="1:1">
      <c r="A214" s="2">
        <f t="shared" si="18"/>
        <v>208</v>
      </c>
    </row>
    <row r="215" spans="1:1">
      <c r="A215" s="2">
        <f t="shared" si="18"/>
        <v>209</v>
      </c>
    </row>
    <row r="216" spans="1:1">
      <c r="A216" s="2">
        <f t="shared" si="18"/>
        <v>210</v>
      </c>
    </row>
    <row r="217" spans="1:1">
      <c r="A217" s="2">
        <f t="shared" si="18"/>
        <v>211</v>
      </c>
    </row>
    <row r="218" spans="1:1">
      <c r="A218" s="2">
        <f t="shared" si="18"/>
        <v>212</v>
      </c>
    </row>
    <row r="219" spans="1:1">
      <c r="A219" s="2">
        <f t="shared" si="18"/>
        <v>213</v>
      </c>
    </row>
    <row r="220" spans="1:1">
      <c r="A220" s="2">
        <f t="shared" si="18"/>
        <v>214</v>
      </c>
    </row>
    <row r="221" spans="1:1">
      <c r="A221" s="2">
        <f t="shared" si="18"/>
        <v>215</v>
      </c>
    </row>
    <row r="222" spans="1:1">
      <c r="A222" s="2">
        <f t="shared" si="18"/>
        <v>216</v>
      </c>
    </row>
    <row r="223" spans="1:1">
      <c r="A223" s="2">
        <f t="shared" si="18"/>
        <v>217</v>
      </c>
    </row>
    <row r="224" spans="1:1">
      <c r="A224" s="2">
        <f t="shared" si="18"/>
        <v>218</v>
      </c>
    </row>
    <row r="225" spans="1:1">
      <c r="A225" s="2">
        <f t="shared" si="18"/>
        <v>219</v>
      </c>
    </row>
    <row r="226" spans="1:1">
      <c r="A226" s="2">
        <f t="shared" si="18"/>
        <v>220</v>
      </c>
    </row>
    <row r="227" spans="1:1">
      <c r="A227" s="2">
        <f t="shared" si="18"/>
        <v>221</v>
      </c>
    </row>
    <row r="228" spans="1:1">
      <c r="A228" s="2">
        <f t="shared" si="18"/>
        <v>222</v>
      </c>
    </row>
    <row r="229" spans="1:1">
      <c r="A229" s="2">
        <f t="shared" si="18"/>
        <v>223</v>
      </c>
    </row>
    <row r="230" spans="1:1">
      <c r="A230" s="2">
        <f t="shared" si="18"/>
        <v>224</v>
      </c>
    </row>
    <row r="231" spans="1:1">
      <c r="A231" s="2">
        <f t="shared" si="18"/>
        <v>225</v>
      </c>
    </row>
    <row r="232" spans="1:1">
      <c r="A232" s="2">
        <f t="shared" si="18"/>
        <v>226</v>
      </c>
    </row>
    <row r="233" spans="1:1">
      <c r="A233" s="2">
        <f t="shared" si="18"/>
        <v>227</v>
      </c>
    </row>
    <row r="234" spans="1:1">
      <c r="A234" s="2">
        <f t="shared" si="18"/>
        <v>228</v>
      </c>
    </row>
    <row r="235" spans="1:1">
      <c r="A235" s="2">
        <f t="shared" si="18"/>
        <v>229</v>
      </c>
    </row>
    <row r="236" spans="1:1">
      <c r="A236" s="2">
        <f t="shared" si="18"/>
        <v>230</v>
      </c>
    </row>
    <row r="237" spans="1:1">
      <c r="A237" s="2">
        <f t="shared" si="18"/>
        <v>231</v>
      </c>
    </row>
    <row r="238" spans="1:1">
      <c r="A238" s="2">
        <f t="shared" si="18"/>
        <v>232</v>
      </c>
    </row>
    <row r="239" spans="1:1">
      <c r="A239" s="2">
        <f t="shared" si="18"/>
        <v>233</v>
      </c>
    </row>
    <row r="240" spans="1:1">
      <c r="A240" s="2">
        <f t="shared" si="18"/>
        <v>234</v>
      </c>
    </row>
    <row r="241" spans="1:1">
      <c r="A241" s="2">
        <f t="shared" si="18"/>
        <v>235</v>
      </c>
    </row>
    <row r="242" spans="1:1">
      <c r="A242" s="2">
        <f t="shared" si="18"/>
        <v>236</v>
      </c>
    </row>
    <row r="243" spans="1:1">
      <c r="A243" s="2">
        <f t="shared" si="18"/>
        <v>237</v>
      </c>
    </row>
    <row r="244" spans="1:1">
      <c r="A244" s="2">
        <f t="shared" si="18"/>
        <v>238</v>
      </c>
    </row>
    <row r="245" spans="1:1">
      <c r="A245" s="2">
        <f t="shared" si="18"/>
        <v>239</v>
      </c>
    </row>
    <row r="246" spans="1:1">
      <c r="A246" s="2">
        <f t="shared" si="18"/>
        <v>240</v>
      </c>
    </row>
    <row r="247" spans="1:1">
      <c r="A247" s="2">
        <f t="shared" si="18"/>
        <v>241</v>
      </c>
    </row>
    <row r="248" spans="1:1">
      <c r="A248" s="2">
        <f t="shared" si="18"/>
        <v>242</v>
      </c>
    </row>
    <row r="249" spans="1:1">
      <c r="A249" s="2">
        <f t="shared" si="18"/>
        <v>243</v>
      </c>
    </row>
    <row r="250" spans="1:1">
      <c r="A250" s="2">
        <f t="shared" si="18"/>
        <v>244</v>
      </c>
    </row>
  </sheetData>
  <sheetProtection insertColumns="0" insertRows="0" insertHyperlinks="0" deleteRows="0" autoFilter="0"/>
  <autoFilter ref="B6:AF58" xr:uid="{4A43D3BF-5E89-4E51-A573-3D5C47BE5DFB}"/>
  <phoneticPr fontId="3"/>
  <pageMargins left="0.7" right="0.7" top="0.75" bottom="0.75" header="0.3" footer="0.3"/>
  <ignoredErrors>
    <ignoredError sqref="R15 R7" numberStoredAsText="1"/>
  </ignoredErrors>
  <extLst>
    <ext xmlns:x14="http://schemas.microsoft.com/office/spreadsheetml/2009/9/main" uri="{CCE6A557-97BC-4b89-ADB6-D9C93CAAB3DF}">
      <x14:dataValidations xmlns:xm="http://schemas.microsoft.com/office/excel/2006/main" count="5">
        <x14:dataValidation type="list" allowBlank="1" showInputMessage="1" showErrorMessage="1" xr:uid="{AD95523E-AD68-4726-AC47-9E97A0E67C58}">
          <x14:formula1>
            <xm:f>リスト!$AC$3:$AC$11</xm:f>
          </x14:formula1>
          <xm:sqref>Q58:Q88 Q7:Q40</xm:sqref>
        </x14:dataValidation>
        <x14:dataValidation type="list" allowBlank="1" showInputMessage="1" showErrorMessage="1" xr:uid="{1D3564CD-CEA0-4843-A059-760B7CD6483D}">
          <x14:formula1>
            <xm:f>リスト!$B$3:$B$9</xm:f>
          </x14:formula1>
          <xm:sqref>E7:E88</xm:sqref>
        </x14:dataValidation>
        <x14:dataValidation type="list" allowBlank="1" showInputMessage="1" showErrorMessage="1" xr:uid="{447B2F2C-F0BD-4644-A0E1-E2F07DA55B1B}">
          <x14:formula1>
            <xm:f>リスト!$E$3:$E$6</xm:f>
          </x14:formula1>
          <xm:sqref>D7:D88</xm:sqref>
        </x14:dataValidation>
        <x14:dataValidation type="list" allowBlank="1" showInputMessage="1" showErrorMessage="1" xr:uid="{59A77E8F-F859-4682-B1BE-BFDC201A1B82}">
          <x14:formula1>
            <xm:f>リスト!$S$3:$S$7</xm:f>
          </x14:formula1>
          <xm:sqref>N7:N88</xm:sqref>
        </x14:dataValidation>
        <x14:dataValidation type="list" allowBlank="1" showInputMessage="1" showErrorMessage="1" xr:uid="{736E3168-6222-4E54-9693-9ACAC73E9EFA}">
          <x14:formula1>
            <xm:f>リスト!#REF!</xm:f>
          </x14:formula1>
          <xm:sqref>V7:W88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181F8-E8DA-4521-A3B5-383023A48A07}">
  <dimension ref="A3:BN2231"/>
  <sheetViews>
    <sheetView topLeftCell="R1" zoomScale="140" zoomScaleNormal="140" workbookViewId="0">
      <pane ySplit="6" topLeftCell="A7" activePane="bottomLeft" state="frozen"/>
      <selection pane="bottomLeft" activeCell="AE14" sqref="AE14"/>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IFERROR(VLOOKUP(原紙!H7,リスト!G$1:H100,2,FALSE),"")</f>
        <v/>
      </c>
      <c r="J7" s="84"/>
      <c r="K7" s="42" t="str">
        <f>IFERROR(VLOOKUP(原紙!J7,リスト!J$1:K196,2,FALSE),"")</f>
        <v/>
      </c>
      <c r="L7" s="84"/>
      <c r="M7" s="42" t="str">
        <f>IFERROR(VLOOKUP(原紙!L7,リスト!O$1:P4934,2,FALSE),"")</f>
        <v/>
      </c>
      <c r="N7" s="82"/>
      <c r="O7" s="82"/>
      <c r="P7" s="82"/>
      <c r="Q7" s="84"/>
      <c r="R7" s="45" t="str">
        <f>IFERROR(VLOOKUP(原紙!Q7,リスト!W$1:X500,2,FALSE),"")</f>
        <v/>
      </c>
      <c r="S7" s="82"/>
      <c r="T7" s="84"/>
      <c r="U7" s="42" t="str">
        <f>IFERROR(VLOOKUP(T7,リスト!AE$1:AF16,2,FALSE),"")</f>
        <v/>
      </c>
      <c r="V7" s="42" t="str">
        <f>IFERROR(VLOOKUP(T7,リスト!AE$3:AG20,3,FALSE),"")</f>
        <v/>
      </c>
      <c r="W7" s="82"/>
      <c r="Y7" s="42" t="str">
        <f>IFERROR(VLOOKUP(J7,リスト!J:L,3,FALSE),"")</f>
        <v/>
      </c>
      <c r="Z7" s="82"/>
      <c r="AA7" s="82"/>
      <c r="AB7" s="42"/>
      <c r="AC7" s="42" t="e">
        <f>VLOOKUP(原紙!R7,リスト!U3:AA192,5,FALSE)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IFERROR(VLOOKUP(原紙!H8,リスト!G$1:H101,2,FALSE),"")</f>
        <v/>
      </c>
      <c r="J8" s="84"/>
      <c r="K8" s="42" t="str">
        <f>IFERROR(VLOOKUP(原紙!J8,リスト!J$1:K197,2,FALSE),"")</f>
        <v/>
      </c>
      <c r="L8" s="84"/>
      <c r="M8" s="42" t="str">
        <f>IFERROR(VLOOKUP(原紙!L8,リスト!O$1:P4935,2,FALSE),"")</f>
        <v/>
      </c>
      <c r="N8" s="82"/>
      <c r="O8" s="82" t="e">
        <f>VLOOKUP(Q8,リスト!U2:AA396,2,FALSE)</f>
        <v>#N/A</v>
      </c>
      <c r="P8" s="82" t="e">
        <f>VLOOKUP(O8,リスト!U:AA,2,FALSE)</f>
        <v>#N/A</v>
      </c>
      <c r="Q8" s="84"/>
      <c r="R8" s="45" t="str">
        <f>IFERROR(VLOOKUP(原紙!Q8,リスト!W$1:X501,2,FALSE),"")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VLOOKUP(原紙!R8,リスト!U4:AA193,5,FALSE)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IFERROR(VLOOKUP(原紙!H9,リスト!G$1:H102,2,FALSE),"")</f>
        <v/>
      </c>
      <c r="J9" s="84"/>
      <c r="K9" s="42" t="str">
        <f>IFERROR(VLOOKUP(原紙!J9,リスト!J$1:K198,2,FALSE),"")</f>
        <v/>
      </c>
      <c r="L9" s="84"/>
      <c r="M9" s="42" t="str">
        <f>IFERROR(VLOOKUP(原紙!L9,リスト!O$1:P4936,2,FALSE),"")</f>
        <v/>
      </c>
      <c r="N9" s="82"/>
      <c r="O9" s="82" t="e">
        <f>VLOOKUP(Q9,リスト!U3:AA397,2,FALSE)</f>
        <v>#N/A</v>
      </c>
      <c r="P9" s="82" t="e">
        <f>VLOOKUP(O9,リスト!U:AA,2,FALSE)</f>
        <v>#N/A</v>
      </c>
      <c r="Q9" s="84"/>
      <c r="R9" s="45" t="str">
        <f>IFERROR(VLOOKUP(原紙!Q9,リスト!W$1:X502,2,FALSE),"")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VLOOKUP(原紙!R9,リスト!U5:AA194,5,FALSE)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ref="C10:C97" si="4">H10&amp;"-"&amp;J10</f>
        <v>-</v>
      </c>
      <c r="D10" s="82"/>
      <c r="E10" s="82"/>
      <c r="F10" s="83"/>
      <c r="G10" s="83"/>
      <c r="H10" s="84"/>
      <c r="I10" s="42" t="str">
        <f>IFERROR(VLOOKUP(原紙!H10,リスト!G$1:H15,2,FALSE),"")</f>
        <v/>
      </c>
      <c r="J10" s="84"/>
      <c r="K10" s="42" t="str">
        <f>IFERROR(VLOOKUP(原紙!J10,リスト!J$1:K111,2,FALSE),"")</f>
        <v/>
      </c>
      <c r="L10" s="84"/>
      <c r="M10" s="42" t="str">
        <f>IFERROR(VLOOKUP(原紙!L10,リスト!O$1:P4849,2,FALSE),"")</f>
        <v/>
      </c>
      <c r="N10" s="82"/>
      <c r="O10" s="82" t="e">
        <f>VLOOKUP(Q10,リスト!#REF!,2,FALSE)</f>
        <v>#REF!</v>
      </c>
      <c r="P10" s="82" t="e">
        <f>VLOOKUP(O10,リスト!U:AA,2,FALSE)</f>
        <v>#REF!</v>
      </c>
      <c r="Q10" s="84"/>
      <c r="R10" s="45" t="str">
        <f>IFERROR(VLOOKUP(原紙!Q10,リスト!W$1:X415,2,FALSE),"")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VLOOKUP(原紙!R10,リスト!#REF!,5,FALSE)</f>
        <v>#REF!</v>
      </c>
      <c r="AD10" s="42" t="str">
        <f t="shared" ref="AD10:AD97" si="5">IFERROR(V10*W10,"")</f>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4"/>
        <v>-</v>
      </c>
      <c r="D11" s="82"/>
      <c r="E11" s="82"/>
      <c r="F11" s="83"/>
      <c r="G11" s="83"/>
      <c r="H11" s="84"/>
      <c r="I11" s="42" t="str">
        <f>IFERROR(VLOOKUP(原紙!H11,リスト!G$1:H16,2,FALSE),"")</f>
        <v/>
      </c>
      <c r="J11" s="84"/>
      <c r="K11" s="42" t="str">
        <f>IFERROR(VLOOKUP(原紙!J11,リスト!J$1:K112,2,FALSE),"")</f>
        <v/>
      </c>
      <c r="L11" s="84"/>
      <c r="M11" s="42" t="str">
        <f>IFERROR(VLOOKUP(原紙!L11,リスト!O$1:P4850,2,FALSE),"")</f>
        <v/>
      </c>
      <c r="N11" s="82"/>
      <c r="O11" s="82" t="e">
        <f>VLOOKUP(Q11,リスト!#REF!,2,FALSE)</f>
        <v>#REF!</v>
      </c>
      <c r="P11" s="82" t="e">
        <f>VLOOKUP(O11,リスト!U:AA,2,FALSE)</f>
        <v>#REF!</v>
      </c>
      <c r="Q11" s="84"/>
      <c r="R11" s="45" t="str">
        <f>IFERROR(VLOOKUP(原紙!Q11,リスト!W$1:X416,2,FALSE),"")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VLOOKUP(原紙!R11,リスト!#REF!,5,FALSE)</f>
        <v>#REF!</v>
      </c>
      <c r="AD11" s="42" t="str">
        <f t="shared" si="5"/>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4"/>
        <v>-</v>
      </c>
      <c r="D12" s="82"/>
      <c r="E12" s="82"/>
      <c r="F12" s="83"/>
      <c r="G12" s="83"/>
      <c r="H12" s="84"/>
      <c r="I12" s="42" t="str">
        <f>IFERROR(VLOOKUP(原紙!H12,リスト!G$1:H17,2,FALSE),"")</f>
        <v/>
      </c>
      <c r="J12" s="84"/>
      <c r="K12" s="42" t="str">
        <f>IFERROR(VLOOKUP(原紙!J12,リスト!J$1:K113,2,FALSE),"")</f>
        <v/>
      </c>
      <c r="L12" s="84"/>
      <c r="M12" s="42" t="str">
        <f>IFERROR(VLOOKUP(原紙!L12,リスト!O$1:P4851,2,FALSE),"")</f>
        <v/>
      </c>
      <c r="N12" s="82"/>
      <c r="O12" s="82" t="e">
        <f>VLOOKUP(Q12,リスト!#REF!,2,FALSE)</f>
        <v>#REF!</v>
      </c>
      <c r="P12" s="82" t="e">
        <f>VLOOKUP(O12,リスト!U:AA,2,FALSE)</f>
        <v>#REF!</v>
      </c>
      <c r="Q12" s="84"/>
      <c r="R12" s="45" t="str">
        <f>IFERROR(VLOOKUP(原紙!Q12,リスト!W$1:X417,2,FALSE),"")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VLOOKUP(原紙!R12,リスト!#REF!,5,FALSE)</f>
        <v>#REF!</v>
      </c>
      <c r="AD12" s="42" t="str">
        <f t="shared" si="5"/>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4"/>
        <v>-</v>
      </c>
      <c r="D13" s="82"/>
      <c r="E13" s="82"/>
      <c r="F13" s="83"/>
      <c r="G13" s="83"/>
      <c r="H13" s="84"/>
      <c r="I13" s="42" t="str">
        <f>IFERROR(VLOOKUP(原紙!H13,リスト!G$1:H18,2,FALSE),"")</f>
        <v/>
      </c>
      <c r="J13" s="84"/>
      <c r="K13" s="42" t="str">
        <f>IFERROR(VLOOKUP(原紙!J13,リスト!J$1:K114,2,FALSE),"")</f>
        <v/>
      </c>
      <c r="L13" s="84"/>
      <c r="M13" s="42" t="str">
        <f>IFERROR(VLOOKUP(原紙!L13,リスト!O$1:P4852,2,FALSE),"")</f>
        <v/>
      </c>
      <c r="N13" s="82"/>
      <c r="O13" s="82" t="e">
        <f>VLOOKUP(Q13,リスト!#REF!,2,FALSE)</f>
        <v>#REF!</v>
      </c>
      <c r="P13" s="82" t="e">
        <f>VLOOKUP(O13,リスト!U:AA,2,FALSE)</f>
        <v>#REF!</v>
      </c>
      <c r="Q13" s="84"/>
      <c r="R13" s="45" t="str">
        <f>IFERROR(VLOOKUP(原紙!Q13,リスト!W$1:X418,2,FALSE),"")</f>
        <v/>
      </c>
      <c r="S13" s="82"/>
      <c r="T13" s="84"/>
      <c r="U13" s="42" t="str">
        <f>IFERROR(VLOOKUP(T13,リスト!#REF!,2,FALSE),"")</f>
        <v/>
      </c>
      <c r="V13" s="42" t="str">
        <f>IFERROR(VLOOKUP(T13,リスト!#REF!,3,FALSE),"")</f>
        <v/>
      </c>
      <c r="W13" s="82"/>
      <c r="Y13" s="42" t="str">
        <f>IFERROR(VLOOKUP(J13,リスト!J:L,3,FALSE),"")</f>
        <v/>
      </c>
      <c r="Z13" s="82"/>
      <c r="AA13" s="82"/>
      <c r="AB13" s="42"/>
      <c r="AC13" s="42" t="e">
        <f>VLOOKUP(原紙!R13,リスト!#REF!,5,FALSE)</f>
        <v>#REF!</v>
      </c>
      <c r="AD13" s="42" t="str">
        <f t="shared" si="5"/>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4"/>
        <v>-</v>
      </c>
      <c r="D14" s="82"/>
      <c r="E14" s="82"/>
      <c r="F14" s="83"/>
      <c r="G14" s="83"/>
      <c r="H14" s="84"/>
      <c r="I14" s="42" t="str">
        <f>IFERROR(VLOOKUP(原紙!H14,リスト!G$1:H19,2,FALSE),"")</f>
        <v/>
      </c>
      <c r="J14" s="84"/>
      <c r="K14" s="42" t="str">
        <f>IFERROR(VLOOKUP(原紙!J14,リスト!J$1:K115,2,FALSE),"")</f>
        <v/>
      </c>
      <c r="L14" s="84"/>
      <c r="M14" s="42" t="str">
        <f>IFERROR(VLOOKUP(原紙!L14,リスト!O$1:P4853,2,FALSE),"")</f>
        <v/>
      </c>
      <c r="N14" s="82"/>
      <c r="O14" s="82" t="e">
        <f>VLOOKUP(Q14,リスト!#REF!,2,FALSE)</f>
        <v>#REF!</v>
      </c>
      <c r="P14" s="82" t="e">
        <f>VLOOKUP(O14,リスト!U:AA,2,FALSE)</f>
        <v>#REF!</v>
      </c>
      <c r="Q14" s="84"/>
      <c r="R14" s="45" t="str">
        <f>IFERROR(VLOOKUP(原紙!Q14,リスト!W$1:X419,2,FALSE),"")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VLOOKUP(原紙!R14,リスト!#REF!,5,FALSE)</f>
        <v>#REF!</v>
      </c>
      <c r="AD14" s="42" t="str">
        <f t="shared" si="5"/>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4"/>
        <v>-</v>
      </c>
      <c r="D15" s="82"/>
      <c r="E15" s="82"/>
      <c r="F15" s="83"/>
      <c r="G15" s="83"/>
      <c r="H15" s="84"/>
      <c r="I15" s="42" t="str">
        <f>IFERROR(VLOOKUP(原紙!H15,リスト!G$1:H20,2,FALSE),"")</f>
        <v/>
      </c>
      <c r="J15" s="84"/>
      <c r="K15" s="42" t="str">
        <f>IFERROR(VLOOKUP(原紙!J15,リスト!J$1:K116,2,FALSE),"")</f>
        <v/>
      </c>
      <c r="L15" s="84"/>
      <c r="M15" s="42" t="str">
        <f>IFERROR(VLOOKUP(原紙!L15,リスト!O$1:P4854,2,FALSE),"")</f>
        <v/>
      </c>
      <c r="N15" s="82"/>
      <c r="O15" s="82" t="e">
        <f>VLOOKUP(Q15,リスト!#REF!,2,FALSE)</f>
        <v>#REF!</v>
      </c>
      <c r="P15" s="82" t="e">
        <f>VLOOKUP(O15,リスト!U:AA,2,FALSE)</f>
        <v>#REF!</v>
      </c>
      <c r="Q15" s="84"/>
      <c r="R15" s="45" t="str">
        <f>IFERROR(VLOOKUP(原紙!Q15,リスト!W$1:X420,2,FALSE),"")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VLOOKUP(原紙!R15,リスト!#REF!,5,FALSE)</f>
        <v>#REF!</v>
      </c>
      <c r="AD15" s="42" t="str">
        <f t="shared" si="5"/>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4"/>
        <v>-</v>
      </c>
      <c r="D16" s="82"/>
      <c r="E16" s="82"/>
      <c r="F16" s="83"/>
      <c r="G16" s="83"/>
      <c r="H16" s="84"/>
      <c r="I16" s="42" t="str">
        <f>IFERROR(VLOOKUP(原紙!H16,リスト!G$1:H21,2,FALSE),"")</f>
        <v/>
      </c>
      <c r="J16" s="84"/>
      <c r="K16" s="42" t="str">
        <f>IFERROR(VLOOKUP(原紙!J16,リスト!J$1:K117,2,FALSE),"")</f>
        <v/>
      </c>
      <c r="L16" s="84"/>
      <c r="M16" s="42" t="str">
        <f>IFERROR(VLOOKUP(原紙!L16,リスト!O$1:P4855,2,FALSE),"")</f>
        <v/>
      </c>
      <c r="N16" s="82"/>
      <c r="O16" s="82" t="e">
        <f>VLOOKUP(Q16,リスト!#REF!,2,FALSE)</f>
        <v>#REF!</v>
      </c>
      <c r="P16" s="82" t="e">
        <f>VLOOKUP(O16,リスト!U:AA,2,FALSE)</f>
        <v>#REF!</v>
      </c>
      <c r="Q16" s="84"/>
      <c r="R16" s="45" t="str">
        <f>IFERROR(VLOOKUP(原紙!Q16,リスト!W$1:X421,2,FALSE),"")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VLOOKUP(原紙!R16,リスト!#REF!,5,FALSE)</f>
        <v>#REF!</v>
      </c>
      <c r="AD16" s="42" t="str">
        <f t="shared" si="5"/>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4"/>
        <v>-</v>
      </c>
      <c r="D17" s="82"/>
      <c r="E17" s="82"/>
      <c r="F17" s="83"/>
      <c r="G17" s="83"/>
      <c r="H17" s="84"/>
      <c r="I17" s="42" t="str">
        <f>IFERROR(VLOOKUP(原紙!H17,リスト!G$1:H22,2,FALSE),"")</f>
        <v/>
      </c>
      <c r="J17" s="84"/>
      <c r="K17" s="42" t="str">
        <f>IFERROR(VLOOKUP(原紙!J17,リスト!J$1:K118,2,FALSE),"")</f>
        <v/>
      </c>
      <c r="L17" s="84"/>
      <c r="M17" s="42" t="str">
        <f>IFERROR(VLOOKUP(原紙!L17,リスト!O$1:P4856,2,FALSE),"")</f>
        <v/>
      </c>
      <c r="N17" s="82"/>
      <c r="O17" s="82" t="e">
        <f>VLOOKUP(Q17,リスト!#REF!,2,FALSE)</f>
        <v>#REF!</v>
      </c>
      <c r="P17" s="82" t="e">
        <f>VLOOKUP(O17,リスト!U:AA,2,FALSE)</f>
        <v>#REF!</v>
      </c>
      <c r="Q17" s="84"/>
      <c r="R17" s="45" t="str">
        <f>IFERROR(VLOOKUP(原紙!Q17,リスト!W$1:X422,2,FALSE),"")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VLOOKUP(原紙!R17,リスト!#REF!,5,FALSE)</f>
        <v>#REF!</v>
      </c>
      <c r="AD17" s="42" t="str">
        <f t="shared" si="5"/>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4"/>
        <v>-</v>
      </c>
      <c r="D18" s="82"/>
      <c r="E18" s="82"/>
      <c r="F18" s="83"/>
      <c r="G18" s="83"/>
      <c r="H18" s="84"/>
      <c r="I18" s="42" t="str">
        <f>IFERROR(VLOOKUP(原紙!H18,リスト!G$1:H23,2,FALSE),"")</f>
        <v/>
      </c>
      <c r="J18" s="84"/>
      <c r="K18" s="42" t="str">
        <f>IFERROR(VLOOKUP(原紙!J18,リスト!J$1:K119,2,FALSE),"")</f>
        <v/>
      </c>
      <c r="L18" s="84"/>
      <c r="M18" s="42" t="str">
        <f>IFERROR(VLOOKUP(原紙!L18,リスト!O$1:P4857,2,FALSE),"")</f>
        <v/>
      </c>
      <c r="N18" s="82"/>
      <c r="O18" s="82" t="e">
        <f>VLOOKUP(Q18,リスト!#REF!,2,FALSE)</f>
        <v>#REF!</v>
      </c>
      <c r="P18" s="82" t="e">
        <f>VLOOKUP(O18,リスト!U:AA,2,FALSE)</f>
        <v>#REF!</v>
      </c>
      <c r="Q18" s="84"/>
      <c r="R18" s="45" t="str">
        <f>IFERROR(VLOOKUP(原紙!Q18,リスト!W$1:X423,2,FALSE),"")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VLOOKUP(原紙!R18,リスト!#REF!,5,FALSE)</f>
        <v>#REF!</v>
      </c>
      <c r="AD18" s="42" t="str">
        <f t="shared" si="5"/>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4"/>
        <v>-</v>
      </c>
      <c r="D19" s="82"/>
      <c r="E19" s="82"/>
      <c r="F19" s="83"/>
      <c r="G19" s="83"/>
      <c r="H19" s="84"/>
      <c r="I19" s="42" t="str">
        <f>IFERROR(VLOOKUP(原紙!H19,リスト!G$1:H24,2,FALSE),"")</f>
        <v/>
      </c>
      <c r="J19" s="84"/>
      <c r="K19" s="42" t="str">
        <f>IFERROR(VLOOKUP(原紙!J19,リスト!J$1:K120,2,FALSE),"")</f>
        <v/>
      </c>
      <c r="L19" s="84"/>
      <c r="M19" s="42" t="str">
        <f>IFERROR(VLOOKUP(原紙!L19,リスト!O$1:P4858,2,FALSE),"")</f>
        <v/>
      </c>
      <c r="N19" s="82"/>
      <c r="O19" s="82" t="e">
        <f>VLOOKUP(Q19,リスト!#REF!,2,FALSE)</f>
        <v>#REF!</v>
      </c>
      <c r="P19" s="82" t="e">
        <f>VLOOKUP(O19,リスト!U:AA,2,FALSE)</f>
        <v>#REF!</v>
      </c>
      <c r="Q19" s="84"/>
      <c r="R19" s="45" t="str">
        <f>IFERROR(VLOOKUP(原紙!Q19,リスト!W$1:X424,2,FALSE),"")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VLOOKUP(原紙!R19,リスト!#REF!,5,FALSE)</f>
        <v>#REF!</v>
      </c>
      <c r="AD19" s="42" t="str">
        <f t="shared" si="5"/>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4"/>
        <v>-</v>
      </c>
      <c r="D20" s="82"/>
      <c r="E20" s="82"/>
      <c r="F20" s="83"/>
      <c r="G20" s="83"/>
      <c r="H20" s="84"/>
      <c r="I20" s="42" t="str">
        <f>IFERROR(VLOOKUP(原紙!H20,リスト!G$1:H25,2,FALSE),"")</f>
        <v/>
      </c>
      <c r="J20" s="84"/>
      <c r="K20" s="42" t="str">
        <f>IFERROR(VLOOKUP(原紙!J20,リスト!J$1:K121,2,FALSE),"")</f>
        <v/>
      </c>
      <c r="L20" s="84"/>
      <c r="M20" s="42" t="str">
        <f>IFERROR(VLOOKUP(原紙!L20,リスト!O$1:P4859,2,FALSE),"")</f>
        <v/>
      </c>
      <c r="N20" s="82"/>
      <c r="O20" s="82" t="e">
        <f>VLOOKUP(Q20,リスト!#REF!,2,FALSE)</f>
        <v>#REF!</v>
      </c>
      <c r="P20" s="82" t="e">
        <f>VLOOKUP(O20,リスト!U:AA,2,FALSE)</f>
        <v>#REF!</v>
      </c>
      <c r="Q20" s="84"/>
      <c r="R20" s="45" t="str">
        <f>IFERROR(VLOOKUP(原紙!Q20,リスト!W$1:X425,2,FALSE),"")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VLOOKUP(原紙!R20,リスト!#REF!,5,FALSE)</f>
        <v>#REF!</v>
      </c>
      <c r="AD20" s="42" t="str">
        <f t="shared" si="5"/>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4"/>
        <v>-</v>
      </c>
      <c r="D21" s="82"/>
      <c r="E21" s="82"/>
      <c r="F21" s="83"/>
      <c r="G21" s="83"/>
      <c r="H21" s="84"/>
      <c r="I21" s="42" t="str">
        <f>IFERROR(VLOOKUP(原紙!H21,リスト!G$1:H26,2,FALSE),"")</f>
        <v/>
      </c>
      <c r="J21" s="84"/>
      <c r="K21" s="42" t="str">
        <f>IFERROR(VLOOKUP(原紙!J21,リスト!J$1:K122,2,FALSE),"")</f>
        <v/>
      </c>
      <c r="L21" s="84"/>
      <c r="M21" s="42" t="str">
        <f>IFERROR(VLOOKUP(原紙!L21,リスト!O$1:P4860,2,FALSE),"")</f>
        <v/>
      </c>
      <c r="N21" s="82"/>
      <c r="O21" s="82" t="e">
        <f>VLOOKUP(Q21,リスト!#REF!,2,FALSE)</f>
        <v>#REF!</v>
      </c>
      <c r="P21" s="82" t="e">
        <f>VLOOKUP(O21,リスト!U:AA,2,FALSE)</f>
        <v>#REF!</v>
      </c>
      <c r="Q21" s="84"/>
      <c r="R21" s="45" t="str">
        <f>IFERROR(VLOOKUP(原紙!Q21,リスト!W$1:X426,2,FALSE),"")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VLOOKUP(原紙!R21,リスト!#REF!,5,FALSE)</f>
        <v>#REF!</v>
      </c>
      <c r="AD21" s="42" t="str">
        <f t="shared" si="5"/>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4"/>
        <v>-</v>
      </c>
      <c r="D22" s="82"/>
      <c r="E22" s="82"/>
      <c r="F22" s="83"/>
      <c r="G22" s="83"/>
      <c r="H22" s="84"/>
      <c r="I22" s="42" t="str">
        <f>IFERROR(VLOOKUP(原紙!H22,リスト!G$1:H27,2,FALSE),"")</f>
        <v/>
      </c>
      <c r="J22" s="84"/>
      <c r="K22" s="42" t="str">
        <f>IFERROR(VLOOKUP(原紙!J22,リスト!J$1:K123,2,FALSE),"")</f>
        <v/>
      </c>
      <c r="L22" s="84"/>
      <c r="M22" s="42" t="str">
        <f>IFERROR(VLOOKUP(原紙!L22,リスト!O$1:P4861,2,FALSE),"")</f>
        <v/>
      </c>
      <c r="N22" s="82"/>
      <c r="O22" s="82" t="e">
        <f>VLOOKUP(Q22,リスト!#REF!,2,FALSE)</f>
        <v>#REF!</v>
      </c>
      <c r="P22" s="82" t="e">
        <f>VLOOKUP(O22,リスト!U:AA,2,FALSE)</f>
        <v>#REF!</v>
      </c>
      <c r="Q22" s="84"/>
      <c r="R22" s="45" t="str">
        <f>IFERROR(VLOOKUP(原紙!Q22,リスト!W$1:X427,2,FALSE),"")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VLOOKUP(原紙!R22,リスト!#REF!,5,FALSE)</f>
        <v>#REF!</v>
      </c>
      <c r="AD22" s="42" t="str">
        <f t="shared" si="5"/>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4"/>
        <v>-</v>
      </c>
      <c r="D23" s="82"/>
      <c r="E23" s="82"/>
      <c r="F23" s="83"/>
      <c r="G23" s="83"/>
      <c r="H23" s="84"/>
      <c r="I23" s="42" t="str">
        <f>IFERROR(VLOOKUP(原紙!H23,リスト!G$1:H28,2,FALSE),"")</f>
        <v/>
      </c>
      <c r="J23" s="84"/>
      <c r="K23" s="42" t="str">
        <f>IFERROR(VLOOKUP(原紙!J23,リスト!J$1:K124,2,FALSE),"")</f>
        <v/>
      </c>
      <c r="L23" s="84"/>
      <c r="M23" s="42" t="str">
        <f>IFERROR(VLOOKUP(原紙!L23,リスト!O$1:P4862,2,FALSE),"")</f>
        <v/>
      </c>
      <c r="N23" s="82"/>
      <c r="O23" s="82" t="e">
        <f>VLOOKUP(Q23,リスト!#REF!,2,FALSE)</f>
        <v>#REF!</v>
      </c>
      <c r="P23" s="82" t="e">
        <f>VLOOKUP(O23,リスト!U:AA,2,FALSE)</f>
        <v>#REF!</v>
      </c>
      <c r="Q23" s="84"/>
      <c r="R23" s="45" t="str">
        <f>IFERROR(VLOOKUP(原紙!Q23,リスト!W$1:X428,2,FALSE),"")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VLOOKUP(原紙!R23,リスト!#REF!,5,FALSE)</f>
        <v>#REF!</v>
      </c>
      <c r="AD23" s="42" t="str">
        <f t="shared" si="5"/>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4"/>
        <v>-</v>
      </c>
      <c r="D24" s="82"/>
      <c r="E24" s="82"/>
      <c r="F24" s="83"/>
      <c r="G24" s="83"/>
      <c r="H24" s="84"/>
      <c r="I24" s="42" t="str">
        <f>IFERROR(VLOOKUP(原紙!H24,リスト!G$1:H29,2,FALSE),"")</f>
        <v/>
      </c>
      <c r="J24" s="84"/>
      <c r="K24" s="42" t="str">
        <f>IFERROR(VLOOKUP(原紙!J24,リスト!J$1:K125,2,FALSE),"")</f>
        <v/>
      </c>
      <c r="L24" s="84"/>
      <c r="M24" s="42" t="str">
        <f>IFERROR(VLOOKUP(原紙!L24,リスト!O$1:P4863,2,FALSE),"")</f>
        <v/>
      </c>
      <c r="N24" s="82"/>
      <c r="O24" s="82" t="e">
        <f>VLOOKUP(Q24,リスト!#REF!,2,FALSE)</f>
        <v>#REF!</v>
      </c>
      <c r="P24" s="82" t="e">
        <f>VLOOKUP(O24,リスト!U:AA,2,FALSE)</f>
        <v>#REF!</v>
      </c>
      <c r="Q24" s="84"/>
      <c r="R24" s="45" t="str">
        <f>IFERROR(VLOOKUP(原紙!Q24,リスト!W$1:X429,2,FALSE),"")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VLOOKUP(原紙!R24,リスト!#REF!,5,FALSE)</f>
        <v>#REF!</v>
      </c>
      <c r="AD24" s="42" t="str">
        <f t="shared" si="5"/>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4"/>
        <v>-</v>
      </c>
      <c r="D25" s="82"/>
      <c r="E25" s="82"/>
      <c r="F25" s="83"/>
      <c r="G25" s="83"/>
      <c r="H25" s="84"/>
      <c r="I25" s="42" t="str">
        <f>IFERROR(VLOOKUP(原紙!H25,リスト!G$1:H30,2,FALSE),"")</f>
        <v/>
      </c>
      <c r="J25" s="84"/>
      <c r="K25" s="42" t="str">
        <f>IFERROR(VLOOKUP(原紙!J25,リスト!J$1:K126,2,FALSE),"")</f>
        <v/>
      </c>
      <c r="L25" s="84"/>
      <c r="M25" s="42" t="str">
        <f>IFERROR(VLOOKUP(原紙!L25,リスト!O$1:P4864,2,FALSE),"")</f>
        <v/>
      </c>
      <c r="N25" s="82"/>
      <c r="O25" s="82" t="e">
        <f>VLOOKUP(Q25,リスト!#REF!,2,FALSE)</f>
        <v>#REF!</v>
      </c>
      <c r="P25" s="82" t="e">
        <f>VLOOKUP(O25,リスト!U:AA,2,FALSE)</f>
        <v>#REF!</v>
      </c>
      <c r="Q25" s="84"/>
      <c r="R25" s="45" t="str">
        <f>IFERROR(VLOOKUP(原紙!Q25,リスト!W$1:X430,2,FALSE),"")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VLOOKUP(原紙!R25,リスト!#REF!,5,FALSE)</f>
        <v>#REF!</v>
      </c>
      <c r="AD25" s="42" t="str">
        <f t="shared" si="5"/>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4"/>
        <v>-</v>
      </c>
      <c r="D26" s="82"/>
      <c r="E26" s="82"/>
      <c r="F26" s="83"/>
      <c r="G26" s="83"/>
      <c r="H26" s="84"/>
      <c r="I26" s="42" t="str">
        <f>IFERROR(VLOOKUP(原紙!H26,リスト!G$1:H31,2,FALSE),"")</f>
        <v/>
      </c>
      <c r="J26" s="84"/>
      <c r="K26" s="42" t="str">
        <f>IFERROR(VLOOKUP(原紙!J26,リスト!J$1:K127,2,FALSE),"")</f>
        <v/>
      </c>
      <c r="L26" s="84"/>
      <c r="M26" s="42" t="str">
        <f>IFERROR(VLOOKUP(原紙!L26,リスト!O$1:P4865,2,FALSE),"")</f>
        <v/>
      </c>
      <c r="N26" s="82"/>
      <c r="O26" s="82" t="e">
        <f>VLOOKUP(Q26,リスト!#REF!,2,FALSE)</f>
        <v>#REF!</v>
      </c>
      <c r="P26" s="82" t="e">
        <f>VLOOKUP(O26,リスト!U:AA,2,FALSE)</f>
        <v>#REF!</v>
      </c>
      <c r="Q26" s="84"/>
      <c r="R26" s="45" t="str">
        <f>IFERROR(VLOOKUP(原紙!Q26,リスト!W$1:X431,2,FALSE),"")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VLOOKUP(原紙!R26,リスト!#REF!,5,FALSE)</f>
        <v>#REF!</v>
      </c>
      <c r="AD26" s="42" t="str">
        <f t="shared" si="5"/>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4"/>
        <v>-</v>
      </c>
      <c r="D27" s="82"/>
      <c r="E27" s="82"/>
      <c r="F27" s="83"/>
      <c r="G27" s="83"/>
      <c r="H27" s="84"/>
      <c r="I27" s="42" t="str">
        <f>IFERROR(VLOOKUP(原紙!H27,リスト!G$1:H32,2,FALSE),"")</f>
        <v/>
      </c>
      <c r="J27" s="84"/>
      <c r="K27" s="42" t="str">
        <f>IFERROR(VLOOKUP(原紙!J27,リスト!J$1:K128,2,FALSE),"")</f>
        <v/>
      </c>
      <c r="L27" s="84"/>
      <c r="M27" s="42" t="str">
        <f>IFERROR(VLOOKUP(原紙!L27,リスト!O$1:P4866,2,FALSE),"")</f>
        <v/>
      </c>
      <c r="N27" s="82"/>
      <c r="O27" s="82" t="e">
        <f>VLOOKUP(Q27,リスト!#REF!,2,FALSE)</f>
        <v>#REF!</v>
      </c>
      <c r="P27" s="82" t="e">
        <f>VLOOKUP(O27,リスト!U:AA,2,FALSE)</f>
        <v>#REF!</v>
      </c>
      <c r="Q27" s="84"/>
      <c r="R27" s="45" t="str">
        <f>IFERROR(VLOOKUP(原紙!Q27,リスト!W$1:X432,2,FALSE),"")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VLOOKUP(原紙!R27,リスト!#REF!,5,FALSE)</f>
        <v>#REF!</v>
      </c>
      <c r="AD27" s="42" t="str">
        <f t="shared" si="5"/>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4"/>
        <v>-</v>
      </c>
      <c r="D28" s="82"/>
      <c r="E28" s="82"/>
      <c r="F28" s="83"/>
      <c r="G28" s="83"/>
      <c r="H28" s="84"/>
      <c r="I28" s="42" t="str">
        <f>IFERROR(VLOOKUP(原紙!H28,リスト!G$1:H33,2,FALSE),"")</f>
        <v/>
      </c>
      <c r="J28" s="84"/>
      <c r="K28" s="42" t="str">
        <f>IFERROR(VLOOKUP(原紙!J28,リスト!J$1:K129,2,FALSE),"")</f>
        <v/>
      </c>
      <c r="L28" s="84"/>
      <c r="M28" s="42" t="str">
        <f>IFERROR(VLOOKUP(原紙!L28,リスト!O$1:P4867,2,FALSE),"")</f>
        <v/>
      </c>
      <c r="N28" s="82"/>
      <c r="O28" s="82" t="e">
        <f>VLOOKUP(Q28,リスト!#REF!,2,FALSE)</f>
        <v>#REF!</v>
      </c>
      <c r="P28" s="82" t="e">
        <f>VLOOKUP(O28,リスト!U:AA,2,FALSE)</f>
        <v>#REF!</v>
      </c>
      <c r="Q28" s="84"/>
      <c r="R28" s="45" t="str">
        <f>IFERROR(VLOOKUP(原紙!Q28,リスト!W$1:X433,2,FALSE),"")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VLOOKUP(原紙!R28,リスト!#REF!,5,FALSE)</f>
        <v>#REF!</v>
      </c>
      <c r="AD28" s="42" t="str">
        <f t="shared" si="5"/>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4"/>
        <v>-</v>
      </c>
      <c r="D29" s="82"/>
      <c r="E29" s="82"/>
      <c r="F29" s="83"/>
      <c r="G29" s="83"/>
      <c r="H29" s="84"/>
      <c r="I29" s="42" t="str">
        <f>IFERROR(VLOOKUP(原紙!H29,リスト!G$1:H34,2,FALSE),"")</f>
        <v/>
      </c>
      <c r="J29" s="84"/>
      <c r="K29" s="42" t="str">
        <f>IFERROR(VLOOKUP(原紙!J29,リスト!J$1:K130,2,FALSE),"")</f>
        <v/>
      </c>
      <c r="L29" s="84"/>
      <c r="M29" s="42" t="str">
        <f>IFERROR(VLOOKUP(原紙!L29,リスト!O$1:P4868,2,FALSE),"")</f>
        <v/>
      </c>
      <c r="N29" s="82"/>
      <c r="O29" s="82" t="e">
        <f>VLOOKUP(Q29,リスト!#REF!,2,FALSE)</f>
        <v>#REF!</v>
      </c>
      <c r="P29" s="82" t="e">
        <f>VLOOKUP(O29,リスト!U:AA,2,FALSE)</f>
        <v>#REF!</v>
      </c>
      <c r="Q29" s="84"/>
      <c r="R29" s="45" t="str">
        <f>IFERROR(VLOOKUP(原紙!Q29,リスト!W$1:X434,2,FALSE),"")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VLOOKUP(原紙!R29,リスト!#REF!,5,FALSE)</f>
        <v>#REF!</v>
      </c>
      <c r="AD29" s="42" t="str">
        <f t="shared" si="5"/>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4"/>
        <v>-</v>
      </c>
      <c r="D30" s="82"/>
      <c r="E30" s="82"/>
      <c r="F30" s="83"/>
      <c r="G30" s="83"/>
      <c r="H30" s="84"/>
      <c r="I30" s="42" t="str">
        <f>IFERROR(VLOOKUP(原紙!H30,リスト!G$1:H35,2,FALSE),"")</f>
        <v/>
      </c>
      <c r="J30" s="84"/>
      <c r="K30" s="42" t="str">
        <f>IFERROR(VLOOKUP(原紙!J30,リスト!J$1:K131,2,FALSE),"")</f>
        <v/>
      </c>
      <c r="L30" s="84"/>
      <c r="M30" s="42" t="str">
        <f>IFERROR(VLOOKUP(原紙!L30,リスト!O$1:P4869,2,FALSE),"")</f>
        <v/>
      </c>
      <c r="N30" s="82"/>
      <c r="O30" s="82" t="e">
        <f>VLOOKUP(Q30,リスト!#REF!,2,FALSE)</f>
        <v>#REF!</v>
      </c>
      <c r="P30" s="82" t="e">
        <f>VLOOKUP(O30,リスト!U:AA,2,FALSE)</f>
        <v>#REF!</v>
      </c>
      <c r="Q30" s="84"/>
      <c r="R30" s="45" t="str">
        <f>IFERROR(VLOOKUP(原紙!Q30,リスト!W$1:X435,2,FALSE),"")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VLOOKUP(原紙!R30,リスト!#REF!,5,FALSE)</f>
        <v>#REF!</v>
      </c>
      <c r="AD30" s="42" t="str">
        <f t="shared" si="5"/>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4"/>
        <v>-</v>
      </c>
      <c r="D31" s="82"/>
      <c r="E31" s="82"/>
      <c r="F31" s="83"/>
      <c r="G31" s="83"/>
      <c r="H31" s="84"/>
      <c r="I31" s="42" t="str">
        <f>IFERROR(VLOOKUP(原紙!H31,リスト!G$1:H36,2,FALSE),"")</f>
        <v/>
      </c>
      <c r="J31" s="84"/>
      <c r="K31" s="42" t="str">
        <f>IFERROR(VLOOKUP(原紙!J31,リスト!J$1:K132,2,FALSE),"")</f>
        <v/>
      </c>
      <c r="L31" s="84"/>
      <c r="M31" s="42" t="str">
        <f>IFERROR(VLOOKUP(原紙!L31,リスト!O$1:P4870,2,FALSE),"")</f>
        <v/>
      </c>
      <c r="N31" s="82"/>
      <c r="O31" s="82" t="e">
        <f>VLOOKUP(Q31,リスト!#REF!,2,FALSE)</f>
        <v>#REF!</v>
      </c>
      <c r="P31" s="82" t="e">
        <f>VLOOKUP(O31,リスト!U:AA,2,FALSE)</f>
        <v>#REF!</v>
      </c>
      <c r="Q31" s="84"/>
      <c r="R31" s="45" t="str">
        <f>IFERROR(VLOOKUP(原紙!Q31,リスト!W$1:X436,2,FALSE),"")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VLOOKUP(原紙!R31,リスト!#REF!,5,FALSE)</f>
        <v>#REF!</v>
      </c>
      <c r="AD31" s="42" t="str">
        <f t="shared" si="5"/>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4"/>
        <v>-</v>
      </c>
      <c r="D32" s="82"/>
      <c r="E32" s="82"/>
      <c r="F32" s="83"/>
      <c r="G32" s="83"/>
      <c r="H32" s="84"/>
      <c r="I32" s="42" t="str">
        <f>IFERROR(VLOOKUP(原紙!H32,リスト!G$1:H37,2,FALSE),"")</f>
        <v/>
      </c>
      <c r="J32" s="84"/>
      <c r="K32" s="42" t="str">
        <f>IFERROR(VLOOKUP(原紙!J32,リスト!J$1:K133,2,FALSE),"")</f>
        <v/>
      </c>
      <c r="L32" s="84"/>
      <c r="M32" s="42" t="str">
        <f>IFERROR(VLOOKUP(原紙!L32,リスト!O$1:P4871,2,FALSE),"")</f>
        <v/>
      </c>
      <c r="N32" s="82"/>
      <c r="O32" s="82" t="e">
        <f>VLOOKUP(Q32,リスト!#REF!,2,FALSE)</f>
        <v>#REF!</v>
      </c>
      <c r="P32" s="82" t="e">
        <f>VLOOKUP(O32,リスト!U:AA,2,FALSE)</f>
        <v>#REF!</v>
      </c>
      <c r="Q32" s="84"/>
      <c r="R32" s="45" t="str">
        <f>IFERROR(VLOOKUP(原紙!Q32,リスト!W$1:X437,2,FALSE),"")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VLOOKUP(原紙!R32,リスト!#REF!,5,FALSE)</f>
        <v>#REF!</v>
      </c>
      <c r="AD32" s="42" t="str">
        <f t="shared" si="5"/>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4"/>
        <v>-</v>
      </c>
      <c r="D33" s="82"/>
      <c r="E33" s="82"/>
      <c r="F33" s="83"/>
      <c r="G33" s="83"/>
      <c r="H33" s="84"/>
      <c r="I33" s="42" t="str">
        <f>IFERROR(VLOOKUP(原紙!H33,リスト!G$1:H38,2,FALSE),"")</f>
        <v/>
      </c>
      <c r="J33" s="84"/>
      <c r="K33" s="42" t="str">
        <f>IFERROR(VLOOKUP(原紙!J33,リスト!J$1:K134,2,FALSE),"")</f>
        <v/>
      </c>
      <c r="L33" s="84"/>
      <c r="M33" s="42" t="str">
        <f>IFERROR(VLOOKUP(原紙!L33,リスト!O$1:P4872,2,FALSE),"")</f>
        <v/>
      </c>
      <c r="N33" s="82"/>
      <c r="O33" s="82" t="e">
        <f>VLOOKUP(Q33,リスト!#REF!,2,FALSE)</f>
        <v>#REF!</v>
      </c>
      <c r="P33" s="82" t="e">
        <f>VLOOKUP(O33,リスト!U:AA,2,FALSE)</f>
        <v>#REF!</v>
      </c>
      <c r="Q33" s="84"/>
      <c r="R33" s="45" t="str">
        <f>IFERROR(VLOOKUP(原紙!Q33,リスト!W$1:X438,2,FALSE),"")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VLOOKUP(原紙!R33,リスト!#REF!,5,FALSE)</f>
        <v>#REF!</v>
      </c>
      <c r="AD33" s="42" t="str">
        <f t="shared" si="5"/>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4"/>
        <v>-</v>
      </c>
      <c r="D34" s="82"/>
      <c r="E34" s="82"/>
      <c r="F34" s="83"/>
      <c r="G34" s="83"/>
      <c r="H34" s="84"/>
      <c r="I34" s="42" t="str">
        <f>IFERROR(VLOOKUP(原紙!H34,リスト!G$1:H39,2,FALSE),"")</f>
        <v/>
      </c>
      <c r="J34" s="84"/>
      <c r="K34" s="42" t="str">
        <f>IFERROR(VLOOKUP(原紙!J34,リスト!J$1:K135,2,FALSE),"")</f>
        <v/>
      </c>
      <c r="L34" s="84"/>
      <c r="M34" s="42" t="str">
        <f>IFERROR(VLOOKUP(原紙!L34,リスト!O$1:P4873,2,FALSE),"")</f>
        <v/>
      </c>
      <c r="N34" s="82"/>
      <c r="O34" s="82" t="e">
        <f>VLOOKUP(Q34,リスト!#REF!,2,FALSE)</f>
        <v>#REF!</v>
      </c>
      <c r="P34" s="82" t="e">
        <f>VLOOKUP(O34,リスト!U:AA,2,FALSE)</f>
        <v>#REF!</v>
      </c>
      <c r="Q34" s="84"/>
      <c r="R34" s="45" t="str">
        <f>IFERROR(VLOOKUP(原紙!Q34,リスト!W$1:X439,2,FALSE),"")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VLOOKUP(原紙!R34,リスト!#REF!,5,FALSE)</f>
        <v>#REF!</v>
      </c>
      <c r="AD34" s="42" t="str">
        <f t="shared" si="5"/>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4"/>
        <v>-</v>
      </c>
      <c r="D35" s="82"/>
      <c r="E35" s="82"/>
      <c r="F35" s="83"/>
      <c r="G35" s="83"/>
      <c r="H35" s="84"/>
      <c r="I35" s="42" t="str">
        <f>IFERROR(VLOOKUP(原紙!H35,リスト!G$1:H40,2,FALSE),"")</f>
        <v/>
      </c>
      <c r="J35" s="84"/>
      <c r="K35" s="42" t="str">
        <f>IFERROR(VLOOKUP(原紙!J35,リスト!J$1:K136,2,FALSE),"")</f>
        <v/>
      </c>
      <c r="L35" s="84"/>
      <c r="M35" s="42" t="str">
        <f>IFERROR(VLOOKUP(原紙!L35,リスト!O$1:P4874,2,FALSE),"")</f>
        <v/>
      </c>
      <c r="N35" s="82"/>
      <c r="O35" s="82" t="e">
        <f>VLOOKUP(Q35,リスト!#REF!,2,FALSE)</f>
        <v>#REF!</v>
      </c>
      <c r="P35" s="82" t="e">
        <f>VLOOKUP(O35,リスト!U:AA,2,FALSE)</f>
        <v>#REF!</v>
      </c>
      <c r="Q35" s="84"/>
      <c r="R35" s="45" t="str">
        <f>IFERROR(VLOOKUP(原紙!Q35,リスト!W$1:X440,2,FALSE),"")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VLOOKUP(原紙!R35,リスト!#REF!,5,FALSE)</f>
        <v>#REF!</v>
      </c>
      <c r="AD35" s="42" t="str">
        <f t="shared" si="5"/>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4"/>
        <v>-</v>
      </c>
      <c r="D36" s="82"/>
      <c r="E36" s="82"/>
      <c r="F36" s="83"/>
      <c r="G36" s="83"/>
      <c r="H36" s="84"/>
      <c r="I36" s="42" t="str">
        <f>IFERROR(VLOOKUP(原紙!H36,リスト!G$1:H41,2,FALSE),"")</f>
        <v/>
      </c>
      <c r="J36" s="84"/>
      <c r="K36" s="42" t="str">
        <f>IFERROR(VLOOKUP(原紙!J36,リスト!J$1:K137,2,FALSE),"")</f>
        <v/>
      </c>
      <c r="L36" s="84"/>
      <c r="M36" s="42" t="str">
        <f>IFERROR(VLOOKUP(原紙!L36,リスト!O$1:P4875,2,FALSE),"")</f>
        <v/>
      </c>
      <c r="N36" s="82"/>
      <c r="O36" s="82" t="e">
        <f>VLOOKUP(Q36,リスト!#REF!,2,FALSE)</f>
        <v>#REF!</v>
      </c>
      <c r="P36" s="82" t="e">
        <f>VLOOKUP(O36,リスト!U:AA,2,FALSE)</f>
        <v>#REF!</v>
      </c>
      <c r="Q36" s="84"/>
      <c r="R36" s="45" t="str">
        <f>IFERROR(VLOOKUP(原紙!Q36,リスト!W$1:X441,2,FALSE),"")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VLOOKUP(原紙!R36,リスト!#REF!,5,FALSE)</f>
        <v>#REF!</v>
      </c>
      <c r="AD36" s="42" t="str">
        <f t="shared" si="5"/>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4"/>
        <v>-</v>
      </c>
      <c r="D37" s="82"/>
      <c r="E37" s="82"/>
      <c r="F37" s="83"/>
      <c r="G37" s="83"/>
      <c r="H37" s="84"/>
      <c r="I37" s="42" t="str">
        <f>IFERROR(VLOOKUP(原紙!H37,リスト!G$1:H42,2,FALSE),"")</f>
        <v/>
      </c>
      <c r="J37" s="84"/>
      <c r="K37" s="42" t="str">
        <f>IFERROR(VLOOKUP(原紙!J37,リスト!J$1:K138,2,FALSE),"")</f>
        <v/>
      </c>
      <c r="L37" s="84"/>
      <c r="M37" s="42" t="str">
        <f>IFERROR(VLOOKUP(原紙!L37,リスト!O$1:P4876,2,FALSE),"")</f>
        <v/>
      </c>
      <c r="N37" s="82"/>
      <c r="O37" s="82" t="e">
        <f>VLOOKUP(Q37,リスト!#REF!,2,FALSE)</f>
        <v>#REF!</v>
      </c>
      <c r="P37" s="82" t="e">
        <f>VLOOKUP(O37,リスト!U:AA,2,FALSE)</f>
        <v>#REF!</v>
      </c>
      <c r="Q37" s="84"/>
      <c r="R37" s="45" t="str">
        <f>IFERROR(VLOOKUP(原紙!Q37,リスト!W$1:X442,2,FALSE),"")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VLOOKUP(原紙!R37,リスト!#REF!,5,FALSE)</f>
        <v>#REF!</v>
      </c>
      <c r="AD37" s="42" t="str">
        <f t="shared" si="5"/>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4"/>
        <v>-</v>
      </c>
      <c r="D38" s="82"/>
      <c r="E38" s="82"/>
      <c r="F38" s="83"/>
      <c r="G38" s="83"/>
      <c r="H38" s="84"/>
      <c r="I38" s="42" t="str">
        <f>IFERROR(VLOOKUP(原紙!H38,リスト!G$1:H43,2,FALSE),"")</f>
        <v/>
      </c>
      <c r="J38" s="84"/>
      <c r="K38" s="42" t="str">
        <f>IFERROR(VLOOKUP(原紙!J38,リスト!J$1:K139,2,FALSE),"")</f>
        <v/>
      </c>
      <c r="L38" s="84"/>
      <c r="M38" s="42" t="str">
        <f>IFERROR(VLOOKUP(原紙!L38,リスト!O$1:P4877,2,FALSE),"")</f>
        <v/>
      </c>
      <c r="N38" s="82"/>
      <c r="O38" s="82" t="e">
        <f>VLOOKUP(Q38,リスト!#REF!,2,FALSE)</f>
        <v>#REF!</v>
      </c>
      <c r="P38" s="82" t="e">
        <f>VLOOKUP(O38,リスト!U:AA,2,FALSE)</f>
        <v>#REF!</v>
      </c>
      <c r="Q38" s="84"/>
      <c r="R38" s="45" t="str">
        <f>IFERROR(VLOOKUP(原紙!Q38,リスト!W$1:X443,2,FALSE),"")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VLOOKUP(原紙!R38,リスト!#REF!,5,FALSE)</f>
        <v>#REF!</v>
      </c>
      <c r="AD38" s="42" t="str">
        <f t="shared" si="5"/>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4"/>
        <v>-</v>
      </c>
      <c r="D39" s="82"/>
      <c r="E39" s="82"/>
      <c r="F39" s="83"/>
      <c r="G39" s="83"/>
      <c r="H39" s="84"/>
      <c r="I39" s="42" t="str">
        <f>IFERROR(VLOOKUP(原紙!H39,リスト!G$1:H44,2,FALSE),"")</f>
        <v/>
      </c>
      <c r="J39" s="84"/>
      <c r="K39" s="42" t="str">
        <f>IFERROR(VLOOKUP(原紙!J39,リスト!J$1:K140,2,FALSE),"")</f>
        <v/>
      </c>
      <c r="L39" s="84"/>
      <c r="M39" s="42" t="str">
        <f>IFERROR(VLOOKUP(原紙!L39,リスト!O$1:P4878,2,FALSE),"")</f>
        <v/>
      </c>
      <c r="N39" s="82"/>
      <c r="O39" s="82" t="e">
        <f>VLOOKUP(Q39,リスト!#REF!,2,FALSE)</f>
        <v>#REF!</v>
      </c>
      <c r="P39" s="82" t="e">
        <f>VLOOKUP(O39,リスト!U:AA,2,FALSE)</f>
        <v>#REF!</v>
      </c>
      <c r="Q39" s="84"/>
      <c r="R39" s="45" t="str">
        <f>IFERROR(VLOOKUP(原紙!Q39,リスト!W$1:X444,2,FALSE),"")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VLOOKUP(原紙!R39,リスト!#REF!,5,FALSE)</f>
        <v>#REF!</v>
      </c>
      <c r="AD39" s="42" t="str">
        <f t="shared" si="5"/>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4"/>
        <v>-</v>
      </c>
      <c r="D40" s="82"/>
      <c r="E40" s="82"/>
      <c r="F40" s="83"/>
      <c r="G40" s="83"/>
      <c r="H40" s="84"/>
      <c r="I40" s="42" t="str">
        <f>IFERROR(VLOOKUP(原紙!H40,リスト!G$1:H45,2,FALSE),"")</f>
        <v/>
      </c>
      <c r="J40" s="84"/>
      <c r="K40" s="42" t="str">
        <f>IFERROR(VLOOKUP(原紙!J40,リスト!J$1:K141,2,FALSE),"")</f>
        <v/>
      </c>
      <c r="L40" s="84"/>
      <c r="M40" s="42" t="str">
        <f>IFERROR(VLOOKUP(原紙!L40,リスト!O$1:P4879,2,FALSE),"")</f>
        <v/>
      </c>
      <c r="N40" s="82"/>
      <c r="O40" s="82" t="e">
        <f>VLOOKUP(Q40,リスト!#REF!,2,FALSE)</f>
        <v>#REF!</v>
      </c>
      <c r="P40" s="82" t="e">
        <f>VLOOKUP(O40,リスト!U:AA,2,FALSE)</f>
        <v>#REF!</v>
      </c>
      <c r="Q40" s="84"/>
      <c r="R40" s="45" t="str">
        <f>IFERROR(VLOOKUP(原紙!Q40,リスト!W$1:X445,2,FALSE),"")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VLOOKUP(原紙!R40,リスト!#REF!,5,FALSE)</f>
        <v>#REF!</v>
      </c>
      <c r="AD40" s="42" t="str">
        <f t="shared" si="5"/>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4"/>
        <v>-</v>
      </c>
      <c r="D41" s="82"/>
      <c r="E41" s="82"/>
      <c r="F41" s="83"/>
      <c r="G41" s="83"/>
      <c r="H41" s="84"/>
      <c r="I41" s="42" t="str">
        <f>IFERROR(VLOOKUP(原紙!H41,リスト!G$1:H46,2,FALSE),"")</f>
        <v/>
      </c>
      <c r="J41" s="84"/>
      <c r="K41" s="42" t="str">
        <f>IFERROR(VLOOKUP(原紙!J41,リスト!J$1:K142,2,FALSE),"")</f>
        <v/>
      </c>
      <c r="L41" s="84"/>
      <c r="M41" s="42" t="str">
        <f>IFERROR(VLOOKUP(原紙!L41,リスト!O$1:P4880,2,FALSE),"")</f>
        <v/>
      </c>
      <c r="N41" s="82"/>
      <c r="O41" s="82" t="e">
        <f>VLOOKUP(Q41,リスト!#REF!,2,FALSE)</f>
        <v>#REF!</v>
      </c>
      <c r="P41" s="82" t="e">
        <f>VLOOKUP(O41,リスト!U:AA,2,FALSE)</f>
        <v>#REF!</v>
      </c>
      <c r="Q41" s="84"/>
      <c r="R41" s="45" t="str">
        <f>IFERROR(VLOOKUP(原紙!Q41,リスト!W$1:X446,2,FALSE),"")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VLOOKUP(原紙!R41,リスト!#REF!,5,FALSE)</f>
        <v>#REF!</v>
      </c>
      <c r="AD41" s="42" t="str">
        <f t="shared" si="5"/>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4"/>
        <v>-</v>
      </c>
      <c r="D42" s="82"/>
      <c r="E42" s="82"/>
      <c r="F42" s="83"/>
      <c r="G42" s="83"/>
      <c r="H42" s="84"/>
      <c r="I42" s="42" t="str">
        <f>IFERROR(VLOOKUP(原紙!H42,リスト!G$1:H47,2,FALSE),"")</f>
        <v/>
      </c>
      <c r="J42" s="84"/>
      <c r="K42" s="42" t="str">
        <f>IFERROR(VLOOKUP(原紙!J42,リスト!J$1:K143,2,FALSE),"")</f>
        <v/>
      </c>
      <c r="L42" s="84"/>
      <c r="M42" s="42" t="str">
        <f>IFERROR(VLOOKUP(原紙!L42,リスト!O$1:P4881,2,FALSE),"")</f>
        <v/>
      </c>
      <c r="N42" s="82"/>
      <c r="O42" s="82" t="e">
        <f>VLOOKUP(Q42,リスト!#REF!,2,FALSE)</f>
        <v>#REF!</v>
      </c>
      <c r="P42" s="82" t="e">
        <f>VLOOKUP(O42,リスト!U:AA,2,FALSE)</f>
        <v>#REF!</v>
      </c>
      <c r="Q42" s="84"/>
      <c r="R42" s="45" t="str">
        <f>IFERROR(VLOOKUP(原紙!Q42,リスト!W$1:X447,2,FALSE),"")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VLOOKUP(原紙!R42,リスト!#REF!,5,FALSE)</f>
        <v>#REF!</v>
      </c>
      <c r="AD42" s="42" t="str">
        <f t="shared" si="5"/>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4"/>
        <v>-</v>
      </c>
      <c r="D43" s="82"/>
      <c r="E43" s="82"/>
      <c r="F43" s="83"/>
      <c r="G43" s="83"/>
      <c r="H43" s="84"/>
      <c r="I43" s="42" t="str">
        <f>IFERROR(VLOOKUP(原紙!H43,リスト!G$1:H48,2,FALSE),"")</f>
        <v/>
      </c>
      <c r="J43" s="84"/>
      <c r="K43" s="42" t="str">
        <f>IFERROR(VLOOKUP(原紙!J43,リスト!J$1:K144,2,FALSE),"")</f>
        <v/>
      </c>
      <c r="L43" s="84"/>
      <c r="M43" s="42" t="str">
        <f>IFERROR(VLOOKUP(原紙!L43,リスト!O$1:P4882,2,FALSE),"")</f>
        <v/>
      </c>
      <c r="N43" s="82"/>
      <c r="O43" s="82" t="e">
        <f>VLOOKUP(Q43,リスト!#REF!,2,FALSE)</f>
        <v>#REF!</v>
      </c>
      <c r="P43" s="82" t="e">
        <f>VLOOKUP(O43,リスト!U:AA,2,FALSE)</f>
        <v>#REF!</v>
      </c>
      <c r="Q43" s="84"/>
      <c r="R43" s="45" t="str">
        <f>IFERROR(VLOOKUP(原紙!Q43,リスト!W$1:X448,2,FALSE),"")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VLOOKUP(原紙!R43,リスト!#REF!,5,FALSE)</f>
        <v>#REF!</v>
      </c>
      <c r="AD43" s="42" t="str">
        <f t="shared" si="5"/>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4"/>
        <v>-</v>
      </c>
      <c r="D44" s="82"/>
      <c r="E44" s="82"/>
      <c r="F44" s="83"/>
      <c r="G44" s="83"/>
      <c r="H44" s="84"/>
      <c r="I44" s="42" t="str">
        <f>IFERROR(VLOOKUP(原紙!H44,リスト!G$1:H49,2,FALSE),"")</f>
        <v/>
      </c>
      <c r="J44" s="84"/>
      <c r="K44" s="42" t="str">
        <f>IFERROR(VLOOKUP(原紙!J44,リスト!J$1:K145,2,FALSE),"")</f>
        <v/>
      </c>
      <c r="L44" s="84"/>
      <c r="M44" s="42" t="str">
        <f>IFERROR(VLOOKUP(原紙!L44,リスト!O$1:P4883,2,FALSE),"")</f>
        <v/>
      </c>
      <c r="N44" s="82"/>
      <c r="O44" s="82" t="e">
        <f>VLOOKUP(Q44,リスト!#REF!,2,FALSE)</f>
        <v>#REF!</v>
      </c>
      <c r="P44" s="82" t="e">
        <f>VLOOKUP(O44,リスト!U:AA,2,FALSE)</f>
        <v>#REF!</v>
      </c>
      <c r="Q44" s="84"/>
      <c r="R44" s="45" t="str">
        <f>IFERROR(VLOOKUP(原紙!Q44,リスト!W$1:X449,2,FALSE),"")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VLOOKUP(原紙!R44,リスト!#REF!,5,FALSE)</f>
        <v>#REF!</v>
      </c>
      <c r="AD44" s="42" t="str">
        <f t="shared" si="5"/>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4"/>
        <v>-</v>
      </c>
      <c r="D45" s="82"/>
      <c r="E45" s="82"/>
      <c r="F45" s="83"/>
      <c r="G45" s="83"/>
      <c r="H45" s="84"/>
      <c r="I45" s="42" t="str">
        <f>IFERROR(VLOOKUP(原紙!H45,リスト!G$1:H50,2,FALSE),"")</f>
        <v/>
      </c>
      <c r="J45" s="84"/>
      <c r="K45" s="42" t="str">
        <f>IFERROR(VLOOKUP(原紙!J45,リスト!J$1:K146,2,FALSE),"")</f>
        <v/>
      </c>
      <c r="L45" s="84"/>
      <c r="M45" s="42" t="str">
        <f>IFERROR(VLOOKUP(原紙!L45,リスト!O$1:P4884,2,FALSE),"")</f>
        <v/>
      </c>
      <c r="N45" s="82"/>
      <c r="O45" s="82" t="e">
        <f>VLOOKUP(Q45,リスト!#REF!,2,FALSE)</f>
        <v>#REF!</v>
      </c>
      <c r="P45" s="82" t="e">
        <f>VLOOKUP(O45,リスト!U:AA,2,FALSE)</f>
        <v>#REF!</v>
      </c>
      <c r="Q45" s="84"/>
      <c r="R45" s="45" t="str">
        <f>IFERROR(VLOOKUP(原紙!Q45,リスト!W$1:X450,2,FALSE),"")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VLOOKUP(原紙!R45,リスト!#REF!,5,FALSE)</f>
        <v>#REF!</v>
      </c>
      <c r="AD45" s="42" t="str">
        <f t="shared" si="5"/>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4"/>
        <v>-</v>
      </c>
      <c r="D46" s="82"/>
      <c r="E46" s="82"/>
      <c r="F46" s="83"/>
      <c r="G46" s="83"/>
      <c r="H46" s="84"/>
      <c r="I46" s="42" t="str">
        <f>IFERROR(VLOOKUP(原紙!H46,リスト!G$1:H51,2,FALSE),"")</f>
        <v/>
      </c>
      <c r="J46" s="84"/>
      <c r="K46" s="42" t="str">
        <f>IFERROR(VLOOKUP(原紙!J46,リスト!J$1:K147,2,FALSE),"")</f>
        <v/>
      </c>
      <c r="L46" s="84"/>
      <c r="M46" s="42" t="str">
        <f>IFERROR(VLOOKUP(原紙!L46,リスト!O$1:P4885,2,FALSE),"")</f>
        <v/>
      </c>
      <c r="N46" s="82"/>
      <c r="O46" s="82" t="e">
        <f>VLOOKUP(Q46,リスト!#REF!,2,FALSE)</f>
        <v>#REF!</v>
      </c>
      <c r="P46" s="82" t="e">
        <f>VLOOKUP(O46,リスト!U:AA,2,FALSE)</f>
        <v>#REF!</v>
      </c>
      <c r="Q46" s="84"/>
      <c r="R46" s="45" t="str">
        <f>IFERROR(VLOOKUP(原紙!Q46,リスト!W$1:X451,2,FALSE),"")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VLOOKUP(原紙!R46,リスト!#REF!,5,FALSE)</f>
        <v>#REF!</v>
      </c>
      <c r="AD46" s="42" t="str">
        <f t="shared" si="5"/>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4"/>
        <v>-</v>
      </c>
      <c r="D47" s="82"/>
      <c r="E47" s="82"/>
      <c r="F47" s="83"/>
      <c r="G47" s="83"/>
      <c r="H47" s="84"/>
      <c r="I47" s="42" t="str">
        <f>IFERROR(VLOOKUP(原紙!H47,リスト!G$1:H52,2,FALSE),"")</f>
        <v/>
      </c>
      <c r="J47" s="84"/>
      <c r="K47" s="42" t="str">
        <f>IFERROR(VLOOKUP(原紙!J47,リスト!J$1:K148,2,FALSE),"")</f>
        <v/>
      </c>
      <c r="L47" s="84"/>
      <c r="M47" s="42" t="str">
        <f>IFERROR(VLOOKUP(原紙!L47,リスト!O$1:P4886,2,FALSE),"")</f>
        <v/>
      </c>
      <c r="N47" s="82"/>
      <c r="O47" s="82" t="e">
        <f>VLOOKUP(Q47,リスト!#REF!,2,FALSE)</f>
        <v>#REF!</v>
      </c>
      <c r="P47" s="82" t="e">
        <f>VLOOKUP(O47,リスト!U:AA,2,FALSE)</f>
        <v>#REF!</v>
      </c>
      <c r="Q47" s="84"/>
      <c r="R47" s="45" t="str">
        <f>IFERROR(VLOOKUP(原紙!Q47,リスト!W$1:X452,2,FALSE),"")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VLOOKUP(原紙!R47,リスト!#REF!,5,FALSE)</f>
        <v>#REF!</v>
      </c>
      <c r="AD47" s="42" t="str">
        <f t="shared" si="5"/>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4"/>
        <v>-</v>
      </c>
      <c r="D48" s="82"/>
      <c r="E48" s="82"/>
      <c r="F48" s="83"/>
      <c r="G48" s="83"/>
      <c r="H48" s="84"/>
      <c r="I48" s="42" t="str">
        <f>IFERROR(VLOOKUP(原紙!H48,リスト!G$1:H53,2,FALSE),"")</f>
        <v/>
      </c>
      <c r="J48" s="84"/>
      <c r="K48" s="42" t="str">
        <f>IFERROR(VLOOKUP(原紙!J48,リスト!J$1:K149,2,FALSE),"")</f>
        <v/>
      </c>
      <c r="L48" s="84"/>
      <c r="M48" s="42" t="str">
        <f>IFERROR(VLOOKUP(原紙!L48,リスト!O$1:P4887,2,FALSE),"")</f>
        <v/>
      </c>
      <c r="N48" s="82"/>
      <c r="O48" s="82" t="e">
        <f>VLOOKUP(Q48,リスト!#REF!,2,FALSE)</f>
        <v>#REF!</v>
      </c>
      <c r="P48" s="82" t="e">
        <f>VLOOKUP(O48,リスト!U:AA,2,FALSE)</f>
        <v>#REF!</v>
      </c>
      <c r="Q48" s="84"/>
      <c r="R48" s="45" t="str">
        <f>IFERROR(VLOOKUP(原紙!Q48,リスト!W$1:X453,2,FALSE),"")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VLOOKUP(原紙!R48,リスト!#REF!,5,FALSE)</f>
        <v>#REF!</v>
      </c>
      <c r="AD48" s="42" t="str">
        <f t="shared" si="5"/>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4"/>
        <v>-</v>
      </c>
      <c r="D49" s="82"/>
      <c r="E49" s="82"/>
      <c r="F49" s="83"/>
      <c r="G49" s="83"/>
      <c r="H49" s="84"/>
      <c r="I49" s="42" t="str">
        <f>IFERROR(VLOOKUP(原紙!H49,リスト!G$1:H54,2,FALSE),"")</f>
        <v/>
      </c>
      <c r="J49" s="84"/>
      <c r="K49" s="42" t="str">
        <f>IFERROR(VLOOKUP(原紙!J49,リスト!J$1:K150,2,FALSE),"")</f>
        <v/>
      </c>
      <c r="L49" s="84"/>
      <c r="M49" s="42" t="str">
        <f>IFERROR(VLOOKUP(原紙!L49,リスト!O$1:P4888,2,FALSE),"")</f>
        <v/>
      </c>
      <c r="N49" s="82"/>
      <c r="O49" s="82" t="e">
        <f>VLOOKUP(Q49,リスト!#REF!,2,FALSE)</f>
        <v>#REF!</v>
      </c>
      <c r="P49" s="82" t="e">
        <f>VLOOKUP(O49,リスト!U:AA,2,FALSE)</f>
        <v>#REF!</v>
      </c>
      <c r="Q49" s="84"/>
      <c r="R49" s="45" t="str">
        <f>IFERROR(VLOOKUP(原紙!Q49,リスト!W$1:X454,2,FALSE),"")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VLOOKUP(原紙!R49,リスト!#REF!,5,FALSE)</f>
        <v>#REF!</v>
      </c>
      <c r="AD49" s="42" t="str">
        <f t="shared" si="5"/>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4"/>
        <v>-</v>
      </c>
      <c r="D50" s="82"/>
      <c r="E50" s="82"/>
      <c r="F50" s="83"/>
      <c r="G50" s="83"/>
      <c r="H50" s="84"/>
      <c r="I50" s="42" t="str">
        <f>IFERROR(VLOOKUP(原紙!H50,リスト!G$1:H55,2,FALSE),"")</f>
        <v/>
      </c>
      <c r="J50" s="84"/>
      <c r="K50" s="42" t="str">
        <f>IFERROR(VLOOKUP(原紙!J50,リスト!J$1:K151,2,FALSE),"")</f>
        <v/>
      </c>
      <c r="L50" s="84"/>
      <c r="M50" s="42" t="str">
        <f>IFERROR(VLOOKUP(原紙!L50,リスト!O$1:P4889,2,FALSE),"")</f>
        <v/>
      </c>
      <c r="N50" s="82"/>
      <c r="O50" s="82" t="e">
        <f>VLOOKUP(Q50,リスト!#REF!,2,FALSE)</f>
        <v>#REF!</v>
      </c>
      <c r="P50" s="82" t="e">
        <f>VLOOKUP(O50,リスト!U:AA,2,FALSE)</f>
        <v>#REF!</v>
      </c>
      <c r="Q50" s="84"/>
      <c r="R50" s="45" t="str">
        <f>IFERROR(VLOOKUP(原紙!Q50,リスト!W$1:X455,2,FALSE),"")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VLOOKUP(原紙!R50,リスト!#REF!,5,FALSE)</f>
        <v>#REF!</v>
      </c>
      <c r="AD50" s="42" t="str">
        <f t="shared" si="5"/>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4"/>
        <v>-</v>
      </c>
      <c r="D51" s="82"/>
      <c r="E51" s="82"/>
      <c r="F51" s="83"/>
      <c r="G51" s="83"/>
      <c r="H51" s="84"/>
      <c r="I51" s="42" t="str">
        <f>IFERROR(VLOOKUP(原紙!H51,リスト!G$1:H56,2,FALSE),"")</f>
        <v/>
      </c>
      <c r="J51" s="84"/>
      <c r="K51" s="42" t="str">
        <f>IFERROR(VLOOKUP(原紙!J51,リスト!J$1:K152,2,FALSE),"")</f>
        <v/>
      </c>
      <c r="L51" s="84"/>
      <c r="M51" s="42" t="str">
        <f>IFERROR(VLOOKUP(原紙!L51,リスト!O$1:P4890,2,FALSE),"")</f>
        <v/>
      </c>
      <c r="N51" s="82"/>
      <c r="O51" s="82" t="e">
        <f>VLOOKUP(Q51,リスト!#REF!,2,FALSE)</f>
        <v>#REF!</v>
      </c>
      <c r="P51" s="82" t="e">
        <f>VLOOKUP(O51,リスト!U:AA,2,FALSE)</f>
        <v>#REF!</v>
      </c>
      <c r="Q51" s="84"/>
      <c r="R51" s="45" t="str">
        <f>IFERROR(VLOOKUP(原紙!Q51,リスト!W$1:X456,2,FALSE),"")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VLOOKUP(原紙!R51,リスト!#REF!,5,FALSE)</f>
        <v>#REF!</v>
      </c>
      <c r="AD51" s="42" t="str">
        <f t="shared" si="5"/>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4"/>
        <v>-</v>
      </c>
      <c r="D52" s="82"/>
      <c r="E52" s="82"/>
      <c r="F52" s="83"/>
      <c r="G52" s="83"/>
      <c r="H52" s="84"/>
      <c r="I52" s="42" t="str">
        <f>IFERROR(VLOOKUP(原紙!H52,リスト!G$1:H57,2,FALSE),"")</f>
        <v/>
      </c>
      <c r="J52" s="84"/>
      <c r="K52" s="42" t="str">
        <f>IFERROR(VLOOKUP(原紙!J52,リスト!J$1:K153,2,FALSE),"")</f>
        <v/>
      </c>
      <c r="L52" s="84"/>
      <c r="M52" s="42" t="str">
        <f>IFERROR(VLOOKUP(原紙!L52,リスト!O$1:P4891,2,FALSE),"")</f>
        <v/>
      </c>
      <c r="N52" s="82"/>
      <c r="O52" s="82" t="e">
        <f>VLOOKUP(Q52,リスト!#REF!,2,FALSE)</f>
        <v>#REF!</v>
      </c>
      <c r="P52" s="82" t="e">
        <f>VLOOKUP(O52,リスト!U:AA,2,FALSE)</f>
        <v>#REF!</v>
      </c>
      <c r="Q52" s="84"/>
      <c r="R52" s="45" t="str">
        <f>IFERROR(VLOOKUP(原紙!Q52,リスト!W$1:X457,2,FALSE),"")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VLOOKUP(原紙!R52,リスト!#REF!,5,FALSE)</f>
        <v>#REF!</v>
      </c>
      <c r="AD52" s="42" t="str">
        <f t="shared" si="5"/>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4"/>
        <v>-</v>
      </c>
      <c r="D53" s="82"/>
      <c r="E53" s="82"/>
      <c r="F53" s="83"/>
      <c r="G53" s="83"/>
      <c r="H53" s="84"/>
      <c r="I53" s="42" t="str">
        <f>IFERROR(VLOOKUP(原紙!H53,リスト!G$1:H58,2,FALSE),"")</f>
        <v/>
      </c>
      <c r="J53" s="84"/>
      <c r="K53" s="42" t="str">
        <f>IFERROR(VLOOKUP(原紙!J53,リスト!J$1:K154,2,FALSE),"")</f>
        <v/>
      </c>
      <c r="L53" s="84"/>
      <c r="M53" s="42" t="str">
        <f>IFERROR(VLOOKUP(原紙!L53,リスト!O$1:P4892,2,FALSE),"")</f>
        <v/>
      </c>
      <c r="N53" s="82"/>
      <c r="O53" s="82" t="e">
        <f>VLOOKUP(Q53,リスト!#REF!,2,FALSE)</f>
        <v>#REF!</v>
      </c>
      <c r="P53" s="82" t="e">
        <f>VLOOKUP(O53,リスト!U:AA,2,FALSE)</f>
        <v>#REF!</v>
      </c>
      <c r="Q53" s="84"/>
      <c r="R53" s="45" t="str">
        <f>IFERROR(VLOOKUP(原紙!Q53,リスト!W$1:X458,2,FALSE),"")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VLOOKUP(原紙!R53,リスト!#REF!,5,FALSE)</f>
        <v>#REF!</v>
      </c>
      <c r="AD53" s="42" t="str">
        <f t="shared" si="5"/>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4"/>
        <v>-</v>
      </c>
      <c r="D54" s="82"/>
      <c r="E54" s="82"/>
      <c r="F54" s="83"/>
      <c r="G54" s="83"/>
      <c r="H54" s="84"/>
      <c r="I54" s="42" t="str">
        <f>IFERROR(VLOOKUP(原紙!H54,リスト!G$1:H59,2,FALSE),"")</f>
        <v/>
      </c>
      <c r="J54" s="84"/>
      <c r="K54" s="42" t="str">
        <f>IFERROR(VLOOKUP(原紙!J54,リスト!J$1:K155,2,FALSE),"")</f>
        <v/>
      </c>
      <c r="L54" s="84"/>
      <c r="M54" s="42" t="str">
        <f>IFERROR(VLOOKUP(原紙!L54,リスト!O$1:P4893,2,FALSE),"")</f>
        <v/>
      </c>
      <c r="N54" s="82"/>
      <c r="O54" s="82" t="e">
        <f>VLOOKUP(Q54,リスト!#REF!,2,FALSE)</f>
        <v>#REF!</v>
      </c>
      <c r="P54" s="82" t="e">
        <f>VLOOKUP(O54,リスト!U:AA,2,FALSE)</f>
        <v>#REF!</v>
      </c>
      <c r="Q54" s="84"/>
      <c r="R54" s="45" t="str">
        <f>IFERROR(VLOOKUP(原紙!Q54,リスト!W$1:X459,2,FALSE),"")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VLOOKUP(原紙!R54,リスト!#REF!,5,FALSE)</f>
        <v>#REF!</v>
      </c>
      <c r="AD54" s="42" t="str">
        <f t="shared" si="5"/>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4"/>
        <v>-</v>
      </c>
      <c r="D55" s="82"/>
      <c r="E55" s="82"/>
      <c r="F55" s="83"/>
      <c r="G55" s="83"/>
      <c r="H55" s="84"/>
      <c r="I55" s="42" t="str">
        <f>IFERROR(VLOOKUP(原紙!H55,リスト!G$1:H60,2,FALSE),"")</f>
        <v/>
      </c>
      <c r="J55" s="84"/>
      <c r="K55" s="42" t="str">
        <f>IFERROR(VLOOKUP(原紙!J55,リスト!J$1:K156,2,FALSE),"")</f>
        <v/>
      </c>
      <c r="L55" s="84"/>
      <c r="M55" s="42" t="str">
        <f>IFERROR(VLOOKUP(原紙!L55,リスト!O$1:P4894,2,FALSE),"")</f>
        <v/>
      </c>
      <c r="N55" s="82"/>
      <c r="O55" s="82" t="e">
        <f>VLOOKUP(Q55,リスト!#REF!,2,FALSE)</f>
        <v>#REF!</v>
      </c>
      <c r="P55" s="82" t="e">
        <f>VLOOKUP(O55,リスト!U:AA,2,FALSE)</f>
        <v>#REF!</v>
      </c>
      <c r="Q55" s="84"/>
      <c r="R55" s="45" t="str">
        <f>IFERROR(VLOOKUP(原紙!Q55,リスト!W$1:X460,2,FALSE),"")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VLOOKUP(原紙!R55,リスト!#REF!,5,FALSE)</f>
        <v>#REF!</v>
      </c>
      <c r="AD55" s="42" t="str">
        <f t="shared" si="5"/>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4"/>
        <v>-</v>
      </c>
      <c r="D56" s="82"/>
      <c r="E56" s="82"/>
      <c r="F56" s="83"/>
      <c r="G56" s="83"/>
      <c r="H56" s="84"/>
      <c r="I56" s="42" t="str">
        <f>IFERROR(VLOOKUP(原紙!H56,リスト!G$1:H61,2,FALSE),"")</f>
        <v/>
      </c>
      <c r="J56" s="84"/>
      <c r="K56" s="42" t="str">
        <f>IFERROR(VLOOKUP(原紙!J56,リスト!J$1:K157,2,FALSE),"")</f>
        <v/>
      </c>
      <c r="L56" s="84"/>
      <c r="M56" s="42" t="str">
        <f>IFERROR(VLOOKUP(原紙!L56,リスト!O$1:P4895,2,FALSE),"")</f>
        <v/>
      </c>
      <c r="N56" s="82"/>
      <c r="O56" s="82" t="e">
        <f>VLOOKUP(Q56,リスト!#REF!,2,FALSE)</f>
        <v>#REF!</v>
      </c>
      <c r="P56" s="82" t="e">
        <f>VLOOKUP(O56,リスト!U:AA,2,FALSE)</f>
        <v>#REF!</v>
      </c>
      <c r="Q56" s="84"/>
      <c r="R56" s="45" t="str">
        <f>IFERROR(VLOOKUP(原紙!Q56,リスト!W$1:X461,2,FALSE),"")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VLOOKUP(原紙!R56,リスト!#REF!,5,FALSE)</f>
        <v>#REF!</v>
      </c>
      <c r="AD56" s="42" t="str">
        <f t="shared" si="5"/>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4"/>
        <v>-</v>
      </c>
      <c r="D57" s="82"/>
      <c r="E57" s="82"/>
      <c r="F57" s="83"/>
      <c r="G57" s="83"/>
      <c r="H57" s="84"/>
      <c r="I57" s="42" t="str">
        <f>IFERROR(VLOOKUP(原紙!H57,リスト!G$1:H62,2,FALSE),"")</f>
        <v/>
      </c>
      <c r="J57" s="84"/>
      <c r="K57" s="42" t="str">
        <f>IFERROR(VLOOKUP(原紙!J57,リスト!J$1:K158,2,FALSE),"")</f>
        <v/>
      </c>
      <c r="L57" s="84"/>
      <c r="M57" s="42" t="str">
        <f>IFERROR(VLOOKUP(原紙!L57,リスト!O$1:P4896,2,FALSE),"")</f>
        <v/>
      </c>
      <c r="N57" s="82"/>
      <c r="O57" s="82" t="e">
        <f>VLOOKUP(Q57,リスト!#REF!,2,FALSE)</f>
        <v>#REF!</v>
      </c>
      <c r="P57" s="82" t="e">
        <f>VLOOKUP(O57,リスト!U:AA,2,FALSE)</f>
        <v>#REF!</v>
      </c>
      <c r="Q57" s="84"/>
      <c r="R57" s="45" t="str">
        <f>IFERROR(VLOOKUP(原紙!Q57,リスト!W$1:X462,2,FALSE),"")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VLOOKUP(原紙!R57,リスト!#REF!,5,FALSE)</f>
        <v>#REF!</v>
      </c>
      <c r="AD57" s="42" t="str">
        <f t="shared" si="5"/>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4"/>
        <v>-</v>
      </c>
      <c r="D58" s="82"/>
      <c r="E58" s="82"/>
      <c r="F58" s="83"/>
      <c r="G58" s="83"/>
      <c r="H58" s="84"/>
      <c r="I58" s="42" t="str">
        <f>IFERROR(VLOOKUP(原紙!H58,リスト!G$1:H63,2,FALSE),"")</f>
        <v/>
      </c>
      <c r="J58" s="84"/>
      <c r="K58" s="42" t="str">
        <f>IFERROR(VLOOKUP(原紙!J58,リスト!J$1:K159,2,FALSE),"")</f>
        <v/>
      </c>
      <c r="L58" s="84"/>
      <c r="M58" s="42" t="str">
        <f>IFERROR(VLOOKUP(原紙!L58,リスト!O$1:P4897,2,FALSE),"")</f>
        <v/>
      </c>
      <c r="N58" s="82"/>
      <c r="O58" s="82" t="e">
        <f>VLOOKUP(Q58,リスト!#REF!,2,FALSE)</f>
        <v>#REF!</v>
      </c>
      <c r="P58" s="82" t="e">
        <f>VLOOKUP(O58,リスト!U:AA,2,FALSE)</f>
        <v>#REF!</v>
      </c>
      <c r="Q58" s="84"/>
      <c r="R58" s="45" t="str">
        <f>IFERROR(VLOOKUP(原紙!Q58,リスト!W$1:X463,2,FALSE),"")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VLOOKUP(原紙!R58,リスト!#REF!,5,FALSE)</f>
        <v>#REF!</v>
      </c>
      <c r="AD58" s="42" t="str">
        <f t="shared" si="5"/>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4"/>
        <v>-</v>
      </c>
      <c r="D59" s="82"/>
      <c r="E59" s="82"/>
      <c r="F59" s="83"/>
      <c r="G59" s="83"/>
      <c r="H59" s="84"/>
      <c r="I59" s="42" t="str">
        <f>IFERROR(VLOOKUP(原紙!H59,リスト!G$1:H64,2,FALSE),"")</f>
        <v/>
      </c>
      <c r="J59" s="84"/>
      <c r="K59" s="42" t="str">
        <f>IFERROR(VLOOKUP(原紙!J59,リスト!J$1:K160,2,FALSE),"")</f>
        <v/>
      </c>
      <c r="L59" s="84"/>
      <c r="M59" s="42" t="str">
        <f>IFERROR(VLOOKUP(原紙!L59,リスト!O$1:P4898,2,FALSE),"")</f>
        <v/>
      </c>
      <c r="N59" s="82"/>
      <c r="O59" s="82" t="e">
        <f>VLOOKUP(Q59,リスト!#REF!,2,FALSE)</f>
        <v>#REF!</v>
      </c>
      <c r="P59" s="82" t="e">
        <f>VLOOKUP(O59,リスト!U:AA,2,FALSE)</f>
        <v>#REF!</v>
      </c>
      <c r="Q59" s="84"/>
      <c r="R59" s="45" t="str">
        <f>IFERROR(VLOOKUP(原紙!Q59,リスト!W$1:X464,2,FALSE),"")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VLOOKUP(原紙!R59,リスト!#REF!,5,FALSE)</f>
        <v>#REF!</v>
      </c>
      <c r="AD59" s="42" t="str">
        <f t="shared" si="5"/>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4"/>
        <v>-</v>
      </c>
      <c r="D60" s="82"/>
      <c r="E60" s="82"/>
      <c r="F60" s="83"/>
      <c r="G60" s="83"/>
      <c r="H60" s="84"/>
      <c r="I60" s="42" t="str">
        <f>IFERROR(VLOOKUP(原紙!H60,リスト!G$1:H65,2,FALSE),"")</f>
        <v/>
      </c>
      <c r="J60" s="84"/>
      <c r="K60" s="42" t="str">
        <f>IFERROR(VLOOKUP(原紙!J60,リスト!J$1:K161,2,FALSE),"")</f>
        <v/>
      </c>
      <c r="L60" s="84"/>
      <c r="M60" s="42" t="str">
        <f>IFERROR(VLOOKUP(原紙!L60,リスト!O$1:P4899,2,FALSE),"")</f>
        <v/>
      </c>
      <c r="N60" s="82"/>
      <c r="O60" s="82" t="e">
        <f>VLOOKUP(Q60,リスト!#REF!,2,FALSE)</f>
        <v>#REF!</v>
      </c>
      <c r="P60" s="82" t="e">
        <f>VLOOKUP(O60,リスト!U:AA,2,FALSE)</f>
        <v>#REF!</v>
      </c>
      <c r="Q60" s="84"/>
      <c r="R60" s="45" t="str">
        <f>IFERROR(VLOOKUP(原紙!Q60,リスト!W$1:X465,2,FALSE),"")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VLOOKUP(原紙!R60,リスト!#REF!,5,FALSE)</f>
        <v>#REF!</v>
      </c>
      <c r="AD60" s="42" t="str">
        <f t="shared" si="5"/>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4"/>
        <v>-</v>
      </c>
      <c r="D61" s="82"/>
      <c r="E61" s="82"/>
      <c r="F61" s="83"/>
      <c r="G61" s="83"/>
      <c r="H61" s="84"/>
      <c r="I61" s="42" t="str">
        <f>IFERROR(VLOOKUP(原紙!H61,リスト!G$1:H66,2,FALSE),"")</f>
        <v/>
      </c>
      <c r="J61" s="84"/>
      <c r="K61" s="42" t="str">
        <f>IFERROR(VLOOKUP(原紙!J61,リスト!J$1:K162,2,FALSE),"")</f>
        <v/>
      </c>
      <c r="L61" s="84"/>
      <c r="M61" s="42" t="str">
        <f>IFERROR(VLOOKUP(原紙!L61,リスト!O$1:P4900,2,FALSE),"")</f>
        <v/>
      </c>
      <c r="N61" s="82"/>
      <c r="O61" s="82" t="e">
        <f>VLOOKUP(Q61,リスト!#REF!,2,FALSE)</f>
        <v>#REF!</v>
      </c>
      <c r="P61" s="82" t="e">
        <f>VLOOKUP(O61,リスト!U:AA,2,FALSE)</f>
        <v>#REF!</v>
      </c>
      <c r="Q61" s="84"/>
      <c r="R61" s="45" t="str">
        <f>IFERROR(VLOOKUP(原紙!Q61,リスト!W$1:X466,2,FALSE),"")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VLOOKUP(原紙!R61,リスト!#REF!,5,FALSE)</f>
        <v>#REF!</v>
      </c>
      <c r="AD61" s="42" t="str">
        <f t="shared" si="5"/>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4"/>
        <v>-</v>
      </c>
      <c r="D62" s="82"/>
      <c r="E62" s="82"/>
      <c r="F62" s="83"/>
      <c r="G62" s="83"/>
      <c r="H62" s="84"/>
      <c r="I62" s="42" t="str">
        <f>IFERROR(VLOOKUP(原紙!H62,リスト!G$1:H67,2,FALSE),"")</f>
        <v/>
      </c>
      <c r="J62" s="84"/>
      <c r="K62" s="42" t="str">
        <f>IFERROR(VLOOKUP(原紙!J62,リスト!J$1:K163,2,FALSE),"")</f>
        <v/>
      </c>
      <c r="L62" s="84"/>
      <c r="M62" s="42" t="str">
        <f>IFERROR(VLOOKUP(原紙!L62,リスト!O$1:P4901,2,FALSE),"")</f>
        <v/>
      </c>
      <c r="N62" s="82"/>
      <c r="O62" s="82" t="e">
        <f>VLOOKUP(Q62,リスト!#REF!,2,FALSE)</f>
        <v>#REF!</v>
      </c>
      <c r="P62" s="82" t="e">
        <f>VLOOKUP(O62,リスト!U:AA,2,FALSE)</f>
        <v>#REF!</v>
      </c>
      <c r="Q62" s="84"/>
      <c r="R62" s="45" t="str">
        <f>IFERROR(VLOOKUP(原紙!Q62,リスト!W$1:X467,2,FALSE),"")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VLOOKUP(原紙!R62,リスト!#REF!,5,FALSE)</f>
        <v>#REF!</v>
      </c>
      <c r="AD62" s="42" t="str">
        <f t="shared" si="5"/>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4"/>
        <v>-</v>
      </c>
      <c r="D63" s="82"/>
      <c r="E63" s="82"/>
      <c r="F63" s="83"/>
      <c r="G63" s="83"/>
      <c r="H63" s="84"/>
      <c r="I63" s="42" t="str">
        <f>IFERROR(VLOOKUP(原紙!H63,リスト!G$1:H68,2,FALSE),"")</f>
        <v/>
      </c>
      <c r="J63" s="84"/>
      <c r="K63" s="42" t="str">
        <f>IFERROR(VLOOKUP(原紙!J63,リスト!J$1:K164,2,FALSE),"")</f>
        <v/>
      </c>
      <c r="L63" s="84"/>
      <c r="M63" s="42" t="str">
        <f>IFERROR(VLOOKUP(原紙!L63,リスト!O$1:P4902,2,FALSE),"")</f>
        <v/>
      </c>
      <c r="N63" s="82"/>
      <c r="O63" s="82" t="e">
        <f>VLOOKUP(Q63,リスト!#REF!,2,FALSE)</f>
        <v>#REF!</v>
      </c>
      <c r="P63" s="82" t="e">
        <f>VLOOKUP(O63,リスト!U:AA,2,FALSE)</f>
        <v>#REF!</v>
      </c>
      <c r="Q63" s="84"/>
      <c r="R63" s="45" t="str">
        <f>IFERROR(VLOOKUP(原紙!Q63,リスト!W$1:X468,2,FALSE),"")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VLOOKUP(原紙!R63,リスト!#REF!,5,FALSE)</f>
        <v>#REF!</v>
      </c>
      <c r="AD63" s="42" t="str">
        <f t="shared" si="5"/>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4"/>
        <v>-</v>
      </c>
      <c r="D64" s="82"/>
      <c r="E64" s="82"/>
      <c r="F64" s="83"/>
      <c r="G64" s="83"/>
      <c r="H64" s="84"/>
      <c r="I64" s="42" t="str">
        <f>IFERROR(VLOOKUP(原紙!H64,リスト!G$1:H69,2,FALSE),"")</f>
        <v/>
      </c>
      <c r="J64" s="84"/>
      <c r="K64" s="42" t="str">
        <f>IFERROR(VLOOKUP(原紙!J64,リスト!J$1:K165,2,FALSE),"")</f>
        <v/>
      </c>
      <c r="L64" s="84"/>
      <c r="M64" s="42" t="str">
        <f>IFERROR(VLOOKUP(原紙!L64,リスト!O$1:P4903,2,FALSE),"")</f>
        <v/>
      </c>
      <c r="N64" s="82"/>
      <c r="O64" s="82" t="e">
        <f>VLOOKUP(Q64,リスト!#REF!,2,FALSE)</f>
        <v>#REF!</v>
      </c>
      <c r="P64" s="82" t="e">
        <f>VLOOKUP(O64,リスト!U:AA,2,FALSE)</f>
        <v>#REF!</v>
      </c>
      <c r="Q64" s="84"/>
      <c r="R64" s="45" t="str">
        <f>IFERROR(VLOOKUP(原紙!Q64,リスト!W$1:X469,2,FALSE),"")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VLOOKUP(原紙!R64,リスト!#REF!,5,FALSE)</f>
        <v>#REF!</v>
      </c>
      <c r="AD64" s="42" t="str">
        <f t="shared" si="5"/>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4"/>
        <v>-</v>
      </c>
      <c r="D65" s="82"/>
      <c r="E65" s="82"/>
      <c r="F65" s="83"/>
      <c r="G65" s="83"/>
      <c r="H65" s="84"/>
      <c r="I65" s="42" t="str">
        <f>IFERROR(VLOOKUP(原紙!H65,リスト!G$1:H70,2,FALSE),"")</f>
        <v/>
      </c>
      <c r="J65" s="84"/>
      <c r="K65" s="42" t="str">
        <f>IFERROR(VLOOKUP(原紙!J65,リスト!J$1:K166,2,FALSE),"")</f>
        <v/>
      </c>
      <c r="L65" s="84"/>
      <c r="M65" s="42" t="str">
        <f>IFERROR(VLOOKUP(原紙!L65,リスト!O$1:P4904,2,FALSE),"")</f>
        <v/>
      </c>
      <c r="N65" s="82"/>
      <c r="O65" s="82" t="e">
        <f>VLOOKUP(Q65,リスト!#REF!,2,FALSE)</f>
        <v>#REF!</v>
      </c>
      <c r="P65" s="82" t="e">
        <f>VLOOKUP(O65,リスト!U:AA,2,FALSE)</f>
        <v>#REF!</v>
      </c>
      <c r="Q65" s="84"/>
      <c r="R65" s="45" t="str">
        <f>IFERROR(VLOOKUP(原紙!Q65,リスト!W$1:X470,2,FALSE),"")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VLOOKUP(原紙!R65,リスト!#REF!,5,FALSE)</f>
        <v>#REF!</v>
      </c>
      <c r="AD65" s="42" t="str">
        <f t="shared" si="5"/>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4"/>
        <v>-</v>
      </c>
      <c r="D66" s="82"/>
      <c r="E66" s="82"/>
      <c r="F66" s="83"/>
      <c r="G66" s="83"/>
      <c r="H66" s="84"/>
      <c r="I66" s="42" t="str">
        <f>IFERROR(VLOOKUP(原紙!H66,リスト!G$1:H71,2,FALSE),"")</f>
        <v/>
      </c>
      <c r="J66" s="84"/>
      <c r="K66" s="42" t="str">
        <f>IFERROR(VLOOKUP(原紙!J66,リスト!J$1:K167,2,FALSE),"")</f>
        <v/>
      </c>
      <c r="L66" s="84"/>
      <c r="M66" s="42" t="str">
        <f>IFERROR(VLOOKUP(原紙!L66,リスト!O$1:P4905,2,FALSE),"")</f>
        <v/>
      </c>
      <c r="N66" s="82"/>
      <c r="O66" s="82" t="e">
        <f>VLOOKUP(Q66,リスト!#REF!,2,FALSE)</f>
        <v>#REF!</v>
      </c>
      <c r="P66" s="82" t="e">
        <f>VLOOKUP(O66,リスト!U:AA,2,FALSE)</f>
        <v>#REF!</v>
      </c>
      <c r="Q66" s="84"/>
      <c r="R66" s="45" t="str">
        <f>IFERROR(VLOOKUP(原紙!Q66,リスト!W$1:X471,2,FALSE),"")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VLOOKUP(原紙!R66,リスト!#REF!,5,FALSE)</f>
        <v>#REF!</v>
      </c>
      <c r="AD66" s="42" t="str">
        <f t="shared" si="5"/>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4"/>
        <v>-</v>
      </c>
      <c r="D67" s="82"/>
      <c r="E67" s="82"/>
      <c r="F67" s="83"/>
      <c r="G67" s="83"/>
      <c r="H67" s="84"/>
      <c r="I67" s="42" t="str">
        <f>IFERROR(VLOOKUP(原紙!H67,リスト!G$1:H72,2,FALSE),"")</f>
        <v/>
      </c>
      <c r="J67" s="84"/>
      <c r="K67" s="42" t="str">
        <f>IFERROR(VLOOKUP(原紙!J67,リスト!J$1:K168,2,FALSE),"")</f>
        <v/>
      </c>
      <c r="L67" s="84"/>
      <c r="M67" s="42" t="str">
        <f>IFERROR(VLOOKUP(原紙!L67,リスト!O$1:P4906,2,FALSE),"")</f>
        <v/>
      </c>
      <c r="N67" s="82"/>
      <c r="O67" s="82" t="e">
        <f>VLOOKUP(Q67,リスト!#REF!,2,FALSE)</f>
        <v>#REF!</v>
      </c>
      <c r="P67" s="82" t="e">
        <f>VLOOKUP(O67,リスト!U:AA,2,FALSE)</f>
        <v>#REF!</v>
      </c>
      <c r="Q67" s="84"/>
      <c r="R67" s="45" t="str">
        <f>IFERROR(VLOOKUP(原紙!Q67,リスト!W$1:X472,2,FALSE),"")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VLOOKUP(原紙!R67,リスト!#REF!,5,FALSE)</f>
        <v>#REF!</v>
      </c>
      <c r="AD67" s="42" t="str">
        <f t="shared" si="5"/>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4"/>
        <v>-</v>
      </c>
      <c r="D68" s="82"/>
      <c r="E68" s="82"/>
      <c r="F68" s="83"/>
      <c r="G68" s="83"/>
      <c r="H68" s="84"/>
      <c r="I68" s="42" t="str">
        <f>IFERROR(VLOOKUP(原紙!H68,リスト!G$1:H73,2,FALSE),"")</f>
        <v/>
      </c>
      <c r="J68" s="84"/>
      <c r="K68" s="42" t="str">
        <f>IFERROR(VLOOKUP(原紙!J68,リスト!J$1:K169,2,FALSE),"")</f>
        <v/>
      </c>
      <c r="L68" s="84"/>
      <c r="M68" s="42" t="str">
        <f>IFERROR(VLOOKUP(原紙!L68,リスト!O$1:P4907,2,FALSE),"")</f>
        <v/>
      </c>
      <c r="N68" s="82"/>
      <c r="O68" s="82" t="e">
        <f>VLOOKUP(Q68,リスト!#REF!,2,FALSE)</f>
        <v>#REF!</v>
      </c>
      <c r="P68" s="82" t="e">
        <f>VLOOKUP(O68,リスト!U:AA,2,FALSE)</f>
        <v>#REF!</v>
      </c>
      <c r="Q68" s="84"/>
      <c r="R68" s="45" t="str">
        <f>IFERROR(VLOOKUP(原紙!Q68,リスト!W$1:X473,2,FALSE),"")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VLOOKUP(原紙!R68,リスト!#REF!,5,FALSE)</f>
        <v>#REF!</v>
      </c>
      <c r="AD68" s="42" t="str">
        <f t="shared" si="5"/>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4"/>
        <v>-</v>
      </c>
      <c r="D69" s="82"/>
      <c r="E69" s="82"/>
      <c r="F69" s="83"/>
      <c r="G69" s="83"/>
      <c r="H69" s="84"/>
      <c r="I69" s="42" t="str">
        <f>IFERROR(VLOOKUP(原紙!H69,リスト!G$1:H74,2,FALSE),"")</f>
        <v/>
      </c>
      <c r="J69" s="84"/>
      <c r="K69" s="42" t="str">
        <f>IFERROR(VLOOKUP(原紙!J69,リスト!J$1:K170,2,FALSE),"")</f>
        <v/>
      </c>
      <c r="L69" s="84"/>
      <c r="M69" s="42" t="str">
        <f>IFERROR(VLOOKUP(原紙!L69,リスト!O$1:P4908,2,FALSE),"")</f>
        <v/>
      </c>
      <c r="N69" s="82"/>
      <c r="O69" s="82" t="e">
        <f>VLOOKUP(Q69,リスト!#REF!,2,FALSE)</f>
        <v>#REF!</v>
      </c>
      <c r="P69" s="82" t="e">
        <f>VLOOKUP(O69,リスト!U:AA,2,FALSE)</f>
        <v>#REF!</v>
      </c>
      <c r="Q69" s="84"/>
      <c r="R69" s="45" t="str">
        <f>IFERROR(VLOOKUP(原紙!Q69,リスト!W$1:X474,2,FALSE),"")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VLOOKUP(原紙!R69,リスト!#REF!,5,FALSE)</f>
        <v>#REF!</v>
      </c>
      <c r="AD69" s="42" t="str">
        <f t="shared" si="5"/>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4"/>
        <v>-</v>
      </c>
      <c r="D70" s="82"/>
      <c r="E70" s="82"/>
      <c r="F70" s="83"/>
      <c r="G70" s="83"/>
      <c r="H70" s="84"/>
      <c r="I70" s="42" t="str">
        <f>IFERROR(VLOOKUP(原紙!H70,リスト!G$1:H75,2,FALSE),"")</f>
        <v/>
      </c>
      <c r="J70" s="84"/>
      <c r="K70" s="42" t="str">
        <f>IFERROR(VLOOKUP(原紙!J70,リスト!J$1:K171,2,FALSE),"")</f>
        <v/>
      </c>
      <c r="L70" s="84"/>
      <c r="M70" s="42" t="str">
        <f>IFERROR(VLOOKUP(原紙!L70,リスト!O$1:P4909,2,FALSE),"")</f>
        <v/>
      </c>
      <c r="N70" s="82"/>
      <c r="O70" s="82" t="e">
        <f>VLOOKUP(Q70,リスト!#REF!,2,FALSE)</f>
        <v>#REF!</v>
      </c>
      <c r="P70" s="82" t="e">
        <f>VLOOKUP(O70,リスト!U:AA,2,FALSE)</f>
        <v>#REF!</v>
      </c>
      <c r="Q70" s="84"/>
      <c r="R70" s="45" t="str">
        <f>IFERROR(VLOOKUP(原紙!Q70,リスト!W$1:X475,2,FALSE),"")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VLOOKUP(原紙!R70,リスト!#REF!,5,FALSE)</f>
        <v>#REF!</v>
      </c>
      <c r="AD70" s="42" t="str">
        <f t="shared" si="5"/>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4"/>
        <v>-</v>
      </c>
      <c r="D71" s="82"/>
      <c r="E71" s="82"/>
      <c r="F71" s="83"/>
      <c r="G71" s="83"/>
      <c r="H71" s="84"/>
      <c r="I71" s="42" t="str">
        <f>IFERROR(VLOOKUP(原紙!H71,リスト!G$1:H76,2,FALSE),"")</f>
        <v/>
      </c>
      <c r="J71" s="84"/>
      <c r="K71" s="42" t="str">
        <f>IFERROR(VLOOKUP(原紙!J71,リスト!J$1:K172,2,FALSE),"")</f>
        <v/>
      </c>
      <c r="L71" s="84"/>
      <c r="M71" s="42" t="str">
        <f>IFERROR(VLOOKUP(原紙!L71,リスト!O$1:P4910,2,FALSE),"")</f>
        <v/>
      </c>
      <c r="N71" s="82"/>
      <c r="O71" s="82" t="e">
        <f>VLOOKUP(Q71,リスト!#REF!,2,FALSE)</f>
        <v>#REF!</v>
      </c>
      <c r="P71" s="82" t="e">
        <f>VLOOKUP(O71,リスト!U:AA,2,FALSE)</f>
        <v>#REF!</v>
      </c>
      <c r="Q71" s="84"/>
      <c r="R71" s="45" t="str">
        <f>IFERROR(VLOOKUP(原紙!Q71,リスト!W$1:X476,2,FALSE),"")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VLOOKUP(原紙!R71,リスト!#REF!,5,FALSE)</f>
        <v>#REF!</v>
      </c>
      <c r="AD71" s="42" t="str">
        <f t="shared" si="5"/>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4"/>
        <v>-</v>
      </c>
      <c r="D72" s="82"/>
      <c r="E72" s="82"/>
      <c r="F72" s="83"/>
      <c r="G72" s="83"/>
      <c r="H72" s="84"/>
      <c r="I72" s="42" t="str">
        <f>IFERROR(VLOOKUP(原紙!H72,リスト!G$1:H77,2,FALSE),"")</f>
        <v/>
      </c>
      <c r="J72" s="84"/>
      <c r="K72" s="42" t="str">
        <f>IFERROR(VLOOKUP(原紙!J72,リスト!J$1:K173,2,FALSE),"")</f>
        <v/>
      </c>
      <c r="L72" s="84"/>
      <c r="M72" s="42" t="str">
        <f>IFERROR(VLOOKUP(原紙!L72,リスト!O$1:P4911,2,FALSE),"")</f>
        <v/>
      </c>
      <c r="N72" s="82"/>
      <c r="O72" s="82" t="e">
        <f>VLOOKUP(Q72,リスト!#REF!,2,FALSE)</f>
        <v>#REF!</v>
      </c>
      <c r="P72" s="82" t="e">
        <f>VLOOKUP(O72,リスト!U:AA,2,FALSE)</f>
        <v>#REF!</v>
      </c>
      <c r="Q72" s="84"/>
      <c r="R72" s="45" t="str">
        <f>IFERROR(VLOOKUP(原紙!Q72,リスト!W$1:X477,2,FALSE),"")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VLOOKUP(原紙!R72,リスト!#REF!,5,FALSE)</f>
        <v>#REF!</v>
      </c>
      <c r="AD72" s="42" t="str">
        <f t="shared" si="5"/>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4"/>
        <v>-</v>
      </c>
      <c r="D73" s="82"/>
      <c r="E73" s="82"/>
      <c r="F73" s="83"/>
      <c r="G73" s="83"/>
      <c r="H73" s="84"/>
      <c r="I73" s="42" t="str">
        <f>IFERROR(VLOOKUP(原紙!H73,リスト!G$1:H78,2,FALSE),"")</f>
        <v/>
      </c>
      <c r="J73" s="84"/>
      <c r="K73" s="42" t="str">
        <f>IFERROR(VLOOKUP(原紙!J73,リスト!J$1:K174,2,FALSE),"")</f>
        <v/>
      </c>
      <c r="L73" s="84"/>
      <c r="M73" s="42" t="str">
        <f>IFERROR(VLOOKUP(原紙!L73,リスト!O$1:P4912,2,FALSE),"")</f>
        <v/>
      </c>
      <c r="N73" s="82"/>
      <c r="O73" s="82" t="e">
        <f>VLOOKUP(Q73,リスト!#REF!,2,FALSE)</f>
        <v>#REF!</v>
      </c>
      <c r="P73" s="82" t="e">
        <f>VLOOKUP(O73,リスト!U:AA,2,FALSE)</f>
        <v>#REF!</v>
      </c>
      <c r="Q73" s="84"/>
      <c r="R73" s="45" t="str">
        <f>IFERROR(VLOOKUP(原紙!Q73,リスト!W$1:X478,2,FALSE),"")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VLOOKUP(原紙!R73,リスト!#REF!,5,FALSE)</f>
        <v>#REF!</v>
      </c>
      <c r="AD73" s="42" t="str">
        <f t="shared" si="5"/>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4"/>
        <v>-</v>
      </c>
      <c r="D74" s="82"/>
      <c r="E74" s="82"/>
      <c r="F74" s="83"/>
      <c r="G74" s="83"/>
      <c r="H74" s="84"/>
      <c r="I74" s="42" t="str">
        <f>IFERROR(VLOOKUP(原紙!H74,リスト!G$1:H79,2,FALSE),"")</f>
        <v/>
      </c>
      <c r="J74" s="84"/>
      <c r="K74" s="42" t="str">
        <f>IFERROR(VLOOKUP(原紙!J74,リスト!J$1:K175,2,FALSE),"")</f>
        <v/>
      </c>
      <c r="L74" s="84"/>
      <c r="M74" s="42" t="str">
        <f>IFERROR(VLOOKUP(原紙!L74,リスト!O$1:P4913,2,FALSE),"")</f>
        <v/>
      </c>
      <c r="N74" s="82"/>
      <c r="O74" s="82" t="e">
        <f>VLOOKUP(Q74,リスト!#REF!,2,FALSE)</f>
        <v>#REF!</v>
      </c>
      <c r="P74" s="82" t="e">
        <f>VLOOKUP(O74,リスト!U:AA,2,FALSE)</f>
        <v>#REF!</v>
      </c>
      <c r="Q74" s="84"/>
      <c r="R74" s="45" t="str">
        <f>IFERROR(VLOOKUP(原紙!Q74,リスト!W$1:X479,2,FALSE),"")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VLOOKUP(原紙!R74,リスト!#REF!,5,FALSE)</f>
        <v>#REF!</v>
      </c>
      <c r="AD74" s="42" t="str">
        <f t="shared" si="5"/>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4"/>
        <v>-</v>
      </c>
      <c r="D75" s="82"/>
      <c r="E75" s="82"/>
      <c r="F75" s="83"/>
      <c r="G75" s="83"/>
      <c r="H75" s="84"/>
      <c r="I75" s="42" t="str">
        <f>IFERROR(VLOOKUP(原紙!H75,リスト!G$1:H80,2,FALSE),"")</f>
        <v/>
      </c>
      <c r="J75" s="84"/>
      <c r="K75" s="42" t="str">
        <f>IFERROR(VLOOKUP(原紙!J75,リスト!J$1:K176,2,FALSE),"")</f>
        <v/>
      </c>
      <c r="L75" s="84"/>
      <c r="M75" s="42" t="str">
        <f>IFERROR(VLOOKUP(原紙!L75,リスト!O$1:P4914,2,FALSE),"")</f>
        <v/>
      </c>
      <c r="N75" s="82"/>
      <c r="O75" s="82" t="e">
        <f>VLOOKUP(Q75,リスト!#REF!,2,FALSE)</f>
        <v>#REF!</v>
      </c>
      <c r="P75" s="82" t="e">
        <f>VLOOKUP(O75,リスト!U:AA,2,FALSE)</f>
        <v>#REF!</v>
      </c>
      <c r="Q75" s="84"/>
      <c r="R75" s="45" t="str">
        <f>IFERROR(VLOOKUP(原紙!Q75,リスト!W$1:X480,2,FALSE),"")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VLOOKUP(原紙!R75,リスト!#REF!,5,FALSE)</f>
        <v>#REF!</v>
      </c>
      <c r="AD75" s="42" t="str">
        <f t="shared" si="5"/>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4"/>
        <v>-</v>
      </c>
      <c r="D76" s="82"/>
      <c r="E76" s="82"/>
      <c r="F76" s="83"/>
      <c r="G76" s="83"/>
      <c r="H76" s="84"/>
      <c r="I76" s="42" t="str">
        <f>IFERROR(VLOOKUP(原紙!H76,リスト!G$1:H81,2,FALSE),"")</f>
        <v/>
      </c>
      <c r="J76" s="84"/>
      <c r="K76" s="42" t="str">
        <f>IFERROR(VLOOKUP(原紙!J76,リスト!J$1:K177,2,FALSE),"")</f>
        <v/>
      </c>
      <c r="L76" s="84"/>
      <c r="M76" s="42" t="str">
        <f>IFERROR(VLOOKUP(原紙!L76,リスト!O$1:P4915,2,FALSE),"")</f>
        <v/>
      </c>
      <c r="N76" s="82"/>
      <c r="O76" s="82" t="e">
        <f>VLOOKUP(Q76,リスト!#REF!,2,FALSE)</f>
        <v>#REF!</v>
      </c>
      <c r="P76" s="82" t="e">
        <f>VLOOKUP(O76,リスト!U:AA,2,FALSE)</f>
        <v>#REF!</v>
      </c>
      <c r="Q76" s="84"/>
      <c r="R76" s="45" t="str">
        <f>IFERROR(VLOOKUP(原紙!Q76,リスト!W$1:X481,2,FALSE),"")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VLOOKUP(原紙!R76,リスト!#REF!,5,FALSE)</f>
        <v>#REF!</v>
      </c>
      <c r="AD76" s="42" t="str">
        <f t="shared" si="5"/>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4"/>
        <v>-</v>
      </c>
      <c r="D77" s="82"/>
      <c r="E77" s="82"/>
      <c r="F77" s="83"/>
      <c r="G77" s="83"/>
      <c r="H77" s="84"/>
      <c r="I77" s="42" t="str">
        <f>IFERROR(VLOOKUP(原紙!H77,リスト!G$1:H82,2,FALSE),"")</f>
        <v/>
      </c>
      <c r="J77" s="84"/>
      <c r="K77" s="42" t="str">
        <f>IFERROR(VLOOKUP(原紙!J77,リスト!J$1:K178,2,FALSE),"")</f>
        <v/>
      </c>
      <c r="L77" s="84"/>
      <c r="M77" s="42" t="str">
        <f>IFERROR(VLOOKUP(原紙!L77,リスト!O$1:P4916,2,FALSE),"")</f>
        <v/>
      </c>
      <c r="N77" s="82"/>
      <c r="O77" s="82" t="e">
        <f>VLOOKUP(Q77,リスト!#REF!,2,FALSE)</f>
        <v>#REF!</v>
      </c>
      <c r="P77" s="82" t="e">
        <f>VLOOKUP(O77,リスト!U:AA,2,FALSE)</f>
        <v>#REF!</v>
      </c>
      <c r="Q77" s="84"/>
      <c r="R77" s="45" t="str">
        <f>IFERROR(VLOOKUP(原紙!Q77,リスト!W$1:X482,2,FALSE),"")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VLOOKUP(原紙!R77,リスト!#REF!,5,FALSE)</f>
        <v>#REF!</v>
      </c>
      <c r="AD77" s="42" t="str">
        <f t="shared" si="5"/>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4"/>
        <v>-</v>
      </c>
      <c r="D78" s="82"/>
      <c r="E78" s="82"/>
      <c r="F78" s="83"/>
      <c r="G78" s="83"/>
      <c r="H78" s="84"/>
      <c r="I78" s="42" t="str">
        <f>IFERROR(VLOOKUP(原紙!H78,リスト!G$1:H83,2,FALSE),"")</f>
        <v/>
      </c>
      <c r="J78" s="84"/>
      <c r="K78" s="42" t="str">
        <f>IFERROR(VLOOKUP(原紙!J78,リスト!J$1:K179,2,FALSE),"")</f>
        <v/>
      </c>
      <c r="L78" s="84"/>
      <c r="M78" s="42" t="str">
        <f>IFERROR(VLOOKUP(原紙!L78,リスト!O$1:P4917,2,FALSE),"")</f>
        <v/>
      </c>
      <c r="N78" s="82"/>
      <c r="O78" s="82" t="e">
        <f>VLOOKUP(Q78,リスト!#REF!,2,FALSE)</f>
        <v>#REF!</v>
      </c>
      <c r="P78" s="82" t="e">
        <f>VLOOKUP(O78,リスト!U:AA,2,FALSE)</f>
        <v>#REF!</v>
      </c>
      <c r="Q78" s="84"/>
      <c r="R78" s="45" t="str">
        <f>IFERROR(VLOOKUP(原紙!Q78,リスト!W$1:X483,2,FALSE),"")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VLOOKUP(原紙!R78,リスト!#REF!,5,FALSE)</f>
        <v>#REF!</v>
      </c>
      <c r="AD78" s="42" t="str">
        <f t="shared" si="5"/>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4"/>
        <v>-</v>
      </c>
      <c r="D79" s="82"/>
      <c r="E79" s="82"/>
      <c r="F79" s="83"/>
      <c r="G79" s="83"/>
      <c r="H79" s="84"/>
      <c r="I79" s="42"/>
      <c r="J79" s="84"/>
      <c r="K79" s="42" t="str">
        <f>IFERROR(VLOOKUP(原紙!J79,リスト!J$1:K180,2,FALSE),"")</f>
        <v/>
      </c>
      <c r="L79" s="84"/>
      <c r="M79" s="42" t="str">
        <f>IFERROR(VLOOKUP(原紙!L79,リスト!O$1:P4918,2,FALSE),"")</f>
        <v/>
      </c>
      <c r="N79" s="82"/>
      <c r="O79" s="82" t="e">
        <f>VLOOKUP(Q79,リスト!#REF!,2,FALSE)</f>
        <v>#REF!</v>
      </c>
      <c r="P79" s="82" t="e">
        <f>VLOOKUP(O79,リスト!U:AA,2,FALSE)</f>
        <v>#REF!</v>
      </c>
      <c r="Q79" s="84"/>
      <c r="R79" s="45" t="str">
        <f>IFERROR(VLOOKUP(原紙!Q79,リスト!W$1:X484,2,FALSE),"")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VLOOKUP(原紙!R79,リスト!#REF!,5,FALSE)</f>
        <v>#REF!</v>
      </c>
      <c r="AD79" s="42" t="str">
        <f t="shared" si="5"/>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4"/>
        <v>-</v>
      </c>
      <c r="D80" s="82"/>
      <c r="E80" s="82"/>
      <c r="F80" s="83"/>
      <c r="G80" s="83"/>
      <c r="H80" s="84"/>
      <c r="I80" s="42" t="str">
        <f>IFERROR(VLOOKUP(原紙!H80,リスト!G$1:H46,2,FALSE),"")</f>
        <v/>
      </c>
      <c r="J80" s="84"/>
      <c r="K80" s="42" t="str">
        <f>IFERROR(VLOOKUP(原紙!J80,リスト!J$1:K181,2,FALSE),"")</f>
        <v/>
      </c>
      <c r="L80" s="84"/>
      <c r="M80" s="42" t="str">
        <f>IFERROR(VLOOKUP(原紙!L80,リスト!O$1:P4919,2,FALSE),"")</f>
        <v/>
      </c>
      <c r="N80" s="82"/>
      <c r="O80" s="82" t="e">
        <f>VLOOKUP(Q80,リスト!#REF!,2,FALSE)</f>
        <v>#REF!</v>
      </c>
      <c r="P80" s="82" t="e">
        <f>VLOOKUP(O80,リスト!U:AA,2,FALSE)</f>
        <v>#REF!</v>
      </c>
      <c r="Q80" s="84"/>
      <c r="R80" s="45" t="str">
        <f>IFERROR(VLOOKUP(原紙!Q80,リスト!W$1:X485,2,FALSE),"")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VLOOKUP(原紙!R80,リスト!#REF!,5,FALSE)</f>
        <v>#REF!</v>
      </c>
      <c r="AD80" s="42" t="str">
        <f t="shared" si="5"/>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4"/>
        <v>-</v>
      </c>
      <c r="D81" s="82"/>
      <c r="E81" s="82"/>
      <c r="F81" s="83"/>
      <c r="G81" s="83"/>
      <c r="H81" s="84"/>
      <c r="I81" s="42" t="str">
        <f>IFERROR(VLOOKUP(原紙!H81,リスト!G$1:H47,2,FALSE),"")</f>
        <v/>
      </c>
      <c r="J81" s="84"/>
      <c r="K81" s="42" t="str">
        <f>IFERROR(VLOOKUP(原紙!J81,リスト!J$1:K182,2,FALSE),"")</f>
        <v/>
      </c>
      <c r="L81" s="84"/>
      <c r="M81" s="42" t="str">
        <f>IFERROR(VLOOKUP(原紙!L81,リスト!O$1:P4920,2,FALSE),"")</f>
        <v/>
      </c>
      <c r="N81" s="82"/>
      <c r="O81" s="82" t="e">
        <f>VLOOKUP(Q81,リスト!#REF!,2,FALSE)</f>
        <v>#REF!</v>
      </c>
      <c r="P81" s="82" t="e">
        <f>VLOOKUP(O81,リスト!U:AA,2,FALSE)</f>
        <v>#REF!</v>
      </c>
      <c r="Q81" s="84"/>
      <c r="R81" s="45" t="str">
        <f>IFERROR(VLOOKUP(原紙!Q81,リスト!W$1:X486,2,FALSE),"")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VLOOKUP(原紙!R81,リスト!#REF!,5,FALSE)</f>
        <v>#REF!</v>
      </c>
      <c r="AD81" s="42" t="str">
        <f t="shared" si="5"/>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4"/>
        <v>-</v>
      </c>
      <c r="D82" s="82"/>
      <c r="E82" s="82"/>
      <c r="F82" s="83"/>
      <c r="G82" s="83"/>
      <c r="H82" s="84"/>
      <c r="I82" s="42" t="str">
        <f>IFERROR(VLOOKUP(原紙!H82,リスト!G$1:H48,2,FALSE),"")</f>
        <v/>
      </c>
      <c r="J82" s="84"/>
      <c r="K82" s="42" t="str">
        <f>IFERROR(VLOOKUP(原紙!J82,リスト!J$1:K183,2,FALSE),"")</f>
        <v/>
      </c>
      <c r="L82" s="84"/>
      <c r="M82" s="42" t="str">
        <f>IFERROR(VLOOKUP(原紙!L82,リスト!O$1:P4921,2,FALSE),"")</f>
        <v/>
      </c>
      <c r="N82" s="82"/>
      <c r="O82" s="82" t="e">
        <f>VLOOKUP(Q82,リスト!#REF!,2,FALSE)</f>
        <v>#REF!</v>
      </c>
      <c r="P82" s="82" t="e">
        <f>VLOOKUP(O82,リスト!U:AA,2,FALSE)</f>
        <v>#REF!</v>
      </c>
      <c r="Q82" s="84"/>
      <c r="R82" s="45" t="str">
        <f>IFERROR(VLOOKUP(原紙!Q82,リスト!W$1:X487,2,FALSE),"")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VLOOKUP(原紙!R82,リスト!#REF!,5,FALSE)</f>
        <v>#REF!</v>
      </c>
      <c r="AD82" s="42" t="str">
        <f t="shared" si="5"/>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4"/>
        <v>-</v>
      </c>
      <c r="D83" s="82"/>
      <c r="E83" s="82"/>
      <c r="F83" s="83"/>
      <c r="G83" s="83"/>
      <c r="H83" s="84"/>
      <c r="I83" s="42" t="str">
        <f>IFERROR(VLOOKUP(原紙!H83,リスト!G$1:H49,2,FALSE),"")</f>
        <v/>
      </c>
      <c r="J83" s="84"/>
      <c r="K83" s="42" t="str">
        <f>IFERROR(VLOOKUP(原紙!J83,リスト!J$1:K184,2,FALSE),"")</f>
        <v/>
      </c>
      <c r="L83" s="84"/>
      <c r="M83" s="42" t="str">
        <f>IFERROR(VLOOKUP(原紙!L83,リスト!O$1:P4922,2,FALSE),"")</f>
        <v/>
      </c>
      <c r="N83" s="82"/>
      <c r="O83" s="82" t="e">
        <f>VLOOKUP(Q83,リスト!#REF!,2,FALSE)</f>
        <v>#REF!</v>
      </c>
      <c r="P83" s="82" t="e">
        <f>VLOOKUP(O83,リスト!U:AA,2,FALSE)</f>
        <v>#REF!</v>
      </c>
      <c r="Q83" s="84"/>
      <c r="R83" s="45" t="str">
        <f>IFERROR(VLOOKUP(原紙!Q83,リスト!W$1:X488,2,FALSE),"")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VLOOKUP(原紙!R83,リスト!#REF!,5,FALSE)</f>
        <v>#REF!</v>
      </c>
      <c r="AD83" s="42" t="str">
        <f t="shared" si="5"/>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4"/>
        <v>-</v>
      </c>
      <c r="D84" s="82"/>
      <c r="E84" s="82"/>
      <c r="F84" s="83"/>
      <c r="G84" s="83"/>
      <c r="H84" s="84"/>
      <c r="I84" s="42" t="str">
        <f>IFERROR(VLOOKUP(原紙!H84,リスト!G$1:H50,2,FALSE),"")</f>
        <v/>
      </c>
      <c r="J84" s="84"/>
      <c r="K84" s="42" t="str">
        <f>IFERROR(VLOOKUP(原紙!J84,リスト!J$1:K185,2,FALSE),"")</f>
        <v/>
      </c>
      <c r="L84" s="84"/>
      <c r="M84" s="42" t="str">
        <f>IFERROR(VLOOKUP(原紙!L84,リスト!O$1:P4923,2,FALSE),"")</f>
        <v/>
      </c>
      <c r="N84" s="82"/>
      <c r="O84" s="82" t="e">
        <f>VLOOKUP(Q84,リスト!#REF!,2,FALSE)</f>
        <v>#REF!</v>
      </c>
      <c r="P84" s="82" t="e">
        <f>VLOOKUP(O84,リスト!U:AA,2,FALSE)</f>
        <v>#REF!</v>
      </c>
      <c r="Q84" s="84"/>
      <c r="R84" s="45" t="str">
        <f>IFERROR(VLOOKUP(原紙!Q84,リスト!W$1:X489,2,FALSE),"")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VLOOKUP(原紙!R84,リスト!#REF!,5,FALSE)</f>
        <v>#REF!</v>
      </c>
      <c r="AD84" s="42" t="str">
        <f t="shared" si="5"/>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4"/>
        <v>-</v>
      </c>
      <c r="D85" s="82"/>
      <c r="E85" s="82"/>
      <c r="F85" s="83"/>
      <c r="G85" s="83"/>
      <c r="H85" s="84"/>
      <c r="I85" s="42" t="str">
        <f>IFERROR(VLOOKUP(原紙!H85,リスト!G$1:H51,2,FALSE),"")</f>
        <v/>
      </c>
      <c r="J85" s="84"/>
      <c r="K85" s="42" t="str">
        <f>IFERROR(VLOOKUP(原紙!J85,リスト!J$1:K186,2,FALSE),"")</f>
        <v/>
      </c>
      <c r="L85" s="84"/>
      <c r="M85" s="42" t="str">
        <f>IFERROR(VLOOKUP(原紙!L85,リスト!O$1:P4924,2,FALSE),"")</f>
        <v/>
      </c>
      <c r="N85" s="82"/>
      <c r="O85" s="82" t="e">
        <f>VLOOKUP(Q85,リスト!#REF!,2,FALSE)</f>
        <v>#REF!</v>
      </c>
      <c r="P85" s="82" t="e">
        <f>VLOOKUP(O85,リスト!U:AA,2,FALSE)</f>
        <v>#REF!</v>
      </c>
      <c r="Q85" s="84"/>
      <c r="R85" s="45" t="str">
        <f>IFERROR(VLOOKUP(原紙!Q85,リスト!W$1:X490,2,FALSE),"")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VLOOKUP(原紙!R85,リスト!#REF!,5,FALSE)</f>
        <v>#REF!</v>
      </c>
      <c r="AD85" s="42" t="str">
        <f t="shared" si="5"/>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4"/>
        <v>-</v>
      </c>
      <c r="D86" s="82"/>
      <c r="E86" s="82"/>
      <c r="F86" s="83"/>
      <c r="G86" s="83"/>
      <c r="H86" s="84"/>
      <c r="I86" s="42" t="str">
        <f>IFERROR(VLOOKUP(原紙!H86,リスト!G$1:H52,2,FALSE),"")</f>
        <v/>
      </c>
      <c r="J86" s="84"/>
      <c r="K86" s="42" t="str">
        <f>IFERROR(VLOOKUP(原紙!J86,リスト!J$1:K187,2,FALSE),"")</f>
        <v/>
      </c>
      <c r="L86" s="84"/>
      <c r="M86" s="42" t="str">
        <f>IFERROR(VLOOKUP(原紙!L86,リスト!O$1:P4925,2,FALSE),"")</f>
        <v/>
      </c>
      <c r="N86" s="82"/>
      <c r="O86" s="82" t="e">
        <f>VLOOKUP(Q86,リスト!#REF!,2,FALSE)</f>
        <v>#REF!</v>
      </c>
      <c r="P86" s="82" t="e">
        <f>VLOOKUP(O86,リスト!U:AA,2,FALSE)</f>
        <v>#REF!</v>
      </c>
      <c r="Q86" s="84"/>
      <c r="R86" s="45" t="str">
        <f>IFERROR(VLOOKUP(原紙!Q86,リスト!W$1:X491,2,FALSE),"")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VLOOKUP(原紙!R86,リスト!#REF!,5,FALSE)</f>
        <v>#REF!</v>
      </c>
      <c r="AD86" s="42" t="str">
        <f t="shared" si="5"/>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4"/>
        <v>-</v>
      </c>
      <c r="D87" s="82"/>
      <c r="E87" s="82"/>
      <c r="F87" s="83"/>
      <c r="G87" s="83"/>
      <c r="H87" s="84"/>
      <c r="I87" s="42" t="str">
        <f>IFERROR(VLOOKUP(原紙!H87,リスト!G$1:H53,2,FALSE),"")</f>
        <v/>
      </c>
      <c r="J87" s="84"/>
      <c r="K87" s="42" t="str">
        <f>IFERROR(VLOOKUP(原紙!J87,リスト!J$1:K188,2,FALSE),"")</f>
        <v/>
      </c>
      <c r="L87" s="84"/>
      <c r="M87" s="42" t="str">
        <f>IFERROR(VLOOKUP(原紙!L87,リスト!O$1:P4926,2,FALSE),"")</f>
        <v/>
      </c>
      <c r="N87" s="82"/>
      <c r="O87" s="82" t="e">
        <f>VLOOKUP(Q87,リスト!#REF!,2,FALSE)</f>
        <v>#REF!</v>
      </c>
      <c r="P87" s="82" t="e">
        <f>VLOOKUP(O87,リスト!U:AA,2,FALSE)</f>
        <v>#REF!</v>
      </c>
      <c r="Q87" s="84"/>
      <c r="R87" s="45" t="str">
        <f>IFERROR(VLOOKUP(原紙!Q87,リスト!W$1:X492,2,FALSE),"")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VLOOKUP(原紙!R87,リスト!#REF!,5,FALSE)</f>
        <v>#REF!</v>
      </c>
      <c r="AD87" s="42" t="str">
        <f t="shared" si="5"/>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4"/>
        <v>-</v>
      </c>
      <c r="D88" s="82"/>
      <c r="E88" s="82"/>
      <c r="F88" s="83"/>
      <c r="G88" s="83"/>
      <c r="H88" s="84"/>
      <c r="I88" s="42" t="str">
        <f>IFERROR(VLOOKUP(原紙!H88,リスト!G$1:H54,2,FALSE),"")</f>
        <v/>
      </c>
      <c r="J88" s="84"/>
      <c r="K88" s="42" t="str">
        <f>IFERROR(VLOOKUP(原紙!J88,リスト!J$1:K189,2,FALSE),"")</f>
        <v/>
      </c>
      <c r="L88" s="84"/>
      <c r="M88" s="42" t="str">
        <f>IFERROR(VLOOKUP(原紙!L88,リスト!O$1:P4927,2,FALSE),"")</f>
        <v/>
      </c>
      <c r="N88" s="82"/>
      <c r="O88" s="82" t="e">
        <f>VLOOKUP(Q88,リスト!#REF!,2,FALSE)</f>
        <v>#REF!</v>
      </c>
      <c r="P88" s="82" t="e">
        <f>VLOOKUP(O88,リスト!U:AA,2,FALSE)</f>
        <v>#REF!</v>
      </c>
      <c r="Q88" s="84"/>
      <c r="R88" s="45" t="str">
        <f>IFERROR(VLOOKUP(原紙!Q88,リスト!W$1:X493,2,FALSE),"")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VLOOKUP(原紙!R88,リスト!#REF!,5,FALSE)</f>
        <v>#REF!</v>
      </c>
      <c r="AD88" s="42" t="str">
        <f t="shared" si="5"/>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4"/>
        <v>-</v>
      </c>
      <c r="D89" s="82"/>
      <c r="E89" s="82"/>
      <c r="F89" s="83"/>
      <c r="G89" s="83"/>
      <c r="H89" s="84"/>
      <c r="I89" s="42" t="str">
        <f>IFERROR(VLOOKUP(原紙!H89,リスト!G$1:H55,2,FALSE),"")</f>
        <v/>
      </c>
      <c r="J89" s="84"/>
      <c r="K89" s="42" t="str">
        <f>IFERROR(VLOOKUP(原紙!J89,リスト!J$1:K190,2,FALSE),"")</f>
        <v/>
      </c>
      <c r="L89" s="84"/>
      <c r="M89" s="42" t="str">
        <f>IFERROR(VLOOKUP(原紙!L89,リスト!O$1:P4928,2,FALSE),"")</f>
        <v/>
      </c>
      <c r="N89" s="82"/>
      <c r="O89" s="82" t="e">
        <f>VLOOKUP(Q89,リスト!#REF!,2,FALSE)</f>
        <v>#REF!</v>
      </c>
      <c r="P89" s="82" t="e">
        <f>VLOOKUP(O89,リスト!U:AA,2,FALSE)</f>
        <v>#REF!</v>
      </c>
      <c r="Q89" s="84"/>
      <c r="R89" s="45" t="str">
        <f>IFERROR(VLOOKUP(原紙!Q89,リスト!W$1:X494,2,FALSE),"")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VLOOKUP(原紙!R89,リスト!#REF!,5,FALSE)</f>
        <v>#REF!</v>
      </c>
      <c r="AD89" s="42" t="str">
        <f t="shared" si="5"/>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4"/>
        <v>-</v>
      </c>
      <c r="D90" s="82"/>
      <c r="E90" s="82"/>
      <c r="F90" s="83"/>
      <c r="G90" s="83"/>
      <c r="H90" s="84"/>
      <c r="I90" s="42" t="str">
        <f>IFERROR(VLOOKUP(原紙!H90,リスト!G$1:H56,2,FALSE),"")</f>
        <v/>
      </c>
      <c r="J90" s="84"/>
      <c r="K90" s="42" t="str">
        <f>IFERROR(VLOOKUP(原紙!J90,リスト!J$1:K191,2,FALSE),"")</f>
        <v/>
      </c>
      <c r="L90" s="84"/>
      <c r="M90" s="42" t="str">
        <f>IFERROR(VLOOKUP(原紙!L90,リスト!O$1:P4929,2,FALSE),"")</f>
        <v/>
      </c>
      <c r="N90" s="82"/>
      <c r="O90" s="82" t="e">
        <f>VLOOKUP(Q90,リスト!#REF!,2,FALSE)</f>
        <v>#REF!</v>
      </c>
      <c r="P90" s="82" t="e">
        <f>VLOOKUP(O90,リスト!U:AA,2,FALSE)</f>
        <v>#REF!</v>
      </c>
      <c r="Q90" s="84"/>
      <c r="R90" s="45" t="str">
        <f>IFERROR(VLOOKUP(原紙!Q90,リスト!W$1:X495,2,FALSE),"")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VLOOKUP(原紙!R90,リスト!#REF!,5,FALSE)</f>
        <v>#REF!</v>
      </c>
      <c r="AD90" s="42" t="str">
        <f t="shared" si="5"/>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4"/>
        <v>-</v>
      </c>
      <c r="D91" s="82"/>
      <c r="E91" s="82"/>
      <c r="F91" s="83"/>
      <c r="G91" s="83"/>
      <c r="H91" s="84"/>
      <c r="I91" s="42" t="str">
        <f>IFERROR(VLOOKUP(原紙!H91,リスト!G$1:H57,2,FALSE),"")</f>
        <v/>
      </c>
      <c r="J91" s="84"/>
      <c r="K91" s="42" t="str">
        <f>IFERROR(VLOOKUP(原紙!J91,リスト!J$1:K192,2,FALSE),"")</f>
        <v/>
      </c>
      <c r="L91" s="84"/>
      <c r="M91" s="42" t="str">
        <f>IFERROR(VLOOKUP(原紙!L91,リスト!O$1:P4930,2,FALSE),"")</f>
        <v/>
      </c>
      <c r="N91" s="82"/>
      <c r="O91" s="82" t="e">
        <f>VLOOKUP(Q91,リスト!#REF!,2,FALSE)</f>
        <v>#REF!</v>
      </c>
      <c r="P91" s="82" t="e">
        <f>VLOOKUP(O91,リスト!U:AA,2,FALSE)</f>
        <v>#REF!</v>
      </c>
      <c r="Q91" s="84"/>
      <c r="R91" s="45" t="str">
        <f>IFERROR(VLOOKUP(原紙!Q91,リスト!W$1:X496,2,FALSE),"")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VLOOKUP(原紙!R91,リスト!#REF!,5,FALSE)</f>
        <v>#REF!</v>
      </c>
      <c r="AD91" s="42" t="str">
        <f t="shared" si="5"/>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4"/>
        <v>-</v>
      </c>
      <c r="D92" s="82"/>
      <c r="E92" s="82"/>
      <c r="F92" s="83"/>
      <c r="G92" s="83"/>
      <c r="H92" s="84"/>
      <c r="I92" s="42" t="str">
        <f>IFERROR(VLOOKUP(原紙!H92,リスト!G$1:H58,2,FALSE),"")</f>
        <v/>
      </c>
      <c r="J92" s="84"/>
      <c r="K92" s="42" t="str">
        <f>IFERROR(VLOOKUP(原紙!J92,リスト!J$1:K193,2,FALSE),"")</f>
        <v/>
      </c>
      <c r="L92" s="84"/>
      <c r="M92" s="42" t="str">
        <f>IFERROR(VLOOKUP(原紙!L92,リスト!O$1:P4931,2,FALSE),"")</f>
        <v/>
      </c>
      <c r="N92" s="82"/>
      <c r="O92" s="82" t="e">
        <f>VLOOKUP(Q92,リスト!#REF!,2,FALSE)</f>
        <v>#REF!</v>
      </c>
      <c r="P92" s="82" t="e">
        <f>VLOOKUP(O92,リスト!U:AA,2,FALSE)</f>
        <v>#REF!</v>
      </c>
      <c r="Q92" s="84"/>
      <c r="R92" s="45" t="str">
        <f>IFERROR(VLOOKUP(原紙!Q92,リスト!W$1:X497,2,FALSE),"")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VLOOKUP(原紙!R92,リスト!#REF!,5,FALSE)</f>
        <v>#REF!</v>
      </c>
      <c r="AD92" s="42" t="str">
        <f t="shared" si="5"/>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4"/>
        <v>-</v>
      </c>
      <c r="D93" s="82"/>
      <c r="E93" s="82"/>
      <c r="F93" s="83"/>
      <c r="G93" s="83"/>
      <c r="H93" s="84"/>
      <c r="I93" s="42" t="str">
        <f>IFERROR(VLOOKUP(原紙!H93,リスト!G$1:H59,2,FALSE),"")</f>
        <v/>
      </c>
      <c r="J93" s="84"/>
      <c r="K93" s="42" t="str">
        <f>IFERROR(VLOOKUP(原紙!J93,リスト!J$1:K194,2,FALSE),"")</f>
        <v/>
      </c>
      <c r="L93" s="84"/>
      <c r="M93" s="42" t="str">
        <f>IFERROR(VLOOKUP(原紙!L93,リスト!O$1:P4932,2,FALSE),"")</f>
        <v/>
      </c>
      <c r="N93" s="82"/>
      <c r="O93" s="82" t="e">
        <f>VLOOKUP(Q93,リスト!#REF!,2,FALSE)</f>
        <v>#REF!</v>
      </c>
      <c r="P93" s="82" t="e">
        <f>VLOOKUP(O93,リスト!U:AA,2,FALSE)</f>
        <v>#REF!</v>
      </c>
      <c r="Q93" s="84"/>
      <c r="R93" s="45" t="str">
        <f>IFERROR(VLOOKUP(原紙!Q93,リスト!W$1:X498,2,FALSE),"")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VLOOKUP(原紙!R93,リスト!U1:AA190,5,FALSE)</f>
        <v>#N/A</v>
      </c>
      <c r="AD93" s="42" t="str">
        <f t="shared" si="5"/>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4"/>
        <v>-</v>
      </c>
      <c r="D94" s="82"/>
      <c r="E94" s="82"/>
      <c r="F94" s="83"/>
      <c r="G94" s="83"/>
      <c r="H94" s="84"/>
      <c r="I94" s="42" t="str">
        <f>IFERROR(VLOOKUP(原紙!H94,リスト!G$1:H60,2,FALSE),"")</f>
        <v/>
      </c>
      <c r="J94" s="84"/>
      <c r="K94" s="42" t="str">
        <f>IFERROR(VLOOKUP(原紙!J94,リスト!J$1:K195,2,FALSE),"")</f>
        <v/>
      </c>
      <c r="L94" s="84"/>
      <c r="M94" s="42" t="str">
        <f>IFERROR(VLOOKUP(原紙!L94,リスト!O$1:P4933,2,FALSE),"")</f>
        <v/>
      </c>
      <c r="N94" s="82"/>
      <c r="O94" s="82" t="e">
        <f>VLOOKUP(Q94,リスト!#REF!,2,FALSE)</f>
        <v>#REF!</v>
      </c>
      <c r="P94" s="82" t="e">
        <f>VLOOKUP(O94,リスト!U:AA,2,FALSE)</f>
        <v>#REF!</v>
      </c>
      <c r="Q94" s="84"/>
      <c r="R94" s="45" t="str">
        <f>IFERROR(VLOOKUP(原紙!Q94,リスト!W$1:X499,2,FALSE),"")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VLOOKUP(原紙!R94,リスト!U2:AA191,5,FALSE)</f>
        <v>#N/A</v>
      </c>
      <c r="AD94" s="42" t="str">
        <f t="shared" si="5"/>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4"/>
        <v>-</v>
      </c>
      <c r="D95" s="82"/>
      <c r="E95" s="82"/>
      <c r="F95" s="83"/>
      <c r="G95" s="83"/>
      <c r="H95" s="84"/>
      <c r="I95" s="42" t="str">
        <f>IFERROR(VLOOKUP(原紙!H95,リスト!G$1:H61,2,FALSE),"")</f>
        <v/>
      </c>
      <c r="J95" s="84"/>
      <c r="K95" s="42" t="str">
        <f>IFERROR(VLOOKUP(原紙!J95,リスト!J$1:K196,2,FALSE),"")</f>
        <v/>
      </c>
      <c r="L95" s="84"/>
      <c r="M95" s="42" t="str">
        <f>IFERROR(VLOOKUP(原紙!L95,リスト!O$1:P4934,2,FALSE),"")</f>
        <v/>
      </c>
      <c r="N95" s="82"/>
      <c r="O95" s="82" t="e">
        <f>VLOOKUP(Q95,リスト!U1:AA395,2,FALSE)</f>
        <v>#N/A</v>
      </c>
      <c r="P95" s="82" t="e">
        <f>VLOOKUP(O95,リスト!U:AA,2,FALSE)</f>
        <v>#N/A</v>
      </c>
      <c r="Q95" s="84"/>
      <c r="R95" s="45" t="str">
        <f>IFERROR(VLOOKUP(原紙!Q95,リスト!W$1:X500,2,FALSE),"")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VLOOKUP(原紙!R95,リスト!U3:AA192,5,FALSE)</f>
        <v>#N/A</v>
      </c>
      <c r="AD95" s="42" t="str">
        <f t="shared" si="5"/>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4"/>
        <v>-</v>
      </c>
      <c r="D96" s="82"/>
      <c r="E96" s="82"/>
      <c r="F96" s="83"/>
      <c r="G96" s="83"/>
      <c r="H96" s="84"/>
      <c r="I96" s="42" t="str">
        <f>IFERROR(VLOOKUP(原紙!H96,リスト!G$1:H62,2,FALSE),"")</f>
        <v/>
      </c>
      <c r="J96" s="84"/>
      <c r="K96" s="42" t="str">
        <f>IFERROR(VLOOKUP(原紙!J96,リスト!J$1:K197,2,FALSE),"")</f>
        <v/>
      </c>
      <c r="L96" s="84"/>
      <c r="M96" s="42" t="str">
        <f>IFERROR(VLOOKUP(原紙!L96,リスト!O$1:P4935,2,FALSE),"")</f>
        <v/>
      </c>
      <c r="N96" s="82"/>
      <c r="O96" s="82" t="e">
        <f>VLOOKUP(Q96,リスト!U2:AA396,2,FALSE)</f>
        <v>#N/A</v>
      </c>
      <c r="P96" s="82" t="e">
        <f>VLOOKUP(O96,リスト!U:AA,2,FALSE)</f>
        <v>#N/A</v>
      </c>
      <c r="Q96" s="84"/>
      <c r="R96" s="45" t="str">
        <f>IFERROR(VLOOKUP(原紙!Q96,リスト!W$1:X501,2,FALSE),"")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VLOOKUP(原紙!R96,リスト!U4:AA193,5,FALSE)</f>
        <v>#N/A</v>
      </c>
      <c r="AD96" s="42" t="str">
        <f t="shared" si="5"/>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4"/>
        <v>-</v>
      </c>
      <c r="D97" s="82"/>
      <c r="E97" s="82"/>
      <c r="F97" s="83"/>
      <c r="G97" s="83"/>
      <c r="H97" s="84"/>
      <c r="I97" s="42" t="str">
        <f>IFERROR(VLOOKUP(原紙!H97,リスト!G$1:H63,2,FALSE),"")</f>
        <v/>
      </c>
      <c r="J97" s="84"/>
      <c r="K97" s="42" t="str">
        <f>IFERROR(VLOOKUP(原紙!J97,リスト!J$1:K198,2,FALSE),"")</f>
        <v/>
      </c>
      <c r="L97" s="84"/>
      <c r="M97" s="42" t="str">
        <f>IFERROR(VLOOKUP(原紙!L97,リスト!O$1:P4936,2,FALSE),"")</f>
        <v/>
      </c>
      <c r="N97" s="82"/>
      <c r="O97" s="82" t="e">
        <f>VLOOKUP(Q97,リスト!U3:AA397,2,FALSE)</f>
        <v>#N/A</v>
      </c>
      <c r="P97" s="82" t="e">
        <f>VLOOKUP(O97,リスト!U:AA,2,FALSE)</f>
        <v>#N/A</v>
      </c>
      <c r="Q97" s="84"/>
      <c r="R97" s="45" t="str">
        <f>IFERROR(VLOOKUP(原紙!Q97,リスト!W$1:X502,2,FALSE),"")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VLOOKUP(原紙!R97,リスト!U5:AA194,5,FALSE)</f>
        <v>#N/A</v>
      </c>
      <c r="AD97" s="42" t="str">
        <f t="shared" si="5"/>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IFERROR(VLOOKUP(原紙!H98,リスト!G$1:H103,2,FALSE),"")</f>
        <v/>
      </c>
      <c r="J98" s="84"/>
      <c r="K98" s="42" t="str">
        <f>IFERROR(VLOOKUP(原紙!J98,リスト!J$1:K199,2,FALSE),"")</f>
        <v/>
      </c>
      <c r="L98" s="84"/>
      <c r="M98" s="42" t="str">
        <f>IFERROR(VLOOKUP(原紙!L98,リスト!O$1:P4937,2,FALSE),"")</f>
        <v/>
      </c>
      <c r="N98" s="82"/>
      <c r="O98" s="82" t="e">
        <f>VLOOKUP(Q98,リスト!U4:AA398,2,FALSE)</f>
        <v>#N/A</v>
      </c>
      <c r="P98" s="82" t="e">
        <f>VLOOKUP(O98,リスト!U:AA,2,FALSE)</f>
        <v>#N/A</v>
      </c>
      <c r="Q98" s="84"/>
      <c r="R98" s="45" t="str">
        <f>IFERROR(VLOOKUP(原紙!Q98,リスト!W$1:X503,2,FALSE),"")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VLOOKUP(原紙!R98,リスト!U6:AA195,5,FALSE)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IFERROR(VLOOKUP(原紙!H99,リスト!G$1:H104,2,FALSE),"")</f>
        <v/>
      </c>
      <c r="J99" s="84"/>
      <c r="K99" s="42" t="str">
        <f>IFERROR(VLOOKUP(原紙!J99,リスト!J$1:K200,2,FALSE),"")</f>
        <v/>
      </c>
      <c r="L99" s="84"/>
      <c r="M99" s="42" t="str">
        <f>IFERROR(VLOOKUP(原紙!L99,リスト!O$1:P4938,2,FALSE),"")</f>
        <v/>
      </c>
      <c r="N99" s="82"/>
      <c r="O99" s="82" t="e">
        <f>VLOOKUP(Q99,リスト!U5:AA399,2,FALSE)</f>
        <v>#N/A</v>
      </c>
      <c r="P99" s="82" t="e">
        <f>VLOOKUP(O99,リスト!U:AA,2,FALSE)</f>
        <v>#N/A</v>
      </c>
      <c r="Q99" s="84"/>
      <c r="R99" s="45" t="str">
        <f>IFERROR(VLOOKUP(原紙!Q99,リスト!W$1:X504,2,FALSE),"")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VLOOKUP(原紙!R99,リスト!U7:AA196,5,FALSE)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IFERROR(VLOOKUP(原紙!H100,リスト!G$1:H105,2,FALSE),"")</f>
        <v/>
      </c>
      <c r="J100" s="84"/>
      <c r="K100" s="42" t="str">
        <f>IFERROR(VLOOKUP(原紙!J100,リスト!J$1:K201,2,FALSE),"")</f>
        <v/>
      </c>
      <c r="L100" s="84"/>
      <c r="M100" s="42" t="str">
        <f>IFERROR(VLOOKUP(原紙!L100,リスト!O$1:P4939,2,FALSE),"")</f>
        <v/>
      </c>
      <c r="N100" s="82"/>
      <c r="O100" s="82" t="e">
        <f>VLOOKUP(Q100,リスト!U6:AA400,2,FALSE)</f>
        <v>#N/A</v>
      </c>
      <c r="P100" s="82" t="e">
        <f>VLOOKUP(O100,リスト!U:AA,2,FALSE)</f>
        <v>#N/A</v>
      </c>
      <c r="Q100" s="84"/>
      <c r="R100" s="45" t="str">
        <f>IFERROR(VLOOKUP(原紙!Q100,リスト!W$1:X505,2,FALSE),"")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VLOOKUP(原紙!R100,リスト!U8:AA197,5,FALSE)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IFERROR(VLOOKUP(原紙!H101,リスト!G$1:H106,2,FALSE),"")</f>
        <v/>
      </c>
      <c r="J101" s="84"/>
      <c r="K101" s="42" t="str">
        <f>IFERROR(VLOOKUP(原紙!J101,リスト!J$1:K202,2,FALSE),"")</f>
        <v/>
      </c>
      <c r="L101" s="84"/>
      <c r="M101" s="42" t="str">
        <f>IFERROR(VLOOKUP(原紙!L101,リスト!O$1:P4940,2,FALSE),"")</f>
        <v/>
      </c>
      <c r="N101" s="82"/>
      <c r="O101" s="82" t="e">
        <f>VLOOKUP(Q101,リスト!U7:AA401,2,FALSE)</f>
        <v>#N/A</v>
      </c>
      <c r="P101" s="82" t="e">
        <f>VLOOKUP(O101,リスト!U:AA,2,FALSE)</f>
        <v>#N/A</v>
      </c>
      <c r="Q101" s="84"/>
      <c r="R101" s="45" t="str">
        <f>IFERROR(VLOOKUP(原紙!Q101,リスト!W$1:X506,2,FALSE),"")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VLOOKUP(原紙!R101,リスト!U9:AA198,5,FALSE)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IFERROR(VLOOKUP(原紙!H102,リスト!G$1:H107,2,FALSE),"")</f>
        <v/>
      </c>
      <c r="J102" s="84"/>
      <c r="K102" s="42" t="str">
        <f>IFERROR(VLOOKUP(原紙!J102,リスト!J$1:K203,2,FALSE),"")</f>
        <v/>
      </c>
      <c r="L102" s="84"/>
      <c r="M102" s="42" t="str">
        <f>IFERROR(VLOOKUP(原紙!L102,リスト!O$1:P4941,2,FALSE),"")</f>
        <v/>
      </c>
      <c r="N102" s="82"/>
      <c r="O102" s="82" t="e">
        <f>VLOOKUP(Q102,リスト!U8:AA402,2,FALSE)</f>
        <v>#N/A</v>
      </c>
      <c r="P102" s="82" t="e">
        <f>VLOOKUP(O102,リスト!U:AA,2,FALSE)</f>
        <v>#N/A</v>
      </c>
      <c r="Q102" s="84"/>
      <c r="R102" s="45" t="str">
        <f>IFERROR(VLOOKUP(原紙!Q102,リスト!W$1:X507,2,FALSE),"")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VLOOKUP(原紙!R102,リスト!U10:AA199,5,FALSE)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IFERROR(VLOOKUP(原紙!H103,リスト!G$1:H108,2,FALSE),"")</f>
        <v/>
      </c>
      <c r="J103" s="84"/>
      <c r="K103" s="42" t="str">
        <f>IFERROR(VLOOKUP(原紙!J103,リスト!J$1:K204,2,FALSE),"")</f>
        <v/>
      </c>
      <c r="L103" s="84"/>
      <c r="M103" s="42" t="str">
        <f>IFERROR(VLOOKUP(原紙!L103,リスト!O$1:P4942,2,FALSE),"")</f>
        <v/>
      </c>
      <c r="N103" s="82"/>
      <c r="O103" s="82" t="e">
        <f>VLOOKUP(Q103,リスト!U9:AA403,2,FALSE)</f>
        <v>#N/A</v>
      </c>
      <c r="P103" s="82" t="e">
        <f>VLOOKUP(O103,リスト!U:AA,2,FALSE)</f>
        <v>#N/A</v>
      </c>
      <c r="Q103" s="84"/>
      <c r="R103" s="45" t="str">
        <f>IFERROR(VLOOKUP(原紙!Q103,リスト!W$1:X508,2,FALSE),"")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VLOOKUP(原紙!R103,リスト!U11:AA200,5,FALSE)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IFERROR(VLOOKUP(原紙!H104,リスト!G$1:H109,2,FALSE),"")</f>
        <v/>
      </c>
      <c r="J104" s="84"/>
      <c r="K104" s="42" t="str">
        <f>IFERROR(VLOOKUP(原紙!J104,リスト!J$1:K205,2,FALSE),"")</f>
        <v/>
      </c>
      <c r="L104" s="84"/>
      <c r="M104" s="42" t="str">
        <f>IFERROR(VLOOKUP(原紙!L104,リスト!O$1:P4943,2,FALSE),"")</f>
        <v/>
      </c>
      <c r="N104" s="82"/>
      <c r="O104" s="82" t="e">
        <f>VLOOKUP(Q104,リスト!U10:AA404,2,FALSE)</f>
        <v>#N/A</v>
      </c>
      <c r="P104" s="82" t="e">
        <f>VLOOKUP(O104,リスト!U:AA,2,FALSE)</f>
        <v>#N/A</v>
      </c>
      <c r="Q104" s="84"/>
      <c r="R104" s="45" t="str">
        <f>IFERROR(VLOOKUP(原紙!Q104,リスト!W$1:X509,2,FALSE),"")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VLOOKUP(原紙!R104,リスト!U12:AA201,5,FALSE)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IFERROR(VLOOKUP(原紙!H105,リスト!G$1:H110,2,FALSE),"")</f>
        <v/>
      </c>
      <c r="J105" s="84"/>
      <c r="K105" s="42" t="str">
        <f>IFERROR(VLOOKUP(原紙!J105,リスト!J$1:K206,2,FALSE),"")</f>
        <v/>
      </c>
      <c r="L105" s="84"/>
      <c r="M105" s="42" t="str">
        <f>IFERROR(VLOOKUP(原紙!L105,リスト!O$1:P4944,2,FALSE),"")</f>
        <v/>
      </c>
      <c r="N105" s="82"/>
      <c r="O105" s="82" t="e">
        <f>VLOOKUP(Q105,リスト!U11:AA405,2,FALSE)</f>
        <v>#N/A</v>
      </c>
      <c r="P105" s="82" t="e">
        <f>VLOOKUP(O105,リスト!U:AA,2,FALSE)</f>
        <v>#N/A</v>
      </c>
      <c r="Q105" s="84"/>
      <c r="R105" s="45" t="str">
        <f>IFERROR(VLOOKUP(原紙!Q105,リスト!W$1:X510,2,FALSE),"")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VLOOKUP(原紙!R105,リスト!U13:AA202,5,FALSE)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IFERROR(VLOOKUP(原紙!H106,リスト!G$1:H111,2,FALSE),"")</f>
        <v/>
      </c>
      <c r="J106" s="84"/>
      <c r="K106" s="42" t="str">
        <f>IFERROR(VLOOKUP(原紙!J106,リスト!J$1:K207,2,FALSE),"")</f>
        <v/>
      </c>
      <c r="L106" s="84"/>
      <c r="M106" s="42" t="str">
        <f>IFERROR(VLOOKUP(原紙!L106,リスト!O$1:P4945,2,FALSE),"")</f>
        <v/>
      </c>
      <c r="N106" s="82"/>
      <c r="O106" s="82" t="e">
        <f>VLOOKUP(Q106,リスト!U12:AA406,2,FALSE)</f>
        <v>#N/A</v>
      </c>
      <c r="P106" s="82" t="e">
        <f>VLOOKUP(O106,リスト!U:AA,2,FALSE)</f>
        <v>#N/A</v>
      </c>
      <c r="Q106" s="84"/>
      <c r="R106" s="45" t="str">
        <f>IFERROR(VLOOKUP(原紙!Q106,リスト!W$1:X511,2,FALSE),"")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VLOOKUP(原紙!R106,リスト!U14:AA203,5,FALSE)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IFERROR(VLOOKUP(原紙!H107,リスト!G$1:H112,2,FALSE),"")</f>
        <v/>
      </c>
      <c r="J107" s="84"/>
      <c r="K107" s="42" t="str">
        <f>IFERROR(VLOOKUP(原紙!J107,リスト!J$1:K208,2,FALSE),"")</f>
        <v/>
      </c>
      <c r="L107" s="84"/>
      <c r="M107" s="42" t="str">
        <f>IFERROR(VLOOKUP(原紙!L107,リスト!O$1:P4946,2,FALSE),"")</f>
        <v/>
      </c>
      <c r="N107" s="82"/>
      <c r="O107" s="82" t="e">
        <f>VLOOKUP(Q107,リスト!U13:AA407,2,FALSE)</f>
        <v>#N/A</v>
      </c>
      <c r="P107" s="82" t="e">
        <f>VLOOKUP(O107,リスト!U:AA,2,FALSE)</f>
        <v>#N/A</v>
      </c>
      <c r="Q107" s="84"/>
      <c r="R107" s="45" t="str">
        <f>IFERROR(VLOOKUP(原紙!Q107,リスト!W$1:X512,2,FALSE),"")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VLOOKUP(原紙!R107,リスト!U15:AA204,5,FALSE)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IFERROR(VLOOKUP(原紙!H108,リスト!G$1:H113,2,FALSE),"")</f>
        <v/>
      </c>
      <c r="J108" s="84"/>
      <c r="K108" s="42" t="str">
        <f>IFERROR(VLOOKUP(原紙!J108,リスト!J$1:K209,2,FALSE),"")</f>
        <v/>
      </c>
      <c r="L108" s="84"/>
      <c r="M108" s="42" t="str">
        <f>IFERROR(VLOOKUP(原紙!L108,リスト!O$1:P4947,2,FALSE),"")</f>
        <v/>
      </c>
      <c r="N108" s="82"/>
      <c r="O108" s="82" t="e">
        <f>VLOOKUP(Q108,リスト!U14:AA408,2,FALSE)</f>
        <v>#N/A</v>
      </c>
      <c r="P108" s="82" t="e">
        <f>VLOOKUP(O108,リスト!U:AA,2,FALSE)</f>
        <v>#N/A</v>
      </c>
      <c r="Q108" s="84"/>
      <c r="R108" s="45" t="str">
        <f>IFERROR(VLOOKUP(原紙!Q108,リスト!W$1:X513,2,FALSE),"")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VLOOKUP(原紙!R108,リスト!U16:AA205,5,FALSE)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IFERROR(VLOOKUP(原紙!H109,リスト!G$1:H114,2,FALSE),"")</f>
        <v/>
      </c>
      <c r="J109" s="84"/>
      <c r="K109" s="42" t="str">
        <f>IFERROR(VLOOKUP(原紙!J109,リスト!J$1:K210,2,FALSE),"")</f>
        <v/>
      </c>
      <c r="L109" s="84"/>
      <c r="M109" s="42" t="str">
        <f>IFERROR(VLOOKUP(原紙!L109,リスト!O$1:P4948,2,FALSE),"")</f>
        <v/>
      </c>
      <c r="N109" s="82"/>
      <c r="O109" s="82" t="e">
        <f>VLOOKUP(Q109,リスト!U15:AA409,2,FALSE)</f>
        <v>#N/A</v>
      </c>
      <c r="P109" s="82" t="e">
        <f>VLOOKUP(O109,リスト!U:AA,2,FALSE)</f>
        <v>#N/A</v>
      </c>
      <c r="Q109" s="84"/>
      <c r="R109" s="45" t="str">
        <f>IFERROR(VLOOKUP(原紙!Q109,リスト!W$1:X514,2,FALSE),"")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VLOOKUP(原紙!R109,リスト!U17:AA206,5,FALSE)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IFERROR(VLOOKUP(原紙!H110,リスト!G$1:H115,2,FALSE),"")</f>
        <v/>
      </c>
      <c r="J110" s="84"/>
      <c r="K110" s="42" t="str">
        <f>IFERROR(VLOOKUP(原紙!J110,リスト!J$1:K211,2,FALSE),"")</f>
        <v/>
      </c>
      <c r="L110" s="84"/>
      <c r="M110" s="42" t="str">
        <f>IFERROR(VLOOKUP(原紙!L110,リスト!O$1:P4949,2,FALSE),"")</f>
        <v/>
      </c>
      <c r="N110" s="82"/>
      <c r="O110" s="82" t="e">
        <f>VLOOKUP(Q110,リスト!U16:AA410,2,FALSE)</f>
        <v>#N/A</v>
      </c>
      <c r="P110" s="82" t="e">
        <f>VLOOKUP(O110,リスト!U:AA,2,FALSE)</f>
        <v>#N/A</v>
      </c>
      <c r="Q110" s="84"/>
      <c r="R110" s="45" t="str">
        <f>IFERROR(VLOOKUP(原紙!Q110,リスト!W$1:X515,2,FALSE),"")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VLOOKUP(原紙!R110,リスト!U18:AA207,5,FALSE)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IFERROR(VLOOKUP(原紙!H111,リスト!G$1:H116,2,FALSE),"")</f>
        <v/>
      </c>
      <c r="J111" s="84"/>
      <c r="K111" s="42" t="str">
        <f>IFERROR(VLOOKUP(原紙!J111,リスト!J$1:K212,2,FALSE),"")</f>
        <v/>
      </c>
      <c r="L111" s="84"/>
      <c r="M111" s="42" t="str">
        <f>IFERROR(VLOOKUP(原紙!L111,リスト!O$1:P4950,2,FALSE),"")</f>
        <v/>
      </c>
      <c r="N111" s="82"/>
      <c r="O111" s="82" t="e">
        <f>VLOOKUP(Q111,リスト!U17:AA411,2,FALSE)</f>
        <v>#N/A</v>
      </c>
      <c r="P111" s="82" t="e">
        <f>VLOOKUP(O111,リスト!U:AA,2,FALSE)</f>
        <v>#N/A</v>
      </c>
      <c r="Q111" s="84"/>
      <c r="R111" s="45" t="str">
        <f>IFERROR(VLOOKUP(原紙!Q111,リスト!W$1:X516,2,FALSE),"")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VLOOKUP(原紙!R111,リスト!U19:AA208,5,FALSE)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IFERROR(VLOOKUP(原紙!H112,リスト!G$1:H117,2,FALSE),"")</f>
        <v/>
      </c>
      <c r="J112" s="84"/>
      <c r="K112" s="42" t="str">
        <f>IFERROR(VLOOKUP(原紙!J112,リスト!J$1:K213,2,FALSE),"")</f>
        <v/>
      </c>
      <c r="L112" s="84"/>
      <c r="M112" s="42" t="str">
        <f>IFERROR(VLOOKUP(原紙!L112,リスト!O$1:P4951,2,FALSE),"")</f>
        <v/>
      </c>
      <c r="N112" s="82"/>
      <c r="O112" s="82" t="e">
        <f>VLOOKUP(Q112,リスト!U18:AA412,2,FALSE)</f>
        <v>#N/A</v>
      </c>
      <c r="P112" s="82" t="e">
        <f>VLOOKUP(O112,リスト!U:AA,2,FALSE)</f>
        <v>#N/A</v>
      </c>
      <c r="Q112" s="84"/>
      <c r="R112" s="45" t="str">
        <f>IFERROR(VLOOKUP(原紙!Q112,リスト!W$1:X517,2,FALSE),"")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VLOOKUP(原紙!R112,リスト!U20:AA209,5,FALSE)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IFERROR(VLOOKUP(原紙!H113,リスト!G$1:H118,2,FALSE),"")</f>
        <v/>
      </c>
      <c r="J113" s="84"/>
      <c r="K113" s="42" t="str">
        <f>IFERROR(VLOOKUP(原紙!J113,リスト!J$1:K214,2,FALSE),"")</f>
        <v/>
      </c>
      <c r="L113" s="84"/>
      <c r="M113" s="42" t="str">
        <f>IFERROR(VLOOKUP(原紙!L113,リスト!O$1:P4952,2,FALSE),"")</f>
        <v/>
      </c>
      <c r="N113" s="82"/>
      <c r="O113" s="82" t="e">
        <f>VLOOKUP(Q113,リスト!U19:AA413,2,FALSE)</f>
        <v>#N/A</v>
      </c>
      <c r="P113" s="82" t="e">
        <f>VLOOKUP(O113,リスト!U:AA,2,FALSE)</f>
        <v>#N/A</v>
      </c>
      <c r="Q113" s="84"/>
      <c r="R113" s="45" t="str">
        <f>IFERROR(VLOOKUP(原紙!Q113,リスト!W$1:X518,2,FALSE),"")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VLOOKUP(原紙!R113,リスト!U21:AA210,5,FALSE)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IFERROR(VLOOKUP(原紙!H114,リスト!G$1:H119,2,FALSE),"")</f>
        <v/>
      </c>
      <c r="J114" s="84"/>
      <c r="K114" s="42" t="str">
        <f>IFERROR(VLOOKUP(原紙!J114,リスト!J$1:K215,2,FALSE),"")</f>
        <v/>
      </c>
      <c r="L114" s="84"/>
      <c r="M114" s="42" t="str">
        <f>IFERROR(VLOOKUP(原紙!L114,リスト!O$1:P4953,2,FALSE),"")</f>
        <v/>
      </c>
      <c r="N114" s="82"/>
      <c r="O114" s="82" t="e">
        <f>VLOOKUP(Q114,リスト!U20:AA414,2,FALSE)</f>
        <v>#N/A</v>
      </c>
      <c r="P114" s="82" t="e">
        <f>VLOOKUP(O114,リスト!U:AA,2,FALSE)</f>
        <v>#N/A</v>
      </c>
      <c r="Q114" s="84"/>
      <c r="R114" s="45" t="str">
        <f>IFERROR(VLOOKUP(原紙!Q114,リスト!W$1:X519,2,FALSE),"")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VLOOKUP(原紙!R114,リスト!U22:AA211,5,FALSE)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IFERROR(VLOOKUP(原紙!H115,リスト!G$1:H120,2,FALSE),"")</f>
        <v/>
      </c>
      <c r="J115" s="84"/>
      <c r="K115" s="42" t="str">
        <f>IFERROR(VLOOKUP(原紙!J115,リスト!J$1:K216,2,FALSE),"")</f>
        <v/>
      </c>
      <c r="L115" s="84"/>
      <c r="M115" s="42" t="str">
        <f>IFERROR(VLOOKUP(原紙!L115,リスト!O$1:P4954,2,FALSE),"")</f>
        <v/>
      </c>
      <c r="N115" s="82"/>
      <c r="O115" s="82" t="e">
        <f>VLOOKUP(Q115,リスト!U21:AA415,2,FALSE)</f>
        <v>#N/A</v>
      </c>
      <c r="P115" s="82" t="e">
        <f>VLOOKUP(O115,リスト!U:AA,2,FALSE)</f>
        <v>#N/A</v>
      </c>
      <c r="Q115" s="84"/>
      <c r="R115" s="45" t="str">
        <f>IFERROR(VLOOKUP(原紙!Q115,リスト!W$1:X520,2,FALSE),"")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VLOOKUP(原紙!R115,リスト!U23:AA212,5,FALSE)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IFERROR(VLOOKUP(原紙!H116,リスト!G$1:H121,2,FALSE),"")</f>
        <v/>
      </c>
      <c r="J116" s="84"/>
      <c r="K116" s="42" t="str">
        <f>IFERROR(VLOOKUP(原紙!J116,リスト!J$1:K217,2,FALSE),"")</f>
        <v/>
      </c>
      <c r="L116" s="84"/>
      <c r="M116" s="42" t="str">
        <f>IFERROR(VLOOKUP(原紙!L116,リスト!O$1:P4955,2,FALSE),"")</f>
        <v/>
      </c>
      <c r="N116" s="82"/>
      <c r="O116" s="82" t="e">
        <f>VLOOKUP(Q116,リスト!U22:AA416,2,FALSE)</f>
        <v>#N/A</v>
      </c>
      <c r="P116" s="82" t="e">
        <f>VLOOKUP(O116,リスト!U:AA,2,FALSE)</f>
        <v>#N/A</v>
      </c>
      <c r="Q116" s="84"/>
      <c r="R116" s="45" t="str">
        <f>IFERROR(VLOOKUP(原紙!Q116,リスト!W$1:X521,2,FALSE),"")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VLOOKUP(原紙!R116,リスト!U24:AA213,5,FALSE)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IFERROR(VLOOKUP(原紙!H117,リスト!G$1:H122,2,FALSE),"")</f>
        <v/>
      </c>
      <c r="J117" s="84"/>
      <c r="K117" s="42" t="str">
        <f>IFERROR(VLOOKUP(原紙!J117,リスト!J$1:K218,2,FALSE),"")</f>
        <v/>
      </c>
      <c r="L117" s="84"/>
      <c r="M117" s="42" t="str">
        <f>IFERROR(VLOOKUP(原紙!L117,リスト!O$1:P4956,2,FALSE),"")</f>
        <v/>
      </c>
      <c r="N117" s="82"/>
      <c r="O117" s="82" t="e">
        <f>VLOOKUP(Q117,リスト!U23:AA417,2,FALSE)</f>
        <v>#N/A</v>
      </c>
      <c r="P117" s="82" t="e">
        <f>VLOOKUP(O117,リスト!U:AA,2,FALSE)</f>
        <v>#N/A</v>
      </c>
      <c r="Q117" s="84"/>
      <c r="R117" s="45" t="str">
        <f>IFERROR(VLOOKUP(原紙!Q117,リスト!W$1:X522,2,FALSE),"")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VLOOKUP(原紙!R117,リスト!U25:AA214,5,FALSE)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IFERROR(VLOOKUP(原紙!H118,リスト!G$1:H123,2,FALSE),"")</f>
        <v/>
      </c>
      <c r="J118" s="84"/>
      <c r="K118" s="42" t="str">
        <f>IFERROR(VLOOKUP(原紙!J118,リスト!J$1:K219,2,FALSE),"")</f>
        <v/>
      </c>
      <c r="L118" s="84"/>
      <c r="M118" s="42" t="str">
        <f>IFERROR(VLOOKUP(原紙!L118,リスト!O$1:P4957,2,FALSE),"")</f>
        <v/>
      </c>
      <c r="N118" s="82"/>
      <c r="O118" s="82" t="e">
        <f>VLOOKUP(Q118,リスト!U24:AA418,2,FALSE)</f>
        <v>#N/A</v>
      </c>
      <c r="P118" s="82" t="e">
        <f>VLOOKUP(O118,リスト!U:AA,2,FALSE)</f>
        <v>#N/A</v>
      </c>
      <c r="Q118" s="84"/>
      <c r="R118" s="45" t="str">
        <f>IFERROR(VLOOKUP(原紙!Q118,リスト!W$1:X523,2,FALSE),"")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VLOOKUP(原紙!R118,リスト!U26:AA215,5,FALSE)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IFERROR(VLOOKUP(原紙!H119,リスト!G$1:H124,2,FALSE),"")</f>
        <v/>
      </c>
      <c r="J119" s="84"/>
      <c r="K119" s="42" t="str">
        <f>IFERROR(VLOOKUP(原紙!J119,リスト!J$1:K220,2,FALSE),"")</f>
        <v/>
      </c>
      <c r="L119" s="84"/>
      <c r="M119" s="42" t="str">
        <f>IFERROR(VLOOKUP(原紙!L119,リスト!O$1:P4958,2,FALSE),"")</f>
        <v/>
      </c>
      <c r="N119" s="82"/>
      <c r="O119" s="82" t="e">
        <f>VLOOKUP(Q119,リスト!U25:AA419,2,FALSE)</f>
        <v>#N/A</v>
      </c>
      <c r="P119" s="82" t="e">
        <f>VLOOKUP(O119,リスト!U:AA,2,FALSE)</f>
        <v>#N/A</v>
      </c>
      <c r="Q119" s="84"/>
      <c r="R119" s="45" t="str">
        <f>IFERROR(VLOOKUP(原紙!Q119,リスト!W$1:X524,2,FALSE),"")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VLOOKUP(原紙!R119,リスト!U27:AA216,5,FALSE)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IFERROR(VLOOKUP(原紙!H120,リスト!G$1:H125,2,FALSE),"")</f>
        <v/>
      </c>
      <c r="J120" s="84"/>
      <c r="K120" s="42" t="str">
        <f>IFERROR(VLOOKUP(原紙!J120,リスト!J$1:K221,2,FALSE),"")</f>
        <v/>
      </c>
      <c r="L120" s="84"/>
      <c r="M120" s="42" t="str">
        <f>IFERROR(VLOOKUP(原紙!L120,リスト!O$1:P4959,2,FALSE),"")</f>
        <v/>
      </c>
      <c r="N120" s="82"/>
      <c r="O120" s="82" t="e">
        <f>VLOOKUP(Q120,リスト!U26:AA420,2,FALSE)</f>
        <v>#N/A</v>
      </c>
      <c r="P120" s="82" t="e">
        <f>VLOOKUP(O120,リスト!U:AA,2,FALSE)</f>
        <v>#N/A</v>
      </c>
      <c r="Q120" s="84"/>
      <c r="R120" s="45" t="str">
        <f>IFERROR(VLOOKUP(原紙!Q120,リスト!W$1:X525,2,FALSE),"")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VLOOKUP(原紙!R120,リスト!U28:AA217,5,FALSE)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IFERROR(VLOOKUP(原紙!H121,リスト!G$1:H126,2,FALSE),"")</f>
        <v/>
      </c>
      <c r="J121" s="84"/>
      <c r="K121" s="42" t="str">
        <f>IFERROR(VLOOKUP(原紙!J121,リスト!J$1:K222,2,FALSE),"")</f>
        <v/>
      </c>
      <c r="L121" s="84"/>
      <c r="M121" s="42" t="str">
        <f>IFERROR(VLOOKUP(原紙!L121,リスト!O$1:P4960,2,FALSE),"")</f>
        <v/>
      </c>
      <c r="N121" s="82"/>
      <c r="O121" s="82" t="e">
        <f>VLOOKUP(Q121,リスト!U27:AA421,2,FALSE)</f>
        <v>#N/A</v>
      </c>
      <c r="P121" s="82" t="e">
        <f>VLOOKUP(O121,リスト!U:AA,2,FALSE)</f>
        <v>#N/A</v>
      </c>
      <c r="Q121" s="84"/>
      <c r="R121" s="45" t="str">
        <f>IFERROR(VLOOKUP(原紙!Q121,リスト!W$1:X526,2,FALSE),"")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VLOOKUP(原紙!R121,リスト!U29:AA218,5,FALSE)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IFERROR(VLOOKUP(原紙!H122,リスト!G$1:H127,2,FALSE),"")</f>
        <v/>
      </c>
      <c r="J122" s="84"/>
      <c r="K122" s="42" t="str">
        <f>IFERROR(VLOOKUP(原紙!J122,リスト!J$1:K223,2,FALSE),"")</f>
        <v/>
      </c>
      <c r="L122" s="84"/>
      <c r="M122" s="42" t="str">
        <f>IFERROR(VLOOKUP(原紙!L122,リスト!O$1:P4961,2,FALSE),"")</f>
        <v/>
      </c>
      <c r="N122" s="82"/>
      <c r="O122" s="82" t="e">
        <f>VLOOKUP(Q122,リスト!U28:AA422,2,FALSE)</f>
        <v>#N/A</v>
      </c>
      <c r="P122" s="82" t="e">
        <f>VLOOKUP(O122,リスト!U:AA,2,FALSE)</f>
        <v>#N/A</v>
      </c>
      <c r="Q122" s="84"/>
      <c r="R122" s="45" t="str">
        <f>IFERROR(VLOOKUP(原紙!Q122,リスト!W$1:X527,2,FALSE),"")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VLOOKUP(原紙!R122,リスト!U30:AA219,5,FALSE)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IFERROR(VLOOKUP(原紙!H123,リスト!G$1:H128,2,FALSE),"")</f>
        <v/>
      </c>
      <c r="J123" s="84"/>
      <c r="K123" s="42" t="str">
        <f>IFERROR(VLOOKUP(原紙!J123,リスト!J$1:K224,2,FALSE),"")</f>
        <v/>
      </c>
      <c r="L123" s="84"/>
      <c r="M123" s="42" t="str">
        <f>IFERROR(VLOOKUP(原紙!L123,リスト!O$1:P4962,2,FALSE),"")</f>
        <v/>
      </c>
      <c r="N123" s="82"/>
      <c r="O123" s="82" t="e">
        <f>VLOOKUP(Q123,リスト!U29:AA423,2,FALSE)</f>
        <v>#N/A</v>
      </c>
      <c r="P123" s="82" t="e">
        <f>VLOOKUP(O123,リスト!U:AA,2,FALSE)</f>
        <v>#N/A</v>
      </c>
      <c r="Q123" s="84"/>
      <c r="R123" s="45" t="str">
        <f>IFERROR(VLOOKUP(原紙!Q123,リスト!W$1:X528,2,FALSE),"")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VLOOKUP(原紙!R123,リスト!U31:AA220,5,FALSE)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IFERROR(VLOOKUP(原紙!H124,リスト!G$1:H129,2,FALSE),"")</f>
        <v/>
      </c>
      <c r="J124" s="84"/>
      <c r="K124" s="42" t="str">
        <f>IFERROR(VLOOKUP(原紙!J124,リスト!J$1:K225,2,FALSE),"")</f>
        <v/>
      </c>
      <c r="L124" s="84"/>
      <c r="M124" s="42" t="str">
        <f>IFERROR(VLOOKUP(原紙!L124,リスト!O$1:P4963,2,FALSE),"")</f>
        <v/>
      </c>
      <c r="N124" s="82"/>
      <c r="O124" s="82" t="e">
        <f>VLOOKUP(Q124,リスト!U30:AA424,2,FALSE)</f>
        <v>#N/A</v>
      </c>
      <c r="P124" s="82" t="e">
        <f>VLOOKUP(O124,リスト!U:AA,2,FALSE)</f>
        <v>#N/A</v>
      </c>
      <c r="Q124" s="84"/>
      <c r="R124" s="45" t="str">
        <f>IFERROR(VLOOKUP(原紙!Q124,リスト!W$1:X529,2,FALSE),"")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VLOOKUP(原紙!R124,リスト!U32:AA221,5,FALSE)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IFERROR(VLOOKUP(原紙!H125,リスト!G$1:H130,2,FALSE),"")</f>
        <v/>
      </c>
      <c r="J125" s="84"/>
      <c r="K125" s="42" t="str">
        <f>IFERROR(VLOOKUP(原紙!J125,リスト!J$1:K226,2,FALSE),"")</f>
        <v/>
      </c>
      <c r="L125" s="84"/>
      <c r="M125" s="42" t="str">
        <f>IFERROR(VLOOKUP(原紙!L125,リスト!O$1:P4964,2,FALSE),"")</f>
        <v/>
      </c>
      <c r="N125" s="82"/>
      <c r="O125" s="82" t="e">
        <f>VLOOKUP(Q125,リスト!U31:AA425,2,FALSE)</f>
        <v>#N/A</v>
      </c>
      <c r="P125" s="82" t="e">
        <f>VLOOKUP(O125,リスト!U:AA,2,FALSE)</f>
        <v>#N/A</v>
      </c>
      <c r="Q125" s="84"/>
      <c r="R125" s="45" t="str">
        <f>IFERROR(VLOOKUP(原紙!Q125,リスト!W$1:X530,2,FALSE),"")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VLOOKUP(原紙!R125,リスト!U33:AA222,5,FALSE)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IFERROR(VLOOKUP(原紙!H126,リスト!G$1:H131,2,FALSE),"")</f>
        <v/>
      </c>
      <c r="J126" s="84"/>
      <c r="K126" s="42" t="str">
        <f>IFERROR(VLOOKUP(原紙!J126,リスト!J$1:K227,2,FALSE),"")</f>
        <v/>
      </c>
      <c r="L126" s="84"/>
      <c r="M126" s="42" t="str">
        <f>IFERROR(VLOOKUP(原紙!L126,リスト!O$1:P4965,2,FALSE),"")</f>
        <v/>
      </c>
      <c r="N126" s="82"/>
      <c r="O126" s="82" t="e">
        <f>VLOOKUP(Q126,リスト!U32:AA426,2,FALSE)</f>
        <v>#N/A</v>
      </c>
      <c r="P126" s="82" t="e">
        <f>VLOOKUP(O126,リスト!U:AA,2,FALSE)</f>
        <v>#N/A</v>
      </c>
      <c r="Q126" s="84"/>
      <c r="R126" s="45" t="str">
        <f>IFERROR(VLOOKUP(原紙!Q126,リスト!W$1:X531,2,FALSE),"")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VLOOKUP(原紙!R126,リスト!U34:AA223,5,FALSE)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IFERROR(VLOOKUP(原紙!H127,リスト!G$1:H132,2,FALSE),"")</f>
        <v/>
      </c>
      <c r="J127" s="84"/>
      <c r="K127" s="42" t="str">
        <f>IFERROR(VLOOKUP(原紙!J127,リスト!J$1:K228,2,FALSE),"")</f>
        <v/>
      </c>
      <c r="L127" s="84"/>
      <c r="M127" s="42" t="str">
        <f>IFERROR(VLOOKUP(原紙!L127,リスト!O$1:P4966,2,FALSE),"")</f>
        <v/>
      </c>
      <c r="N127" s="82"/>
      <c r="O127" s="82" t="e">
        <f>VLOOKUP(Q127,リスト!U33:AA427,2,FALSE)</f>
        <v>#N/A</v>
      </c>
      <c r="P127" s="82" t="e">
        <f>VLOOKUP(O127,リスト!U:AA,2,FALSE)</f>
        <v>#N/A</v>
      </c>
      <c r="Q127" s="84"/>
      <c r="R127" s="45" t="str">
        <f>IFERROR(VLOOKUP(原紙!Q127,リスト!W$1:X532,2,FALSE),"")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VLOOKUP(原紙!R127,リスト!U35:AA224,5,FALSE)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IFERROR(VLOOKUP(原紙!H128,リスト!G$1:H133,2,FALSE),"")</f>
        <v/>
      </c>
      <c r="J128" s="84"/>
      <c r="K128" s="42" t="str">
        <f>IFERROR(VLOOKUP(原紙!J128,リスト!J$1:K229,2,FALSE),"")</f>
        <v/>
      </c>
      <c r="L128" s="84"/>
      <c r="M128" s="42" t="str">
        <f>IFERROR(VLOOKUP(原紙!L128,リスト!O$1:P4967,2,FALSE),"")</f>
        <v/>
      </c>
      <c r="N128" s="82"/>
      <c r="O128" s="82" t="e">
        <f>VLOOKUP(Q128,リスト!U34:AA428,2,FALSE)</f>
        <v>#N/A</v>
      </c>
      <c r="P128" s="82" t="e">
        <f>VLOOKUP(O128,リスト!U:AA,2,FALSE)</f>
        <v>#N/A</v>
      </c>
      <c r="Q128" s="84"/>
      <c r="R128" s="45" t="str">
        <f>IFERROR(VLOOKUP(原紙!Q128,リスト!W$1:X533,2,FALSE),"")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VLOOKUP(原紙!R128,リスト!U36:AA225,5,FALSE)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IFERROR(VLOOKUP(原紙!H129,リスト!G$1:H134,2,FALSE),"")</f>
        <v/>
      </c>
      <c r="J129" s="84"/>
      <c r="K129" s="42" t="str">
        <f>IFERROR(VLOOKUP(原紙!J129,リスト!J$1:K230,2,FALSE),"")</f>
        <v/>
      </c>
      <c r="L129" s="84"/>
      <c r="M129" s="42" t="str">
        <f>IFERROR(VLOOKUP(原紙!L129,リスト!O$1:P4968,2,FALSE),"")</f>
        <v/>
      </c>
      <c r="N129" s="82"/>
      <c r="O129" s="82" t="e">
        <f>VLOOKUP(Q129,リスト!U35:AA429,2,FALSE)</f>
        <v>#N/A</v>
      </c>
      <c r="P129" s="82" t="e">
        <f>VLOOKUP(O129,リスト!U:AA,2,FALSE)</f>
        <v>#N/A</v>
      </c>
      <c r="Q129" s="84"/>
      <c r="R129" s="45" t="str">
        <f>IFERROR(VLOOKUP(原紙!Q129,リスト!W$1:X534,2,FALSE),"")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VLOOKUP(原紙!R129,リスト!U37:AA226,5,FALSE)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IFERROR(VLOOKUP(原紙!H130,リスト!G$1:H135,2,FALSE),"")</f>
        <v/>
      </c>
      <c r="J130" s="84"/>
      <c r="K130" s="42" t="str">
        <f>IFERROR(VLOOKUP(原紙!J130,リスト!J$1:K231,2,FALSE),"")</f>
        <v/>
      </c>
      <c r="L130" s="84"/>
      <c r="M130" s="42" t="str">
        <f>IFERROR(VLOOKUP(原紙!L130,リスト!O$1:P4969,2,FALSE),"")</f>
        <v/>
      </c>
      <c r="N130" s="82"/>
      <c r="O130" s="82" t="e">
        <f>VLOOKUP(Q130,リスト!U36:AA430,2,FALSE)</f>
        <v>#N/A</v>
      </c>
      <c r="P130" s="82" t="e">
        <f>VLOOKUP(O130,リスト!U:AA,2,FALSE)</f>
        <v>#N/A</v>
      </c>
      <c r="Q130" s="84"/>
      <c r="R130" s="45" t="str">
        <f>IFERROR(VLOOKUP(原紙!Q130,リスト!W$1:X535,2,FALSE),"")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VLOOKUP(原紙!R130,リスト!U38:AA227,5,FALSE)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IFERROR(VLOOKUP(原紙!H131,リスト!G$1:H136,2,FALSE),"")</f>
        <v/>
      </c>
      <c r="J131" s="84"/>
      <c r="K131" s="42" t="str">
        <f>IFERROR(VLOOKUP(原紙!J131,リスト!J$1:K232,2,FALSE),"")</f>
        <v/>
      </c>
      <c r="L131" s="84"/>
      <c r="M131" s="42" t="str">
        <f>IFERROR(VLOOKUP(原紙!L131,リスト!O$1:P4970,2,FALSE),"")</f>
        <v/>
      </c>
      <c r="N131" s="82"/>
      <c r="O131" s="82" t="e">
        <f>VLOOKUP(Q131,リスト!U37:AA431,2,FALSE)</f>
        <v>#N/A</v>
      </c>
      <c r="P131" s="82" t="e">
        <f>VLOOKUP(O131,リスト!U:AA,2,FALSE)</f>
        <v>#N/A</v>
      </c>
      <c r="Q131" s="84"/>
      <c r="R131" s="45" t="str">
        <f>IFERROR(VLOOKUP(原紙!Q131,リスト!W$1:X536,2,FALSE),"")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VLOOKUP(原紙!R131,リスト!U39:AA228,5,FALSE)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IFERROR(VLOOKUP(原紙!H132,リスト!G$1:H137,2,FALSE),"")</f>
        <v/>
      </c>
      <c r="J132" s="84"/>
      <c r="K132" s="42" t="str">
        <f>IFERROR(VLOOKUP(原紙!J132,リスト!J$1:K233,2,FALSE),"")</f>
        <v/>
      </c>
      <c r="L132" s="84"/>
      <c r="M132" s="42" t="str">
        <f>IFERROR(VLOOKUP(原紙!L132,リスト!O$1:P4971,2,FALSE),"")</f>
        <v/>
      </c>
      <c r="N132" s="82"/>
      <c r="O132" s="82" t="e">
        <f>VLOOKUP(Q132,リスト!U38:AA432,2,FALSE)</f>
        <v>#N/A</v>
      </c>
      <c r="P132" s="82" t="e">
        <f>VLOOKUP(O132,リスト!U:AA,2,FALSE)</f>
        <v>#N/A</v>
      </c>
      <c r="Q132" s="84"/>
      <c r="R132" s="45" t="str">
        <f>IFERROR(VLOOKUP(原紙!Q132,リスト!W$1:X537,2,FALSE),"")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VLOOKUP(原紙!R132,リスト!U40:AA229,5,FALSE)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IFERROR(VLOOKUP(原紙!H133,リスト!G$1:H138,2,FALSE),"")</f>
        <v/>
      </c>
      <c r="J133" s="84"/>
      <c r="K133" s="42" t="str">
        <f>IFERROR(VLOOKUP(原紙!J133,リスト!J$1:K234,2,FALSE),"")</f>
        <v/>
      </c>
      <c r="L133" s="84"/>
      <c r="M133" s="42" t="str">
        <f>IFERROR(VLOOKUP(原紙!L133,リスト!O$1:P4972,2,FALSE),"")</f>
        <v/>
      </c>
      <c r="N133" s="82"/>
      <c r="O133" s="82" t="e">
        <f>VLOOKUP(Q133,リスト!U39:AA433,2,FALSE)</f>
        <v>#N/A</v>
      </c>
      <c r="P133" s="82" t="e">
        <f>VLOOKUP(O133,リスト!U:AA,2,FALSE)</f>
        <v>#N/A</v>
      </c>
      <c r="Q133" s="84"/>
      <c r="R133" s="45" t="str">
        <f>IFERROR(VLOOKUP(原紙!Q133,リスト!W$1:X538,2,FALSE),"")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VLOOKUP(原紙!R133,リスト!U41:AA230,5,FALSE)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IFERROR(VLOOKUP(原紙!H134,リスト!G$1:H139,2,FALSE),"")</f>
        <v/>
      </c>
      <c r="J134" s="84"/>
      <c r="K134" s="42" t="str">
        <f>IFERROR(VLOOKUP(原紙!J134,リスト!J$1:K235,2,FALSE),"")</f>
        <v/>
      </c>
      <c r="L134" s="84"/>
      <c r="M134" s="42" t="str">
        <f>IFERROR(VLOOKUP(原紙!L134,リスト!O$1:P4973,2,FALSE),"")</f>
        <v/>
      </c>
      <c r="N134" s="82"/>
      <c r="O134" s="82" t="e">
        <f>VLOOKUP(Q134,リスト!U40:AA434,2,FALSE)</f>
        <v>#N/A</v>
      </c>
      <c r="P134" s="82" t="e">
        <f>VLOOKUP(O134,リスト!U:AA,2,FALSE)</f>
        <v>#N/A</v>
      </c>
      <c r="Q134" s="84"/>
      <c r="R134" s="45" t="str">
        <f>IFERROR(VLOOKUP(原紙!Q134,リスト!W$1:X539,2,FALSE),"")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VLOOKUP(原紙!R134,リスト!U42:AA231,5,FALSE)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IFERROR(VLOOKUP(原紙!H135,リスト!G$1:H140,2,FALSE),"")</f>
        <v/>
      </c>
      <c r="J135" s="84"/>
      <c r="K135" s="42" t="str">
        <f>IFERROR(VLOOKUP(原紙!J135,リスト!J$1:K236,2,FALSE),"")</f>
        <v/>
      </c>
      <c r="L135" s="84"/>
      <c r="M135" s="42" t="str">
        <f>IFERROR(VLOOKUP(原紙!L135,リスト!O$1:P4974,2,FALSE),"")</f>
        <v/>
      </c>
      <c r="N135" s="82"/>
      <c r="O135" s="82" t="e">
        <f>VLOOKUP(Q135,リスト!U41:AA435,2,FALSE)</f>
        <v>#N/A</v>
      </c>
      <c r="P135" s="82" t="e">
        <f>VLOOKUP(O135,リスト!U:AA,2,FALSE)</f>
        <v>#N/A</v>
      </c>
      <c r="Q135" s="84"/>
      <c r="R135" s="45" t="str">
        <f>IFERROR(VLOOKUP(原紙!Q135,リスト!W$1:X540,2,FALSE),"")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VLOOKUP(原紙!R135,リスト!U43:AA232,5,FALSE)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IFERROR(VLOOKUP(原紙!H136,リスト!G$1:H141,2,FALSE),"")</f>
        <v/>
      </c>
      <c r="J136" s="84"/>
      <c r="K136" s="42" t="str">
        <f>IFERROR(VLOOKUP(原紙!J136,リスト!J$1:K237,2,FALSE),"")</f>
        <v/>
      </c>
      <c r="L136" s="84"/>
      <c r="M136" s="42" t="str">
        <f>IFERROR(VLOOKUP(原紙!L136,リスト!O$1:P4975,2,FALSE),"")</f>
        <v/>
      </c>
      <c r="N136" s="82"/>
      <c r="O136" s="82" t="e">
        <f>VLOOKUP(Q136,リスト!U42:AA436,2,FALSE)</f>
        <v>#N/A</v>
      </c>
      <c r="P136" s="82" t="e">
        <f>VLOOKUP(O136,リスト!U:AA,2,FALSE)</f>
        <v>#N/A</v>
      </c>
      <c r="Q136" s="84"/>
      <c r="R136" s="45" t="str">
        <f>IFERROR(VLOOKUP(原紙!Q136,リスト!W$1:X541,2,FALSE),"")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VLOOKUP(原紙!R136,リスト!U44:AA233,5,FALSE)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IFERROR(VLOOKUP(原紙!H137,リスト!G$1:H142,2,FALSE),"")</f>
        <v/>
      </c>
      <c r="J137" s="84"/>
      <c r="K137" s="42" t="str">
        <f>IFERROR(VLOOKUP(原紙!J137,リスト!J$1:K238,2,FALSE),"")</f>
        <v/>
      </c>
      <c r="L137" s="84"/>
      <c r="M137" s="42" t="str">
        <f>IFERROR(VLOOKUP(原紙!L137,リスト!O$1:P4976,2,FALSE),"")</f>
        <v/>
      </c>
      <c r="N137" s="82"/>
      <c r="O137" s="82" t="e">
        <f>VLOOKUP(Q137,リスト!U43:AA437,2,FALSE)</f>
        <v>#N/A</v>
      </c>
      <c r="P137" s="82" t="e">
        <f>VLOOKUP(O137,リスト!U:AA,2,FALSE)</f>
        <v>#N/A</v>
      </c>
      <c r="Q137" s="84"/>
      <c r="R137" s="45" t="str">
        <f>IFERROR(VLOOKUP(原紙!Q137,リスト!W$1:X542,2,FALSE),"")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VLOOKUP(原紙!R137,リスト!U45:AA234,5,FALSE)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IFERROR(VLOOKUP(原紙!H138,リスト!G$1:H143,2,FALSE),"")</f>
        <v/>
      </c>
      <c r="J138" s="84"/>
      <c r="K138" s="42" t="str">
        <f>IFERROR(VLOOKUP(原紙!J138,リスト!J$1:K239,2,FALSE),"")</f>
        <v/>
      </c>
      <c r="L138" s="84"/>
      <c r="M138" s="42" t="str">
        <f>IFERROR(VLOOKUP(原紙!L138,リスト!O$1:P4977,2,FALSE),"")</f>
        <v/>
      </c>
      <c r="N138" s="82"/>
      <c r="O138" s="82" t="e">
        <f>VLOOKUP(Q138,リスト!U44:AA438,2,FALSE)</f>
        <v>#N/A</v>
      </c>
      <c r="P138" s="82" t="e">
        <f>VLOOKUP(O138,リスト!U:AA,2,FALSE)</f>
        <v>#N/A</v>
      </c>
      <c r="Q138" s="84"/>
      <c r="R138" s="45" t="str">
        <f>IFERROR(VLOOKUP(原紙!Q138,リスト!W$1:X543,2,FALSE),"")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VLOOKUP(原紙!R138,リスト!U46:AA235,5,FALSE)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ref="C139:C185" si="6">H139&amp;"-"&amp;J139</f>
        <v>-</v>
      </c>
      <c r="D139" s="82"/>
      <c r="E139" s="82"/>
      <c r="F139" s="83"/>
      <c r="G139" s="83"/>
      <c r="H139" s="84"/>
      <c r="I139" s="42" t="str">
        <f>IFERROR(VLOOKUP(原紙!H139,リスト!G$1:H97,2,FALSE),"")</f>
        <v/>
      </c>
      <c r="J139" s="84"/>
      <c r="K139" s="42" t="str">
        <f>IFERROR(VLOOKUP(原紙!J139,リスト!J$1:K193,2,FALSE),"")</f>
        <v/>
      </c>
      <c r="L139" s="84"/>
      <c r="M139" s="42" t="str">
        <f>IFERROR(VLOOKUP(原紙!L139,リスト!O$1:P4931,2,FALSE),"")</f>
        <v/>
      </c>
      <c r="N139" s="82"/>
      <c r="O139" s="82" t="e">
        <f>VLOOKUP(Q139,リスト!#REF!,2,FALSE)</f>
        <v>#REF!</v>
      </c>
      <c r="P139" s="82" t="e">
        <f>VLOOKUP(O139,リスト!U:AA,2,FALSE)</f>
        <v>#REF!</v>
      </c>
      <c r="Q139" s="84"/>
      <c r="R139" s="45" t="str">
        <f>IFERROR(VLOOKUP(原紙!Q139,リスト!W$1:X497,2,FALSE),"")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VLOOKUP(原紙!R139,リスト!#REF!,5,FALSE)</f>
        <v>#REF!</v>
      </c>
      <c r="AD139" s="42" t="str">
        <f t="shared" ref="AD139:AD185" si="7">IFERROR(V139*W139,"")</f>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6"/>
        <v>-</v>
      </c>
      <c r="D140" s="82"/>
      <c r="E140" s="82"/>
      <c r="F140" s="83"/>
      <c r="G140" s="83"/>
      <c r="H140" s="84"/>
      <c r="I140" s="42" t="str">
        <f>IFERROR(VLOOKUP(原紙!H140,リスト!G$1:H98,2,FALSE),"")</f>
        <v/>
      </c>
      <c r="J140" s="84"/>
      <c r="K140" s="42" t="str">
        <f>IFERROR(VLOOKUP(原紙!J140,リスト!J$1:K194,2,FALSE),"")</f>
        <v/>
      </c>
      <c r="L140" s="84"/>
      <c r="M140" s="42" t="str">
        <f>IFERROR(VLOOKUP(原紙!L140,リスト!O$1:P4932,2,FALSE),"")</f>
        <v/>
      </c>
      <c r="N140" s="82"/>
      <c r="O140" s="82" t="e">
        <f>VLOOKUP(Q140,リスト!#REF!,2,FALSE)</f>
        <v>#REF!</v>
      </c>
      <c r="P140" s="82" t="e">
        <f>VLOOKUP(O140,リスト!U:AA,2,FALSE)</f>
        <v>#REF!</v>
      </c>
      <c r="Q140" s="84"/>
      <c r="R140" s="45" t="str">
        <f>IFERROR(VLOOKUP(原紙!Q140,リスト!W$1:X498,2,FALSE),"")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VLOOKUP(原紙!R140,リスト!U1:AA190,5,FALSE)</f>
        <v>#N/A</v>
      </c>
      <c r="AD140" s="42" t="str">
        <f t="shared" si="7"/>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6"/>
        <v>-</v>
      </c>
      <c r="D141" s="82"/>
      <c r="E141" s="82"/>
      <c r="F141" s="83"/>
      <c r="G141" s="83"/>
      <c r="H141" s="84"/>
      <c r="I141" s="42" t="str">
        <f>IFERROR(VLOOKUP(原紙!H141,リスト!G$1:H99,2,FALSE),"")</f>
        <v/>
      </c>
      <c r="J141" s="84"/>
      <c r="K141" s="42" t="str">
        <f>IFERROR(VLOOKUP(原紙!J141,リスト!J$1:K195,2,FALSE),"")</f>
        <v/>
      </c>
      <c r="L141" s="84"/>
      <c r="M141" s="42" t="str">
        <f>IFERROR(VLOOKUP(原紙!L141,リスト!O$1:P4933,2,FALSE),"")</f>
        <v/>
      </c>
      <c r="N141" s="82"/>
      <c r="O141" s="82" t="e">
        <f>VLOOKUP(Q141,リスト!#REF!,2,FALSE)</f>
        <v>#REF!</v>
      </c>
      <c r="P141" s="82" t="e">
        <f>VLOOKUP(O141,リスト!U:AA,2,FALSE)</f>
        <v>#REF!</v>
      </c>
      <c r="Q141" s="84"/>
      <c r="R141" s="45" t="str">
        <f>IFERROR(VLOOKUP(原紙!Q141,リスト!W$1:X499,2,FALSE),"")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VLOOKUP(原紙!R141,リスト!U2:AA191,5,FALSE)</f>
        <v>#N/A</v>
      </c>
      <c r="AD141" s="42" t="str">
        <f t="shared" si="7"/>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6"/>
        <v>-</v>
      </c>
      <c r="D142" s="82"/>
      <c r="E142" s="82"/>
      <c r="F142" s="83"/>
      <c r="G142" s="83"/>
      <c r="H142" s="84"/>
      <c r="I142" s="42" t="str">
        <f>IFERROR(VLOOKUP(原紙!H142,リスト!G$1:H100,2,FALSE),"")</f>
        <v/>
      </c>
      <c r="J142" s="84"/>
      <c r="K142" s="42" t="str">
        <f>IFERROR(VLOOKUP(原紙!J142,リスト!J$1:K196,2,FALSE),"")</f>
        <v/>
      </c>
      <c r="L142" s="84"/>
      <c r="M142" s="42" t="str">
        <f>IFERROR(VLOOKUP(原紙!L142,リスト!O$1:P4934,2,FALSE),"")</f>
        <v/>
      </c>
      <c r="N142" s="82"/>
      <c r="O142" s="82" t="e">
        <f>VLOOKUP(Q142,リスト!U1:AA395,2,FALSE)</f>
        <v>#N/A</v>
      </c>
      <c r="P142" s="82" t="e">
        <f>VLOOKUP(O142,リスト!U:AA,2,FALSE)</f>
        <v>#N/A</v>
      </c>
      <c r="Q142" s="84"/>
      <c r="R142" s="45" t="str">
        <f>IFERROR(VLOOKUP(原紙!Q142,リスト!W$1:X500,2,FALSE),"")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VLOOKUP(原紙!R142,リスト!U3:AA192,5,FALSE)</f>
        <v>#N/A</v>
      </c>
      <c r="AD142" s="42" t="str">
        <f t="shared" si="7"/>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6"/>
        <v>-</v>
      </c>
      <c r="D143" s="82"/>
      <c r="E143" s="82"/>
      <c r="F143" s="83"/>
      <c r="G143" s="83"/>
      <c r="H143" s="84"/>
      <c r="I143" s="42" t="str">
        <f>IFERROR(VLOOKUP(原紙!H143,リスト!G$1:H101,2,FALSE),"")</f>
        <v/>
      </c>
      <c r="J143" s="84"/>
      <c r="K143" s="42" t="str">
        <f>IFERROR(VLOOKUP(原紙!J143,リスト!J$1:K197,2,FALSE),"")</f>
        <v/>
      </c>
      <c r="L143" s="84"/>
      <c r="M143" s="42" t="str">
        <f>IFERROR(VLOOKUP(原紙!L143,リスト!O$1:P4935,2,FALSE),"")</f>
        <v/>
      </c>
      <c r="N143" s="82"/>
      <c r="O143" s="82" t="e">
        <f>VLOOKUP(Q143,リスト!U2:AA396,2,FALSE)</f>
        <v>#N/A</v>
      </c>
      <c r="P143" s="82" t="e">
        <f>VLOOKUP(O143,リスト!U:AA,2,FALSE)</f>
        <v>#N/A</v>
      </c>
      <c r="Q143" s="84"/>
      <c r="R143" s="45" t="str">
        <f>IFERROR(VLOOKUP(原紙!Q143,リスト!W$1:X501,2,FALSE),"")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VLOOKUP(原紙!R143,リスト!U4:AA193,5,FALSE)</f>
        <v>#N/A</v>
      </c>
      <c r="AD143" s="42" t="str">
        <f t="shared" si="7"/>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6"/>
        <v>-</v>
      </c>
      <c r="D144" s="82"/>
      <c r="E144" s="82"/>
      <c r="F144" s="83"/>
      <c r="G144" s="83"/>
      <c r="H144" s="84"/>
      <c r="I144" s="42" t="str">
        <f>IFERROR(VLOOKUP(原紙!H144,リスト!G$1:H102,2,FALSE),"")</f>
        <v/>
      </c>
      <c r="J144" s="84"/>
      <c r="K144" s="42" t="str">
        <f>IFERROR(VLOOKUP(原紙!J144,リスト!J$1:K198,2,FALSE),"")</f>
        <v/>
      </c>
      <c r="L144" s="84"/>
      <c r="M144" s="42" t="str">
        <f>IFERROR(VLOOKUP(原紙!L144,リスト!O$1:P4936,2,FALSE),"")</f>
        <v/>
      </c>
      <c r="N144" s="82"/>
      <c r="O144" s="82" t="e">
        <f>VLOOKUP(Q144,リスト!U3:AA397,2,FALSE)</f>
        <v>#N/A</v>
      </c>
      <c r="P144" s="82" t="e">
        <f>VLOOKUP(O144,リスト!U:AA,2,FALSE)</f>
        <v>#N/A</v>
      </c>
      <c r="Q144" s="84"/>
      <c r="R144" s="45" t="str">
        <f>IFERROR(VLOOKUP(原紙!Q144,リスト!W$1:X502,2,FALSE),"")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VLOOKUP(原紙!R144,リスト!U5:AA194,5,FALSE)</f>
        <v>#N/A</v>
      </c>
      <c r="AD144" s="42" t="str">
        <f t="shared" si="7"/>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6"/>
        <v>-</v>
      </c>
      <c r="D145" s="82"/>
      <c r="E145" s="82"/>
      <c r="F145" s="83"/>
      <c r="G145" s="83"/>
      <c r="H145" s="84"/>
      <c r="I145" s="42" t="str">
        <f>IFERROR(VLOOKUP(原紙!H145,リスト!G$1:H103,2,FALSE),"")</f>
        <v/>
      </c>
      <c r="J145" s="84"/>
      <c r="K145" s="42" t="str">
        <f>IFERROR(VLOOKUP(原紙!J145,リスト!J$1:K199,2,FALSE),"")</f>
        <v/>
      </c>
      <c r="L145" s="84"/>
      <c r="M145" s="42" t="str">
        <f>IFERROR(VLOOKUP(原紙!L145,リスト!O$1:P4937,2,FALSE),"")</f>
        <v/>
      </c>
      <c r="N145" s="82"/>
      <c r="O145" s="82" t="e">
        <f>VLOOKUP(Q145,リスト!U4:AA398,2,FALSE)</f>
        <v>#N/A</v>
      </c>
      <c r="P145" s="82" t="e">
        <f>VLOOKUP(O145,リスト!U:AA,2,FALSE)</f>
        <v>#N/A</v>
      </c>
      <c r="Q145" s="84"/>
      <c r="R145" s="45" t="str">
        <f>IFERROR(VLOOKUP(原紙!Q145,リスト!W$1:X503,2,FALSE),"")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VLOOKUP(原紙!R145,リスト!U6:AA195,5,FALSE)</f>
        <v>#N/A</v>
      </c>
      <c r="AD145" s="42" t="str">
        <f t="shared" si="7"/>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6"/>
        <v>-</v>
      </c>
      <c r="D146" s="82"/>
      <c r="E146" s="82"/>
      <c r="F146" s="83"/>
      <c r="G146" s="83"/>
      <c r="H146" s="84"/>
      <c r="I146" s="42" t="str">
        <f>IFERROR(VLOOKUP(原紙!H146,リスト!G$1:H104,2,FALSE),"")</f>
        <v/>
      </c>
      <c r="J146" s="84"/>
      <c r="K146" s="42" t="str">
        <f>IFERROR(VLOOKUP(原紙!J146,リスト!J$1:K200,2,FALSE),"")</f>
        <v/>
      </c>
      <c r="L146" s="84"/>
      <c r="M146" s="42" t="str">
        <f>IFERROR(VLOOKUP(原紙!L146,リスト!O$1:P4938,2,FALSE),"")</f>
        <v/>
      </c>
      <c r="N146" s="82"/>
      <c r="O146" s="82" t="e">
        <f>VLOOKUP(Q146,リスト!U5:AA399,2,FALSE)</f>
        <v>#N/A</v>
      </c>
      <c r="P146" s="82" t="e">
        <f>VLOOKUP(O146,リスト!U:AA,2,FALSE)</f>
        <v>#N/A</v>
      </c>
      <c r="Q146" s="84"/>
      <c r="R146" s="45" t="str">
        <f>IFERROR(VLOOKUP(原紙!Q146,リスト!W$1:X504,2,FALSE),"")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VLOOKUP(原紙!R146,リスト!U7:AA196,5,FALSE)</f>
        <v>#N/A</v>
      </c>
      <c r="AD146" s="42" t="str">
        <f t="shared" si="7"/>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6"/>
        <v>-</v>
      </c>
      <c r="D147" s="82"/>
      <c r="E147" s="82"/>
      <c r="F147" s="83"/>
      <c r="G147" s="83"/>
      <c r="H147" s="84"/>
      <c r="I147" s="42" t="str">
        <f>IFERROR(VLOOKUP(原紙!H147,リスト!G$1:H105,2,FALSE),"")</f>
        <v/>
      </c>
      <c r="J147" s="84"/>
      <c r="K147" s="42" t="str">
        <f>IFERROR(VLOOKUP(原紙!J147,リスト!J$1:K201,2,FALSE),"")</f>
        <v/>
      </c>
      <c r="L147" s="84"/>
      <c r="M147" s="42" t="str">
        <f>IFERROR(VLOOKUP(原紙!L147,リスト!O$1:P4939,2,FALSE),"")</f>
        <v/>
      </c>
      <c r="N147" s="82"/>
      <c r="O147" s="82" t="e">
        <f>VLOOKUP(Q147,リスト!U6:AA400,2,FALSE)</f>
        <v>#N/A</v>
      </c>
      <c r="P147" s="82" t="e">
        <f>VLOOKUP(O147,リスト!U:AA,2,FALSE)</f>
        <v>#N/A</v>
      </c>
      <c r="Q147" s="84"/>
      <c r="R147" s="45" t="str">
        <f>IFERROR(VLOOKUP(原紙!Q147,リスト!W$1:X505,2,FALSE),"")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VLOOKUP(原紙!R147,リスト!U8:AA197,5,FALSE)</f>
        <v>#N/A</v>
      </c>
      <c r="AD147" s="42" t="str">
        <f t="shared" si="7"/>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6"/>
        <v>-</v>
      </c>
      <c r="D148" s="82"/>
      <c r="E148" s="82"/>
      <c r="F148" s="83"/>
      <c r="G148" s="83"/>
      <c r="H148" s="84"/>
      <c r="I148" s="42" t="str">
        <f>IFERROR(VLOOKUP(原紙!H148,リスト!G$1:H106,2,FALSE),"")</f>
        <v/>
      </c>
      <c r="J148" s="84"/>
      <c r="K148" s="42" t="str">
        <f>IFERROR(VLOOKUP(原紙!J148,リスト!J$1:K202,2,FALSE),"")</f>
        <v/>
      </c>
      <c r="L148" s="84"/>
      <c r="M148" s="42" t="str">
        <f>IFERROR(VLOOKUP(原紙!L148,リスト!O$1:P4940,2,FALSE),"")</f>
        <v/>
      </c>
      <c r="N148" s="82"/>
      <c r="O148" s="82" t="e">
        <f>VLOOKUP(Q148,リスト!U7:AA401,2,FALSE)</f>
        <v>#N/A</v>
      </c>
      <c r="P148" s="82" t="e">
        <f>VLOOKUP(O148,リスト!U:AA,2,FALSE)</f>
        <v>#N/A</v>
      </c>
      <c r="Q148" s="84"/>
      <c r="R148" s="45" t="str">
        <f>IFERROR(VLOOKUP(原紙!Q148,リスト!W$1:X506,2,FALSE),"")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VLOOKUP(原紙!R148,リスト!U9:AA198,5,FALSE)</f>
        <v>#N/A</v>
      </c>
      <c r="AD148" s="42" t="str">
        <f t="shared" si="7"/>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6"/>
        <v>-</v>
      </c>
      <c r="D149" s="82"/>
      <c r="E149" s="82"/>
      <c r="F149" s="83"/>
      <c r="G149" s="83"/>
      <c r="H149" s="84"/>
      <c r="I149" s="42" t="str">
        <f>IFERROR(VLOOKUP(原紙!H149,リスト!G$1:H107,2,FALSE),"")</f>
        <v/>
      </c>
      <c r="J149" s="84"/>
      <c r="K149" s="42" t="str">
        <f>IFERROR(VLOOKUP(原紙!J149,リスト!J$1:K203,2,FALSE),"")</f>
        <v/>
      </c>
      <c r="L149" s="84"/>
      <c r="M149" s="42" t="str">
        <f>IFERROR(VLOOKUP(原紙!L149,リスト!O$1:P4941,2,FALSE),"")</f>
        <v/>
      </c>
      <c r="N149" s="82"/>
      <c r="O149" s="82" t="e">
        <f>VLOOKUP(Q149,リスト!U8:AA402,2,FALSE)</f>
        <v>#N/A</v>
      </c>
      <c r="P149" s="82" t="e">
        <f>VLOOKUP(O149,リスト!U:AA,2,FALSE)</f>
        <v>#N/A</v>
      </c>
      <c r="Q149" s="84"/>
      <c r="R149" s="45" t="str">
        <f>IFERROR(VLOOKUP(原紙!Q149,リスト!W$1:X507,2,FALSE),"")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VLOOKUP(原紙!R149,リスト!U10:AA199,5,FALSE)</f>
        <v>#N/A</v>
      </c>
      <c r="AD149" s="42" t="str">
        <f t="shared" si="7"/>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6"/>
        <v>-</v>
      </c>
      <c r="D150" s="82"/>
      <c r="E150" s="82"/>
      <c r="F150" s="83"/>
      <c r="G150" s="83"/>
      <c r="H150" s="84"/>
      <c r="I150" s="42" t="str">
        <f>IFERROR(VLOOKUP(原紙!H150,リスト!G$1:H108,2,FALSE),"")</f>
        <v/>
      </c>
      <c r="J150" s="84"/>
      <c r="K150" s="42" t="str">
        <f>IFERROR(VLOOKUP(原紙!J150,リスト!J$1:K204,2,FALSE),"")</f>
        <v/>
      </c>
      <c r="L150" s="84"/>
      <c r="M150" s="42" t="str">
        <f>IFERROR(VLOOKUP(原紙!L150,リスト!O$1:P4942,2,FALSE),"")</f>
        <v/>
      </c>
      <c r="N150" s="82"/>
      <c r="O150" s="82" t="e">
        <f>VLOOKUP(Q150,リスト!U9:AA403,2,FALSE)</f>
        <v>#N/A</v>
      </c>
      <c r="P150" s="82" t="e">
        <f>VLOOKUP(O150,リスト!U:AA,2,FALSE)</f>
        <v>#N/A</v>
      </c>
      <c r="Q150" s="84"/>
      <c r="R150" s="45" t="str">
        <f>IFERROR(VLOOKUP(原紙!Q150,リスト!W$1:X508,2,FALSE),"")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VLOOKUP(原紙!R150,リスト!U11:AA200,5,FALSE)</f>
        <v>#N/A</v>
      </c>
      <c r="AD150" s="42" t="str">
        <f t="shared" si="7"/>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6"/>
        <v>-</v>
      </c>
      <c r="D151" s="82"/>
      <c r="E151" s="82"/>
      <c r="F151" s="83"/>
      <c r="G151" s="83"/>
      <c r="H151" s="84"/>
      <c r="I151" s="42" t="str">
        <f>IFERROR(VLOOKUP(原紙!H151,リスト!G$1:H109,2,FALSE),"")</f>
        <v/>
      </c>
      <c r="J151" s="84"/>
      <c r="K151" s="42" t="str">
        <f>IFERROR(VLOOKUP(原紙!J151,リスト!J$1:K205,2,FALSE),"")</f>
        <v/>
      </c>
      <c r="L151" s="84"/>
      <c r="M151" s="42" t="str">
        <f>IFERROR(VLOOKUP(原紙!L151,リスト!O$1:P4943,2,FALSE),"")</f>
        <v/>
      </c>
      <c r="N151" s="82"/>
      <c r="O151" s="82" t="e">
        <f>VLOOKUP(Q151,リスト!U10:AA404,2,FALSE)</f>
        <v>#N/A</v>
      </c>
      <c r="P151" s="82" t="e">
        <f>VLOOKUP(O151,リスト!U:AA,2,FALSE)</f>
        <v>#N/A</v>
      </c>
      <c r="Q151" s="84"/>
      <c r="R151" s="45" t="str">
        <f>IFERROR(VLOOKUP(原紙!Q151,リスト!W$1:X509,2,FALSE),"")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VLOOKUP(原紙!R151,リスト!U12:AA201,5,FALSE)</f>
        <v>#N/A</v>
      </c>
      <c r="AD151" s="42" t="str">
        <f t="shared" si="7"/>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6"/>
        <v>-</v>
      </c>
      <c r="D152" s="82"/>
      <c r="E152" s="82"/>
      <c r="F152" s="83"/>
      <c r="G152" s="83"/>
      <c r="H152" s="84"/>
      <c r="I152" s="42" t="str">
        <f>IFERROR(VLOOKUP(原紙!H152,リスト!G$1:H110,2,FALSE),"")</f>
        <v/>
      </c>
      <c r="J152" s="84"/>
      <c r="K152" s="42" t="str">
        <f>IFERROR(VLOOKUP(原紙!J152,リスト!J$1:K206,2,FALSE),"")</f>
        <v/>
      </c>
      <c r="L152" s="84"/>
      <c r="M152" s="42" t="str">
        <f>IFERROR(VLOOKUP(原紙!L152,リスト!O$1:P4944,2,FALSE),"")</f>
        <v/>
      </c>
      <c r="N152" s="82"/>
      <c r="O152" s="82" t="e">
        <f>VLOOKUP(Q152,リスト!U11:AA405,2,FALSE)</f>
        <v>#N/A</v>
      </c>
      <c r="P152" s="82" t="e">
        <f>VLOOKUP(O152,リスト!U:AA,2,FALSE)</f>
        <v>#N/A</v>
      </c>
      <c r="Q152" s="84"/>
      <c r="R152" s="45" t="str">
        <f>IFERROR(VLOOKUP(原紙!Q152,リスト!W$1:X510,2,FALSE),"")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VLOOKUP(原紙!R152,リスト!U13:AA202,5,FALSE)</f>
        <v>#N/A</v>
      </c>
      <c r="AD152" s="42" t="str">
        <f t="shared" si="7"/>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6"/>
        <v>-</v>
      </c>
      <c r="D153" s="82"/>
      <c r="E153" s="82"/>
      <c r="F153" s="83"/>
      <c r="G153" s="83"/>
      <c r="H153" s="84"/>
      <c r="I153" s="42" t="str">
        <f>IFERROR(VLOOKUP(原紙!H153,リスト!G$1:H111,2,FALSE),"")</f>
        <v/>
      </c>
      <c r="J153" s="84"/>
      <c r="K153" s="42" t="str">
        <f>IFERROR(VLOOKUP(原紙!J153,リスト!J$1:K207,2,FALSE),"")</f>
        <v/>
      </c>
      <c r="L153" s="84"/>
      <c r="M153" s="42" t="str">
        <f>IFERROR(VLOOKUP(原紙!L153,リスト!O$1:P4945,2,FALSE),"")</f>
        <v/>
      </c>
      <c r="N153" s="82"/>
      <c r="O153" s="82" t="e">
        <f>VLOOKUP(Q153,リスト!U12:AA406,2,FALSE)</f>
        <v>#N/A</v>
      </c>
      <c r="P153" s="82" t="e">
        <f>VLOOKUP(O153,リスト!U:AA,2,FALSE)</f>
        <v>#N/A</v>
      </c>
      <c r="Q153" s="84"/>
      <c r="R153" s="45" t="str">
        <f>IFERROR(VLOOKUP(原紙!Q153,リスト!W$1:X511,2,FALSE),"")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VLOOKUP(原紙!R153,リスト!U14:AA203,5,FALSE)</f>
        <v>#N/A</v>
      </c>
      <c r="AD153" s="42" t="str">
        <f t="shared" si="7"/>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6"/>
        <v>-</v>
      </c>
      <c r="D154" s="82"/>
      <c r="E154" s="82"/>
      <c r="F154" s="83"/>
      <c r="G154" s="83"/>
      <c r="H154" s="84"/>
      <c r="I154" s="42" t="str">
        <f>IFERROR(VLOOKUP(原紙!H154,リスト!G$1:H112,2,FALSE),"")</f>
        <v/>
      </c>
      <c r="J154" s="84"/>
      <c r="K154" s="42" t="str">
        <f>IFERROR(VLOOKUP(原紙!J154,リスト!J$1:K208,2,FALSE),"")</f>
        <v/>
      </c>
      <c r="L154" s="84"/>
      <c r="M154" s="42" t="str">
        <f>IFERROR(VLOOKUP(原紙!L154,リスト!O$1:P4946,2,FALSE),"")</f>
        <v/>
      </c>
      <c r="N154" s="82"/>
      <c r="O154" s="82" t="e">
        <f>VLOOKUP(Q154,リスト!U13:AA407,2,FALSE)</f>
        <v>#N/A</v>
      </c>
      <c r="P154" s="82" t="e">
        <f>VLOOKUP(O154,リスト!U:AA,2,FALSE)</f>
        <v>#N/A</v>
      </c>
      <c r="Q154" s="84"/>
      <c r="R154" s="45" t="str">
        <f>IFERROR(VLOOKUP(原紙!Q154,リスト!W$1:X512,2,FALSE),"")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VLOOKUP(原紙!R154,リスト!U15:AA204,5,FALSE)</f>
        <v>#N/A</v>
      </c>
      <c r="AD154" s="42" t="str">
        <f t="shared" si="7"/>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6"/>
        <v>-</v>
      </c>
      <c r="D155" s="82"/>
      <c r="E155" s="82"/>
      <c r="F155" s="83"/>
      <c r="G155" s="83"/>
      <c r="H155" s="84"/>
      <c r="I155" s="42" t="str">
        <f>IFERROR(VLOOKUP(原紙!H155,リスト!G$1:H113,2,FALSE),"")</f>
        <v/>
      </c>
      <c r="J155" s="84"/>
      <c r="K155" s="42" t="str">
        <f>IFERROR(VLOOKUP(原紙!J155,リスト!J$1:K209,2,FALSE),"")</f>
        <v/>
      </c>
      <c r="L155" s="84"/>
      <c r="M155" s="42" t="str">
        <f>IFERROR(VLOOKUP(原紙!L155,リスト!O$1:P4947,2,FALSE),"")</f>
        <v/>
      </c>
      <c r="N155" s="82"/>
      <c r="O155" s="82" t="e">
        <f>VLOOKUP(Q155,リスト!U14:AA408,2,FALSE)</f>
        <v>#N/A</v>
      </c>
      <c r="P155" s="82" t="e">
        <f>VLOOKUP(O155,リスト!U:AA,2,FALSE)</f>
        <v>#N/A</v>
      </c>
      <c r="Q155" s="84"/>
      <c r="R155" s="45" t="str">
        <f>IFERROR(VLOOKUP(原紙!Q155,リスト!W$1:X513,2,FALSE),"")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VLOOKUP(原紙!R155,リスト!U16:AA205,5,FALSE)</f>
        <v>#N/A</v>
      </c>
      <c r="AD155" s="42" t="str">
        <f t="shared" si="7"/>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6"/>
        <v>-</v>
      </c>
      <c r="D156" s="82"/>
      <c r="E156" s="82"/>
      <c r="F156" s="83"/>
      <c r="G156" s="83"/>
      <c r="H156" s="84"/>
      <c r="I156" s="42" t="str">
        <f>IFERROR(VLOOKUP(原紙!H156,リスト!G$1:H114,2,FALSE),"")</f>
        <v/>
      </c>
      <c r="J156" s="84"/>
      <c r="K156" s="42" t="str">
        <f>IFERROR(VLOOKUP(原紙!J156,リスト!J$1:K210,2,FALSE),"")</f>
        <v/>
      </c>
      <c r="L156" s="84"/>
      <c r="M156" s="42" t="str">
        <f>IFERROR(VLOOKUP(原紙!L156,リスト!O$1:P4948,2,FALSE),"")</f>
        <v/>
      </c>
      <c r="N156" s="82"/>
      <c r="O156" s="82" t="e">
        <f>VLOOKUP(Q156,リスト!U15:AA409,2,FALSE)</f>
        <v>#N/A</v>
      </c>
      <c r="P156" s="82" t="e">
        <f>VLOOKUP(O156,リスト!U:AA,2,FALSE)</f>
        <v>#N/A</v>
      </c>
      <c r="Q156" s="84"/>
      <c r="R156" s="45" t="str">
        <f>IFERROR(VLOOKUP(原紙!Q156,リスト!W$1:X514,2,FALSE),"")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VLOOKUP(原紙!R156,リスト!U17:AA206,5,FALSE)</f>
        <v>#N/A</v>
      </c>
      <c r="AD156" s="42" t="str">
        <f t="shared" si="7"/>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6"/>
        <v>-</v>
      </c>
      <c r="D157" s="82"/>
      <c r="E157" s="82"/>
      <c r="F157" s="83"/>
      <c r="G157" s="83"/>
      <c r="H157" s="84"/>
      <c r="I157" s="42" t="str">
        <f>IFERROR(VLOOKUP(原紙!H157,リスト!G$1:H115,2,FALSE),"")</f>
        <v/>
      </c>
      <c r="J157" s="84"/>
      <c r="K157" s="42" t="str">
        <f>IFERROR(VLOOKUP(原紙!J157,リスト!J$1:K211,2,FALSE),"")</f>
        <v/>
      </c>
      <c r="L157" s="84"/>
      <c r="M157" s="42" t="str">
        <f>IFERROR(VLOOKUP(原紙!L157,リスト!O$1:P4949,2,FALSE),"")</f>
        <v/>
      </c>
      <c r="N157" s="82"/>
      <c r="O157" s="82" t="e">
        <f>VLOOKUP(Q157,リスト!U16:AA410,2,FALSE)</f>
        <v>#N/A</v>
      </c>
      <c r="P157" s="82" t="e">
        <f>VLOOKUP(O157,リスト!U:AA,2,FALSE)</f>
        <v>#N/A</v>
      </c>
      <c r="Q157" s="84"/>
      <c r="R157" s="45" t="str">
        <f>IFERROR(VLOOKUP(原紙!Q157,リスト!W$1:X515,2,FALSE),"")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VLOOKUP(原紙!R157,リスト!U18:AA207,5,FALSE)</f>
        <v>#N/A</v>
      </c>
      <c r="AD157" s="42" t="str">
        <f t="shared" si="7"/>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6"/>
        <v>-</v>
      </c>
      <c r="D158" s="82"/>
      <c r="E158" s="82"/>
      <c r="F158" s="83"/>
      <c r="G158" s="83"/>
      <c r="H158" s="84"/>
      <c r="I158" s="42" t="str">
        <f>IFERROR(VLOOKUP(原紙!H158,リスト!G$1:H116,2,FALSE),"")</f>
        <v/>
      </c>
      <c r="J158" s="84"/>
      <c r="K158" s="42" t="str">
        <f>IFERROR(VLOOKUP(原紙!J158,リスト!J$1:K212,2,FALSE),"")</f>
        <v/>
      </c>
      <c r="L158" s="84"/>
      <c r="M158" s="42" t="str">
        <f>IFERROR(VLOOKUP(原紙!L158,リスト!O$1:P4950,2,FALSE),"")</f>
        <v/>
      </c>
      <c r="N158" s="82"/>
      <c r="O158" s="82" t="e">
        <f>VLOOKUP(Q158,リスト!U17:AA411,2,FALSE)</f>
        <v>#N/A</v>
      </c>
      <c r="P158" s="82" t="e">
        <f>VLOOKUP(O158,リスト!U:AA,2,FALSE)</f>
        <v>#N/A</v>
      </c>
      <c r="Q158" s="84"/>
      <c r="R158" s="45" t="str">
        <f>IFERROR(VLOOKUP(原紙!Q158,リスト!W$1:X516,2,FALSE),"")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VLOOKUP(原紙!R158,リスト!U19:AA208,5,FALSE)</f>
        <v>#N/A</v>
      </c>
      <c r="AD158" s="42" t="str">
        <f t="shared" si="7"/>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6"/>
        <v>-</v>
      </c>
      <c r="D159" s="82"/>
      <c r="E159" s="82"/>
      <c r="F159" s="83"/>
      <c r="G159" s="83"/>
      <c r="H159" s="84"/>
      <c r="I159" s="42" t="str">
        <f>IFERROR(VLOOKUP(原紙!H159,リスト!G$1:H117,2,FALSE),"")</f>
        <v/>
      </c>
      <c r="J159" s="84"/>
      <c r="K159" s="42" t="str">
        <f>IFERROR(VLOOKUP(原紙!J159,リスト!J$1:K213,2,FALSE),"")</f>
        <v/>
      </c>
      <c r="L159" s="84"/>
      <c r="M159" s="42" t="str">
        <f>IFERROR(VLOOKUP(原紙!L159,リスト!O$1:P4951,2,FALSE),"")</f>
        <v/>
      </c>
      <c r="N159" s="82"/>
      <c r="O159" s="82" t="e">
        <f>VLOOKUP(Q159,リスト!U18:AA412,2,FALSE)</f>
        <v>#N/A</v>
      </c>
      <c r="P159" s="82" t="e">
        <f>VLOOKUP(O159,リスト!U:AA,2,FALSE)</f>
        <v>#N/A</v>
      </c>
      <c r="Q159" s="84"/>
      <c r="R159" s="45" t="str">
        <f>IFERROR(VLOOKUP(原紙!Q159,リスト!W$1:X517,2,FALSE),"")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VLOOKUP(原紙!R159,リスト!U20:AA209,5,FALSE)</f>
        <v>#N/A</v>
      </c>
      <c r="AD159" s="42" t="str">
        <f t="shared" si="7"/>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6"/>
        <v>-</v>
      </c>
      <c r="D160" s="82"/>
      <c r="E160" s="82"/>
      <c r="F160" s="83"/>
      <c r="G160" s="83"/>
      <c r="H160" s="84"/>
      <c r="I160" s="42" t="str">
        <f>IFERROR(VLOOKUP(原紙!H160,リスト!G$1:H118,2,FALSE),"")</f>
        <v/>
      </c>
      <c r="J160" s="84"/>
      <c r="K160" s="42" t="str">
        <f>IFERROR(VLOOKUP(原紙!J160,リスト!J$1:K214,2,FALSE),"")</f>
        <v/>
      </c>
      <c r="L160" s="84"/>
      <c r="M160" s="42" t="str">
        <f>IFERROR(VLOOKUP(原紙!L160,リスト!O$1:P4952,2,FALSE),"")</f>
        <v/>
      </c>
      <c r="N160" s="82"/>
      <c r="O160" s="82" t="e">
        <f>VLOOKUP(Q160,リスト!U19:AA413,2,FALSE)</f>
        <v>#N/A</v>
      </c>
      <c r="P160" s="82" t="e">
        <f>VLOOKUP(O160,リスト!U:AA,2,FALSE)</f>
        <v>#N/A</v>
      </c>
      <c r="Q160" s="84"/>
      <c r="R160" s="45" t="str">
        <f>IFERROR(VLOOKUP(原紙!Q160,リスト!W$1:X518,2,FALSE),"")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VLOOKUP(原紙!R160,リスト!U21:AA210,5,FALSE)</f>
        <v>#N/A</v>
      </c>
      <c r="AD160" s="42" t="str">
        <f t="shared" si="7"/>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6"/>
        <v>-</v>
      </c>
      <c r="D161" s="82"/>
      <c r="E161" s="82"/>
      <c r="F161" s="83"/>
      <c r="G161" s="83"/>
      <c r="H161" s="84"/>
      <c r="I161" s="42" t="str">
        <f>IFERROR(VLOOKUP(原紙!H161,リスト!G$1:H119,2,FALSE),"")</f>
        <v/>
      </c>
      <c r="J161" s="84"/>
      <c r="K161" s="42" t="str">
        <f>IFERROR(VLOOKUP(原紙!J161,リスト!J$1:K215,2,FALSE),"")</f>
        <v/>
      </c>
      <c r="L161" s="84"/>
      <c r="M161" s="42" t="str">
        <f>IFERROR(VLOOKUP(原紙!L161,リスト!O$1:P4953,2,FALSE),"")</f>
        <v/>
      </c>
      <c r="N161" s="82"/>
      <c r="O161" s="82" t="e">
        <f>VLOOKUP(Q161,リスト!U20:AA414,2,FALSE)</f>
        <v>#N/A</v>
      </c>
      <c r="P161" s="82" t="e">
        <f>VLOOKUP(O161,リスト!U:AA,2,FALSE)</f>
        <v>#N/A</v>
      </c>
      <c r="Q161" s="84"/>
      <c r="R161" s="45" t="str">
        <f>IFERROR(VLOOKUP(原紙!Q161,リスト!W$1:X519,2,FALSE),"")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VLOOKUP(原紙!R161,リスト!U22:AA211,5,FALSE)</f>
        <v>#N/A</v>
      </c>
      <c r="AD161" s="42" t="str">
        <f t="shared" si="7"/>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6"/>
        <v>-</v>
      </c>
      <c r="D162" s="82"/>
      <c r="E162" s="82"/>
      <c r="F162" s="83"/>
      <c r="G162" s="83"/>
      <c r="H162" s="84"/>
      <c r="I162" s="42" t="str">
        <f>IFERROR(VLOOKUP(原紙!H162,リスト!G$1:H120,2,FALSE),"")</f>
        <v/>
      </c>
      <c r="J162" s="84"/>
      <c r="K162" s="42" t="str">
        <f>IFERROR(VLOOKUP(原紙!J162,リスト!J$1:K216,2,FALSE),"")</f>
        <v/>
      </c>
      <c r="L162" s="84"/>
      <c r="M162" s="42" t="str">
        <f>IFERROR(VLOOKUP(原紙!L162,リスト!O$1:P4954,2,FALSE),"")</f>
        <v/>
      </c>
      <c r="N162" s="82"/>
      <c r="O162" s="82" t="e">
        <f>VLOOKUP(Q162,リスト!U21:AA415,2,FALSE)</f>
        <v>#N/A</v>
      </c>
      <c r="P162" s="82" t="e">
        <f>VLOOKUP(O162,リスト!U:AA,2,FALSE)</f>
        <v>#N/A</v>
      </c>
      <c r="Q162" s="84"/>
      <c r="R162" s="45" t="str">
        <f>IFERROR(VLOOKUP(原紙!Q162,リスト!W$1:X520,2,FALSE),"")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VLOOKUP(原紙!R162,リスト!U23:AA212,5,FALSE)</f>
        <v>#N/A</v>
      </c>
      <c r="AD162" s="42" t="str">
        <f t="shared" si="7"/>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6"/>
        <v>-</v>
      </c>
      <c r="D163" s="82"/>
      <c r="E163" s="82"/>
      <c r="F163" s="83"/>
      <c r="G163" s="83"/>
      <c r="H163" s="84"/>
      <c r="I163" s="42" t="str">
        <f>IFERROR(VLOOKUP(原紙!H163,リスト!G$1:H121,2,FALSE),"")</f>
        <v/>
      </c>
      <c r="J163" s="84"/>
      <c r="K163" s="42" t="str">
        <f>IFERROR(VLOOKUP(原紙!J163,リスト!J$1:K217,2,FALSE),"")</f>
        <v/>
      </c>
      <c r="L163" s="84"/>
      <c r="M163" s="42" t="str">
        <f>IFERROR(VLOOKUP(原紙!L163,リスト!O$1:P4955,2,FALSE),"")</f>
        <v/>
      </c>
      <c r="N163" s="82"/>
      <c r="O163" s="82" t="e">
        <f>VLOOKUP(Q163,リスト!U22:AA416,2,FALSE)</f>
        <v>#N/A</v>
      </c>
      <c r="P163" s="82" t="e">
        <f>VLOOKUP(O163,リスト!U:AA,2,FALSE)</f>
        <v>#N/A</v>
      </c>
      <c r="Q163" s="84"/>
      <c r="R163" s="45" t="str">
        <f>IFERROR(VLOOKUP(原紙!Q163,リスト!W$1:X521,2,FALSE),"")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VLOOKUP(原紙!R163,リスト!U24:AA213,5,FALSE)</f>
        <v>#N/A</v>
      </c>
      <c r="AD163" s="42" t="str">
        <f t="shared" si="7"/>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6"/>
        <v>-</v>
      </c>
      <c r="D164" s="82"/>
      <c r="E164" s="82"/>
      <c r="F164" s="83"/>
      <c r="G164" s="83"/>
      <c r="H164" s="84"/>
      <c r="I164" s="42" t="str">
        <f>IFERROR(VLOOKUP(原紙!H164,リスト!G$1:H122,2,FALSE),"")</f>
        <v/>
      </c>
      <c r="J164" s="84"/>
      <c r="K164" s="42" t="str">
        <f>IFERROR(VLOOKUP(原紙!J164,リスト!J$1:K218,2,FALSE),"")</f>
        <v/>
      </c>
      <c r="L164" s="84"/>
      <c r="M164" s="42" t="str">
        <f>IFERROR(VLOOKUP(原紙!L164,リスト!O$1:P4956,2,FALSE),"")</f>
        <v/>
      </c>
      <c r="N164" s="82"/>
      <c r="O164" s="82" t="e">
        <f>VLOOKUP(Q164,リスト!U23:AA417,2,FALSE)</f>
        <v>#N/A</v>
      </c>
      <c r="P164" s="82" t="e">
        <f>VLOOKUP(O164,リスト!U:AA,2,FALSE)</f>
        <v>#N/A</v>
      </c>
      <c r="Q164" s="84"/>
      <c r="R164" s="45" t="str">
        <f>IFERROR(VLOOKUP(原紙!Q164,リスト!W$1:X522,2,FALSE),"")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VLOOKUP(原紙!R164,リスト!U25:AA214,5,FALSE)</f>
        <v>#N/A</v>
      </c>
      <c r="AD164" s="42" t="str">
        <f t="shared" si="7"/>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6"/>
        <v>-</v>
      </c>
      <c r="D165" s="82"/>
      <c r="E165" s="82"/>
      <c r="F165" s="83"/>
      <c r="G165" s="83"/>
      <c r="H165" s="84"/>
      <c r="I165" s="42" t="str">
        <f>IFERROR(VLOOKUP(原紙!H165,リスト!G$1:H123,2,FALSE),"")</f>
        <v/>
      </c>
      <c r="J165" s="84"/>
      <c r="K165" s="42" t="str">
        <f>IFERROR(VLOOKUP(原紙!J165,リスト!J$1:K219,2,FALSE),"")</f>
        <v/>
      </c>
      <c r="L165" s="84"/>
      <c r="M165" s="42" t="str">
        <f>IFERROR(VLOOKUP(原紙!L165,リスト!O$1:P4957,2,FALSE),"")</f>
        <v/>
      </c>
      <c r="N165" s="82"/>
      <c r="O165" s="82" t="e">
        <f>VLOOKUP(Q165,リスト!U24:AA418,2,FALSE)</f>
        <v>#N/A</v>
      </c>
      <c r="P165" s="82" t="e">
        <f>VLOOKUP(O165,リスト!U:AA,2,FALSE)</f>
        <v>#N/A</v>
      </c>
      <c r="Q165" s="84"/>
      <c r="R165" s="45" t="str">
        <f>IFERROR(VLOOKUP(原紙!Q165,リスト!W$1:X523,2,FALSE),"")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VLOOKUP(原紙!R165,リスト!U26:AA215,5,FALSE)</f>
        <v>#N/A</v>
      </c>
      <c r="AD165" s="42" t="str">
        <f t="shared" si="7"/>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6"/>
        <v>-</v>
      </c>
      <c r="D166" s="82"/>
      <c r="E166" s="82"/>
      <c r="F166" s="83"/>
      <c r="G166" s="83"/>
      <c r="H166" s="84"/>
      <c r="I166" s="42" t="str">
        <f>IFERROR(VLOOKUP(原紙!H166,リスト!G$1:H124,2,FALSE),"")</f>
        <v/>
      </c>
      <c r="J166" s="84"/>
      <c r="K166" s="42" t="str">
        <f>IFERROR(VLOOKUP(原紙!J166,リスト!J$1:K220,2,FALSE),"")</f>
        <v/>
      </c>
      <c r="L166" s="84"/>
      <c r="M166" s="42" t="str">
        <f>IFERROR(VLOOKUP(原紙!L166,リスト!O$1:P4958,2,FALSE),"")</f>
        <v/>
      </c>
      <c r="N166" s="82"/>
      <c r="O166" s="82" t="e">
        <f>VLOOKUP(Q166,リスト!U25:AA419,2,FALSE)</f>
        <v>#N/A</v>
      </c>
      <c r="P166" s="82" t="e">
        <f>VLOOKUP(O166,リスト!U:AA,2,FALSE)</f>
        <v>#N/A</v>
      </c>
      <c r="Q166" s="84"/>
      <c r="R166" s="45" t="str">
        <f>IFERROR(VLOOKUP(原紙!Q166,リスト!W$1:X524,2,FALSE),"")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VLOOKUP(原紙!R166,リスト!U27:AA216,5,FALSE)</f>
        <v>#N/A</v>
      </c>
      <c r="AD166" s="42" t="str">
        <f t="shared" si="7"/>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6"/>
        <v>-</v>
      </c>
      <c r="D167" s="82"/>
      <c r="E167" s="82"/>
      <c r="F167" s="83"/>
      <c r="G167" s="83"/>
      <c r="H167" s="84"/>
      <c r="I167" s="42"/>
      <c r="J167" s="84"/>
      <c r="K167" s="42" t="str">
        <f>IFERROR(VLOOKUP(原紙!J167,リスト!J$1:K221,2,FALSE),"")</f>
        <v/>
      </c>
      <c r="L167" s="84"/>
      <c r="M167" s="42" t="str">
        <f>IFERROR(VLOOKUP(原紙!L167,リスト!O$1:P4959,2,FALSE),"")</f>
        <v/>
      </c>
      <c r="N167" s="82"/>
      <c r="O167" s="82" t="e">
        <f>VLOOKUP(Q167,リスト!U26:AA420,2,FALSE)</f>
        <v>#N/A</v>
      </c>
      <c r="P167" s="82" t="e">
        <f>VLOOKUP(O167,リスト!U:AA,2,FALSE)</f>
        <v>#N/A</v>
      </c>
      <c r="Q167" s="84"/>
      <c r="R167" s="45" t="str">
        <f>IFERROR(VLOOKUP(原紙!Q167,リスト!W$1:X525,2,FALSE),"")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VLOOKUP(原紙!R167,リスト!U28:AA217,5,FALSE)</f>
        <v>#N/A</v>
      </c>
      <c r="AD167" s="42" t="str">
        <f t="shared" si="7"/>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6"/>
        <v>-</v>
      </c>
      <c r="D168" s="82"/>
      <c r="E168" s="82"/>
      <c r="F168" s="83"/>
      <c r="G168" s="83"/>
      <c r="H168" s="84"/>
      <c r="I168" s="42" t="str">
        <f>IFERROR(VLOOKUP(原紙!H168,リスト!G$1:H87,2,FALSE),"")</f>
        <v/>
      </c>
      <c r="J168" s="84"/>
      <c r="K168" s="42" t="str">
        <f>IFERROR(VLOOKUP(原紙!J168,リスト!J$1:K222,2,FALSE),"")</f>
        <v/>
      </c>
      <c r="L168" s="84"/>
      <c r="M168" s="42" t="str">
        <f>IFERROR(VLOOKUP(原紙!L168,リスト!O$1:P4960,2,FALSE),"")</f>
        <v/>
      </c>
      <c r="N168" s="82"/>
      <c r="O168" s="82" t="e">
        <f>VLOOKUP(Q168,リスト!U27:AA421,2,FALSE)</f>
        <v>#N/A</v>
      </c>
      <c r="P168" s="82" t="e">
        <f>VLOOKUP(O168,リスト!U:AA,2,FALSE)</f>
        <v>#N/A</v>
      </c>
      <c r="Q168" s="84"/>
      <c r="R168" s="45" t="str">
        <f>IFERROR(VLOOKUP(原紙!Q168,リスト!W$1:X526,2,FALSE),"")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VLOOKUP(原紙!R168,リスト!U29:AA218,5,FALSE)</f>
        <v>#N/A</v>
      </c>
      <c r="AD168" s="42" t="str">
        <f t="shared" si="7"/>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6"/>
        <v>-</v>
      </c>
      <c r="D169" s="82"/>
      <c r="E169" s="82"/>
      <c r="F169" s="83"/>
      <c r="G169" s="83"/>
      <c r="H169" s="84"/>
      <c r="I169" s="42" t="str">
        <f>IFERROR(VLOOKUP(原紙!H169,リスト!G$1:H88,2,FALSE),"")</f>
        <v/>
      </c>
      <c r="J169" s="84"/>
      <c r="K169" s="42" t="str">
        <f>IFERROR(VLOOKUP(原紙!J169,リスト!J$1:K223,2,FALSE),"")</f>
        <v/>
      </c>
      <c r="L169" s="84"/>
      <c r="M169" s="42" t="str">
        <f>IFERROR(VLOOKUP(原紙!L169,リスト!O$1:P4961,2,FALSE),"")</f>
        <v/>
      </c>
      <c r="N169" s="82"/>
      <c r="O169" s="82" t="e">
        <f>VLOOKUP(Q169,リスト!U28:AA422,2,FALSE)</f>
        <v>#N/A</v>
      </c>
      <c r="P169" s="82" t="e">
        <f>VLOOKUP(O169,リスト!U:AA,2,FALSE)</f>
        <v>#N/A</v>
      </c>
      <c r="Q169" s="84"/>
      <c r="R169" s="45" t="str">
        <f>IFERROR(VLOOKUP(原紙!Q169,リスト!W$1:X527,2,FALSE),"")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VLOOKUP(原紙!R169,リスト!U30:AA219,5,FALSE)</f>
        <v>#N/A</v>
      </c>
      <c r="AD169" s="42" t="str">
        <f t="shared" si="7"/>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6"/>
        <v>-</v>
      </c>
      <c r="D170" s="82"/>
      <c r="E170" s="82"/>
      <c r="F170" s="83"/>
      <c r="G170" s="83"/>
      <c r="H170" s="84"/>
      <c r="I170" s="42" t="str">
        <f>IFERROR(VLOOKUP(原紙!H170,リスト!G$1:H89,2,FALSE),"")</f>
        <v/>
      </c>
      <c r="J170" s="84"/>
      <c r="K170" s="42" t="str">
        <f>IFERROR(VLOOKUP(原紙!J170,リスト!J$1:K224,2,FALSE),"")</f>
        <v/>
      </c>
      <c r="L170" s="84"/>
      <c r="M170" s="42" t="str">
        <f>IFERROR(VLOOKUP(原紙!L170,リスト!O$1:P4962,2,FALSE),"")</f>
        <v/>
      </c>
      <c r="N170" s="82"/>
      <c r="O170" s="82" t="e">
        <f>VLOOKUP(Q170,リスト!U29:AA423,2,FALSE)</f>
        <v>#N/A</v>
      </c>
      <c r="P170" s="82" t="e">
        <f>VLOOKUP(O170,リスト!U:AA,2,FALSE)</f>
        <v>#N/A</v>
      </c>
      <c r="Q170" s="84"/>
      <c r="R170" s="45" t="str">
        <f>IFERROR(VLOOKUP(原紙!Q170,リスト!W$1:X528,2,FALSE),"")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VLOOKUP(原紙!R170,リスト!U31:AA220,5,FALSE)</f>
        <v>#N/A</v>
      </c>
      <c r="AD170" s="42" t="str">
        <f t="shared" si="7"/>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6"/>
        <v>-</v>
      </c>
      <c r="D171" s="82"/>
      <c r="E171" s="82"/>
      <c r="F171" s="83"/>
      <c r="G171" s="83"/>
      <c r="H171" s="84"/>
      <c r="I171" s="42" t="str">
        <f>IFERROR(VLOOKUP(原紙!H171,リスト!G$1:H90,2,FALSE),"")</f>
        <v/>
      </c>
      <c r="J171" s="84"/>
      <c r="K171" s="42" t="str">
        <f>IFERROR(VLOOKUP(原紙!J171,リスト!J$1:K225,2,FALSE),"")</f>
        <v/>
      </c>
      <c r="L171" s="84"/>
      <c r="M171" s="42" t="str">
        <f>IFERROR(VLOOKUP(原紙!L171,リスト!O$1:P4963,2,FALSE),"")</f>
        <v/>
      </c>
      <c r="N171" s="82"/>
      <c r="O171" s="82" t="e">
        <f>VLOOKUP(Q171,リスト!U30:AA424,2,FALSE)</f>
        <v>#N/A</v>
      </c>
      <c r="P171" s="82" t="e">
        <f>VLOOKUP(O171,リスト!U:AA,2,FALSE)</f>
        <v>#N/A</v>
      </c>
      <c r="Q171" s="84"/>
      <c r="R171" s="45" t="str">
        <f>IFERROR(VLOOKUP(原紙!Q171,リスト!W$1:X529,2,FALSE),"")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VLOOKUP(原紙!R171,リスト!U32:AA221,5,FALSE)</f>
        <v>#N/A</v>
      </c>
      <c r="AD171" s="42" t="str">
        <f t="shared" si="7"/>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6"/>
        <v>-</v>
      </c>
      <c r="D172" s="82"/>
      <c r="E172" s="82"/>
      <c r="F172" s="83"/>
      <c r="G172" s="83"/>
      <c r="H172" s="84"/>
      <c r="I172" s="42" t="str">
        <f>IFERROR(VLOOKUP(原紙!H172,リスト!G$1:H91,2,FALSE),"")</f>
        <v/>
      </c>
      <c r="J172" s="84"/>
      <c r="K172" s="42" t="str">
        <f>IFERROR(VLOOKUP(原紙!J172,リスト!J$1:K226,2,FALSE),"")</f>
        <v/>
      </c>
      <c r="L172" s="84"/>
      <c r="M172" s="42" t="str">
        <f>IFERROR(VLOOKUP(原紙!L172,リスト!O$1:P4964,2,FALSE),"")</f>
        <v/>
      </c>
      <c r="N172" s="82"/>
      <c r="O172" s="82" t="e">
        <f>VLOOKUP(Q172,リスト!U31:AA425,2,FALSE)</f>
        <v>#N/A</v>
      </c>
      <c r="P172" s="82" t="e">
        <f>VLOOKUP(O172,リスト!U:AA,2,FALSE)</f>
        <v>#N/A</v>
      </c>
      <c r="Q172" s="84"/>
      <c r="R172" s="45" t="str">
        <f>IFERROR(VLOOKUP(原紙!Q172,リスト!W$1:X530,2,FALSE),"")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VLOOKUP(原紙!R172,リスト!U33:AA222,5,FALSE)</f>
        <v>#N/A</v>
      </c>
      <c r="AD172" s="42" t="str">
        <f t="shared" si="7"/>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6"/>
        <v>-</v>
      </c>
      <c r="D173" s="82"/>
      <c r="E173" s="82"/>
      <c r="F173" s="83"/>
      <c r="G173" s="83"/>
      <c r="H173" s="84"/>
      <c r="I173" s="42" t="str">
        <f>IFERROR(VLOOKUP(原紙!H173,リスト!G$1:H92,2,FALSE),"")</f>
        <v/>
      </c>
      <c r="J173" s="84"/>
      <c r="K173" s="42" t="str">
        <f>IFERROR(VLOOKUP(原紙!J173,リスト!J$1:K227,2,FALSE),"")</f>
        <v/>
      </c>
      <c r="L173" s="84"/>
      <c r="M173" s="42" t="str">
        <f>IFERROR(VLOOKUP(原紙!L173,リスト!O$1:P4965,2,FALSE),"")</f>
        <v/>
      </c>
      <c r="N173" s="82"/>
      <c r="O173" s="82" t="e">
        <f>VLOOKUP(Q173,リスト!U32:AA426,2,FALSE)</f>
        <v>#N/A</v>
      </c>
      <c r="P173" s="82" t="e">
        <f>VLOOKUP(O173,リスト!U:AA,2,FALSE)</f>
        <v>#N/A</v>
      </c>
      <c r="Q173" s="84"/>
      <c r="R173" s="45" t="str">
        <f>IFERROR(VLOOKUP(原紙!Q173,リスト!W$1:X531,2,FALSE),"")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VLOOKUP(原紙!R173,リスト!U34:AA223,5,FALSE)</f>
        <v>#N/A</v>
      </c>
      <c r="AD173" s="42" t="str">
        <f t="shared" si="7"/>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6"/>
        <v>-</v>
      </c>
      <c r="D174" s="82"/>
      <c r="E174" s="82"/>
      <c r="F174" s="83"/>
      <c r="G174" s="83"/>
      <c r="H174" s="84"/>
      <c r="I174" s="42" t="str">
        <f>IFERROR(VLOOKUP(原紙!H174,リスト!G$1:H93,2,FALSE),"")</f>
        <v/>
      </c>
      <c r="J174" s="84"/>
      <c r="K174" s="42" t="str">
        <f>IFERROR(VLOOKUP(原紙!J174,リスト!J$1:K228,2,FALSE),"")</f>
        <v/>
      </c>
      <c r="L174" s="84"/>
      <c r="M174" s="42" t="str">
        <f>IFERROR(VLOOKUP(原紙!L174,リスト!O$1:P4966,2,FALSE),"")</f>
        <v/>
      </c>
      <c r="N174" s="82"/>
      <c r="O174" s="82" t="e">
        <f>VLOOKUP(Q174,リスト!U33:AA427,2,FALSE)</f>
        <v>#N/A</v>
      </c>
      <c r="P174" s="82" t="e">
        <f>VLOOKUP(O174,リスト!U:AA,2,FALSE)</f>
        <v>#N/A</v>
      </c>
      <c r="Q174" s="84"/>
      <c r="R174" s="45" t="str">
        <f>IFERROR(VLOOKUP(原紙!Q174,リスト!W$1:X532,2,FALSE),"")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VLOOKUP(原紙!R174,リスト!U35:AA224,5,FALSE)</f>
        <v>#N/A</v>
      </c>
      <c r="AD174" s="42" t="str">
        <f t="shared" si="7"/>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6"/>
        <v>-</v>
      </c>
      <c r="D175" s="82"/>
      <c r="E175" s="82"/>
      <c r="F175" s="83"/>
      <c r="G175" s="83"/>
      <c r="H175" s="84"/>
      <c r="I175" s="42" t="str">
        <f>IFERROR(VLOOKUP(原紙!H175,リスト!G$1:H94,2,FALSE),"")</f>
        <v/>
      </c>
      <c r="J175" s="84"/>
      <c r="K175" s="42" t="str">
        <f>IFERROR(VLOOKUP(原紙!J175,リスト!J$1:K229,2,FALSE),"")</f>
        <v/>
      </c>
      <c r="L175" s="84"/>
      <c r="M175" s="42" t="str">
        <f>IFERROR(VLOOKUP(原紙!L175,リスト!O$1:P4967,2,FALSE),"")</f>
        <v/>
      </c>
      <c r="N175" s="82"/>
      <c r="O175" s="82" t="e">
        <f>VLOOKUP(Q175,リスト!U34:AA428,2,FALSE)</f>
        <v>#N/A</v>
      </c>
      <c r="P175" s="82" t="e">
        <f>VLOOKUP(O175,リスト!U:AA,2,FALSE)</f>
        <v>#N/A</v>
      </c>
      <c r="Q175" s="84"/>
      <c r="R175" s="45" t="str">
        <f>IFERROR(VLOOKUP(原紙!Q175,リスト!W$1:X533,2,FALSE),"")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VLOOKUP(原紙!R175,リスト!U36:AA225,5,FALSE)</f>
        <v>#N/A</v>
      </c>
      <c r="AD175" s="42" t="str">
        <f t="shared" si="7"/>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6"/>
        <v>-</v>
      </c>
      <c r="D176" s="82"/>
      <c r="E176" s="82"/>
      <c r="F176" s="83"/>
      <c r="G176" s="83"/>
      <c r="H176" s="84"/>
      <c r="I176" s="42" t="str">
        <f>IFERROR(VLOOKUP(原紙!H176,リスト!G$1:H95,2,FALSE),"")</f>
        <v/>
      </c>
      <c r="J176" s="84"/>
      <c r="K176" s="42" t="str">
        <f>IFERROR(VLOOKUP(原紙!J176,リスト!J$1:K230,2,FALSE),"")</f>
        <v/>
      </c>
      <c r="L176" s="84"/>
      <c r="M176" s="42" t="str">
        <f>IFERROR(VLOOKUP(原紙!L176,リスト!O$1:P4968,2,FALSE),"")</f>
        <v/>
      </c>
      <c r="N176" s="82"/>
      <c r="O176" s="82" t="e">
        <f>VLOOKUP(Q176,リスト!U35:AA429,2,FALSE)</f>
        <v>#N/A</v>
      </c>
      <c r="P176" s="82" t="e">
        <f>VLOOKUP(O176,リスト!U:AA,2,FALSE)</f>
        <v>#N/A</v>
      </c>
      <c r="Q176" s="84"/>
      <c r="R176" s="45" t="str">
        <f>IFERROR(VLOOKUP(原紙!Q176,リスト!W$1:X534,2,FALSE),"")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VLOOKUP(原紙!R176,リスト!U37:AA226,5,FALSE)</f>
        <v>#N/A</v>
      </c>
      <c r="AD176" s="42" t="str">
        <f t="shared" si="7"/>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6"/>
        <v>-</v>
      </c>
      <c r="D177" s="82"/>
      <c r="E177" s="82"/>
      <c r="F177" s="83"/>
      <c r="G177" s="83"/>
      <c r="H177" s="84"/>
      <c r="I177" s="42" t="str">
        <f>IFERROR(VLOOKUP(原紙!H177,リスト!G$1:H96,2,FALSE),"")</f>
        <v/>
      </c>
      <c r="J177" s="84"/>
      <c r="K177" s="42" t="str">
        <f>IFERROR(VLOOKUP(原紙!J177,リスト!J$1:K231,2,FALSE),"")</f>
        <v/>
      </c>
      <c r="L177" s="84"/>
      <c r="M177" s="42" t="str">
        <f>IFERROR(VLOOKUP(原紙!L177,リスト!O$1:P4969,2,FALSE),"")</f>
        <v/>
      </c>
      <c r="N177" s="82"/>
      <c r="O177" s="82" t="e">
        <f>VLOOKUP(Q177,リスト!U36:AA430,2,FALSE)</f>
        <v>#N/A</v>
      </c>
      <c r="P177" s="82" t="e">
        <f>VLOOKUP(O177,リスト!U:AA,2,FALSE)</f>
        <v>#N/A</v>
      </c>
      <c r="Q177" s="84"/>
      <c r="R177" s="45" t="str">
        <f>IFERROR(VLOOKUP(原紙!Q177,リスト!W$1:X535,2,FALSE),"")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VLOOKUP(原紙!R177,リスト!U38:AA227,5,FALSE)</f>
        <v>#N/A</v>
      </c>
      <c r="AD177" s="42" t="str">
        <f t="shared" si="7"/>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6"/>
        <v>-</v>
      </c>
      <c r="D178" s="82"/>
      <c r="E178" s="82"/>
      <c r="F178" s="83"/>
      <c r="G178" s="83"/>
      <c r="H178" s="84"/>
      <c r="I178" s="42" t="str">
        <f>IFERROR(VLOOKUP(原紙!H178,リスト!G$1:H97,2,FALSE),"")</f>
        <v/>
      </c>
      <c r="J178" s="84"/>
      <c r="K178" s="42" t="str">
        <f>IFERROR(VLOOKUP(原紙!J178,リスト!J$1:K232,2,FALSE),"")</f>
        <v/>
      </c>
      <c r="L178" s="84"/>
      <c r="M178" s="42" t="str">
        <f>IFERROR(VLOOKUP(原紙!L178,リスト!O$1:P4970,2,FALSE),"")</f>
        <v/>
      </c>
      <c r="N178" s="82"/>
      <c r="O178" s="82" t="e">
        <f>VLOOKUP(Q178,リスト!U37:AA431,2,FALSE)</f>
        <v>#N/A</v>
      </c>
      <c r="P178" s="82" t="e">
        <f>VLOOKUP(O178,リスト!U:AA,2,FALSE)</f>
        <v>#N/A</v>
      </c>
      <c r="Q178" s="84"/>
      <c r="R178" s="45" t="str">
        <f>IFERROR(VLOOKUP(原紙!Q178,リスト!W$1:X536,2,FALSE),"")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VLOOKUP(原紙!R178,リスト!U39:AA228,5,FALSE)</f>
        <v>#N/A</v>
      </c>
      <c r="AD178" s="42" t="str">
        <f t="shared" si="7"/>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6"/>
        <v>-</v>
      </c>
      <c r="D179" s="82"/>
      <c r="E179" s="82"/>
      <c r="F179" s="83"/>
      <c r="G179" s="83"/>
      <c r="H179" s="84"/>
      <c r="I179" s="42" t="str">
        <f>IFERROR(VLOOKUP(原紙!H179,リスト!G$1:H98,2,FALSE),"")</f>
        <v/>
      </c>
      <c r="J179" s="84"/>
      <c r="K179" s="42" t="str">
        <f>IFERROR(VLOOKUP(原紙!J179,リスト!J$1:K233,2,FALSE),"")</f>
        <v/>
      </c>
      <c r="L179" s="84"/>
      <c r="M179" s="42" t="str">
        <f>IFERROR(VLOOKUP(原紙!L179,リスト!O$1:P4971,2,FALSE),"")</f>
        <v/>
      </c>
      <c r="N179" s="82"/>
      <c r="O179" s="82" t="e">
        <f>VLOOKUP(Q179,リスト!U38:AA432,2,FALSE)</f>
        <v>#N/A</v>
      </c>
      <c r="P179" s="82" t="e">
        <f>VLOOKUP(O179,リスト!U:AA,2,FALSE)</f>
        <v>#N/A</v>
      </c>
      <c r="Q179" s="84"/>
      <c r="R179" s="45" t="str">
        <f>IFERROR(VLOOKUP(原紙!Q179,リスト!W$1:X537,2,FALSE),"")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VLOOKUP(原紙!R179,リスト!U40:AA229,5,FALSE)</f>
        <v>#N/A</v>
      </c>
      <c r="AD179" s="42" t="str">
        <f t="shared" si="7"/>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6"/>
        <v>-</v>
      </c>
      <c r="D180" s="82"/>
      <c r="E180" s="82"/>
      <c r="F180" s="83"/>
      <c r="G180" s="83"/>
      <c r="H180" s="84"/>
      <c r="I180" s="42" t="str">
        <f>IFERROR(VLOOKUP(原紙!H180,リスト!G$1:H99,2,FALSE),"")</f>
        <v/>
      </c>
      <c r="J180" s="84"/>
      <c r="K180" s="42" t="str">
        <f>IFERROR(VLOOKUP(原紙!J180,リスト!J$1:K234,2,FALSE),"")</f>
        <v/>
      </c>
      <c r="L180" s="84"/>
      <c r="M180" s="42" t="str">
        <f>IFERROR(VLOOKUP(原紙!L180,リスト!O$1:P4972,2,FALSE),"")</f>
        <v/>
      </c>
      <c r="N180" s="82"/>
      <c r="O180" s="82" t="e">
        <f>VLOOKUP(Q180,リスト!U39:AA433,2,FALSE)</f>
        <v>#N/A</v>
      </c>
      <c r="P180" s="82" t="e">
        <f>VLOOKUP(O180,リスト!U:AA,2,FALSE)</f>
        <v>#N/A</v>
      </c>
      <c r="Q180" s="84"/>
      <c r="R180" s="45" t="str">
        <f>IFERROR(VLOOKUP(原紙!Q180,リスト!W$1:X538,2,FALSE),"")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VLOOKUP(原紙!R180,リスト!U41:AA230,5,FALSE)</f>
        <v>#N/A</v>
      </c>
      <c r="AD180" s="42" t="str">
        <f t="shared" si="7"/>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6"/>
        <v>-</v>
      </c>
      <c r="D181" s="82"/>
      <c r="E181" s="82"/>
      <c r="F181" s="83"/>
      <c r="G181" s="83"/>
      <c r="H181" s="84"/>
      <c r="I181" s="42" t="str">
        <f>IFERROR(VLOOKUP(原紙!H181,リスト!G$1:H100,2,FALSE),"")</f>
        <v/>
      </c>
      <c r="J181" s="84"/>
      <c r="K181" s="42" t="str">
        <f>IFERROR(VLOOKUP(原紙!J181,リスト!J$1:K235,2,FALSE),"")</f>
        <v/>
      </c>
      <c r="L181" s="84"/>
      <c r="M181" s="42" t="str">
        <f>IFERROR(VLOOKUP(原紙!L181,リスト!O$1:P4973,2,FALSE),"")</f>
        <v/>
      </c>
      <c r="N181" s="82"/>
      <c r="O181" s="82" t="e">
        <f>VLOOKUP(Q181,リスト!U40:AA434,2,FALSE)</f>
        <v>#N/A</v>
      </c>
      <c r="P181" s="82" t="e">
        <f>VLOOKUP(O181,リスト!U:AA,2,FALSE)</f>
        <v>#N/A</v>
      </c>
      <c r="Q181" s="84"/>
      <c r="R181" s="45" t="str">
        <f>IFERROR(VLOOKUP(原紙!Q181,リスト!W$1:X539,2,FALSE),"")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VLOOKUP(原紙!R181,リスト!U42:AA231,5,FALSE)</f>
        <v>#N/A</v>
      </c>
      <c r="AD181" s="42" t="str">
        <f t="shared" si="7"/>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6"/>
        <v>-</v>
      </c>
      <c r="D182" s="82"/>
      <c r="E182" s="82"/>
      <c r="F182" s="83"/>
      <c r="G182" s="83"/>
      <c r="H182" s="84"/>
      <c r="I182" s="42" t="str">
        <f>IFERROR(VLOOKUP(原紙!H182,リスト!G$1:H101,2,FALSE),"")</f>
        <v/>
      </c>
      <c r="J182" s="84"/>
      <c r="K182" s="42" t="str">
        <f>IFERROR(VLOOKUP(原紙!J182,リスト!J$1:K236,2,FALSE),"")</f>
        <v/>
      </c>
      <c r="L182" s="84"/>
      <c r="M182" s="42" t="str">
        <f>IFERROR(VLOOKUP(原紙!L182,リスト!O$1:P4974,2,FALSE),"")</f>
        <v/>
      </c>
      <c r="N182" s="82"/>
      <c r="O182" s="82" t="e">
        <f>VLOOKUP(Q182,リスト!U41:AA435,2,FALSE)</f>
        <v>#N/A</v>
      </c>
      <c r="P182" s="82" t="e">
        <f>VLOOKUP(O182,リスト!U:AA,2,FALSE)</f>
        <v>#N/A</v>
      </c>
      <c r="Q182" s="84"/>
      <c r="R182" s="45" t="str">
        <f>IFERROR(VLOOKUP(原紙!Q182,リスト!W$1:X540,2,FALSE),"")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VLOOKUP(原紙!R182,リスト!U43:AA232,5,FALSE)</f>
        <v>#N/A</v>
      </c>
      <c r="AD182" s="42" t="str">
        <f t="shared" si="7"/>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6"/>
        <v>-</v>
      </c>
      <c r="D183" s="82"/>
      <c r="E183" s="82"/>
      <c r="F183" s="83"/>
      <c r="G183" s="83"/>
      <c r="H183" s="84"/>
      <c r="I183" s="42" t="str">
        <f>IFERROR(VLOOKUP(原紙!H183,リスト!G$1:H102,2,FALSE),"")</f>
        <v/>
      </c>
      <c r="J183" s="84"/>
      <c r="K183" s="42" t="str">
        <f>IFERROR(VLOOKUP(原紙!J183,リスト!J$1:K237,2,FALSE),"")</f>
        <v/>
      </c>
      <c r="L183" s="84"/>
      <c r="M183" s="42" t="str">
        <f>IFERROR(VLOOKUP(原紙!L183,リスト!O$1:P4975,2,FALSE),"")</f>
        <v/>
      </c>
      <c r="N183" s="82"/>
      <c r="O183" s="82" t="e">
        <f>VLOOKUP(Q183,リスト!U42:AA436,2,FALSE)</f>
        <v>#N/A</v>
      </c>
      <c r="P183" s="82" t="e">
        <f>VLOOKUP(O183,リスト!U:AA,2,FALSE)</f>
        <v>#N/A</v>
      </c>
      <c r="Q183" s="84"/>
      <c r="R183" s="45" t="str">
        <f>IFERROR(VLOOKUP(原紙!Q183,リスト!W$1:X541,2,FALSE),"")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VLOOKUP(原紙!R183,リスト!U44:AA233,5,FALSE)</f>
        <v>#N/A</v>
      </c>
      <c r="AD183" s="42" t="str">
        <f t="shared" si="7"/>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6"/>
        <v>-</v>
      </c>
      <c r="D184" s="82"/>
      <c r="E184" s="82"/>
      <c r="F184" s="83"/>
      <c r="G184" s="83"/>
      <c r="H184" s="84"/>
      <c r="I184" s="42" t="str">
        <f>IFERROR(VLOOKUP(原紙!H184,リスト!G$1:H103,2,FALSE),"")</f>
        <v/>
      </c>
      <c r="J184" s="84"/>
      <c r="K184" s="42" t="str">
        <f>IFERROR(VLOOKUP(原紙!J184,リスト!J$1:K238,2,FALSE),"")</f>
        <v/>
      </c>
      <c r="L184" s="84"/>
      <c r="M184" s="42" t="str">
        <f>IFERROR(VLOOKUP(原紙!L184,リスト!O$1:P4976,2,FALSE),"")</f>
        <v/>
      </c>
      <c r="N184" s="82"/>
      <c r="O184" s="82" t="e">
        <f>VLOOKUP(Q184,リスト!U43:AA437,2,FALSE)</f>
        <v>#N/A</v>
      </c>
      <c r="P184" s="82" t="e">
        <f>VLOOKUP(O184,リスト!U:AA,2,FALSE)</f>
        <v>#N/A</v>
      </c>
      <c r="Q184" s="84"/>
      <c r="R184" s="45" t="str">
        <f>IFERROR(VLOOKUP(原紙!Q184,リスト!W$1:X542,2,FALSE),"")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VLOOKUP(原紙!R184,リスト!U45:AA234,5,FALSE)</f>
        <v>#N/A</v>
      </c>
      <c r="AD184" s="42" t="str">
        <f t="shared" si="7"/>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6"/>
        <v>-</v>
      </c>
      <c r="D185" s="82"/>
      <c r="E185" s="82"/>
      <c r="F185" s="83"/>
      <c r="G185" s="83"/>
      <c r="H185" s="84"/>
      <c r="I185" s="42" t="str">
        <f>IFERROR(VLOOKUP(原紙!H185,リスト!G$1:H104,2,FALSE),"")</f>
        <v/>
      </c>
      <c r="J185" s="84"/>
      <c r="K185" s="42" t="str">
        <f>IFERROR(VLOOKUP(原紙!J185,リスト!J$1:K239,2,FALSE),"")</f>
        <v/>
      </c>
      <c r="L185" s="84"/>
      <c r="M185" s="42" t="str">
        <f>IFERROR(VLOOKUP(原紙!L185,リスト!O$1:P4977,2,FALSE),"")</f>
        <v/>
      </c>
      <c r="N185" s="82"/>
      <c r="O185" s="82" t="e">
        <f>VLOOKUP(Q185,リスト!U44:AA438,2,FALSE)</f>
        <v>#N/A</v>
      </c>
      <c r="P185" s="82" t="e">
        <f>VLOOKUP(O185,リスト!U:AA,2,FALSE)</f>
        <v>#N/A</v>
      </c>
      <c r="Q185" s="84"/>
      <c r="R185" s="45" t="str">
        <f>IFERROR(VLOOKUP(原紙!Q185,リスト!W$1:X543,2,FALSE),"")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VLOOKUP(原紙!R185,リスト!U46:AA235,5,FALSE)</f>
        <v>#N/A</v>
      </c>
      <c r="AD185" s="42" t="str">
        <f t="shared" si="7"/>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IFERROR(VLOOKUP(原紙!H186,リスト!G$1:H144,2,FALSE),"")</f>
        <v/>
      </c>
      <c r="J186" s="84"/>
      <c r="K186" s="42" t="str">
        <f>IFERROR(VLOOKUP(原紙!J186,リスト!J$1:K240,2,FALSE),"")</f>
        <v/>
      </c>
      <c r="L186" s="84"/>
      <c r="M186" s="42" t="str">
        <f>IFERROR(VLOOKUP(原紙!L186,リスト!O$1:P4978,2,FALSE),"")</f>
        <v/>
      </c>
      <c r="N186" s="82"/>
      <c r="O186" s="82" t="e">
        <f>VLOOKUP(Q186,リスト!U45:AA439,2,FALSE)</f>
        <v>#N/A</v>
      </c>
      <c r="P186" s="82" t="e">
        <f>VLOOKUP(O186,リスト!U:AA,2,FALSE)</f>
        <v>#N/A</v>
      </c>
      <c r="Q186" s="84"/>
      <c r="R186" s="45" t="str">
        <f>IFERROR(VLOOKUP(原紙!Q186,リスト!W$1:X544,2,FALSE),"")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VLOOKUP(原紙!R186,リスト!U47:AA236,5,FALSE)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IFERROR(VLOOKUP(原紙!H187,リスト!G$1:H145,2,FALSE),"")</f>
        <v/>
      </c>
      <c r="J187" s="84"/>
      <c r="K187" s="42" t="str">
        <f>IFERROR(VLOOKUP(原紙!J187,リスト!J$1:K241,2,FALSE),"")</f>
        <v/>
      </c>
      <c r="L187" s="84"/>
      <c r="M187" s="42" t="str">
        <f>IFERROR(VLOOKUP(原紙!L187,リスト!O$1:P4979,2,FALSE),"")</f>
        <v/>
      </c>
      <c r="N187" s="82"/>
      <c r="O187" s="82" t="e">
        <f>VLOOKUP(Q187,リスト!U46:AA440,2,FALSE)</f>
        <v>#N/A</v>
      </c>
      <c r="P187" s="82" t="e">
        <f>VLOOKUP(O187,リスト!U:AA,2,FALSE)</f>
        <v>#N/A</v>
      </c>
      <c r="Q187" s="84"/>
      <c r="R187" s="45" t="str">
        <f>IFERROR(VLOOKUP(原紙!Q187,リスト!W$1:X545,2,FALSE),"")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VLOOKUP(原紙!R187,リスト!U48:AA237,5,FALSE)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IFERROR(VLOOKUP(原紙!H188,リスト!G$1:H146,2,FALSE),"")</f>
        <v/>
      </c>
      <c r="J188" s="84"/>
      <c r="K188" s="42" t="str">
        <f>IFERROR(VLOOKUP(原紙!J188,リスト!J$1:K242,2,FALSE),"")</f>
        <v/>
      </c>
      <c r="L188" s="84"/>
      <c r="M188" s="42" t="str">
        <f>IFERROR(VLOOKUP(原紙!L188,リスト!O$1:P4980,2,FALSE),"")</f>
        <v/>
      </c>
      <c r="N188" s="82"/>
      <c r="O188" s="82" t="e">
        <f>VLOOKUP(Q188,リスト!U47:AA441,2,FALSE)</f>
        <v>#N/A</v>
      </c>
      <c r="P188" s="82" t="e">
        <f>VLOOKUP(O188,リスト!U:AA,2,FALSE)</f>
        <v>#N/A</v>
      </c>
      <c r="Q188" s="84"/>
      <c r="R188" s="45" t="str">
        <f>IFERROR(VLOOKUP(原紙!Q188,リスト!W$1:X546,2,FALSE),"")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VLOOKUP(原紙!R188,リスト!U49:AA238,5,FALSE)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IFERROR(VLOOKUP(原紙!H189,リスト!G$1:H147,2,FALSE),"")</f>
        <v/>
      </c>
      <c r="J189" s="84"/>
      <c r="K189" s="42" t="str">
        <f>IFERROR(VLOOKUP(原紙!J189,リスト!J$1:K243,2,FALSE),"")</f>
        <v/>
      </c>
      <c r="L189" s="84"/>
      <c r="M189" s="42" t="str">
        <f>IFERROR(VLOOKUP(原紙!L189,リスト!O$1:P4981,2,FALSE),"")</f>
        <v/>
      </c>
      <c r="N189" s="82"/>
      <c r="O189" s="82" t="e">
        <f>VLOOKUP(Q189,リスト!U48:AA442,2,FALSE)</f>
        <v>#N/A</v>
      </c>
      <c r="P189" s="82" t="e">
        <f>VLOOKUP(O189,リスト!U:AA,2,FALSE)</f>
        <v>#N/A</v>
      </c>
      <c r="Q189" s="84"/>
      <c r="R189" s="45" t="str">
        <f>IFERROR(VLOOKUP(原紙!Q189,リスト!W$1:X547,2,FALSE),"")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VLOOKUP(原紙!R189,リスト!U50:AA239,5,FALSE)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IFERROR(VLOOKUP(原紙!H190,リスト!G$1:H148,2,FALSE),"")</f>
        <v/>
      </c>
      <c r="J190" s="84"/>
      <c r="K190" s="42" t="str">
        <f>IFERROR(VLOOKUP(原紙!J190,リスト!J$1:K244,2,FALSE),"")</f>
        <v/>
      </c>
      <c r="L190" s="84"/>
      <c r="M190" s="42" t="str">
        <f>IFERROR(VLOOKUP(原紙!L190,リスト!O$1:P4982,2,FALSE),"")</f>
        <v/>
      </c>
      <c r="N190" s="82"/>
      <c r="O190" s="82" t="e">
        <f>VLOOKUP(Q190,リスト!U49:AA443,2,FALSE)</f>
        <v>#N/A</v>
      </c>
      <c r="P190" s="82" t="e">
        <f>VLOOKUP(O190,リスト!U:AA,2,FALSE)</f>
        <v>#N/A</v>
      </c>
      <c r="Q190" s="84"/>
      <c r="R190" s="45" t="str">
        <f>IFERROR(VLOOKUP(原紙!Q190,リスト!W$1:X548,2,FALSE),"")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VLOOKUP(原紙!R190,リスト!U51:AA240,5,FALSE)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IFERROR(VLOOKUP(原紙!H191,リスト!G$1:H149,2,FALSE),"")</f>
        <v/>
      </c>
      <c r="J191" s="84"/>
      <c r="K191" s="42" t="str">
        <f>IFERROR(VLOOKUP(原紙!J191,リスト!J$1:K245,2,FALSE),"")</f>
        <v/>
      </c>
      <c r="L191" s="84"/>
      <c r="M191" s="42" t="str">
        <f>IFERROR(VLOOKUP(原紙!L191,リスト!O$1:P4983,2,FALSE),"")</f>
        <v/>
      </c>
      <c r="N191" s="82"/>
      <c r="O191" s="82" t="e">
        <f>VLOOKUP(Q191,リスト!U50:AA444,2,FALSE)</f>
        <v>#N/A</v>
      </c>
      <c r="P191" s="82" t="e">
        <f>VLOOKUP(O191,リスト!U:AA,2,FALSE)</f>
        <v>#N/A</v>
      </c>
      <c r="Q191" s="84"/>
      <c r="R191" s="45" t="str">
        <f>IFERROR(VLOOKUP(原紙!Q191,リスト!W$1:X549,2,FALSE),"")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VLOOKUP(原紙!R191,リスト!U52:AA241,5,FALSE)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IFERROR(VLOOKUP(原紙!H192,リスト!G$1:H150,2,FALSE),"")</f>
        <v/>
      </c>
      <c r="J192" s="84"/>
      <c r="K192" s="42" t="str">
        <f>IFERROR(VLOOKUP(原紙!J192,リスト!J$1:K246,2,FALSE),"")</f>
        <v/>
      </c>
      <c r="L192" s="84"/>
      <c r="M192" s="42" t="str">
        <f>IFERROR(VLOOKUP(原紙!L192,リスト!O$1:P4984,2,FALSE),"")</f>
        <v/>
      </c>
      <c r="N192" s="82"/>
      <c r="O192" s="82" t="e">
        <f>VLOOKUP(Q192,リスト!U51:AA445,2,FALSE)</f>
        <v>#N/A</v>
      </c>
      <c r="P192" s="82" t="e">
        <f>VLOOKUP(O192,リスト!U:AA,2,FALSE)</f>
        <v>#N/A</v>
      </c>
      <c r="Q192" s="84"/>
      <c r="R192" s="45" t="str">
        <f>IFERROR(VLOOKUP(原紙!Q192,リスト!W$1:X550,2,FALSE),"")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VLOOKUP(原紙!R192,リスト!U53:AA242,5,FALSE)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IFERROR(VLOOKUP(原紙!H193,リスト!G$1:H151,2,FALSE),"")</f>
        <v/>
      </c>
      <c r="J193" s="84"/>
      <c r="K193" s="42" t="str">
        <f>IFERROR(VLOOKUP(原紙!J193,リスト!J$1:K247,2,FALSE),"")</f>
        <v/>
      </c>
      <c r="L193" s="84"/>
      <c r="M193" s="42" t="str">
        <f>IFERROR(VLOOKUP(原紙!L193,リスト!O$1:P4985,2,FALSE),"")</f>
        <v/>
      </c>
      <c r="N193" s="82"/>
      <c r="O193" s="82" t="e">
        <f>VLOOKUP(Q193,リスト!U52:AA446,2,FALSE)</f>
        <v>#N/A</v>
      </c>
      <c r="P193" s="82" t="e">
        <f>VLOOKUP(O193,リスト!U:AA,2,FALSE)</f>
        <v>#N/A</v>
      </c>
      <c r="Q193" s="84"/>
      <c r="R193" s="45" t="str">
        <f>IFERROR(VLOOKUP(原紙!Q193,リスト!W$1:X551,2,FALSE),"")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VLOOKUP(原紙!R193,リスト!U54:AA243,5,FALSE)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IFERROR(VLOOKUP(原紙!H194,リスト!G$1:H152,2,FALSE),"")</f>
        <v/>
      </c>
      <c r="J194" s="84"/>
      <c r="K194" s="42" t="str">
        <f>IFERROR(VLOOKUP(原紙!J194,リスト!J$1:K248,2,FALSE),"")</f>
        <v/>
      </c>
      <c r="L194" s="84"/>
      <c r="M194" s="42" t="str">
        <f>IFERROR(VLOOKUP(原紙!L194,リスト!O$1:P4986,2,FALSE),"")</f>
        <v/>
      </c>
      <c r="N194" s="82"/>
      <c r="O194" s="82" t="e">
        <f>VLOOKUP(Q194,リスト!U53:AA447,2,FALSE)</f>
        <v>#N/A</v>
      </c>
      <c r="P194" s="82" t="e">
        <f>VLOOKUP(O194,リスト!U:AA,2,FALSE)</f>
        <v>#N/A</v>
      </c>
      <c r="Q194" s="84"/>
      <c r="R194" s="45" t="str">
        <f>IFERROR(VLOOKUP(原紙!Q194,リスト!W$1:X552,2,FALSE),"")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VLOOKUP(原紙!R194,リスト!U55:AA244,5,FALSE)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IFERROR(VLOOKUP(原紙!H195,リスト!G$1:H153,2,FALSE),"")</f>
        <v/>
      </c>
      <c r="J195" s="84"/>
      <c r="K195" s="42" t="str">
        <f>IFERROR(VLOOKUP(原紙!J195,リスト!J$1:K249,2,FALSE),"")</f>
        <v/>
      </c>
      <c r="L195" s="84"/>
      <c r="M195" s="42" t="str">
        <f>IFERROR(VLOOKUP(原紙!L195,リスト!O$1:P4987,2,FALSE),"")</f>
        <v/>
      </c>
      <c r="N195" s="82"/>
      <c r="O195" s="82" t="e">
        <f>VLOOKUP(Q195,リスト!U54:AA448,2,FALSE)</f>
        <v>#N/A</v>
      </c>
      <c r="P195" s="82" t="e">
        <f>VLOOKUP(O195,リスト!U:AA,2,FALSE)</f>
        <v>#N/A</v>
      </c>
      <c r="Q195" s="84"/>
      <c r="R195" s="45" t="str">
        <f>IFERROR(VLOOKUP(原紙!Q195,リスト!W$1:X553,2,FALSE),"")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VLOOKUP(原紙!R195,リスト!U56:AA245,5,FALSE)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IFERROR(VLOOKUP(原紙!H196,リスト!G$1:H154,2,FALSE),"")</f>
        <v/>
      </c>
      <c r="J196" s="84"/>
      <c r="K196" s="42" t="str">
        <f>IFERROR(VLOOKUP(原紙!J196,リスト!J$1:K250,2,FALSE),"")</f>
        <v/>
      </c>
      <c r="L196" s="84"/>
      <c r="M196" s="42" t="str">
        <f>IFERROR(VLOOKUP(原紙!L196,リスト!O$1:P4988,2,FALSE),"")</f>
        <v/>
      </c>
      <c r="N196" s="82"/>
      <c r="O196" s="82" t="e">
        <f>VLOOKUP(Q196,リスト!U55:AA449,2,FALSE)</f>
        <v>#N/A</v>
      </c>
      <c r="P196" s="82" t="e">
        <f>VLOOKUP(O196,リスト!U:AA,2,FALSE)</f>
        <v>#N/A</v>
      </c>
      <c r="Q196" s="84"/>
      <c r="R196" s="45" t="str">
        <f>IFERROR(VLOOKUP(原紙!Q196,リスト!W$1:X554,2,FALSE),"")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VLOOKUP(原紙!R196,リスト!U57:AA246,5,FALSE)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IFERROR(VLOOKUP(原紙!H197,リスト!G$1:H155,2,FALSE),"")</f>
        <v/>
      </c>
      <c r="J197" s="84"/>
      <c r="K197" s="42" t="str">
        <f>IFERROR(VLOOKUP(原紙!J197,リスト!J$1:K251,2,FALSE),"")</f>
        <v/>
      </c>
      <c r="L197" s="84"/>
      <c r="M197" s="42" t="str">
        <f>IFERROR(VLOOKUP(原紙!L197,リスト!O$1:P4989,2,FALSE),"")</f>
        <v/>
      </c>
      <c r="N197" s="82"/>
      <c r="O197" s="82" t="e">
        <f>VLOOKUP(Q197,リスト!U56:AA450,2,FALSE)</f>
        <v>#N/A</v>
      </c>
      <c r="P197" s="82" t="e">
        <f>VLOOKUP(O197,リスト!U:AA,2,FALSE)</f>
        <v>#N/A</v>
      </c>
      <c r="Q197" s="84"/>
      <c r="R197" s="45" t="str">
        <f>IFERROR(VLOOKUP(原紙!Q197,リスト!W$1:X555,2,FALSE),"")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VLOOKUP(原紙!R197,リスト!U58:AA247,5,FALSE)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IFERROR(VLOOKUP(原紙!H198,リスト!G$1:H156,2,FALSE),"")</f>
        <v/>
      </c>
      <c r="J198" s="84"/>
      <c r="K198" s="42" t="str">
        <f>IFERROR(VLOOKUP(原紙!J198,リスト!J$1:K252,2,FALSE),"")</f>
        <v/>
      </c>
      <c r="L198" s="84"/>
      <c r="M198" s="42" t="str">
        <f>IFERROR(VLOOKUP(原紙!L198,リスト!O$1:P4990,2,FALSE),"")</f>
        <v/>
      </c>
      <c r="N198" s="82"/>
      <c r="O198" s="82" t="e">
        <f>VLOOKUP(Q198,リスト!U57:AA451,2,FALSE)</f>
        <v>#N/A</v>
      </c>
      <c r="P198" s="82" t="e">
        <f>VLOOKUP(O198,リスト!U:AA,2,FALSE)</f>
        <v>#N/A</v>
      </c>
      <c r="Q198" s="84"/>
      <c r="R198" s="45" t="str">
        <f>IFERROR(VLOOKUP(原紙!Q198,リスト!W$1:X556,2,FALSE),"")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VLOOKUP(原紙!R198,リスト!U59:AA248,5,FALSE)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IFERROR(VLOOKUP(原紙!H199,リスト!G$1:H157,2,FALSE),"")</f>
        <v/>
      </c>
      <c r="J199" s="84"/>
      <c r="K199" s="42" t="str">
        <f>IFERROR(VLOOKUP(原紙!J199,リスト!J$1:K253,2,FALSE),"")</f>
        <v/>
      </c>
      <c r="L199" s="84"/>
      <c r="M199" s="42" t="str">
        <f>IFERROR(VLOOKUP(原紙!L199,リスト!O$1:P4991,2,FALSE),"")</f>
        <v/>
      </c>
      <c r="N199" s="82"/>
      <c r="O199" s="82" t="e">
        <f>VLOOKUP(Q199,リスト!U58:AA452,2,FALSE)</f>
        <v>#N/A</v>
      </c>
      <c r="P199" s="82" t="e">
        <f>VLOOKUP(O199,リスト!U:AA,2,FALSE)</f>
        <v>#N/A</v>
      </c>
      <c r="Q199" s="84"/>
      <c r="R199" s="45" t="str">
        <f>IFERROR(VLOOKUP(原紙!Q199,リスト!W$1:X557,2,FALSE),"")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VLOOKUP(原紙!R199,リスト!U60:AA249,5,FALSE)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IFERROR(VLOOKUP(原紙!H200,リスト!G$1:H158,2,FALSE),"")</f>
        <v/>
      </c>
      <c r="J200" s="84"/>
      <c r="K200" s="42" t="str">
        <f>IFERROR(VLOOKUP(原紙!J200,リスト!J$1:K254,2,FALSE),"")</f>
        <v/>
      </c>
      <c r="L200" s="84"/>
      <c r="M200" s="42" t="str">
        <f>IFERROR(VLOOKUP(原紙!L200,リスト!O$1:P4992,2,FALSE),"")</f>
        <v/>
      </c>
      <c r="N200" s="82"/>
      <c r="O200" s="82" t="e">
        <f>VLOOKUP(Q200,リスト!U59:AA453,2,FALSE)</f>
        <v>#N/A</v>
      </c>
      <c r="P200" s="82" t="e">
        <f>VLOOKUP(O200,リスト!U:AA,2,FALSE)</f>
        <v>#N/A</v>
      </c>
      <c r="Q200" s="84"/>
      <c r="R200" s="45" t="str">
        <f>IFERROR(VLOOKUP(原紙!Q200,リスト!W$1:X558,2,FALSE),"")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VLOOKUP(原紙!R200,リスト!U61:AA250,5,FALSE)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IFERROR(VLOOKUP(原紙!H201,リスト!G$1:H159,2,FALSE),"")</f>
        <v/>
      </c>
      <c r="J201" s="84"/>
      <c r="K201" s="42" t="str">
        <f>IFERROR(VLOOKUP(原紙!J201,リスト!J$1:K255,2,FALSE),"")</f>
        <v/>
      </c>
      <c r="L201" s="84"/>
      <c r="M201" s="42" t="str">
        <f>IFERROR(VLOOKUP(原紙!L201,リスト!O$1:P4993,2,FALSE),"")</f>
        <v/>
      </c>
      <c r="N201" s="82"/>
      <c r="O201" s="82" t="e">
        <f>VLOOKUP(Q201,リスト!U60:AA454,2,FALSE)</f>
        <v>#N/A</v>
      </c>
      <c r="P201" s="82" t="e">
        <f>VLOOKUP(O201,リスト!U:AA,2,FALSE)</f>
        <v>#N/A</v>
      </c>
      <c r="Q201" s="84"/>
      <c r="R201" s="45" t="str">
        <f>IFERROR(VLOOKUP(原紙!Q201,リスト!W$1:X559,2,FALSE),"")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VLOOKUP(原紙!R201,リスト!U62:AA251,5,FALSE)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IFERROR(VLOOKUP(原紙!H202,リスト!G$1:H160,2,FALSE),"")</f>
        <v/>
      </c>
      <c r="J202" s="84"/>
      <c r="K202" s="42" t="str">
        <f>IFERROR(VLOOKUP(原紙!J202,リスト!J$1:K256,2,FALSE),"")</f>
        <v/>
      </c>
      <c r="L202" s="84"/>
      <c r="M202" s="42" t="str">
        <f>IFERROR(VLOOKUP(原紙!L202,リスト!O$1:P4994,2,FALSE),"")</f>
        <v/>
      </c>
      <c r="N202" s="82"/>
      <c r="O202" s="82" t="e">
        <f>VLOOKUP(Q202,リスト!U61:AA455,2,FALSE)</f>
        <v>#N/A</v>
      </c>
      <c r="P202" s="82" t="e">
        <f>VLOOKUP(O202,リスト!U:AA,2,FALSE)</f>
        <v>#N/A</v>
      </c>
      <c r="Q202" s="84"/>
      <c r="R202" s="45" t="str">
        <f>IFERROR(VLOOKUP(原紙!Q202,リスト!W$1:X560,2,FALSE),"")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VLOOKUP(原紙!R202,リスト!U63:AA252,5,FALSE)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IFERROR(VLOOKUP(原紙!H203,リスト!G$1:H161,2,FALSE),"")</f>
        <v/>
      </c>
      <c r="J203" s="84"/>
      <c r="K203" s="42" t="str">
        <f>IFERROR(VLOOKUP(原紙!J203,リスト!J$1:K257,2,FALSE),"")</f>
        <v/>
      </c>
      <c r="L203" s="84"/>
      <c r="M203" s="42" t="str">
        <f>IFERROR(VLOOKUP(原紙!L203,リスト!O$1:P4995,2,FALSE),"")</f>
        <v/>
      </c>
      <c r="N203" s="82"/>
      <c r="O203" s="82" t="e">
        <f>VLOOKUP(Q203,リスト!U62:AA456,2,FALSE)</f>
        <v>#N/A</v>
      </c>
      <c r="P203" s="82" t="e">
        <f>VLOOKUP(O203,リスト!U:AA,2,FALSE)</f>
        <v>#N/A</v>
      </c>
      <c r="Q203" s="84"/>
      <c r="R203" s="45" t="str">
        <f>IFERROR(VLOOKUP(原紙!Q203,リスト!W$1:X561,2,FALSE),"")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VLOOKUP(原紙!R203,リスト!U64:AA253,5,FALSE)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IFERROR(VLOOKUP(原紙!H204,リスト!G$1:H162,2,FALSE),"")</f>
        <v/>
      </c>
      <c r="J204" s="84"/>
      <c r="K204" s="42" t="str">
        <f>IFERROR(VLOOKUP(原紙!J204,リスト!J$1:K258,2,FALSE),"")</f>
        <v/>
      </c>
      <c r="L204" s="84"/>
      <c r="M204" s="42" t="str">
        <f>IFERROR(VLOOKUP(原紙!L204,リスト!O$1:P4996,2,FALSE),"")</f>
        <v/>
      </c>
      <c r="N204" s="82"/>
      <c r="O204" s="82" t="e">
        <f>VLOOKUP(Q204,リスト!U63:AA457,2,FALSE)</f>
        <v>#N/A</v>
      </c>
      <c r="P204" s="82" t="e">
        <f>VLOOKUP(O204,リスト!U:AA,2,FALSE)</f>
        <v>#N/A</v>
      </c>
      <c r="Q204" s="84"/>
      <c r="R204" s="45" t="str">
        <f>IFERROR(VLOOKUP(原紙!Q204,リスト!W$1:X562,2,FALSE),"")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VLOOKUP(原紙!R204,リスト!U65:AA254,5,FALSE)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IFERROR(VLOOKUP(原紙!H205,リスト!G$1:H163,2,FALSE),"")</f>
        <v/>
      </c>
      <c r="J205" s="84"/>
      <c r="K205" s="42" t="str">
        <f>IFERROR(VLOOKUP(原紙!J205,リスト!J$1:K259,2,FALSE),"")</f>
        <v/>
      </c>
      <c r="L205" s="84"/>
      <c r="M205" s="42" t="str">
        <f>IFERROR(VLOOKUP(原紙!L205,リスト!O$1:P4997,2,FALSE),"")</f>
        <v/>
      </c>
      <c r="N205" s="82"/>
      <c r="O205" s="82" t="e">
        <f>VLOOKUP(Q205,リスト!U64:AA458,2,FALSE)</f>
        <v>#N/A</v>
      </c>
      <c r="P205" s="82" t="e">
        <f>VLOOKUP(O205,リスト!U:AA,2,FALSE)</f>
        <v>#N/A</v>
      </c>
      <c r="Q205" s="84"/>
      <c r="R205" s="45" t="str">
        <f>IFERROR(VLOOKUP(原紙!Q205,リスト!W$1:X563,2,FALSE),"")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VLOOKUP(原紙!R205,リスト!U66:AA255,5,FALSE)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IFERROR(VLOOKUP(原紙!H206,リスト!G$1:H164,2,FALSE),"")</f>
        <v/>
      </c>
      <c r="J206" s="84"/>
      <c r="K206" s="42" t="str">
        <f>IFERROR(VLOOKUP(原紙!J206,リスト!J$1:K260,2,FALSE),"")</f>
        <v/>
      </c>
      <c r="L206" s="84"/>
      <c r="M206" s="42" t="str">
        <f>IFERROR(VLOOKUP(原紙!L206,リスト!O$1:P4998,2,FALSE),"")</f>
        <v/>
      </c>
      <c r="N206" s="82"/>
      <c r="O206" s="82" t="e">
        <f>VLOOKUP(Q206,リスト!U65:AA459,2,FALSE)</f>
        <v>#N/A</v>
      </c>
      <c r="P206" s="82" t="e">
        <f>VLOOKUP(O206,リスト!U:AA,2,FALSE)</f>
        <v>#N/A</v>
      </c>
      <c r="Q206" s="84"/>
      <c r="R206" s="45" t="str">
        <f>IFERROR(VLOOKUP(原紙!Q206,リスト!W$1:X564,2,FALSE),"")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VLOOKUP(原紙!R206,リスト!U67:AA256,5,FALSE)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8">ROW()-6</f>
        <v>201</v>
      </c>
      <c r="B207" s="42" t="str">
        <f>IFERROR(VLOOKUP(C207,リスト!AI$1:AO465,2,FALSE),"")</f>
        <v/>
      </c>
      <c r="C207" s="42" t="str">
        <f t="shared" ref="C207:C233" si="9">H207&amp;"-"&amp;J207</f>
        <v>-</v>
      </c>
      <c r="D207" s="82"/>
      <c r="E207" s="82"/>
      <c r="F207" s="83"/>
      <c r="G207" s="83"/>
      <c r="H207" s="84"/>
      <c r="I207" s="42" t="str">
        <f>IFERROR(VLOOKUP(原紙!H207,リスト!G$1:H165,2,FALSE),"")</f>
        <v/>
      </c>
      <c r="J207" s="84"/>
      <c r="K207" s="42" t="str">
        <f>IFERROR(VLOOKUP(原紙!J207,リスト!J$1:K261,2,FALSE),"")</f>
        <v/>
      </c>
      <c r="L207" s="84"/>
      <c r="M207" s="42" t="str">
        <f>IFERROR(VLOOKUP(原紙!L207,リスト!O$1:P4999,2,FALSE),"")</f>
        <v/>
      </c>
      <c r="N207" s="82"/>
      <c r="O207" s="82" t="e">
        <f>VLOOKUP(Q207,リスト!U66:AA460,2,FALSE)</f>
        <v>#N/A</v>
      </c>
      <c r="P207" s="82" t="e">
        <f>VLOOKUP(O207,リスト!U:AA,2,FALSE)</f>
        <v>#N/A</v>
      </c>
      <c r="Q207" s="84"/>
      <c r="R207" s="45" t="str">
        <f>IFERROR(VLOOKUP(原紙!Q207,リスト!W$1:X565,2,FALSE),"")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VLOOKUP(原紙!R207,リスト!U68:AA257,5,FALSE)</f>
        <v>#N/A</v>
      </c>
      <c r="AD207" s="42" t="str">
        <f t="shared" ref="AD207:AD233" si="10">IFERROR(V207*W207,"")</f>
        <v/>
      </c>
      <c r="AE207" s="42" t="str">
        <f>IF(R207="","",AD207*VLOOKUP(R207,リスト!U68:AA895,7,FALSE))</f>
        <v/>
      </c>
      <c r="AF207" s="42" t="str">
        <f t="shared" ref="AF207:AF233" si="11">IFERROR(AE207/12,"")</f>
        <v/>
      </c>
      <c r="AG207" s="42"/>
      <c r="AH207" s="82"/>
    </row>
    <row r="208" spans="1:34" s="43" customFormat="1">
      <c r="A208" s="42">
        <f t="shared" si="8"/>
        <v>202</v>
      </c>
      <c r="B208" s="42" t="str">
        <f>IFERROR(VLOOKUP(C208,リスト!AI$1:AO466,2,FALSE),"")</f>
        <v/>
      </c>
      <c r="C208" s="42" t="str">
        <f t="shared" si="9"/>
        <v>-</v>
      </c>
      <c r="D208" s="82"/>
      <c r="E208" s="82"/>
      <c r="F208" s="83"/>
      <c r="G208" s="83"/>
      <c r="H208" s="84"/>
      <c r="I208" s="42" t="str">
        <f>IFERROR(VLOOKUP(原紙!H208,リスト!G$1:H166,2,FALSE),"")</f>
        <v/>
      </c>
      <c r="J208" s="84"/>
      <c r="K208" s="42" t="str">
        <f>IFERROR(VLOOKUP(原紙!J208,リスト!J$1:K262,2,FALSE),"")</f>
        <v/>
      </c>
      <c r="L208" s="84"/>
      <c r="M208" s="42" t="str">
        <f>IFERROR(VLOOKUP(原紙!L208,リスト!O$1:P5000,2,FALSE),"")</f>
        <v/>
      </c>
      <c r="N208" s="82"/>
      <c r="O208" s="82" t="e">
        <f>VLOOKUP(Q208,リスト!U67:AA461,2,FALSE)</f>
        <v>#N/A</v>
      </c>
      <c r="P208" s="82" t="e">
        <f>VLOOKUP(O208,リスト!U:AA,2,FALSE)</f>
        <v>#N/A</v>
      </c>
      <c r="Q208" s="84"/>
      <c r="R208" s="45" t="str">
        <f>IFERROR(VLOOKUP(原紙!Q208,リスト!W$1:X566,2,FALSE),"")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VLOOKUP(原紙!R208,リスト!U69:AA258,5,FALSE)</f>
        <v>#N/A</v>
      </c>
      <c r="AD208" s="42" t="str">
        <f t="shared" si="10"/>
        <v/>
      </c>
      <c r="AE208" s="42" t="str">
        <f>IF(R208="","",AD208*VLOOKUP(R208,リスト!U69:AA896,7,FALSE))</f>
        <v/>
      </c>
      <c r="AF208" s="42" t="str">
        <f t="shared" si="11"/>
        <v/>
      </c>
      <c r="AG208" s="42"/>
      <c r="AH208" s="82"/>
    </row>
    <row r="209" spans="1:34" s="43" customFormat="1">
      <c r="A209" s="42">
        <f t="shared" si="8"/>
        <v>203</v>
      </c>
      <c r="B209" s="42" t="str">
        <f>IFERROR(VLOOKUP(C209,リスト!AI$1:AO467,2,FALSE),"")</f>
        <v/>
      </c>
      <c r="C209" s="42" t="str">
        <f t="shared" si="9"/>
        <v>-</v>
      </c>
      <c r="D209" s="82"/>
      <c r="E209" s="82"/>
      <c r="F209" s="83"/>
      <c r="G209" s="83"/>
      <c r="H209" s="84"/>
      <c r="I209" s="42" t="str">
        <f>IFERROR(VLOOKUP(原紙!H209,リスト!G$1:H167,2,FALSE),"")</f>
        <v/>
      </c>
      <c r="J209" s="84"/>
      <c r="K209" s="42" t="str">
        <f>IFERROR(VLOOKUP(原紙!J209,リスト!J$1:K263,2,FALSE),"")</f>
        <v/>
      </c>
      <c r="L209" s="84"/>
      <c r="M209" s="42" t="str">
        <f>IFERROR(VLOOKUP(原紙!L209,リスト!O$1:P5001,2,FALSE),"")</f>
        <v/>
      </c>
      <c r="N209" s="82"/>
      <c r="O209" s="82" t="e">
        <f>VLOOKUP(Q209,リスト!U68:AA462,2,FALSE)</f>
        <v>#N/A</v>
      </c>
      <c r="P209" s="82" t="e">
        <f>VLOOKUP(O209,リスト!U:AA,2,FALSE)</f>
        <v>#N/A</v>
      </c>
      <c r="Q209" s="84"/>
      <c r="R209" s="45" t="str">
        <f>IFERROR(VLOOKUP(原紙!Q209,リスト!W$1:X567,2,FALSE),"")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VLOOKUP(原紙!R209,リスト!U70:AA259,5,FALSE)</f>
        <v>#N/A</v>
      </c>
      <c r="AD209" s="42" t="str">
        <f t="shared" si="10"/>
        <v/>
      </c>
      <c r="AE209" s="42" t="str">
        <f>IF(R209="","",AD209*VLOOKUP(R209,リスト!U70:AA897,7,FALSE))</f>
        <v/>
      </c>
      <c r="AF209" s="42" t="str">
        <f t="shared" si="11"/>
        <v/>
      </c>
      <c r="AG209" s="42"/>
      <c r="AH209" s="82"/>
    </row>
    <row r="210" spans="1:34" s="43" customFormat="1">
      <c r="A210" s="42">
        <f t="shared" si="8"/>
        <v>204</v>
      </c>
      <c r="B210" s="42" t="str">
        <f>IFERROR(VLOOKUP(C210,リスト!AI$1:AO468,2,FALSE),"")</f>
        <v/>
      </c>
      <c r="C210" s="42" t="str">
        <f t="shared" si="9"/>
        <v>-</v>
      </c>
      <c r="D210" s="82"/>
      <c r="E210" s="82"/>
      <c r="F210" s="83"/>
      <c r="G210" s="83"/>
      <c r="H210" s="84"/>
      <c r="I210" s="42" t="str">
        <f>IFERROR(VLOOKUP(原紙!H210,リスト!G$1:H168,2,FALSE),"")</f>
        <v/>
      </c>
      <c r="J210" s="84"/>
      <c r="K210" s="42" t="str">
        <f>IFERROR(VLOOKUP(原紙!J210,リスト!J$1:K264,2,FALSE),"")</f>
        <v/>
      </c>
      <c r="L210" s="84"/>
      <c r="M210" s="42" t="str">
        <f>IFERROR(VLOOKUP(原紙!L210,リスト!O$1:P5002,2,FALSE),"")</f>
        <v/>
      </c>
      <c r="N210" s="82"/>
      <c r="O210" s="82" t="e">
        <f>VLOOKUP(Q210,リスト!U69:AA463,2,FALSE)</f>
        <v>#N/A</v>
      </c>
      <c r="P210" s="82" t="e">
        <f>VLOOKUP(O210,リスト!U:AA,2,FALSE)</f>
        <v>#N/A</v>
      </c>
      <c r="Q210" s="84"/>
      <c r="R210" s="45" t="str">
        <f>IFERROR(VLOOKUP(原紙!Q210,リスト!W$1:X568,2,FALSE),"")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VLOOKUP(原紙!R210,リスト!U71:AA260,5,FALSE)</f>
        <v>#N/A</v>
      </c>
      <c r="AD210" s="42" t="str">
        <f t="shared" si="10"/>
        <v/>
      </c>
      <c r="AE210" s="42" t="str">
        <f>IF(R210="","",AD210*VLOOKUP(R210,リスト!U71:AA898,7,FALSE))</f>
        <v/>
      </c>
      <c r="AF210" s="42" t="str">
        <f t="shared" si="11"/>
        <v/>
      </c>
      <c r="AG210" s="42"/>
      <c r="AH210" s="82"/>
    </row>
    <row r="211" spans="1:34" s="43" customFormat="1">
      <c r="A211" s="42">
        <f t="shared" si="8"/>
        <v>205</v>
      </c>
      <c r="B211" s="42" t="str">
        <f>IFERROR(VLOOKUP(C211,リスト!AI$1:AO469,2,FALSE),"")</f>
        <v/>
      </c>
      <c r="C211" s="42" t="str">
        <f t="shared" si="9"/>
        <v>-</v>
      </c>
      <c r="D211" s="82"/>
      <c r="E211" s="82"/>
      <c r="F211" s="83"/>
      <c r="G211" s="83"/>
      <c r="H211" s="84"/>
      <c r="I211" s="42" t="str">
        <f>IFERROR(VLOOKUP(原紙!H211,リスト!G$1:H169,2,FALSE),"")</f>
        <v/>
      </c>
      <c r="J211" s="84"/>
      <c r="K211" s="42" t="str">
        <f>IFERROR(VLOOKUP(原紙!J211,リスト!J$1:K265,2,FALSE),"")</f>
        <v/>
      </c>
      <c r="L211" s="84"/>
      <c r="M211" s="42" t="str">
        <f>IFERROR(VLOOKUP(原紙!L211,リスト!O$1:P5003,2,FALSE),"")</f>
        <v/>
      </c>
      <c r="N211" s="82"/>
      <c r="O211" s="82" t="e">
        <f>VLOOKUP(Q211,リスト!U70:AA464,2,FALSE)</f>
        <v>#N/A</v>
      </c>
      <c r="P211" s="82" t="e">
        <f>VLOOKUP(O211,リスト!U:AA,2,FALSE)</f>
        <v>#N/A</v>
      </c>
      <c r="Q211" s="84"/>
      <c r="R211" s="45" t="str">
        <f>IFERROR(VLOOKUP(原紙!Q211,リスト!W$1:X569,2,FALSE),"")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VLOOKUP(原紙!R211,リスト!U72:AA261,5,FALSE)</f>
        <v>#N/A</v>
      </c>
      <c r="AD211" s="42" t="str">
        <f t="shared" si="10"/>
        <v/>
      </c>
      <c r="AE211" s="42" t="str">
        <f>IF(R211="","",AD211*VLOOKUP(R211,リスト!U72:AA899,7,FALSE))</f>
        <v/>
      </c>
      <c r="AF211" s="42" t="str">
        <f t="shared" si="11"/>
        <v/>
      </c>
      <c r="AG211" s="42"/>
      <c r="AH211" s="82"/>
    </row>
    <row r="212" spans="1:34" s="43" customFormat="1">
      <c r="A212" s="42">
        <f t="shared" si="8"/>
        <v>206</v>
      </c>
      <c r="B212" s="42" t="str">
        <f>IFERROR(VLOOKUP(C212,リスト!AI$1:AO470,2,FALSE),"")</f>
        <v/>
      </c>
      <c r="C212" s="42" t="str">
        <f t="shared" si="9"/>
        <v>-</v>
      </c>
      <c r="D212" s="82"/>
      <c r="E212" s="82"/>
      <c r="F212" s="83"/>
      <c r="G212" s="83"/>
      <c r="H212" s="84"/>
      <c r="I212" s="42" t="str">
        <f>IFERROR(VLOOKUP(原紙!H212,リスト!G$1:H170,2,FALSE),"")</f>
        <v/>
      </c>
      <c r="J212" s="84"/>
      <c r="K212" s="42" t="str">
        <f>IFERROR(VLOOKUP(原紙!J212,リスト!J$1:K266,2,FALSE),"")</f>
        <v/>
      </c>
      <c r="L212" s="84"/>
      <c r="M212" s="42" t="str">
        <f>IFERROR(VLOOKUP(原紙!L212,リスト!O$1:P5004,2,FALSE),"")</f>
        <v/>
      </c>
      <c r="N212" s="82"/>
      <c r="O212" s="82" t="e">
        <f>VLOOKUP(Q212,リスト!U71:AA465,2,FALSE)</f>
        <v>#N/A</v>
      </c>
      <c r="P212" s="82" t="e">
        <f>VLOOKUP(O212,リスト!U:AA,2,FALSE)</f>
        <v>#N/A</v>
      </c>
      <c r="Q212" s="84"/>
      <c r="R212" s="45" t="str">
        <f>IFERROR(VLOOKUP(原紙!Q212,リスト!W$1:X570,2,FALSE),"")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VLOOKUP(原紙!R212,リスト!U73:AA262,5,FALSE)</f>
        <v>#N/A</v>
      </c>
      <c r="AD212" s="42" t="str">
        <f t="shared" si="10"/>
        <v/>
      </c>
      <c r="AE212" s="42" t="str">
        <f>IF(R212="","",AD212*VLOOKUP(R212,リスト!U73:AA900,7,FALSE))</f>
        <v/>
      </c>
      <c r="AF212" s="42" t="str">
        <f t="shared" si="11"/>
        <v/>
      </c>
      <c r="AG212" s="42"/>
      <c r="AH212" s="82"/>
    </row>
    <row r="213" spans="1:34" s="43" customFormat="1">
      <c r="A213" s="42">
        <f t="shared" si="8"/>
        <v>207</v>
      </c>
      <c r="B213" s="42" t="str">
        <f>IFERROR(VLOOKUP(C213,リスト!AI$1:AO471,2,FALSE),"")</f>
        <v/>
      </c>
      <c r="C213" s="42" t="str">
        <f t="shared" si="9"/>
        <v>-</v>
      </c>
      <c r="D213" s="82"/>
      <c r="E213" s="82"/>
      <c r="F213" s="83"/>
      <c r="G213" s="83"/>
      <c r="H213" s="84"/>
      <c r="I213" s="42" t="str">
        <f>IFERROR(VLOOKUP(原紙!H213,リスト!G$1:H171,2,FALSE),"")</f>
        <v/>
      </c>
      <c r="J213" s="84"/>
      <c r="K213" s="42" t="str">
        <f>IFERROR(VLOOKUP(原紙!J213,リスト!J$1:K267,2,FALSE),"")</f>
        <v/>
      </c>
      <c r="L213" s="84"/>
      <c r="M213" s="42" t="str">
        <f>IFERROR(VLOOKUP(原紙!L213,リスト!O$1:P5005,2,FALSE),"")</f>
        <v/>
      </c>
      <c r="N213" s="82"/>
      <c r="O213" s="82" t="e">
        <f>VLOOKUP(Q213,リスト!U72:AA466,2,FALSE)</f>
        <v>#N/A</v>
      </c>
      <c r="P213" s="82" t="e">
        <f>VLOOKUP(O213,リスト!U:AA,2,FALSE)</f>
        <v>#N/A</v>
      </c>
      <c r="Q213" s="84"/>
      <c r="R213" s="45" t="str">
        <f>IFERROR(VLOOKUP(原紙!Q213,リスト!W$1:X571,2,FALSE),"")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VLOOKUP(原紙!R213,リスト!U74:AA263,5,FALSE)</f>
        <v>#N/A</v>
      </c>
      <c r="AD213" s="42" t="str">
        <f t="shared" si="10"/>
        <v/>
      </c>
      <c r="AE213" s="42" t="str">
        <f>IF(R213="","",AD213*VLOOKUP(R213,リスト!U74:AA901,7,FALSE))</f>
        <v/>
      </c>
      <c r="AF213" s="42" t="str">
        <f t="shared" si="11"/>
        <v/>
      </c>
      <c r="AG213" s="42"/>
      <c r="AH213" s="82"/>
    </row>
    <row r="214" spans="1:34" s="43" customFormat="1">
      <c r="A214" s="42">
        <f t="shared" si="8"/>
        <v>208</v>
      </c>
      <c r="B214" s="42" t="str">
        <f>IFERROR(VLOOKUP(C214,リスト!AI$1:AO472,2,FALSE),"")</f>
        <v/>
      </c>
      <c r="C214" s="42" t="str">
        <f t="shared" si="9"/>
        <v>-</v>
      </c>
      <c r="D214" s="82"/>
      <c r="E214" s="82"/>
      <c r="F214" s="83"/>
      <c r="G214" s="83"/>
      <c r="H214" s="84"/>
      <c r="I214" s="42" t="str">
        <f>IFERROR(VLOOKUP(原紙!H214,リスト!G$1:H172,2,FALSE),"")</f>
        <v/>
      </c>
      <c r="J214" s="84"/>
      <c r="K214" s="42" t="str">
        <f>IFERROR(VLOOKUP(原紙!J214,リスト!J$1:K268,2,FALSE),"")</f>
        <v/>
      </c>
      <c r="L214" s="84"/>
      <c r="M214" s="42" t="str">
        <f>IFERROR(VLOOKUP(原紙!L214,リスト!O$1:P5006,2,FALSE),"")</f>
        <v/>
      </c>
      <c r="N214" s="82"/>
      <c r="O214" s="82" t="e">
        <f>VLOOKUP(Q214,リスト!U73:AA467,2,FALSE)</f>
        <v>#N/A</v>
      </c>
      <c r="P214" s="82" t="e">
        <f>VLOOKUP(O214,リスト!U:AA,2,FALSE)</f>
        <v>#N/A</v>
      </c>
      <c r="Q214" s="84"/>
      <c r="R214" s="45" t="str">
        <f>IFERROR(VLOOKUP(原紙!Q214,リスト!W$1:X572,2,FALSE),"")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VLOOKUP(原紙!R214,リスト!U75:AA264,5,FALSE)</f>
        <v>#N/A</v>
      </c>
      <c r="AD214" s="42" t="str">
        <f t="shared" si="10"/>
        <v/>
      </c>
      <c r="AE214" s="42" t="str">
        <f>IF(R214="","",AD214*VLOOKUP(R214,リスト!U75:AA902,7,FALSE))</f>
        <v/>
      </c>
      <c r="AF214" s="42" t="str">
        <f t="shared" si="11"/>
        <v/>
      </c>
      <c r="AG214" s="42"/>
      <c r="AH214" s="82"/>
    </row>
    <row r="215" spans="1:34" s="43" customFormat="1">
      <c r="A215" s="42">
        <f t="shared" si="8"/>
        <v>209</v>
      </c>
      <c r="B215" s="42" t="str">
        <f>IFERROR(VLOOKUP(C215,リスト!AI$1:AO473,2,FALSE),"")</f>
        <v/>
      </c>
      <c r="C215" s="42" t="str">
        <f t="shared" si="9"/>
        <v>-</v>
      </c>
      <c r="D215" s="82"/>
      <c r="E215" s="82"/>
      <c r="F215" s="83"/>
      <c r="G215" s="83"/>
      <c r="H215" s="84"/>
      <c r="I215" s="42"/>
      <c r="J215" s="84"/>
      <c r="K215" s="42" t="str">
        <f>IFERROR(VLOOKUP(原紙!J215,リスト!J$1:K269,2,FALSE),"")</f>
        <v/>
      </c>
      <c r="L215" s="84"/>
      <c r="M215" s="42" t="str">
        <f>IFERROR(VLOOKUP(原紙!L215,リスト!O$1:P5007,2,FALSE),"")</f>
        <v/>
      </c>
      <c r="N215" s="82"/>
      <c r="O215" s="82" t="e">
        <f>VLOOKUP(Q215,リスト!U74:AA468,2,FALSE)</f>
        <v>#N/A</v>
      </c>
      <c r="P215" s="82" t="e">
        <f>VLOOKUP(O215,リスト!U:AA,2,FALSE)</f>
        <v>#N/A</v>
      </c>
      <c r="Q215" s="84"/>
      <c r="R215" s="45" t="str">
        <f>IFERROR(VLOOKUP(原紙!Q215,リスト!W$1:X573,2,FALSE),"")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VLOOKUP(原紙!R215,リスト!U76:AA265,5,FALSE)</f>
        <v>#N/A</v>
      </c>
      <c r="AD215" s="42" t="str">
        <f t="shared" si="10"/>
        <v/>
      </c>
      <c r="AE215" s="42" t="str">
        <f>IF(R215="","",AD215*VLOOKUP(R215,リスト!U76:AA903,7,FALSE))</f>
        <v/>
      </c>
      <c r="AF215" s="42" t="str">
        <f t="shared" si="11"/>
        <v/>
      </c>
      <c r="AG215" s="42"/>
      <c r="AH215" s="82"/>
    </row>
    <row r="216" spans="1:34" s="43" customFormat="1">
      <c r="A216" s="42">
        <f t="shared" si="8"/>
        <v>210</v>
      </c>
      <c r="B216" s="42" t="str">
        <f>IFERROR(VLOOKUP(C216,リスト!AI$1:AO474,2,FALSE),"")</f>
        <v/>
      </c>
      <c r="C216" s="42" t="str">
        <f t="shared" si="9"/>
        <v>-</v>
      </c>
      <c r="D216" s="82"/>
      <c r="E216" s="82"/>
      <c r="F216" s="83"/>
      <c r="G216" s="83"/>
      <c r="H216" s="84"/>
      <c r="I216" s="42" t="str">
        <f>IFERROR(VLOOKUP(原紙!H216,リスト!G$1:H135,2,FALSE),"")</f>
        <v/>
      </c>
      <c r="J216" s="84"/>
      <c r="K216" s="42" t="str">
        <f>IFERROR(VLOOKUP(原紙!J216,リスト!J$1:K270,2,FALSE),"")</f>
        <v/>
      </c>
      <c r="L216" s="84"/>
      <c r="M216" s="42" t="str">
        <f>IFERROR(VLOOKUP(原紙!L216,リスト!O$1:P5008,2,FALSE),"")</f>
        <v/>
      </c>
      <c r="N216" s="82"/>
      <c r="O216" s="82" t="e">
        <f>VLOOKUP(Q216,リスト!U75:AA469,2,FALSE)</f>
        <v>#N/A</v>
      </c>
      <c r="P216" s="82" t="e">
        <f>VLOOKUP(O216,リスト!U:AA,2,FALSE)</f>
        <v>#N/A</v>
      </c>
      <c r="Q216" s="84"/>
      <c r="R216" s="45" t="str">
        <f>IFERROR(VLOOKUP(原紙!Q216,リスト!W$1:X574,2,FALSE),"")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VLOOKUP(原紙!R216,リスト!U77:AA266,5,FALSE)</f>
        <v>#N/A</v>
      </c>
      <c r="AD216" s="42" t="str">
        <f t="shared" si="10"/>
        <v/>
      </c>
      <c r="AE216" s="42" t="str">
        <f>IF(R216="","",AD216*VLOOKUP(R216,リスト!U77:AA904,7,FALSE))</f>
        <v/>
      </c>
      <c r="AF216" s="42" t="str">
        <f t="shared" si="11"/>
        <v/>
      </c>
      <c r="AG216" s="42"/>
      <c r="AH216" s="82"/>
    </row>
    <row r="217" spans="1:34" s="43" customFormat="1">
      <c r="A217" s="42">
        <f t="shared" si="8"/>
        <v>211</v>
      </c>
      <c r="B217" s="42" t="str">
        <f>IFERROR(VLOOKUP(C217,リスト!AI$1:AO475,2,FALSE),"")</f>
        <v/>
      </c>
      <c r="C217" s="42" t="str">
        <f t="shared" si="9"/>
        <v>-</v>
      </c>
      <c r="D217" s="82"/>
      <c r="E217" s="82"/>
      <c r="F217" s="83"/>
      <c r="G217" s="83"/>
      <c r="H217" s="84"/>
      <c r="I217" s="42" t="str">
        <f>IFERROR(VLOOKUP(原紙!H217,リスト!G$1:H136,2,FALSE),"")</f>
        <v/>
      </c>
      <c r="J217" s="84"/>
      <c r="K217" s="42" t="str">
        <f>IFERROR(VLOOKUP(原紙!J217,リスト!J$1:K271,2,FALSE),"")</f>
        <v/>
      </c>
      <c r="L217" s="84"/>
      <c r="M217" s="42" t="str">
        <f>IFERROR(VLOOKUP(原紙!L217,リスト!O$1:P5009,2,FALSE),"")</f>
        <v/>
      </c>
      <c r="N217" s="82"/>
      <c r="O217" s="82" t="e">
        <f>VLOOKUP(Q217,リスト!U76:AA470,2,FALSE)</f>
        <v>#N/A</v>
      </c>
      <c r="P217" s="82" t="e">
        <f>VLOOKUP(O217,リスト!U:AA,2,FALSE)</f>
        <v>#N/A</v>
      </c>
      <c r="Q217" s="84"/>
      <c r="R217" s="45" t="str">
        <f>IFERROR(VLOOKUP(原紙!Q217,リスト!W$1:X575,2,FALSE),"")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VLOOKUP(原紙!R217,リスト!U78:AA267,5,FALSE)</f>
        <v>#N/A</v>
      </c>
      <c r="AD217" s="42" t="str">
        <f t="shared" si="10"/>
        <v/>
      </c>
      <c r="AE217" s="42" t="str">
        <f>IF(R217="","",AD217*VLOOKUP(R217,リスト!U78:AA905,7,FALSE))</f>
        <v/>
      </c>
      <c r="AF217" s="42" t="str">
        <f t="shared" si="11"/>
        <v/>
      </c>
      <c r="AG217" s="42"/>
      <c r="AH217" s="82"/>
    </row>
    <row r="218" spans="1:34" s="43" customFormat="1">
      <c r="A218" s="42">
        <f t="shared" si="8"/>
        <v>212</v>
      </c>
      <c r="B218" s="42" t="str">
        <f>IFERROR(VLOOKUP(C218,リスト!AI$1:AO476,2,FALSE),"")</f>
        <v/>
      </c>
      <c r="C218" s="42" t="str">
        <f t="shared" si="9"/>
        <v>-</v>
      </c>
      <c r="D218" s="82"/>
      <c r="E218" s="82"/>
      <c r="F218" s="83"/>
      <c r="G218" s="83"/>
      <c r="H218" s="84"/>
      <c r="I218" s="42" t="str">
        <f>IFERROR(VLOOKUP(原紙!H218,リスト!G$1:H137,2,FALSE),"")</f>
        <v/>
      </c>
      <c r="J218" s="84"/>
      <c r="K218" s="42" t="str">
        <f>IFERROR(VLOOKUP(原紙!J218,リスト!J$1:K272,2,FALSE),"")</f>
        <v/>
      </c>
      <c r="L218" s="84"/>
      <c r="M218" s="42" t="str">
        <f>IFERROR(VLOOKUP(原紙!L218,リスト!O$1:P5010,2,FALSE),"")</f>
        <v/>
      </c>
      <c r="N218" s="82"/>
      <c r="O218" s="82" t="e">
        <f>VLOOKUP(Q218,リスト!U77:AA471,2,FALSE)</f>
        <v>#N/A</v>
      </c>
      <c r="P218" s="82" t="e">
        <f>VLOOKUP(O218,リスト!U:AA,2,FALSE)</f>
        <v>#N/A</v>
      </c>
      <c r="Q218" s="84"/>
      <c r="R218" s="45" t="str">
        <f>IFERROR(VLOOKUP(原紙!Q218,リスト!W$1:X576,2,FALSE),"")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VLOOKUP(原紙!R218,リスト!U79:AA268,5,FALSE)</f>
        <v>#N/A</v>
      </c>
      <c r="AD218" s="42" t="str">
        <f t="shared" si="10"/>
        <v/>
      </c>
      <c r="AE218" s="42" t="str">
        <f>IF(R218="","",AD218*VLOOKUP(R218,リスト!U79:AA906,7,FALSE))</f>
        <v/>
      </c>
      <c r="AF218" s="42" t="str">
        <f t="shared" si="11"/>
        <v/>
      </c>
      <c r="AG218" s="42"/>
      <c r="AH218" s="82"/>
    </row>
    <row r="219" spans="1:34" s="43" customFormat="1">
      <c r="A219" s="42">
        <f t="shared" si="8"/>
        <v>213</v>
      </c>
      <c r="B219" s="42" t="str">
        <f>IFERROR(VLOOKUP(C219,リスト!AI$1:AO477,2,FALSE),"")</f>
        <v/>
      </c>
      <c r="C219" s="42" t="str">
        <f t="shared" si="9"/>
        <v>-</v>
      </c>
      <c r="D219" s="82"/>
      <c r="E219" s="82"/>
      <c r="F219" s="83"/>
      <c r="G219" s="83"/>
      <c r="H219" s="84"/>
      <c r="I219" s="42" t="str">
        <f>IFERROR(VLOOKUP(原紙!H219,リスト!G$1:H138,2,FALSE),"")</f>
        <v/>
      </c>
      <c r="J219" s="84"/>
      <c r="K219" s="42" t="str">
        <f>IFERROR(VLOOKUP(原紙!J219,リスト!J$1:K273,2,FALSE),"")</f>
        <v/>
      </c>
      <c r="L219" s="84"/>
      <c r="M219" s="42" t="str">
        <f>IFERROR(VLOOKUP(原紙!L219,リスト!O$1:P5011,2,FALSE),"")</f>
        <v/>
      </c>
      <c r="N219" s="82"/>
      <c r="O219" s="82" t="e">
        <f>VLOOKUP(Q219,リスト!U78:AA472,2,FALSE)</f>
        <v>#N/A</v>
      </c>
      <c r="P219" s="82" t="e">
        <f>VLOOKUP(O219,リスト!U:AA,2,FALSE)</f>
        <v>#N/A</v>
      </c>
      <c r="Q219" s="84"/>
      <c r="R219" s="45" t="str">
        <f>IFERROR(VLOOKUP(原紙!Q219,リスト!W$1:X577,2,FALSE),"")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VLOOKUP(原紙!R219,リスト!U80:AA269,5,FALSE)</f>
        <v>#N/A</v>
      </c>
      <c r="AD219" s="42" t="str">
        <f t="shared" si="10"/>
        <v/>
      </c>
      <c r="AE219" s="42" t="str">
        <f>IF(R219="","",AD219*VLOOKUP(R219,リスト!U80:AA907,7,FALSE))</f>
        <v/>
      </c>
      <c r="AF219" s="42" t="str">
        <f t="shared" si="11"/>
        <v/>
      </c>
      <c r="AG219" s="42"/>
      <c r="AH219" s="82"/>
    </row>
    <row r="220" spans="1:34" s="43" customFormat="1">
      <c r="A220" s="42">
        <f t="shared" si="8"/>
        <v>214</v>
      </c>
      <c r="B220" s="42" t="str">
        <f>IFERROR(VLOOKUP(C220,リスト!AI$1:AO478,2,FALSE),"")</f>
        <v/>
      </c>
      <c r="C220" s="42" t="str">
        <f t="shared" si="9"/>
        <v>-</v>
      </c>
      <c r="D220" s="82"/>
      <c r="E220" s="82"/>
      <c r="F220" s="83"/>
      <c r="G220" s="83"/>
      <c r="H220" s="84"/>
      <c r="I220" s="42" t="str">
        <f>IFERROR(VLOOKUP(原紙!H220,リスト!G$1:H139,2,FALSE),"")</f>
        <v/>
      </c>
      <c r="J220" s="84"/>
      <c r="K220" s="42" t="str">
        <f>IFERROR(VLOOKUP(原紙!J220,リスト!J$1:K274,2,FALSE),"")</f>
        <v/>
      </c>
      <c r="L220" s="84"/>
      <c r="M220" s="42" t="str">
        <f>IFERROR(VLOOKUP(原紙!L220,リスト!O$1:P5012,2,FALSE),"")</f>
        <v/>
      </c>
      <c r="N220" s="82"/>
      <c r="O220" s="82" t="e">
        <f>VLOOKUP(Q220,リスト!U79:AA473,2,FALSE)</f>
        <v>#N/A</v>
      </c>
      <c r="P220" s="82" t="e">
        <f>VLOOKUP(O220,リスト!U:AA,2,FALSE)</f>
        <v>#N/A</v>
      </c>
      <c r="Q220" s="84"/>
      <c r="R220" s="45" t="str">
        <f>IFERROR(VLOOKUP(原紙!Q220,リスト!W$1:X578,2,FALSE),"")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VLOOKUP(原紙!R220,リスト!U81:AA270,5,FALSE)</f>
        <v>#N/A</v>
      </c>
      <c r="AD220" s="42" t="str">
        <f t="shared" si="10"/>
        <v/>
      </c>
      <c r="AE220" s="42" t="str">
        <f>IF(R220="","",AD220*VLOOKUP(R220,リスト!U81:AA908,7,FALSE))</f>
        <v/>
      </c>
      <c r="AF220" s="42" t="str">
        <f t="shared" si="11"/>
        <v/>
      </c>
      <c r="AG220" s="42"/>
      <c r="AH220" s="82"/>
    </row>
    <row r="221" spans="1:34" s="43" customFormat="1">
      <c r="A221" s="42">
        <f t="shared" si="8"/>
        <v>215</v>
      </c>
      <c r="B221" s="42" t="str">
        <f>IFERROR(VLOOKUP(C221,リスト!AI$1:AO479,2,FALSE),"")</f>
        <v/>
      </c>
      <c r="C221" s="42" t="str">
        <f t="shared" si="9"/>
        <v>-</v>
      </c>
      <c r="D221" s="82"/>
      <c r="E221" s="82"/>
      <c r="F221" s="83"/>
      <c r="G221" s="83"/>
      <c r="H221" s="84"/>
      <c r="I221" s="42" t="str">
        <f>IFERROR(VLOOKUP(原紙!H221,リスト!G$1:H140,2,FALSE),"")</f>
        <v/>
      </c>
      <c r="J221" s="84"/>
      <c r="K221" s="42" t="str">
        <f>IFERROR(VLOOKUP(原紙!J221,リスト!J$1:K275,2,FALSE),"")</f>
        <v/>
      </c>
      <c r="L221" s="84"/>
      <c r="M221" s="42" t="str">
        <f>IFERROR(VLOOKUP(原紙!L221,リスト!O$1:P5013,2,FALSE),"")</f>
        <v/>
      </c>
      <c r="N221" s="82"/>
      <c r="O221" s="82" t="e">
        <f>VLOOKUP(Q221,リスト!U80:AA474,2,FALSE)</f>
        <v>#N/A</v>
      </c>
      <c r="P221" s="82" t="e">
        <f>VLOOKUP(O221,リスト!U:AA,2,FALSE)</f>
        <v>#N/A</v>
      </c>
      <c r="Q221" s="84"/>
      <c r="R221" s="45" t="str">
        <f>IFERROR(VLOOKUP(原紙!Q221,リスト!W$1:X579,2,FALSE),"")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VLOOKUP(原紙!R221,リスト!U82:AA271,5,FALSE)</f>
        <v>#N/A</v>
      </c>
      <c r="AD221" s="42" t="str">
        <f t="shared" si="10"/>
        <v/>
      </c>
      <c r="AE221" s="42" t="str">
        <f>IF(R221="","",AD221*VLOOKUP(R221,リスト!U82:AA909,7,FALSE))</f>
        <v/>
      </c>
      <c r="AF221" s="42" t="str">
        <f t="shared" si="11"/>
        <v/>
      </c>
      <c r="AG221" s="42"/>
      <c r="AH221" s="82"/>
    </row>
    <row r="222" spans="1:34" s="43" customFormat="1">
      <c r="A222" s="42">
        <f t="shared" si="8"/>
        <v>216</v>
      </c>
      <c r="B222" s="42" t="str">
        <f>IFERROR(VLOOKUP(C222,リスト!AI$1:AO480,2,FALSE),"")</f>
        <v/>
      </c>
      <c r="C222" s="42" t="str">
        <f t="shared" si="9"/>
        <v>-</v>
      </c>
      <c r="D222" s="82"/>
      <c r="E222" s="82"/>
      <c r="F222" s="83"/>
      <c r="G222" s="83"/>
      <c r="H222" s="84"/>
      <c r="I222" s="42" t="str">
        <f>IFERROR(VLOOKUP(原紙!H222,リスト!G$1:H141,2,FALSE),"")</f>
        <v/>
      </c>
      <c r="J222" s="84"/>
      <c r="K222" s="42" t="str">
        <f>IFERROR(VLOOKUP(原紙!J222,リスト!J$1:K276,2,FALSE),"")</f>
        <v/>
      </c>
      <c r="L222" s="84"/>
      <c r="M222" s="42" t="str">
        <f>IFERROR(VLOOKUP(原紙!L222,リスト!O$1:P5014,2,FALSE),"")</f>
        <v/>
      </c>
      <c r="N222" s="82"/>
      <c r="O222" s="82" t="e">
        <f>VLOOKUP(Q222,リスト!U81:AA475,2,FALSE)</f>
        <v>#N/A</v>
      </c>
      <c r="P222" s="82" t="e">
        <f>VLOOKUP(O222,リスト!U:AA,2,FALSE)</f>
        <v>#N/A</v>
      </c>
      <c r="Q222" s="84"/>
      <c r="R222" s="45" t="str">
        <f>IFERROR(VLOOKUP(原紙!Q222,リスト!W$1:X580,2,FALSE),"")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VLOOKUP(原紙!R222,リスト!U83:AA272,5,FALSE)</f>
        <v>#N/A</v>
      </c>
      <c r="AD222" s="42" t="str">
        <f t="shared" si="10"/>
        <v/>
      </c>
      <c r="AE222" s="42" t="str">
        <f>IF(R222="","",AD222*VLOOKUP(R222,リスト!U83:AA910,7,FALSE))</f>
        <v/>
      </c>
      <c r="AF222" s="42" t="str">
        <f t="shared" si="11"/>
        <v/>
      </c>
      <c r="AG222" s="42"/>
      <c r="AH222" s="82"/>
    </row>
    <row r="223" spans="1:34" s="43" customFormat="1">
      <c r="A223" s="42">
        <f t="shared" si="8"/>
        <v>217</v>
      </c>
      <c r="B223" s="42" t="str">
        <f>IFERROR(VLOOKUP(C223,リスト!AI$1:AO481,2,FALSE),"")</f>
        <v/>
      </c>
      <c r="C223" s="42" t="str">
        <f t="shared" si="9"/>
        <v>-</v>
      </c>
      <c r="D223" s="82"/>
      <c r="E223" s="82"/>
      <c r="F223" s="83"/>
      <c r="G223" s="83"/>
      <c r="H223" s="84"/>
      <c r="I223" s="42" t="str">
        <f>IFERROR(VLOOKUP(原紙!H223,リスト!G$1:H142,2,FALSE),"")</f>
        <v/>
      </c>
      <c r="J223" s="84"/>
      <c r="K223" s="42" t="str">
        <f>IFERROR(VLOOKUP(原紙!J223,リスト!J$1:K277,2,FALSE),"")</f>
        <v/>
      </c>
      <c r="L223" s="84"/>
      <c r="M223" s="42" t="str">
        <f>IFERROR(VLOOKUP(原紙!L223,リスト!O$1:P5015,2,FALSE),"")</f>
        <v/>
      </c>
      <c r="N223" s="82"/>
      <c r="O223" s="82" t="e">
        <f>VLOOKUP(Q223,リスト!U82:AA476,2,FALSE)</f>
        <v>#N/A</v>
      </c>
      <c r="P223" s="82" t="e">
        <f>VLOOKUP(O223,リスト!U:AA,2,FALSE)</f>
        <v>#N/A</v>
      </c>
      <c r="Q223" s="84"/>
      <c r="R223" s="45" t="str">
        <f>IFERROR(VLOOKUP(原紙!Q223,リスト!W$1:X581,2,FALSE),"")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VLOOKUP(原紙!R223,リスト!U84:AA273,5,FALSE)</f>
        <v>#N/A</v>
      </c>
      <c r="AD223" s="42" t="str">
        <f t="shared" si="10"/>
        <v/>
      </c>
      <c r="AE223" s="42" t="str">
        <f>IF(R223="","",AD223*VLOOKUP(R223,リスト!U84:AA911,7,FALSE))</f>
        <v/>
      </c>
      <c r="AF223" s="42" t="str">
        <f t="shared" si="11"/>
        <v/>
      </c>
      <c r="AG223" s="42"/>
      <c r="AH223" s="82"/>
    </row>
    <row r="224" spans="1:34" s="43" customFormat="1">
      <c r="A224" s="42">
        <f t="shared" si="8"/>
        <v>218</v>
      </c>
      <c r="B224" s="42" t="str">
        <f>IFERROR(VLOOKUP(C224,リスト!AI$1:AO482,2,FALSE),"")</f>
        <v/>
      </c>
      <c r="C224" s="42" t="str">
        <f t="shared" si="9"/>
        <v>-</v>
      </c>
      <c r="D224" s="82"/>
      <c r="E224" s="82"/>
      <c r="F224" s="83"/>
      <c r="G224" s="83"/>
      <c r="H224" s="84"/>
      <c r="I224" s="42" t="str">
        <f>IFERROR(VLOOKUP(原紙!H224,リスト!G$1:H143,2,FALSE),"")</f>
        <v/>
      </c>
      <c r="J224" s="84"/>
      <c r="K224" s="42" t="str">
        <f>IFERROR(VLOOKUP(原紙!J224,リスト!J$1:K278,2,FALSE),"")</f>
        <v/>
      </c>
      <c r="L224" s="84"/>
      <c r="M224" s="42" t="str">
        <f>IFERROR(VLOOKUP(原紙!L224,リスト!O$1:P5016,2,FALSE),"")</f>
        <v/>
      </c>
      <c r="N224" s="82"/>
      <c r="O224" s="82" t="e">
        <f>VLOOKUP(Q224,リスト!U83:AA477,2,FALSE)</f>
        <v>#N/A</v>
      </c>
      <c r="P224" s="82" t="e">
        <f>VLOOKUP(O224,リスト!U:AA,2,FALSE)</f>
        <v>#N/A</v>
      </c>
      <c r="Q224" s="84"/>
      <c r="R224" s="45" t="str">
        <f>IFERROR(VLOOKUP(原紙!Q224,リスト!W$1:X582,2,FALSE),"")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VLOOKUP(原紙!R224,リスト!U85:AA274,5,FALSE)</f>
        <v>#N/A</v>
      </c>
      <c r="AD224" s="42" t="str">
        <f t="shared" si="10"/>
        <v/>
      </c>
      <c r="AE224" s="42" t="str">
        <f>IF(R224="","",AD224*VLOOKUP(R224,リスト!U85:AA912,7,FALSE))</f>
        <v/>
      </c>
      <c r="AF224" s="42" t="str">
        <f t="shared" si="11"/>
        <v/>
      </c>
      <c r="AG224" s="42"/>
      <c r="AH224" s="82"/>
    </row>
    <row r="225" spans="1:34" s="43" customFormat="1">
      <c r="A225" s="42">
        <f t="shared" si="8"/>
        <v>219</v>
      </c>
      <c r="B225" s="42" t="str">
        <f>IFERROR(VLOOKUP(C225,リスト!AI$1:AO483,2,FALSE),"")</f>
        <v/>
      </c>
      <c r="C225" s="42" t="str">
        <f t="shared" si="9"/>
        <v>-</v>
      </c>
      <c r="D225" s="82"/>
      <c r="E225" s="82"/>
      <c r="F225" s="83"/>
      <c r="G225" s="83"/>
      <c r="H225" s="84"/>
      <c r="I225" s="42" t="str">
        <f>IFERROR(VLOOKUP(原紙!H225,リスト!G$1:H144,2,FALSE),"")</f>
        <v/>
      </c>
      <c r="J225" s="84"/>
      <c r="K225" s="42" t="str">
        <f>IFERROR(VLOOKUP(原紙!J225,リスト!J$1:K279,2,FALSE),"")</f>
        <v/>
      </c>
      <c r="L225" s="84"/>
      <c r="M225" s="42" t="str">
        <f>IFERROR(VLOOKUP(原紙!L225,リスト!O$1:P5017,2,FALSE),"")</f>
        <v/>
      </c>
      <c r="N225" s="82"/>
      <c r="O225" s="82" t="e">
        <f>VLOOKUP(Q225,リスト!U84:AA478,2,FALSE)</f>
        <v>#N/A</v>
      </c>
      <c r="P225" s="82" t="e">
        <f>VLOOKUP(O225,リスト!U:AA,2,FALSE)</f>
        <v>#N/A</v>
      </c>
      <c r="Q225" s="84"/>
      <c r="R225" s="45" t="str">
        <f>IFERROR(VLOOKUP(原紙!Q225,リスト!W$1:X583,2,FALSE),"")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VLOOKUP(原紙!R225,リスト!U86:AA275,5,FALSE)</f>
        <v>#N/A</v>
      </c>
      <c r="AD225" s="42" t="str">
        <f t="shared" si="10"/>
        <v/>
      </c>
      <c r="AE225" s="42" t="str">
        <f>IF(R225="","",AD225*VLOOKUP(R225,リスト!U86:AA913,7,FALSE))</f>
        <v/>
      </c>
      <c r="AF225" s="42" t="str">
        <f t="shared" si="11"/>
        <v/>
      </c>
      <c r="AG225" s="42"/>
      <c r="AH225" s="82"/>
    </row>
    <row r="226" spans="1:34" s="43" customFormat="1">
      <c r="A226" s="42">
        <f t="shared" si="8"/>
        <v>220</v>
      </c>
      <c r="B226" s="42" t="str">
        <f>IFERROR(VLOOKUP(C226,リスト!AI$1:AO484,2,FALSE),"")</f>
        <v/>
      </c>
      <c r="C226" s="42" t="str">
        <f t="shared" si="9"/>
        <v>-</v>
      </c>
      <c r="D226" s="82"/>
      <c r="E226" s="82"/>
      <c r="F226" s="83"/>
      <c r="G226" s="83"/>
      <c r="H226" s="84"/>
      <c r="I226" s="42" t="str">
        <f>IFERROR(VLOOKUP(原紙!H226,リスト!G$1:H145,2,FALSE),"")</f>
        <v/>
      </c>
      <c r="J226" s="84"/>
      <c r="K226" s="42" t="str">
        <f>IFERROR(VLOOKUP(原紙!J226,リスト!J$1:K280,2,FALSE),"")</f>
        <v/>
      </c>
      <c r="L226" s="84"/>
      <c r="M226" s="42" t="str">
        <f>IFERROR(VLOOKUP(原紙!L226,リスト!O$1:P5018,2,FALSE),"")</f>
        <v/>
      </c>
      <c r="N226" s="82"/>
      <c r="O226" s="82" t="e">
        <f>VLOOKUP(Q226,リスト!U85:AA479,2,FALSE)</f>
        <v>#N/A</v>
      </c>
      <c r="P226" s="82" t="e">
        <f>VLOOKUP(O226,リスト!U:AA,2,FALSE)</f>
        <v>#N/A</v>
      </c>
      <c r="Q226" s="84"/>
      <c r="R226" s="45" t="str">
        <f>IFERROR(VLOOKUP(原紙!Q226,リスト!W$1:X584,2,FALSE),"")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VLOOKUP(原紙!R226,リスト!U87:AA276,5,FALSE)</f>
        <v>#N/A</v>
      </c>
      <c r="AD226" s="42" t="str">
        <f t="shared" si="10"/>
        <v/>
      </c>
      <c r="AE226" s="42" t="str">
        <f>IF(R226="","",AD226*VLOOKUP(R226,リスト!U87:AA914,7,FALSE))</f>
        <v/>
      </c>
      <c r="AF226" s="42" t="str">
        <f t="shared" si="11"/>
        <v/>
      </c>
      <c r="AG226" s="42"/>
      <c r="AH226" s="82"/>
    </row>
    <row r="227" spans="1:34" s="43" customFormat="1">
      <c r="A227" s="42">
        <f t="shared" si="8"/>
        <v>221</v>
      </c>
      <c r="B227" s="42" t="str">
        <f>IFERROR(VLOOKUP(C227,リスト!AI$1:AO485,2,FALSE),"")</f>
        <v/>
      </c>
      <c r="C227" s="42" t="str">
        <f t="shared" si="9"/>
        <v>-</v>
      </c>
      <c r="D227" s="82"/>
      <c r="E227" s="82"/>
      <c r="F227" s="83"/>
      <c r="G227" s="83"/>
      <c r="H227" s="84"/>
      <c r="I227" s="42" t="str">
        <f>IFERROR(VLOOKUP(原紙!H227,リスト!G$1:H146,2,FALSE),"")</f>
        <v/>
      </c>
      <c r="J227" s="84"/>
      <c r="K227" s="42" t="str">
        <f>IFERROR(VLOOKUP(原紙!J227,リスト!J$1:K281,2,FALSE),"")</f>
        <v/>
      </c>
      <c r="L227" s="84"/>
      <c r="M227" s="42" t="str">
        <f>IFERROR(VLOOKUP(原紙!L227,リスト!O$1:P5019,2,FALSE),"")</f>
        <v/>
      </c>
      <c r="N227" s="82"/>
      <c r="O227" s="82" t="e">
        <f>VLOOKUP(Q227,リスト!U86:AA480,2,FALSE)</f>
        <v>#N/A</v>
      </c>
      <c r="P227" s="82" t="e">
        <f>VLOOKUP(O227,リスト!U:AA,2,FALSE)</f>
        <v>#N/A</v>
      </c>
      <c r="Q227" s="84"/>
      <c r="R227" s="45" t="str">
        <f>IFERROR(VLOOKUP(原紙!Q227,リスト!W$1:X585,2,FALSE),"")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VLOOKUP(原紙!R227,リスト!U88:AA277,5,FALSE)</f>
        <v>#N/A</v>
      </c>
      <c r="AD227" s="42" t="str">
        <f t="shared" si="10"/>
        <v/>
      </c>
      <c r="AE227" s="42" t="str">
        <f>IF(R227="","",AD227*VLOOKUP(R227,リスト!U88:AA915,7,FALSE))</f>
        <v/>
      </c>
      <c r="AF227" s="42" t="str">
        <f t="shared" si="11"/>
        <v/>
      </c>
      <c r="AG227" s="42"/>
      <c r="AH227" s="82"/>
    </row>
    <row r="228" spans="1:34" s="43" customFormat="1">
      <c r="A228" s="42">
        <f t="shared" si="8"/>
        <v>222</v>
      </c>
      <c r="B228" s="42" t="str">
        <f>IFERROR(VLOOKUP(C228,リスト!AI$1:AO486,2,FALSE),"")</f>
        <v/>
      </c>
      <c r="C228" s="42" t="str">
        <f t="shared" si="9"/>
        <v>-</v>
      </c>
      <c r="D228" s="82"/>
      <c r="E228" s="82"/>
      <c r="F228" s="83"/>
      <c r="G228" s="83"/>
      <c r="H228" s="84"/>
      <c r="I228" s="42" t="str">
        <f>IFERROR(VLOOKUP(原紙!H228,リスト!G$1:H147,2,FALSE),"")</f>
        <v/>
      </c>
      <c r="J228" s="84"/>
      <c r="K228" s="42" t="str">
        <f>IFERROR(VLOOKUP(原紙!J228,リスト!J$1:K282,2,FALSE),"")</f>
        <v/>
      </c>
      <c r="L228" s="84"/>
      <c r="M228" s="42" t="str">
        <f>IFERROR(VLOOKUP(原紙!L228,リスト!O$1:P5020,2,FALSE),"")</f>
        <v/>
      </c>
      <c r="N228" s="82"/>
      <c r="O228" s="82" t="e">
        <f>VLOOKUP(Q228,リスト!U87:AA481,2,FALSE)</f>
        <v>#N/A</v>
      </c>
      <c r="P228" s="82" t="e">
        <f>VLOOKUP(O228,リスト!U:AA,2,FALSE)</f>
        <v>#N/A</v>
      </c>
      <c r="Q228" s="84"/>
      <c r="R228" s="45" t="str">
        <f>IFERROR(VLOOKUP(原紙!Q228,リスト!W$1:X586,2,FALSE),"")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VLOOKUP(原紙!R228,リスト!U89:AA278,5,FALSE)</f>
        <v>#N/A</v>
      </c>
      <c r="AD228" s="42" t="str">
        <f t="shared" si="10"/>
        <v/>
      </c>
      <c r="AE228" s="42" t="str">
        <f>IF(R228="","",AD228*VLOOKUP(R228,リスト!U89:AA916,7,FALSE))</f>
        <v/>
      </c>
      <c r="AF228" s="42" t="str">
        <f t="shared" si="11"/>
        <v/>
      </c>
      <c r="AG228" s="42"/>
      <c r="AH228" s="82"/>
    </row>
    <row r="229" spans="1:34" s="43" customFormat="1">
      <c r="A229" s="42">
        <f t="shared" si="8"/>
        <v>223</v>
      </c>
      <c r="B229" s="42" t="str">
        <f>IFERROR(VLOOKUP(C229,リスト!AI$1:AO487,2,FALSE),"")</f>
        <v/>
      </c>
      <c r="C229" s="42" t="str">
        <f t="shared" si="9"/>
        <v>-</v>
      </c>
      <c r="D229" s="82"/>
      <c r="E229" s="82"/>
      <c r="F229" s="83"/>
      <c r="G229" s="83"/>
      <c r="H229" s="84"/>
      <c r="I229" s="42" t="str">
        <f>IFERROR(VLOOKUP(原紙!H229,リスト!G$1:H148,2,FALSE),"")</f>
        <v/>
      </c>
      <c r="J229" s="84"/>
      <c r="K229" s="42" t="str">
        <f>IFERROR(VLOOKUP(原紙!J229,リスト!J$1:K283,2,FALSE),"")</f>
        <v/>
      </c>
      <c r="L229" s="84"/>
      <c r="M229" s="42" t="str">
        <f>IFERROR(VLOOKUP(原紙!L229,リスト!O$1:P5021,2,FALSE),"")</f>
        <v/>
      </c>
      <c r="N229" s="82"/>
      <c r="O229" s="82" t="e">
        <f>VLOOKUP(Q229,リスト!U88:AA482,2,FALSE)</f>
        <v>#N/A</v>
      </c>
      <c r="P229" s="82" t="e">
        <f>VLOOKUP(O229,リスト!U:AA,2,FALSE)</f>
        <v>#N/A</v>
      </c>
      <c r="Q229" s="84"/>
      <c r="R229" s="45" t="str">
        <f>IFERROR(VLOOKUP(原紙!Q229,リスト!W$1:X587,2,FALSE),"")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VLOOKUP(原紙!R229,リスト!U90:AA279,5,FALSE)</f>
        <v>#N/A</v>
      </c>
      <c r="AD229" s="42" t="str">
        <f t="shared" si="10"/>
        <v/>
      </c>
      <c r="AE229" s="42" t="str">
        <f>IF(R229="","",AD229*VLOOKUP(R229,リスト!U90:AA917,7,FALSE))</f>
        <v/>
      </c>
      <c r="AF229" s="42" t="str">
        <f t="shared" si="11"/>
        <v/>
      </c>
      <c r="AG229" s="42"/>
      <c r="AH229" s="82"/>
    </row>
    <row r="230" spans="1:34" s="43" customFormat="1">
      <c r="A230" s="42">
        <f t="shared" si="8"/>
        <v>224</v>
      </c>
      <c r="B230" s="42" t="str">
        <f>IFERROR(VLOOKUP(C230,リスト!AI$1:AO488,2,FALSE),"")</f>
        <v/>
      </c>
      <c r="C230" s="42" t="str">
        <f t="shared" si="9"/>
        <v>-</v>
      </c>
      <c r="D230" s="82"/>
      <c r="E230" s="82"/>
      <c r="F230" s="83"/>
      <c r="G230" s="83"/>
      <c r="H230" s="84"/>
      <c r="I230" s="42" t="str">
        <f>IFERROR(VLOOKUP(原紙!H230,リスト!G$1:H149,2,FALSE),"")</f>
        <v/>
      </c>
      <c r="J230" s="84"/>
      <c r="K230" s="42" t="str">
        <f>IFERROR(VLOOKUP(原紙!J230,リスト!J$1:K284,2,FALSE),"")</f>
        <v/>
      </c>
      <c r="L230" s="84"/>
      <c r="M230" s="42" t="str">
        <f>IFERROR(VLOOKUP(原紙!L230,リスト!O$1:P5022,2,FALSE),"")</f>
        <v/>
      </c>
      <c r="N230" s="82"/>
      <c r="O230" s="82" t="e">
        <f>VLOOKUP(Q230,リスト!U89:AA483,2,FALSE)</f>
        <v>#N/A</v>
      </c>
      <c r="P230" s="82" t="e">
        <f>VLOOKUP(O230,リスト!U:AA,2,FALSE)</f>
        <v>#N/A</v>
      </c>
      <c r="Q230" s="84"/>
      <c r="R230" s="45" t="str">
        <f>IFERROR(VLOOKUP(原紙!Q230,リスト!W$1:X588,2,FALSE),"")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VLOOKUP(原紙!R230,リスト!U91:AA280,5,FALSE)</f>
        <v>#N/A</v>
      </c>
      <c r="AD230" s="42" t="str">
        <f t="shared" si="10"/>
        <v/>
      </c>
      <c r="AE230" s="42" t="str">
        <f>IF(R230="","",AD230*VLOOKUP(R230,リスト!U91:AA918,7,FALSE))</f>
        <v/>
      </c>
      <c r="AF230" s="42" t="str">
        <f t="shared" si="11"/>
        <v/>
      </c>
      <c r="AG230" s="42"/>
      <c r="AH230" s="82"/>
    </row>
    <row r="231" spans="1:34" s="43" customFormat="1">
      <c r="A231" s="42">
        <f t="shared" si="8"/>
        <v>225</v>
      </c>
      <c r="B231" s="42" t="str">
        <f>IFERROR(VLOOKUP(C231,リスト!AI$1:AO489,2,FALSE),"")</f>
        <v/>
      </c>
      <c r="C231" s="42" t="str">
        <f t="shared" si="9"/>
        <v>-</v>
      </c>
      <c r="D231" s="82"/>
      <c r="E231" s="82"/>
      <c r="F231" s="83"/>
      <c r="G231" s="83"/>
      <c r="H231" s="84"/>
      <c r="I231" s="42" t="str">
        <f>IFERROR(VLOOKUP(原紙!H231,リスト!G$1:H150,2,FALSE),"")</f>
        <v/>
      </c>
      <c r="J231" s="84"/>
      <c r="K231" s="42" t="str">
        <f>IFERROR(VLOOKUP(原紙!J231,リスト!J$1:K285,2,FALSE),"")</f>
        <v/>
      </c>
      <c r="L231" s="84"/>
      <c r="M231" s="42" t="str">
        <f>IFERROR(VLOOKUP(原紙!L231,リスト!O$1:P5023,2,FALSE),"")</f>
        <v/>
      </c>
      <c r="N231" s="82"/>
      <c r="O231" s="82" t="e">
        <f>VLOOKUP(Q231,リスト!U90:AA484,2,FALSE)</f>
        <v>#N/A</v>
      </c>
      <c r="P231" s="82" t="e">
        <f>VLOOKUP(O231,リスト!U:AA,2,FALSE)</f>
        <v>#N/A</v>
      </c>
      <c r="Q231" s="84"/>
      <c r="R231" s="45" t="str">
        <f>IFERROR(VLOOKUP(原紙!Q231,リスト!W$1:X589,2,FALSE),"")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VLOOKUP(原紙!R231,リスト!U92:AA281,5,FALSE)</f>
        <v>#N/A</v>
      </c>
      <c r="AD231" s="42" t="str">
        <f t="shared" si="10"/>
        <v/>
      </c>
      <c r="AE231" s="42" t="str">
        <f>IF(R231="","",AD231*VLOOKUP(R231,リスト!U92:AA919,7,FALSE))</f>
        <v/>
      </c>
      <c r="AF231" s="42" t="str">
        <f t="shared" si="11"/>
        <v/>
      </c>
      <c r="AG231" s="42"/>
      <c r="AH231" s="82"/>
    </row>
    <row r="232" spans="1:34" s="43" customFormat="1">
      <c r="A232" s="42">
        <f t="shared" si="8"/>
        <v>226</v>
      </c>
      <c r="B232" s="42" t="str">
        <f>IFERROR(VLOOKUP(C232,リスト!AI$1:AO490,2,FALSE),"")</f>
        <v/>
      </c>
      <c r="C232" s="42" t="str">
        <f t="shared" si="9"/>
        <v>-</v>
      </c>
      <c r="D232" s="82"/>
      <c r="E232" s="82"/>
      <c r="F232" s="83"/>
      <c r="G232" s="83"/>
      <c r="H232" s="84"/>
      <c r="I232" s="42" t="str">
        <f>IFERROR(VLOOKUP(原紙!H232,リスト!G$1:H151,2,FALSE),"")</f>
        <v/>
      </c>
      <c r="J232" s="84"/>
      <c r="K232" s="42" t="str">
        <f>IFERROR(VLOOKUP(原紙!J232,リスト!J$1:K286,2,FALSE),"")</f>
        <v/>
      </c>
      <c r="L232" s="84"/>
      <c r="M232" s="42" t="str">
        <f>IFERROR(VLOOKUP(原紙!L232,リスト!O$1:P5024,2,FALSE),"")</f>
        <v/>
      </c>
      <c r="N232" s="82"/>
      <c r="O232" s="82" t="e">
        <f>VLOOKUP(Q232,リスト!U91:AA485,2,FALSE)</f>
        <v>#N/A</v>
      </c>
      <c r="P232" s="82" t="e">
        <f>VLOOKUP(O232,リスト!U:AA,2,FALSE)</f>
        <v>#N/A</v>
      </c>
      <c r="Q232" s="84"/>
      <c r="R232" s="45" t="str">
        <f>IFERROR(VLOOKUP(原紙!Q232,リスト!W$1:X590,2,FALSE),"")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VLOOKUP(原紙!R232,リスト!U93:AA282,5,FALSE)</f>
        <v>#N/A</v>
      </c>
      <c r="AD232" s="42" t="str">
        <f t="shared" si="10"/>
        <v/>
      </c>
      <c r="AE232" s="42" t="str">
        <f>IF(R232="","",AD232*VLOOKUP(R232,リスト!U93:AA920,7,FALSE))</f>
        <v/>
      </c>
      <c r="AF232" s="42" t="str">
        <f t="shared" si="11"/>
        <v/>
      </c>
      <c r="AG232" s="42"/>
      <c r="AH232" s="82"/>
    </row>
    <row r="233" spans="1:34" s="43" customFormat="1">
      <c r="A233" s="42">
        <f t="shared" si="8"/>
        <v>227</v>
      </c>
      <c r="B233" s="42" t="str">
        <f>IFERROR(VLOOKUP(C233,リスト!AI$1:AO491,2,FALSE),"")</f>
        <v/>
      </c>
      <c r="C233" s="42" t="str">
        <f t="shared" si="9"/>
        <v>-</v>
      </c>
      <c r="D233" s="82"/>
      <c r="E233" s="82"/>
      <c r="F233" s="83"/>
      <c r="G233" s="83"/>
      <c r="H233" s="84"/>
      <c r="I233" s="42" t="str">
        <f>IFERROR(VLOOKUP(原紙!H233,リスト!G$1:H152,2,FALSE),"")</f>
        <v/>
      </c>
      <c r="J233" s="84"/>
      <c r="K233" s="42" t="str">
        <f>IFERROR(VLOOKUP(原紙!J233,リスト!J$1:K287,2,FALSE),"")</f>
        <v/>
      </c>
      <c r="L233" s="84"/>
      <c r="M233" s="42" t="str">
        <f>IFERROR(VLOOKUP(原紙!L233,リスト!O$1:P5025,2,FALSE),"")</f>
        <v/>
      </c>
      <c r="N233" s="82"/>
      <c r="O233" s="82" t="e">
        <f>VLOOKUP(Q233,リスト!U92:AA486,2,FALSE)</f>
        <v>#N/A</v>
      </c>
      <c r="P233" s="82" t="e">
        <f>VLOOKUP(O233,リスト!U:AA,2,FALSE)</f>
        <v>#N/A</v>
      </c>
      <c r="Q233" s="84"/>
      <c r="R233" s="45" t="str">
        <f>IFERROR(VLOOKUP(原紙!Q233,リスト!W$1:X591,2,FALSE),"")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VLOOKUP(原紙!R233,リスト!U94:AA283,5,FALSE)</f>
        <v>#N/A</v>
      </c>
      <c r="AD233" s="42" t="str">
        <f t="shared" si="10"/>
        <v/>
      </c>
      <c r="AE233" s="42" t="str">
        <f>IF(R233="","",AD233*VLOOKUP(R233,リスト!U94:AA921,7,FALSE))</f>
        <v/>
      </c>
      <c r="AF233" s="42" t="str">
        <f t="shared" si="11"/>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1015B0B-9E10-4AA2-98FF-858694275976}">
          <x14:formula1>
            <xm:f>リスト!$AC$3:$AC$11</xm:f>
          </x14:formula1>
          <xm:sqref>S7:S129 S194:S233</xm:sqref>
        </x14:dataValidation>
        <x14:dataValidation type="list" allowBlank="1" showInputMessage="1" showErrorMessage="1" xr:uid="{2B9E1739-2173-4940-8379-5CA86569ECF3}">
          <x14:formula1>
            <xm:f>リスト!$AQ$3:$AQ$6</xm:f>
          </x14:formula1>
          <xm:sqref>Z7:Z233</xm:sqref>
        </x14:dataValidation>
        <x14:dataValidation type="list" allowBlank="1" showInputMessage="1" showErrorMessage="1" xr:uid="{9BA8011F-D536-46D4-BD75-D2BFA5556354}">
          <x14:formula1>
            <xm:f>リスト!$B$3:$B$9</xm:f>
          </x14:formula1>
          <xm:sqref>E7:E233</xm:sqref>
        </x14:dataValidation>
        <x14:dataValidation type="list" allowBlank="1" showInputMessage="1" showErrorMessage="1" xr:uid="{0D6D2F90-EB99-4B47-B6EB-9623F1D9AF64}">
          <x14:formula1>
            <xm:f>リスト!$E$3:$E$6</xm:f>
          </x14:formula1>
          <xm:sqref>D7:D233</xm:sqref>
        </x14:dataValidation>
        <x14:dataValidation type="list" allowBlank="1" showInputMessage="1" showErrorMessage="1" xr:uid="{A4C55A56-4032-405C-963E-E024A6B31C2E}">
          <x14:formula1>
            <xm:f>リスト!$S$3:$S$7</xm:f>
          </x14:formula1>
          <xm:sqref>N7:N233</xm:sqref>
        </x14:dataValidation>
        <x14:dataValidation type="list" allowBlank="1" showInputMessage="1" showErrorMessage="1" xr:uid="{D626766C-56DF-4B25-A8F6-36B912AA9FBD}">
          <x14:formula1>
            <xm:f>リスト!$M$3:$M$15</xm:f>
          </x14:formula1>
          <xm:sqref>Y1:Y1048576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5DB2-BDC3-4B7C-BFE7-37FAC352B11E}">
  <sheetPr>
    <tabColor rgb="FFFFFF00"/>
  </sheetPr>
  <dimension ref="A3:BN2231"/>
  <sheetViews>
    <sheetView zoomScale="140" zoomScaleNormal="140" workbookViewId="0">
      <pane ySplit="6" topLeftCell="A7" activePane="bottomLeft" state="frozen"/>
      <selection activeCell="K17" sqref="K17:K18"/>
      <selection pane="bottomLeft" activeCell="F17" sqref="F17"/>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IFERROR(VLOOKUP(月発!H7,リスト!G$1:H100,2,FALSE),"")</f>
        <v/>
      </c>
      <c r="J7" s="84"/>
      <c r="K7" s="42" t="str">
        <f>IFERROR(VLOOKUP(月発!J7,リスト!J$1:K196,2,FALSE),"")</f>
        <v/>
      </c>
      <c r="L7" s="84"/>
      <c r="M7" s="42" t="str">
        <f>IFERROR(VLOOKUP(月発!L7,リスト!O$1:P4934,2,FALSE),"")</f>
        <v/>
      </c>
      <c r="N7" s="82"/>
      <c r="O7" s="82"/>
      <c r="P7" s="82"/>
      <c r="Q7" s="84"/>
      <c r="R7" s="45" t="str">
        <f>IFERROR(VLOOKUP(月発!Q7,リスト!W$1:X500,2,FALSE),"")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VLOOKUP(月発!R7,リスト!U3:AA192,5,FALSE)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IFERROR(VLOOKUP(月発!H8,リスト!G$1:H101,2,FALSE),"")</f>
        <v/>
      </c>
      <c r="J8" s="84"/>
      <c r="K8" s="42" t="str">
        <f>IFERROR(VLOOKUP(月発!J8,リスト!J$1:K197,2,FALSE),"")</f>
        <v/>
      </c>
      <c r="L8" s="84"/>
      <c r="M8" s="42" t="str">
        <f>IFERROR(VLOOKUP(月発!L8,リスト!O$1:P4935,2,FALSE),"")</f>
        <v/>
      </c>
      <c r="N8" s="82"/>
      <c r="O8" s="82" t="e">
        <f>VLOOKUP(Q8,リスト!U2:AA396,2,FALSE)</f>
        <v>#N/A</v>
      </c>
      <c r="P8" s="82" t="e">
        <f>VLOOKUP(O8,リスト!U:AA,2,FALSE)</f>
        <v>#N/A</v>
      </c>
      <c r="Q8" s="84"/>
      <c r="R8" s="45" t="str">
        <f>IFERROR(VLOOKUP(月発!Q8,リスト!W$1:X501,2,FALSE),"")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VLOOKUP(月発!R8,リスト!U4:AA193,5,FALSE)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IFERROR(VLOOKUP(月発!H9,リスト!G$1:H102,2,FALSE),"")</f>
        <v/>
      </c>
      <c r="J9" s="84"/>
      <c r="K9" s="42" t="str">
        <f>IFERROR(VLOOKUP(月発!J9,リスト!J$1:K198,2,FALSE),"")</f>
        <v/>
      </c>
      <c r="L9" s="84"/>
      <c r="M9" s="42" t="str">
        <f>IFERROR(VLOOKUP(月発!L9,リスト!O$1:P4936,2,FALSE),"")</f>
        <v/>
      </c>
      <c r="N9" s="82"/>
      <c r="O9" s="82" t="e">
        <f>VLOOKUP(Q9,リスト!U3:AA397,2,FALSE)</f>
        <v>#N/A</v>
      </c>
      <c r="P9" s="82" t="e">
        <f>VLOOKUP(O9,リスト!U:AA,2,FALSE)</f>
        <v>#N/A</v>
      </c>
      <c r="Q9" s="84"/>
      <c r="R9" s="45" t="str">
        <f>IFERROR(VLOOKUP(月発!Q9,リスト!W$1:X502,2,FALSE),"")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VLOOKUP(月発!R9,リスト!U5:AA194,5,FALSE)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IFERROR(VLOOKUP(月発!H10,リスト!G$1:H15,2,FALSE),"")</f>
        <v/>
      </c>
      <c r="J10" s="84"/>
      <c r="K10" s="42" t="str">
        <f>IFERROR(VLOOKUP(月発!J10,リスト!J$1:K111,2,FALSE),"")</f>
        <v/>
      </c>
      <c r="L10" s="84"/>
      <c r="M10" s="42" t="str">
        <f>IFERROR(VLOOKUP(月発!L10,リスト!O$1:P4849,2,FALSE),"")</f>
        <v/>
      </c>
      <c r="N10" s="82"/>
      <c r="O10" s="82" t="e">
        <f>VLOOKUP(Q10,リスト!#REF!,2,FALSE)</f>
        <v>#REF!</v>
      </c>
      <c r="P10" s="82" t="e">
        <f>VLOOKUP(O10,リスト!U:AA,2,FALSE)</f>
        <v>#REF!</v>
      </c>
      <c r="Q10" s="84"/>
      <c r="R10" s="45" t="str">
        <f>IFERROR(VLOOKUP(月発!Q10,リスト!W$1:X415,2,FALSE),"")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VLOOKUP(月発!R10,リスト!#REF!,5,FALSE)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IFERROR(VLOOKUP(月発!H11,リスト!G$1:H16,2,FALSE),"")</f>
        <v/>
      </c>
      <c r="J11" s="84"/>
      <c r="K11" s="42" t="str">
        <f>IFERROR(VLOOKUP(月発!J11,リスト!J$1:K112,2,FALSE),"")</f>
        <v/>
      </c>
      <c r="L11" s="84"/>
      <c r="M11" s="42" t="str">
        <f>IFERROR(VLOOKUP(月発!L11,リスト!O$1:P4850,2,FALSE),"")</f>
        <v/>
      </c>
      <c r="N11" s="82"/>
      <c r="O11" s="82" t="e">
        <f>VLOOKUP(Q11,リスト!#REF!,2,FALSE)</f>
        <v>#REF!</v>
      </c>
      <c r="P11" s="82" t="e">
        <f>VLOOKUP(O11,リスト!U:AA,2,FALSE)</f>
        <v>#REF!</v>
      </c>
      <c r="Q11" s="84"/>
      <c r="R11" s="45" t="str">
        <f>IFERROR(VLOOKUP(月発!Q11,リスト!W$1:X416,2,FALSE),"")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VLOOKUP(月発!R11,リスト!#REF!,5,FALSE)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IFERROR(VLOOKUP(月発!H12,リスト!G$1:H17,2,FALSE),"")</f>
        <v/>
      </c>
      <c r="J12" s="84"/>
      <c r="K12" s="42" t="str">
        <f>IFERROR(VLOOKUP(月発!J12,リスト!J$1:K113,2,FALSE),"")</f>
        <v/>
      </c>
      <c r="L12" s="84"/>
      <c r="M12" s="42" t="str">
        <f>IFERROR(VLOOKUP(月発!L12,リスト!O$1:P4851,2,FALSE),"")</f>
        <v/>
      </c>
      <c r="N12" s="82"/>
      <c r="O12" s="82" t="e">
        <f>VLOOKUP(Q12,リスト!#REF!,2,FALSE)</f>
        <v>#REF!</v>
      </c>
      <c r="P12" s="82" t="e">
        <f>VLOOKUP(O12,リスト!U:AA,2,FALSE)</f>
        <v>#REF!</v>
      </c>
      <c r="Q12" s="84"/>
      <c r="R12" s="45" t="str">
        <f>IFERROR(VLOOKUP(月発!Q12,リスト!W$1:X417,2,FALSE),"")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VLOOKUP(月発!R12,リスト!#REF!,5,FALSE)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IFERROR(VLOOKUP(月発!H13,リスト!G$1:H18,2,FALSE),"")</f>
        <v/>
      </c>
      <c r="J13" s="84"/>
      <c r="K13" s="42" t="str">
        <f>IFERROR(VLOOKUP(月発!J13,リスト!J$1:K114,2,FALSE),"")</f>
        <v/>
      </c>
      <c r="L13" s="84"/>
      <c r="M13" s="42" t="str">
        <f>IFERROR(VLOOKUP(月発!L13,リスト!O$1:P4852,2,FALSE),"")</f>
        <v/>
      </c>
      <c r="N13" s="82"/>
      <c r="O13" s="82" t="e">
        <f>VLOOKUP(Q13,リスト!#REF!,2,FALSE)</f>
        <v>#REF!</v>
      </c>
      <c r="P13" s="82" t="e">
        <f>VLOOKUP(O13,リスト!U:AA,2,FALSE)</f>
        <v>#REF!</v>
      </c>
      <c r="Q13" s="84"/>
      <c r="R13" s="45" t="str">
        <f>IFERROR(VLOOKUP(月発!Q13,リスト!W$1:X418,2,FALSE),"")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VLOOKUP(月発!R13,リスト!#REF!,5,FALSE)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IFERROR(VLOOKUP(月発!H14,リスト!G$1:H19,2,FALSE),"")</f>
        <v/>
      </c>
      <c r="J14" s="84"/>
      <c r="K14" s="42" t="str">
        <f>IFERROR(VLOOKUP(月発!J14,リスト!J$1:K115,2,FALSE),"")</f>
        <v/>
      </c>
      <c r="L14" s="84"/>
      <c r="M14" s="42" t="str">
        <f>IFERROR(VLOOKUP(月発!L14,リスト!O$1:P4853,2,FALSE),"")</f>
        <v/>
      </c>
      <c r="N14" s="82"/>
      <c r="O14" s="82" t="e">
        <f>VLOOKUP(Q14,リスト!#REF!,2,FALSE)</f>
        <v>#REF!</v>
      </c>
      <c r="P14" s="82" t="e">
        <f>VLOOKUP(O14,リスト!U:AA,2,FALSE)</f>
        <v>#REF!</v>
      </c>
      <c r="Q14" s="84"/>
      <c r="R14" s="45" t="str">
        <f>IFERROR(VLOOKUP(月発!Q14,リスト!W$1:X419,2,FALSE),"")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VLOOKUP(月発!R14,リスト!#REF!,5,FALSE)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IFERROR(VLOOKUP(月発!H15,リスト!G$1:H20,2,FALSE),"")</f>
        <v/>
      </c>
      <c r="J15" s="84"/>
      <c r="K15" s="42" t="str">
        <f>IFERROR(VLOOKUP(月発!J15,リスト!J$1:K116,2,FALSE),"")</f>
        <v/>
      </c>
      <c r="L15" s="84"/>
      <c r="M15" s="42" t="str">
        <f>IFERROR(VLOOKUP(月発!L15,リスト!O$1:P4854,2,FALSE),"")</f>
        <v/>
      </c>
      <c r="N15" s="82"/>
      <c r="O15" s="82" t="e">
        <f>VLOOKUP(Q15,リスト!#REF!,2,FALSE)</f>
        <v>#REF!</v>
      </c>
      <c r="P15" s="82" t="e">
        <f>VLOOKUP(O15,リスト!U:AA,2,FALSE)</f>
        <v>#REF!</v>
      </c>
      <c r="Q15" s="84"/>
      <c r="R15" s="45" t="str">
        <f>IFERROR(VLOOKUP(月発!Q15,リスト!W$1:X420,2,FALSE),"")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VLOOKUP(月発!R15,リスト!#REF!,5,FALSE)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IFERROR(VLOOKUP(月発!H16,リスト!G$1:H21,2,FALSE),"")</f>
        <v/>
      </c>
      <c r="J16" s="84"/>
      <c r="K16" s="42" t="str">
        <f>IFERROR(VLOOKUP(月発!J16,リスト!J$1:K117,2,FALSE),"")</f>
        <v/>
      </c>
      <c r="L16" s="84"/>
      <c r="M16" s="42" t="str">
        <f>IFERROR(VLOOKUP(月発!L16,リスト!O$1:P4855,2,FALSE),"")</f>
        <v/>
      </c>
      <c r="N16" s="82"/>
      <c r="O16" s="82" t="e">
        <f>VLOOKUP(Q16,リスト!#REF!,2,FALSE)</f>
        <v>#REF!</v>
      </c>
      <c r="P16" s="82" t="e">
        <f>VLOOKUP(O16,リスト!U:AA,2,FALSE)</f>
        <v>#REF!</v>
      </c>
      <c r="Q16" s="84"/>
      <c r="R16" s="45" t="str">
        <f>IFERROR(VLOOKUP(月発!Q16,リスト!W$1:X421,2,FALSE),"")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VLOOKUP(月発!R16,リスト!#REF!,5,FALSE)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IFERROR(VLOOKUP(月発!H17,リスト!G$1:H22,2,FALSE),"")</f>
        <v/>
      </c>
      <c r="J17" s="84"/>
      <c r="K17" s="42" t="str">
        <f>IFERROR(VLOOKUP(月発!J17,リスト!J$1:K118,2,FALSE),"")</f>
        <v/>
      </c>
      <c r="L17" s="84"/>
      <c r="M17" s="42" t="str">
        <f>IFERROR(VLOOKUP(月発!L17,リスト!O$1:P4856,2,FALSE),"")</f>
        <v/>
      </c>
      <c r="N17" s="82"/>
      <c r="O17" s="82" t="e">
        <f>VLOOKUP(Q17,リスト!#REF!,2,FALSE)</f>
        <v>#REF!</v>
      </c>
      <c r="P17" s="82" t="e">
        <f>VLOOKUP(O17,リスト!U:AA,2,FALSE)</f>
        <v>#REF!</v>
      </c>
      <c r="Q17" s="84"/>
      <c r="R17" s="45" t="str">
        <f>IFERROR(VLOOKUP(月発!Q17,リスト!W$1:X422,2,FALSE),"")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VLOOKUP(月発!R17,リスト!#REF!,5,FALSE)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IFERROR(VLOOKUP(月発!H18,リスト!G$1:H23,2,FALSE),"")</f>
        <v/>
      </c>
      <c r="J18" s="84"/>
      <c r="K18" s="42" t="str">
        <f>IFERROR(VLOOKUP(月発!J18,リスト!J$1:K119,2,FALSE),"")</f>
        <v/>
      </c>
      <c r="L18" s="84"/>
      <c r="M18" s="42" t="str">
        <f>IFERROR(VLOOKUP(月発!L18,リスト!O$1:P4857,2,FALSE),"")</f>
        <v/>
      </c>
      <c r="N18" s="82"/>
      <c r="O18" s="82" t="e">
        <f>VLOOKUP(Q18,リスト!#REF!,2,FALSE)</f>
        <v>#REF!</v>
      </c>
      <c r="P18" s="82" t="e">
        <f>VLOOKUP(O18,リスト!U:AA,2,FALSE)</f>
        <v>#REF!</v>
      </c>
      <c r="Q18" s="84"/>
      <c r="R18" s="45" t="str">
        <f>IFERROR(VLOOKUP(月発!Q18,リスト!W$1:X423,2,FALSE),"")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VLOOKUP(月発!R18,リスト!#REF!,5,FALSE)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IFERROR(VLOOKUP(月発!H19,リスト!G$1:H24,2,FALSE),"")</f>
        <v/>
      </c>
      <c r="J19" s="84"/>
      <c r="K19" s="42" t="str">
        <f>IFERROR(VLOOKUP(月発!J19,リスト!J$1:K120,2,FALSE),"")</f>
        <v/>
      </c>
      <c r="L19" s="84"/>
      <c r="M19" s="42" t="str">
        <f>IFERROR(VLOOKUP(月発!L19,リスト!O$1:P4858,2,FALSE),"")</f>
        <v/>
      </c>
      <c r="N19" s="82"/>
      <c r="O19" s="82" t="e">
        <f>VLOOKUP(Q19,リスト!#REF!,2,FALSE)</f>
        <v>#REF!</v>
      </c>
      <c r="P19" s="82" t="e">
        <f>VLOOKUP(O19,リスト!U:AA,2,FALSE)</f>
        <v>#REF!</v>
      </c>
      <c r="Q19" s="84"/>
      <c r="R19" s="45" t="str">
        <f>IFERROR(VLOOKUP(月発!Q19,リスト!W$1:X424,2,FALSE),"")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VLOOKUP(月発!R19,リスト!#REF!,5,FALSE)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IFERROR(VLOOKUP(月発!H20,リスト!G$1:H25,2,FALSE),"")</f>
        <v/>
      </c>
      <c r="J20" s="84"/>
      <c r="K20" s="42" t="str">
        <f>IFERROR(VLOOKUP(月発!J20,リスト!J$1:K121,2,FALSE),"")</f>
        <v/>
      </c>
      <c r="L20" s="84"/>
      <c r="M20" s="42" t="str">
        <f>IFERROR(VLOOKUP(月発!L20,リスト!O$1:P4859,2,FALSE),"")</f>
        <v/>
      </c>
      <c r="N20" s="82"/>
      <c r="O20" s="82" t="e">
        <f>VLOOKUP(Q20,リスト!#REF!,2,FALSE)</f>
        <v>#REF!</v>
      </c>
      <c r="P20" s="82" t="e">
        <f>VLOOKUP(O20,リスト!U:AA,2,FALSE)</f>
        <v>#REF!</v>
      </c>
      <c r="Q20" s="84"/>
      <c r="R20" s="45" t="str">
        <f>IFERROR(VLOOKUP(月発!Q20,リスト!W$1:X425,2,FALSE),"")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VLOOKUP(月発!R20,リスト!#REF!,5,FALSE)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IFERROR(VLOOKUP(月発!H21,リスト!G$1:H26,2,FALSE),"")</f>
        <v/>
      </c>
      <c r="J21" s="84"/>
      <c r="K21" s="42" t="str">
        <f>IFERROR(VLOOKUP(月発!J21,リスト!J$1:K122,2,FALSE),"")</f>
        <v/>
      </c>
      <c r="L21" s="84"/>
      <c r="M21" s="42" t="str">
        <f>IFERROR(VLOOKUP(月発!L21,リスト!O$1:P4860,2,FALSE),"")</f>
        <v/>
      </c>
      <c r="N21" s="82"/>
      <c r="O21" s="82" t="e">
        <f>VLOOKUP(Q21,リスト!#REF!,2,FALSE)</f>
        <v>#REF!</v>
      </c>
      <c r="P21" s="82" t="e">
        <f>VLOOKUP(O21,リスト!U:AA,2,FALSE)</f>
        <v>#REF!</v>
      </c>
      <c r="Q21" s="84"/>
      <c r="R21" s="45" t="str">
        <f>IFERROR(VLOOKUP(月発!Q21,リスト!W$1:X426,2,FALSE),"")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VLOOKUP(月発!R21,リスト!#REF!,5,FALSE)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IFERROR(VLOOKUP(月発!H22,リスト!G$1:H27,2,FALSE),"")</f>
        <v/>
      </c>
      <c r="J22" s="84"/>
      <c r="K22" s="42" t="str">
        <f>IFERROR(VLOOKUP(月発!J22,リスト!J$1:K123,2,FALSE),"")</f>
        <v/>
      </c>
      <c r="L22" s="84"/>
      <c r="M22" s="42" t="str">
        <f>IFERROR(VLOOKUP(月発!L22,リスト!O$1:P4861,2,FALSE),"")</f>
        <v/>
      </c>
      <c r="N22" s="82"/>
      <c r="O22" s="82" t="e">
        <f>VLOOKUP(Q22,リスト!#REF!,2,FALSE)</f>
        <v>#REF!</v>
      </c>
      <c r="P22" s="82" t="e">
        <f>VLOOKUP(O22,リスト!U:AA,2,FALSE)</f>
        <v>#REF!</v>
      </c>
      <c r="Q22" s="84"/>
      <c r="R22" s="45" t="str">
        <f>IFERROR(VLOOKUP(月発!Q22,リスト!W$1:X427,2,FALSE),"")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VLOOKUP(月発!R22,リスト!#REF!,5,FALSE)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IFERROR(VLOOKUP(月発!H23,リスト!G$1:H28,2,FALSE),"")</f>
        <v/>
      </c>
      <c r="J23" s="84"/>
      <c r="K23" s="42" t="str">
        <f>IFERROR(VLOOKUP(月発!J23,リスト!J$1:K124,2,FALSE),"")</f>
        <v/>
      </c>
      <c r="L23" s="84"/>
      <c r="M23" s="42" t="str">
        <f>IFERROR(VLOOKUP(月発!L23,リスト!O$1:P4862,2,FALSE),"")</f>
        <v/>
      </c>
      <c r="N23" s="82"/>
      <c r="O23" s="82" t="e">
        <f>VLOOKUP(Q23,リスト!#REF!,2,FALSE)</f>
        <v>#REF!</v>
      </c>
      <c r="P23" s="82" t="e">
        <f>VLOOKUP(O23,リスト!U:AA,2,FALSE)</f>
        <v>#REF!</v>
      </c>
      <c r="Q23" s="84"/>
      <c r="R23" s="45" t="str">
        <f>IFERROR(VLOOKUP(月発!Q23,リスト!W$1:X428,2,FALSE),"")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VLOOKUP(月発!R23,リスト!#REF!,5,FALSE)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IFERROR(VLOOKUP(月発!H24,リスト!G$1:H29,2,FALSE),"")</f>
        <v/>
      </c>
      <c r="J24" s="84"/>
      <c r="K24" s="42" t="str">
        <f>IFERROR(VLOOKUP(月発!J24,リスト!J$1:K125,2,FALSE),"")</f>
        <v/>
      </c>
      <c r="L24" s="84"/>
      <c r="M24" s="42" t="str">
        <f>IFERROR(VLOOKUP(月発!L24,リスト!O$1:P4863,2,FALSE),"")</f>
        <v/>
      </c>
      <c r="N24" s="82"/>
      <c r="O24" s="82" t="e">
        <f>VLOOKUP(Q24,リスト!#REF!,2,FALSE)</f>
        <v>#REF!</v>
      </c>
      <c r="P24" s="82" t="e">
        <f>VLOOKUP(O24,リスト!U:AA,2,FALSE)</f>
        <v>#REF!</v>
      </c>
      <c r="Q24" s="84"/>
      <c r="R24" s="45" t="str">
        <f>IFERROR(VLOOKUP(月発!Q24,リスト!W$1:X429,2,FALSE),"")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VLOOKUP(月発!R24,リスト!#REF!,5,FALSE)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IFERROR(VLOOKUP(月発!H25,リスト!G$1:H30,2,FALSE),"")</f>
        <v/>
      </c>
      <c r="J25" s="84"/>
      <c r="K25" s="42" t="str">
        <f>IFERROR(VLOOKUP(月発!J25,リスト!J$1:K126,2,FALSE),"")</f>
        <v/>
      </c>
      <c r="L25" s="84"/>
      <c r="M25" s="42" t="str">
        <f>IFERROR(VLOOKUP(月発!L25,リスト!O$1:P4864,2,FALSE),"")</f>
        <v/>
      </c>
      <c r="N25" s="82"/>
      <c r="O25" s="82" t="e">
        <f>VLOOKUP(Q25,リスト!#REF!,2,FALSE)</f>
        <v>#REF!</v>
      </c>
      <c r="P25" s="82" t="e">
        <f>VLOOKUP(O25,リスト!U:AA,2,FALSE)</f>
        <v>#REF!</v>
      </c>
      <c r="Q25" s="84"/>
      <c r="R25" s="45" t="str">
        <f>IFERROR(VLOOKUP(月発!Q25,リスト!W$1:X430,2,FALSE),"")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VLOOKUP(月発!R25,リスト!#REF!,5,FALSE)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IFERROR(VLOOKUP(月発!H26,リスト!G$1:H31,2,FALSE),"")</f>
        <v/>
      </c>
      <c r="J26" s="84"/>
      <c r="K26" s="42" t="str">
        <f>IFERROR(VLOOKUP(月発!J26,リスト!J$1:K127,2,FALSE),"")</f>
        <v/>
      </c>
      <c r="L26" s="84"/>
      <c r="M26" s="42" t="str">
        <f>IFERROR(VLOOKUP(月発!L26,リスト!O$1:P4865,2,FALSE),"")</f>
        <v/>
      </c>
      <c r="N26" s="82"/>
      <c r="O26" s="82" t="e">
        <f>VLOOKUP(Q26,リスト!#REF!,2,FALSE)</f>
        <v>#REF!</v>
      </c>
      <c r="P26" s="82" t="e">
        <f>VLOOKUP(O26,リスト!U:AA,2,FALSE)</f>
        <v>#REF!</v>
      </c>
      <c r="Q26" s="84"/>
      <c r="R26" s="45" t="str">
        <f>IFERROR(VLOOKUP(月発!Q26,リスト!W$1:X431,2,FALSE),"")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VLOOKUP(月発!R26,リスト!#REF!,5,FALSE)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IFERROR(VLOOKUP(月発!H27,リスト!G$1:H32,2,FALSE),"")</f>
        <v/>
      </c>
      <c r="J27" s="84"/>
      <c r="K27" s="42" t="str">
        <f>IFERROR(VLOOKUP(月発!J27,リスト!J$1:K128,2,FALSE),"")</f>
        <v/>
      </c>
      <c r="L27" s="84"/>
      <c r="M27" s="42" t="str">
        <f>IFERROR(VLOOKUP(月発!L27,リスト!O$1:P4866,2,FALSE),"")</f>
        <v/>
      </c>
      <c r="N27" s="82"/>
      <c r="O27" s="82" t="e">
        <f>VLOOKUP(Q27,リスト!#REF!,2,FALSE)</f>
        <v>#REF!</v>
      </c>
      <c r="P27" s="82" t="e">
        <f>VLOOKUP(O27,リスト!U:AA,2,FALSE)</f>
        <v>#REF!</v>
      </c>
      <c r="Q27" s="84"/>
      <c r="R27" s="45" t="str">
        <f>IFERROR(VLOOKUP(月発!Q27,リスト!W$1:X432,2,FALSE),"")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VLOOKUP(月発!R27,リスト!#REF!,5,FALSE)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IFERROR(VLOOKUP(月発!H28,リスト!G$1:H33,2,FALSE),"")</f>
        <v/>
      </c>
      <c r="J28" s="84"/>
      <c r="K28" s="42" t="str">
        <f>IFERROR(VLOOKUP(月発!J28,リスト!J$1:K129,2,FALSE),"")</f>
        <v/>
      </c>
      <c r="L28" s="84"/>
      <c r="M28" s="42" t="str">
        <f>IFERROR(VLOOKUP(月発!L28,リスト!O$1:P4867,2,FALSE),"")</f>
        <v/>
      </c>
      <c r="N28" s="82"/>
      <c r="O28" s="82" t="e">
        <f>VLOOKUP(Q28,リスト!#REF!,2,FALSE)</f>
        <v>#REF!</v>
      </c>
      <c r="P28" s="82" t="e">
        <f>VLOOKUP(O28,リスト!U:AA,2,FALSE)</f>
        <v>#REF!</v>
      </c>
      <c r="Q28" s="84"/>
      <c r="R28" s="45" t="str">
        <f>IFERROR(VLOOKUP(月発!Q28,リスト!W$1:X433,2,FALSE),"")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VLOOKUP(月発!R28,リスト!#REF!,5,FALSE)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IFERROR(VLOOKUP(月発!H29,リスト!G$1:H34,2,FALSE),"")</f>
        <v/>
      </c>
      <c r="J29" s="84"/>
      <c r="K29" s="42" t="str">
        <f>IFERROR(VLOOKUP(月発!J29,リスト!J$1:K130,2,FALSE),"")</f>
        <v/>
      </c>
      <c r="L29" s="84"/>
      <c r="M29" s="42" t="str">
        <f>IFERROR(VLOOKUP(月発!L29,リスト!O$1:P4868,2,FALSE),"")</f>
        <v/>
      </c>
      <c r="N29" s="82"/>
      <c r="O29" s="82" t="e">
        <f>VLOOKUP(Q29,リスト!#REF!,2,FALSE)</f>
        <v>#REF!</v>
      </c>
      <c r="P29" s="82" t="e">
        <f>VLOOKUP(O29,リスト!U:AA,2,FALSE)</f>
        <v>#REF!</v>
      </c>
      <c r="Q29" s="84"/>
      <c r="R29" s="45" t="str">
        <f>IFERROR(VLOOKUP(月発!Q29,リスト!W$1:X434,2,FALSE),"")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VLOOKUP(月発!R29,リスト!#REF!,5,FALSE)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IFERROR(VLOOKUP(月発!H30,リスト!G$1:H35,2,FALSE),"")</f>
        <v/>
      </c>
      <c r="J30" s="84"/>
      <c r="K30" s="42" t="str">
        <f>IFERROR(VLOOKUP(月発!J30,リスト!J$1:K131,2,FALSE),"")</f>
        <v/>
      </c>
      <c r="L30" s="84"/>
      <c r="M30" s="42" t="str">
        <f>IFERROR(VLOOKUP(月発!L30,リスト!O$1:P4869,2,FALSE),"")</f>
        <v/>
      </c>
      <c r="N30" s="82"/>
      <c r="O30" s="82" t="e">
        <f>VLOOKUP(Q30,リスト!#REF!,2,FALSE)</f>
        <v>#REF!</v>
      </c>
      <c r="P30" s="82" t="e">
        <f>VLOOKUP(O30,リスト!U:AA,2,FALSE)</f>
        <v>#REF!</v>
      </c>
      <c r="Q30" s="84"/>
      <c r="R30" s="45" t="str">
        <f>IFERROR(VLOOKUP(月発!Q30,リスト!W$1:X435,2,FALSE),"")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VLOOKUP(月発!R30,リスト!#REF!,5,FALSE)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IFERROR(VLOOKUP(月発!H31,リスト!G$1:H36,2,FALSE),"")</f>
        <v/>
      </c>
      <c r="J31" s="84"/>
      <c r="K31" s="42" t="str">
        <f>IFERROR(VLOOKUP(月発!J31,リスト!J$1:K132,2,FALSE),"")</f>
        <v/>
      </c>
      <c r="L31" s="84"/>
      <c r="M31" s="42" t="str">
        <f>IFERROR(VLOOKUP(月発!L31,リスト!O$1:P4870,2,FALSE),"")</f>
        <v/>
      </c>
      <c r="N31" s="82"/>
      <c r="O31" s="82" t="e">
        <f>VLOOKUP(Q31,リスト!#REF!,2,FALSE)</f>
        <v>#REF!</v>
      </c>
      <c r="P31" s="82" t="e">
        <f>VLOOKUP(O31,リスト!U:AA,2,FALSE)</f>
        <v>#REF!</v>
      </c>
      <c r="Q31" s="84"/>
      <c r="R31" s="45" t="str">
        <f>IFERROR(VLOOKUP(月発!Q31,リスト!W$1:X436,2,FALSE),"")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VLOOKUP(月発!R31,リスト!#REF!,5,FALSE)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IFERROR(VLOOKUP(月発!H32,リスト!G$1:H37,2,FALSE),"")</f>
        <v/>
      </c>
      <c r="J32" s="84"/>
      <c r="K32" s="42" t="str">
        <f>IFERROR(VLOOKUP(月発!J32,リスト!J$1:K133,2,FALSE),"")</f>
        <v/>
      </c>
      <c r="L32" s="84"/>
      <c r="M32" s="42" t="str">
        <f>IFERROR(VLOOKUP(月発!L32,リスト!O$1:P4871,2,FALSE),"")</f>
        <v/>
      </c>
      <c r="N32" s="82"/>
      <c r="O32" s="82" t="e">
        <f>VLOOKUP(Q32,リスト!#REF!,2,FALSE)</f>
        <v>#REF!</v>
      </c>
      <c r="P32" s="82" t="e">
        <f>VLOOKUP(O32,リスト!U:AA,2,FALSE)</f>
        <v>#REF!</v>
      </c>
      <c r="Q32" s="84"/>
      <c r="R32" s="45" t="str">
        <f>IFERROR(VLOOKUP(月発!Q32,リスト!W$1:X437,2,FALSE),"")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VLOOKUP(月発!R32,リスト!#REF!,5,FALSE)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IFERROR(VLOOKUP(月発!H33,リスト!G$1:H38,2,FALSE),"")</f>
        <v/>
      </c>
      <c r="J33" s="84"/>
      <c r="K33" s="42" t="str">
        <f>IFERROR(VLOOKUP(月発!J33,リスト!J$1:K134,2,FALSE),"")</f>
        <v/>
      </c>
      <c r="L33" s="84"/>
      <c r="M33" s="42" t="str">
        <f>IFERROR(VLOOKUP(月発!L33,リスト!O$1:P4872,2,FALSE),"")</f>
        <v/>
      </c>
      <c r="N33" s="82"/>
      <c r="O33" s="82" t="e">
        <f>VLOOKUP(Q33,リスト!#REF!,2,FALSE)</f>
        <v>#REF!</v>
      </c>
      <c r="P33" s="82" t="e">
        <f>VLOOKUP(O33,リスト!U:AA,2,FALSE)</f>
        <v>#REF!</v>
      </c>
      <c r="Q33" s="84"/>
      <c r="R33" s="45" t="str">
        <f>IFERROR(VLOOKUP(月発!Q33,リスト!W$1:X438,2,FALSE),"")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VLOOKUP(月発!R33,リスト!#REF!,5,FALSE)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IFERROR(VLOOKUP(月発!H34,リスト!G$1:H39,2,FALSE),"")</f>
        <v/>
      </c>
      <c r="J34" s="84"/>
      <c r="K34" s="42" t="str">
        <f>IFERROR(VLOOKUP(月発!J34,リスト!J$1:K135,2,FALSE),"")</f>
        <v/>
      </c>
      <c r="L34" s="84"/>
      <c r="M34" s="42" t="str">
        <f>IFERROR(VLOOKUP(月発!L34,リスト!O$1:P4873,2,FALSE),"")</f>
        <v/>
      </c>
      <c r="N34" s="82"/>
      <c r="O34" s="82" t="e">
        <f>VLOOKUP(Q34,リスト!#REF!,2,FALSE)</f>
        <v>#REF!</v>
      </c>
      <c r="P34" s="82" t="e">
        <f>VLOOKUP(O34,リスト!U:AA,2,FALSE)</f>
        <v>#REF!</v>
      </c>
      <c r="Q34" s="84"/>
      <c r="R34" s="45" t="str">
        <f>IFERROR(VLOOKUP(月発!Q34,リスト!W$1:X439,2,FALSE),"")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VLOOKUP(月発!R34,リスト!#REF!,5,FALSE)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IFERROR(VLOOKUP(月発!H35,リスト!G$1:H40,2,FALSE),"")</f>
        <v/>
      </c>
      <c r="J35" s="84"/>
      <c r="K35" s="42" t="str">
        <f>IFERROR(VLOOKUP(月発!J35,リスト!J$1:K136,2,FALSE),"")</f>
        <v/>
      </c>
      <c r="L35" s="84"/>
      <c r="M35" s="42" t="str">
        <f>IFERROR(VLOOKUP(月発!L35,リスト!O$1:P4874,2,FALSE),"")</f>
        <v/>
      </c>
      <c r="N35" s="82"/>
      <c r="O35" s="82" t="e">
        <f>VLOOKUP(Q35,リスト!#REF!,2,FALSE)</f>
        <v>#REF!</v>
      </c>
      <c r="P35" s="82" t="e">
        <f>VLOOKUP(O35,リスト!U:AA,2,FALSE)</f>
        <v>#REF!</v>
      </c>
      <c r="Q35" s="84"/>
      <c r="R35" s="45" t="str">
        <f>IFERROR(VLOOKUP(月発!Q35,リスト!W$1:X440,2,FALSE),"")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VLOOKUP(月発!R35,リスト!#REF!,5,FALSE)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IFERROR(VLOOKUP(月発!H36,リスト!G$1:H41,2,FALSE),"")</f>
        <v/>
      </c>
      <c r="J36" s="84"/>
      <c r="K36" s="42" t="str">
        <f>IFERROR(VLOOKUP(月発!J36,リスト!J$1:K137,2,FALSE),"")</f>
        <v/>
      </c>
      <c r="L36" s="84"/>
      <c r="M36" s="42" t="str">
        <f>IFERROR(VLOOKUP(月発!L36,リスト!O$1:P4875,2,FALSE),"")</f>
        <v/>
      </c>
      <c r="N36" s="82"/>
      <c r="O36" s="82" t="e">
        <f>VLOOKUP(Q36,リスト!#REF!,2,FALSE)</f>
        <v>#REF!</v>
      </c>
      <c r="P36" s="82" t="e">
        <f>VLOOKUP(O36,リスト!U:AA,2,FALSE)</f>
        <v>#REF!</v>
      </c>
      <c r="Q36" s="84"/>
      <c r="R36" s="45" t="str">
        <f>IFERROR(VLOOKUP(月発!Q36,リスト!W$1:X441,2,FALSE),"")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VLOOKUP(月発!R36,リスト!#REF!,5,FALSE)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IFERROR(VLOOKUP(月発!H37,リスト!G$1:H42,2,FALSE),"")</f>
        <v/>
      </c>
      <c r="J37" s="84"/>
      <c r="K37" s="42" t="str">
        <f>IFERROR(VLOOKUP(月発!J37,リスト!J$1:K138,2,FALSE),"")</f>
        <v/>
      </c>
      <c r="L37" s="84"/>
      <c r="M37" s="42" t="str">
        <f>IFERROR(VLOOKUP(月発!L37,リスト!O$1:P4876,2,FALSE),"")</f>
        <v/>
      </c>
      <c r="N37" s="82"/>
      <c r="O37" s="82" t="e">
        <f>VLOOKUP(Q37,リスト!#REF!,2,FALSE)</f>
        <v>#REF!</v>
      </c>
      <c r="P37" s="82" t="e">
        <f>VLOOKUP(O37,リスト!U:AA,2,FALSE)</f>
        <v>#REF!</v>
      </c>
      <c r="Q37" s="84"/>
      <c r="R37" s="45" t="str">
        <f>IFERROR(VLOOKUP(月発!Q37,リスト!W$1:X442,2,FALSE),"")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VLOOKUP(月発!R37,リスト!#REF!,5,FALSE)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IFERROR(VLOOKUP(月発!H38,リスト!G$1:H43,2,FALSE),"")</f>
        <v/>
      </c>
      <c r="J38" s="84"/>
      <c r="K38" s="42" t="str">
        <f>IFERROR(VLOOKUP(月発!J38,リスト!J$1:K139,2,FALSE),"")</f>
        <v/>
      </c>
      <c r="L38" s="84"/>
      <c r="M38" s="42" t="str">
        <f>IFERROR(VLOOKUP(月発!L38,リスト!O$1:P4877,2,FALSE),"")</f>
        <v/>
      </c>
      <c r="N38" s="82"/>
      <c r="O38" s="82" t="e">
        <f>VLOOKUP(Q38,リスト!#REF!,2,FALSE)</f>
        <v>#REF!</v>
      </c>
      <c r="P38" s="82" t="e">
        <f>VLOOKUP(O38,リスト!U:AA,2,FALSE)</f>
        <v>#REF!</v>
      </c>
      <c r="Q38" s="84"/>
      <c r="R38" s="45" t="str">
        <f>IFERROR(VLOOKUP(月発!Q38,リスト!W$1:X443,2,FALSE),"")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VLOOKUP(月発!R38,リスト!#REF!,5,FALSE)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IFERROR(VLOOKUP(月発!H39,リスト!G$1:H44,2,FALSE),"")</f>
        <v/>
      </c>
      <c r="J39" s="84"/>
      <c r="K39" s="42" t="str">
        <f>IFERROR(VLOOKUP(月発!J39,リスト!J$1:K140,2,FALSE),"")</f>
        <v/>
      </c>
      <c r="L39" s="84"/>
      <c r="M39" s="42" t="str">
        <f>IFERROR(VLOOKUP(月発!L39,リスト!O$1:P4878,2,FALSE),"")</f>
        <v/>
      </c>
      <c r="N39" s="82"/>
      <c r="O39" s="82" t="e">
        <f>VLOOKUP(Q39,リスト!#REF!,2,FALSE)</f>
        <v>#REF!</v>
      </c>
      <c r="P39" s="82" t="e">
        <f>VLOOKUP(O39,リスト!U:AA,2,FALSE)</f>
        <v>#REF!</v>
      </c>
      <c r="Q39" s="84"/>
      <c r="R39" s="45" t="str">
        <f>IFERROR(VLOOKUP(月発!Q39,リスト!W$1:X444,2,FALSE),"")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VLOOKUP(月発!R39,リスト!#REF!,5,FALSE)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IFERROR(VLOOKUP(月発!H40,リスト!G$1:H45,2,FALSE),"")</f>
        <v/>
      </c>
      <c r="J40" s="84"/>
      <c r="K40" s="42" t="str">
        <f>IFERROR(VLOOKUP(月発!J40,リスト!J$1:K141,2,FALSE),"")</f>
        <v/>
      </c>
      <c r="L40" s="84"/>
      <c r="M40" s="42" t="str">
        <f>IFERROR(VLOOKUP(月発!L40,リスト!O$1:P4879,2,FALSE),"")</f>
        <v/>
      </c>
      <c r="N40" s="82"/>
      <c r="O40" s="82" t="e">
        <f>VLOOKUP(Q40,リスト!#REF!,2,FALSE)</f>
        <v>#REF!</v>
      </c>
      <c r="P40" s="82" t="e">
        <f>VLOOKUP(O40,リスト!U:AA,2,FALSE)</f>
        <v>#REF!</v>
      </c>
      <c r="Q40" s="84"/>
      <c r="R40" s="45" t="str">
        <f>IFERROR(VLOOKUP(月発!Q40,リスト!W$1:X445,2,FALSE),"")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VLOOKUP(月発!R40,リスト!#REF!,5,FALSE)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IFERROR(VLOOKUP(月発!H41,リスト!G$1:H46,2,FALSE),"")</f>
        <v/>
      </c>
      <c r="J41" s="84"/>
      <c r="K41" s="42" t="str">
        <f>IFERROR(VLOOKUP(月発!J41,リスト!J$1:K142,2,FALSE),"")</f>
        <v/>
      </c>
      <c r="L41" s="84"/>
      <c r="M41" s="42" t="str">
        <f>IFERROR(VLOOKUP(月発!L41,リスト!O$1:P4880,2,FALSE),"")</f>
        <v/>
      </c>
      <c r="N41" s="82"/>
      <c r="O41" s="82" t="e">
        <f>VLOOKUP(Q41,リスト!#REF!,2,FALSE)</f>
        <v>#REF!</v>
      </c>
      <c r="P41" s="82" t="e">
        <f>VLOOKUP(O41,リスト!U:AA,2,FALSE)</f>
        <v>#REF!</v>
      </c>
      <c r="Q41" s="84"/>
      <c r="R41" s="45" t="str">
        <f>IFERROR(VLOOKUP(月発!Q41,リスト!W$1:X446,2,FALSE),"")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VLOOKUP(月発!R41,リスト!#REF!,5,FALSE)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IFERROR(VLOOKUP(月発!H42,リスト!G$1:H47,2,FALSE),"")</f>
        <v/>
      </c>
      <c r="J42" s="84"/>
      <c r="K42" s="42" t="str">
        <f>IFERROR(VLOOKUP(月発!J42,リスト!J$1:K143,2,FALSE),"")</f>
        <v/>
      </c>
      <c r="L42" s="84"/>
      <c r="M42" s="42" t="str">
        <f>IFERROR(VLOOKUP(月発!L42,リスト!O$1:P4881,2,FALSE),"")</f>
        <v/>
      </c>
      <c r="N42" s="82"/>
      <c r="O42" s="82" t="e">
        <f>VLOOKUP(Q42,リスト!#REF!,2,FALSE)</f>
        <v>#REF!</v>
      </c>
      <c r="P42" s="82" t="e">
        <f>VLOOKUP(O42,リスト!U:AA,2,FALSE)</f>
        <v>#REF!</v>
      </c>
      <c r="Q42" s="84"/>
      <c r="R42" s="45" t="str">
        <f>IFERROR(VLOOKUP(月発!Q42,リスト!W$1:X447,2,FALSE),"")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VLOOKUP(月発!R42,リスト!#REF!,5,FALSE)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IFERROR(VLOOKUP(月発!H43,リスト!G$1:H48,2,FALSE),"")</f>
        <v/>
      </c>
      <c r="J43" s="84"/>
      <c r="K43" s="42" t="str">
        <f>IFERROR(VLOOKUP(月発!J43,リスト!J$1:K144,2,FALSE),"")</f>
        <v/>
      </c>
      <c r="L43" s="84"/>
      <c r="M43" s="42" t="str">
        <f>IFERROR(VLOOKUP(月発!L43,リスト!O$1:P4882,2,FALSE),"")</f>
        <v/>
      </c>
      <c r="N43" s="82"/>
      <c r="O43" s="82" t="e">
        <f>VLOOKUP(Q43,リスト!#REF!,2,FALSE)</f>
        <v>#REF!</v>
      </c>
      <c r="P43" s="82" t="e">
        <f>VLOOKUP(O43,リスト!U:AA,2,FALSE)</f>
        <v>#REF!</v>
      </c>
      <c r="Q43" s="84"/>
      <c r="R43" s="45" t="str">
        <f>IFERROR(VLOOKUP(月発!Q43,リスト!W$1:X448,2,FALSE),"")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VLOOKUP(月発!R43,リスト!#REF!,5,FALSE)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IFERROR(VLOOKUP(月発!H44,リスト!G$1:H49,2,FALSE),"")</f>
        <v/>
      </c>
      <c r="J44" s="84"/>
      <c r="K44" s="42" t="str">
        <f>IFERROR(VLOOKUP(月発!J44,リスト!J$1:K145,2,FALSE),"")</f>
        <v/>
      </c>
      <c r="L44" s="84"/>
      <c r="M44" s="42" t="str">
        <f>IFERROR(VLOOKUP(月発!L44,リスト!O$1:P4883,2,FALSE),"")</f>
        <v/>
      </c>
      <c r="N44" s="82"/>
      <c r="O44" s="82" t="e">
        <f>VLOOKUP(Q44,リスト!#REF!,2,FALSE)</f>
        <v>#REF!</v>
      </c>
      <c r="P44" s="82" t="e">
        <f>VLOOKUP(O44,リスト!U:AA,2,FALSE)</f>
        <v>#REF!</v>
      </c>
      <c r="Q44" s="84"/>
      <c r="R44" s="45" t="str">
        <f>IFERROR(VLOOKUP(月発!Q44,リスト!W$1:X449,2,FALSE),"")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VLOOKUP(月発!R44,リスト!#REF!,5,FALSE)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IFERROR(VLOOKUP(月発!H45,リスト!G$1:H50,2,FALSE),"")</f>
        <v/>
      </c>
      <c r="J45" s="84"/>
      <c r="K45" s="42" t="str">
        <f>IFERROR(VLOOKUP(月発!J45,リスト!J$1:K146,2,FALSE),"")</f>
        <v/>
      </c>
      <c r="L45" s="84"/>
      <c r="M45" s="42" t="str">
        <f>IFERROR(VLOOKUP(月発!L45,リスト!O$1:P4884,2,FALSE),"")</f>
        <v/>
      </c>
      <c r="N45" s="82"/>
      <c r="O45" s="82" t="e">
        <f>VLOOKUP(Q45,リスト!#REF!,2,FALSE)</f>
        <v>#REF!</v>
      </c>
      <c r="P45" s="82" t="e">
        <f>VLOOKUP(O45,リスト!U:AA,2,FALSE)</f>
        <v>#REF!</v>
      </c>
      <c r="Q45" s="84"/>
      <c r="R45" s="45" t="str">
        <f>IFERROR(VLOOKUP(月発!Q45,リスト!W$1:X450,2,FALSE),"")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VLOOKUP(月発!R45,リスト!#REF!,5,FALSE)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IFERROR(VLOOKUP(月発!H46,リスト!G$1:H51,2,FALSE),"")</f>
        <v/>
      </c>
      <c r="J46" s="84"/>
      <c r="K46" s="42" t="str">
        <f>IFERROR(VLOOKUP(月発!J46,リスト!J$1:K147,2,FALSE),"")</f>
        <v/>
      </c>
      <c r="L46" s="84"/>
      <c r="M46" s="42" t="str">
        <f>IFERROR(VLOOKUP(月発!L46,リスト!O$1:P4885,2,FALSE),"")</f>
        <v/>
      </c>
      <c r="N46" s="82"/>
      <c r="O46" s="82" t="e">
        <f>VLOOKUP(Q46,リスト!#REF!,2,FALSE)</f>
        <v>#REF!</v>
      </c>
      <c r="P46" s="82" t="e">
        <f>VLOOKUP(O46,リスト!U:AA,2,FALSE)</f>
        <v>#REF!</v>
      </c>
      <c r="Q46" s="84"/>
      <c r="R46" s="45" t="str">
        <f>IFERROR(VLOOKUP(月発!Q46,リスト!W$1:X451,2,FALSE),"")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VLOOKUP(月発!R46,リスト!#REF!,5,FALSE)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IFERROR(VLOOKUP(月発!H47,リスト!G$1:H52,2,FALSE),"")</f>
        <v/>
      </c>
      <c r="J47" s="84"/>
      <c r="K47" s="42" t="str">
        <f>IFERROR(VLOOKUP(月発!J47,リスト!J$1:K148,2,FALSE),"")</f>
        <v/>
      </c>
      <c r="L47" s="84"/>
      <c r="M47" s="42" t="str">
        <f>IFERROR(VLOOKUP(月発!L47,リスト!O$1:P4886,2,FALSE),"")</f>
        <v/>
      </c>
      <c r="N47" s="82"/>
      <c r="O47" s="82" t="e">
        <f>VLOOKUP(Q47,リスト!#REF!,2,FALSE)</f>
        <v>#REF!</v>
      </c>
      <c r="P47" s="82" t="e">
        <f>VLOOKUP(O47,リスト!U:AA,2,FALSE)</f>
        <v>#REF!</v>
      </c>
      <c r="Q47" s="84"/>
      <c r="R47" s="45" t="str">
        <f>IFERROR(VLOOKUP(月発!Q47,リスト!W$1:X452,2,FALSE),"")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VLOOKUP(月発!R47,リスト!#REF!,5,FALSE)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IFERROR(VLOOKUP(月発!H48,リスト!G$1:H53,2,FALSE),"")</f>
        <v/>
      </c>
      <c r="J48" s="84"/>
      <c r="K48" s="42" t="str">
        <f>IFERROR(VLOOKUP(月発!J48,リスト!J$1:K149,2,FALSE),"")</f>
        <v/>
      </c>
      <c r="L48" s="84"/>
      <c r="M48" s="42" t="str">
        <f>IFERROR(VLOOKUP(月発!L48,リスト!O$1:P4887,2,FALSE),"")</f>
        <v/>
      </c>
      <c r="N48" s="82"/>
      <c r="O48" s="82" t="e">
        <f>VLOOKUP(Q48,リスト!#REF!,2,FALSE)</f>
        <v>#REF!</v>
      </c>
      <c r="P48" s="82" t="e">
        <f>VLOOKUP(O48,リスト!U:AA,2,FALSE)</f>
        <v>#REF!</v>
      </c>
      <c r="Q48" s="84"/>
      <c r="R48" s="45" t="str">
        <f>IFERROR(VLOOKUP(月発!Q48,リスト!W$1:X453,2,FALSE),"")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VLOOKUP(月発!R48,リスト!#REF!,5,FALSE)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IFERROR(VLOOKUP(月発!H49,リスト!G$1:H54,2,FALSE),"")</f>
        <v/>
      </c>
      <c r="J49" s="84"/>
      <c r="K49" s="42" t="str">
        <f>IFERROR(VLOOKUP(月発!J49,リスト!J$1:K150,2,FALSE),"")</f>
        <v/>
      </c>
      <c r="L49" s="84"/>
      <c r="M49" s="42" t="str">
        <f>IFERROR(VLOOKUP(月発!L49,リスト!O$1:P4888,2,FALSE),"")</f>
        <v/>
      </c>
      <c r="N49" s="82"/>
      <c r="O49" s="82" t="e">
        <f>VLOOKUP(Q49,リスト!#REF!,2,FALSE)</f>
        <v>#REF!</v>
      </c>
      <c r="P49" s="82" t="e">
        <f>VLOOKUP(O49,リスト!U:AA,2,FALSE)</f>
        <v>#REF!</v>
      </c>
      <c r="Q49" s="84"/>
      <c r="R49" s="45" t="str">
        <f>IFERROR(VLOOKUP(月発!Q49,リスト!W$1:X454,2,FALSE),"")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VLOOKUP(月発!R49,リスト!#REF!,5,FALSE)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IFERROR(VLOOKUP(月発!H50,リスト!G$1:H55,2,FALSE),"")</f>
        <v/>
      </c>
      <c r="J50" s="84"/>
      <c r="K50" s="42" t="str">
        <f>IFERROR(VLOOKUP(月発!J50,リスト!J$1:K151,2,FALSE),"")</f>
        <v/>
      </c>
      <c r="L50" s="84"/>
      <c r="M50" s="42" t="str">
        <f>IFERROR(VLOOKUP(月発!L50,リスト!O$1:P4889,2,FALSE),"")</f>
        <v/>
      </c>
      <c r="N50" s="82"/>
      <c r="O50" s="82" t="e">
        <f>VLOOKUP(Q50,リスト!#REF!,2,FALSE)</f>
        <v>#REF!</v>
      </c>
      <c r="P50" s="82" t="e">
        <f>VLOOKUP(O50,リスト!U:AA,2,FALSE)</f>
        <v>#REF!</v>
      </c>
      <c r="Q50" s="84"/>
      <c r="R50" s="45" t="str">
        <f>IFERROR(VLOOKUP(月発!Q50,リスト!W$1:X455,2,FALSE),"")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VLOOKUP(月発!R50,リスト!#REF!,5,FALSE)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IFERROR(VLOOKUP(月発!H51,リスト!G$1:H56,2,FALSE),"")</f>
        <v/>
      </c>
      <c r="J51" s="84"/>
      <c r="K51" s="42" t="str">
        <f>IFERROR(VLOOKUP(月発!J51,リスト!J$1:K152,2,FALSE),"")</f>
        <v/>
      </c>
      <c r="L51" s="84"/>
      <c r="M51" s="42" t="str">
        <f>IFERROR(VLOOKUP(月発!L51,リスト!O$1:P4890,2,FALSE),"")</f>
        <v/>
      </c>
      <c r="N51" s="82"/>
      <c r="O51" s="82" t="e">
        <f>VLOOKUP(Q51,リスト!#REF!,2,FALSE)</f>
        <v>#REF!</v>
      </c>
      <c r="P51" s="82" t="e">
        <f>VLOOKUP(O51,リスト!U:AA,2,FALSE)</f>
        <v>#REF!</v>
      </c>
      <c r="Q51" s="84"/>
      <c r="R51" s="45" t="str">
        <f>IFERROR(VLOOKUP(月発!Q51,リスト!W$1:X456,2,FALSE),"")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VLOOKUP(月発!R51,リスト!#REF!,5,FALSE)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IFERROR(VLOOKUP(月発!H52,リスト!G$1:H57,2,FALSE),"")</f>
        <v/>
      </c>
      <c r="J52" s="84"/>
      <c r="K52" s="42" t="str">
        <f>IFERROR(VLOOKUP(月発!J52,リスト!J$1:K153,2,FALSE),"")</f>
        <v/>
      </c>
      <c r="L52" s="84"/>
      <c r="M52" s="42" t="str">
        <f>IFERROR(VLOOKUP(月発!L52,リスト!O$1:P4891,2,FALSE),"")</f>
        <v/>
      </c>
      <c r="N52" s="82"/>
      <c r="O52" s="82" t="e">
        <f>VLOOKUP(Q52,リスト!#REF!,2,FALSE)</f>
        <v>#REF!</v>
      </c>
      <c r="P52" s="82" t="e">
        <f>VLOOKUP(O52,リスト!U:AA,2,FALSE)</f>
        <v>#REF!</v>
      </c>
      <c r="Q52" s="84"/>
      <c r="R52" s="45" t="str">
        <f>IFERROR(VLOOKUP(月発!Q52,リスト!W$1:X457,2,FALSE),"")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VLOOKUP(月発!R52,リスト!#REF!,5,FALSE)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IFERROR(VLOOKUP(月発!H53,リスト!G$1:H58,2,FALSE),"")</f>
        <v/>
      </c>
      <c r="J53" s="84"/>
      <c r="K53" s="42" t="str">
        <f>IFERROR(VLOOKUP(月発!J53,リスト!J$1:K154,2,FALSE),"")</f>
        <v/>
      </c>
      <c r="L53" s="84"/>
      <c r="M53" s="42" t="str">
        <f>IFERROR(VLOOKUP(月発!L53,リスト!O$1:P4892,2,FALSE),"")</f>
        <v/>
      </c>
      <c r="N53" s="82"/>
      <c r="O53" s="82" t="e">
        <f>VLOOKUP(Q53,リスト!#REF!,2,FALSE)</f>
        <v>#REF!</v>
      </c>
      <c r="P53" s="82" t="e">
        <f>VLOOKUP(O53,リスト!U:AA,2,FALSE)</f>
        <v>#REF!</v>
      </c>
      <c r="Q53" s="84"/>
      <c r="R53" s="45" t="str">
        <f>IFERROR(VLOOKUP(月発!Q53,リスト!W$1:X458,2,FALSE),"")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VLOOKUP(月発!R53,リスト!#REF!,5,FALSE)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IFERROR(VLOOKUP(月発!H54,リスト!G$1:H59,2,FALSE),"")</f>
        <v/>
      </c>
      <c r="J54" s="84"/>
      <c r="K54" s="42" t="str">
        <f>IFERROR(VLOOKUP(月発!J54,リスト!J$1:K155,2,FALSE),"")</f>
        <v/>
      </c>
      <c r="L54" s="84"/>
      <c r="M54" s="42" t="str">
        <f>IFERROR(VLOOKUP(月発!L54,リスト!O$1:P4893,2,FALSE),"")</f>
        <v/>
      </c>
      <c r="N54" s="82"/>
      <c r="O54" s="82" t="e">
        <f>VLOOKUP(Q54,リスト!#REF!,2,FALSE)</f>
        <v>#REF!</v>
      </c>
      <c r="P54" s="82" t="e">
        <f>VLOOKUP(O54,リスト!U:AA,2,FALSE)</f>
        <v>#REF!</v>
      </c>
      <c r="Q54" s="84"/>
      <c r="R54" s="45" t="str">
        <f>IFERROR(VLOOKUP(月発!Q54,リスト!W$1:X459,2,FALSE),"")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VLOOKUP(月発!R54,リスト!#REF!,5,FALSE)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IFERROR(VLOOKUP(月発!H55,リスト!G$1:H60,2,FALSE),"")</f>
        <v/>
      </c>
      <c r="J55" s="84"/>
      <c r="K55" s="42" t="str">
        <f>IFERROR(VLOOKUP(月発!J55,リスト!J$1:K156,2,FALSE),"")</f>
        <v/>
      </c>
      <c r="L55" s="84"/>
      <c r="M55" s="42" t="str">
        <f>IFERROR(VLOOKUP(月発!L55,リスト!O$1:P4894,2,FALSE),"")</f>
        <v/>
      </c>
      <c r="N55" s="82"/>
      <c r="O55" s="82" t="e">
        <f>VLOOKUP(Q55,リスト!#REF!,2,FALSE)</f>
        <v>#REF!</v>
      </c>
      <c r="P55" s="82" t="e">
        <f>VLOOKUP(O55,リスト!U:AA,2,FALSE)</f>
        <v>#REF!</v>
      </c>
      <c r="Q55" s="84"/>
      <c r="R55" s="45" t="str">
        <f>IFERROR(VLOOKUP(月発!Q55,リスト!W$1:X460,2,FALSE),"")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VLOOKUP(月発!R55,リスト!#REF!,5,FALSE)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IFERROR(VLOOKUP(月発!H56,リスト!G$1:H61,2,FALSE),"")</f>
        <v/>
      </c>
      <c r="J56" s="84"/>
      <c r="K56" s="42" t="str">
        <f>IFERROR(VLOOKUP(月発!J56,リスト!J$1:K157,2,FALSE),"")</f>
        <v/>
      </c>
      <c r="L56" s="84"/>
      <c r="M56" s="42" t="str">
        <f>IFERROR(VLOOKUP(月発!L56,リスト!O$1:P4895,2,FALSE),"")</f>
        <v/>
      </c>
      <c r="N56" s="82"/>
      <c r="O56" s="82" t="e">
        <f>VLOOKUP(Q56,リスト!#REF!,2,FALSE)</f>
        <v>#REF!</v>
      </c>
      <c r="P56" s="82" t="e">
        <f>VLOOKUP(O56,リスト!U:AA,2,FALSE)</f>
        <v>#REF!</v>
      </c>
      <c r="Q56" s="84"/>
      <c r="R56" s="45" t="str">
        <f>IFERROR(VLOOKUP(月発!Q56,リスト!W$1:X461,2,FALSE),"")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VLOOKUP(月発!R56,リスト!#REF!,5,FALSE)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IFERROR(VLOOKUP(月発!H57,リスト!G$1:H62,2,FALSE),"")</f>
        <v/>
      </c>
      <c r="J57" s="84"/>
      <c r="K57" s="42" t="str">
        <f>IFERROR(VLOOKUP(月発!J57,リスト!J$1:K158,2,FALSE),"")</f>
        <v/>
      </c>
      <c r="L57" s="84"/>
      <c r="M57" s="42" t="str">
        <f>IFERROR(VLOOKUP(月発!L57,リスト!O$1:P4896,2,FALSE),"")</f>
        <v/>
      </c>
      <c r="N57" s="82"/>
      <c r="O57" s="82" t="e">
        <f>VLOOKUP(Q57,リスト!#REF!,2,FALSE)</f>
        <v>#REF!</v>
      </c>
      <c r="P57" s="82" t="e">
        <f>VLOOKUP(O57,リスト!U:AA,2,FALSE)</f>
        <v>#REF!</v>
      </c>
      <c r="Q57" s="84"/>
      <c r="R57" s="45" t="str">
        <f>IFERROR(VLOOKUP(月発!Q57,リスト!W$1:X462,2,FALSE),"")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VLOOKUP(月発!R57,リスト!#REF!,5,FALSE)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IFERROR(VLOOKUP(月発!H58,リスト!G$1:H63,2,FALSE),"")</f>
        <v/>
      </c>
      <c r="J58" s="84"/>
      <c r="K58" s="42" t="str">
        <f>IFERROR(VLOOKUP(月発!J58,リスト!J$1:K159,2,FALSE),"")</f>
        <v/>
      </c>
      <c r="L58" s="84"/>
      <c r="M58" s="42" t="str">
        <f>IFERROR(VLOOKUP(月発!L58,リスト!O$1:P4897,2,FALSE),"")</f>
        <v/>
      </c>
      <c r="N58" s="82"/>
      <c r="O58" s="82" t="e">
        <f>VLOOKUP(Q58,リスト!#REF!,2,FALSE)</f>
        <v>#REF!</v>
      </c>
      <c r="P58" s="82" t="e">
        <f>VLOOKUP(O58,リスト!U:AA,2,FALSE)</f>
        <v>#REF!</v>
      </c>
      <c r="Q58" s="84"/>
      <c r="R58" s="45" t="str">
        <f>IFERROR(VLOOKUP(月発!Q58,リスト!W$1:X463,2,FALSE),"")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VLOOKUP(月発!R58,リスト!#REF!,5,FALSE)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IFERROR(VLOOKUP(月発!H59,リスト!G$1:H64,2,FALSE),"")</f>
        <v/>
      </c>
      <c r="J59" s="84"/>
      <c r="K59" s="42" t="str">
        <f>IFERROR(VLOOKUP(月発!J59,リスト!J$1:K160,2,FALSE),"")</f>
        <v/>
      </c>
      <c r="L59" s="84"/>
      <c r="M59" s="42" t="str">
        <f>IFERROR(VLOOKUP(月発!L59,リスト!O$1:P4898,2,FALSE),"")</f>
        <v/>
      </c>
      <c r="N59" s="82"/>
      <c r="O59" s="82" t="e">
        <f>VLOOKUP(Q59,リスト!#REF!,2,FALSE)</f>
        <v>#REF!</v>
      </c>
      <c r="P59" s="82" t="e">
        <f>VLOOKUP(O59,リスト!U:AA,2,FALSE)</f>
        <v>#REF!</v>
      </c>
      <c r="Q59" s="84"/>
      <c r="R59" s="45" t="str">
        <f>IFERROR(VLOOKUP(月発!Q59,リスト!W$1:X464,2,FALSE),"")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VLOOKUP(月発!R59,リスト!#REF!,5,FALSE)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IFERROR(VLOOKUP(月発!H60,リスト!G$1:H65,2,FALSE),"")</f>
        <v/>
      </c>
      <c r="J60" s="84"/>
      <c r="K60" s="42" t="str">
        <f>IFERROR(VLOOKUP(月発!J60,リスト!J$1:K161,2,FALSE),"")</f>
        <v/>
      </c>
      <c r="L60" s="84"/>
      <c r="M60" s="42" t="str">
        <f>IFERROR(VLOOKUP(月発!L60,リスト!O$1:P4899,2,FALSE),"")</f>
        <v/>
      </c>
      <c r="N60" s="82"/>
      <c r="O60" s="82" t="e">
        <f>VLOOKUP(Q60,リスト!#REF!,2,FALSE)</f>
        <v>#REF!</v>
      </c>
      <c r="P60" s="82" t="e">
        <f>VLOOKUP(O60,リスト!U:AA,2,FALSE)</f>
        <v>#REF!</v>
      </c>
      <c r="Q60" s="84"/>
      <c r="R60" s="45" t="str">
        <f>IFERROR(VLOOKUP(月発!Q60,リスト!W$1:X465,2,FALSE),"")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VLOOKUP(月発!R60,リスト!#REF!,5,FALSE)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IFERROR(VLOOKUP(月発!H61,リスト!G$1:H66,2,FALSE),"")</f>
        <v/>
      </c>
      <c r="J61" s="84"/>
      <c r="K61" s="42" t="str">
        <f>IFERROR(VLOOKUP(月発!J61,リスト!J$1:K162,2,FALSE),"")</f>
        <v/>
      </c>
      <c r="L61" s="84"/>
      <c r="M61" s="42" t="str">
        <f>IFERROR(VLOOKUP(月発!L61,リスト!O$1:P4900,2,FALSE),"")</f>
        <v/>
      </c>
      <c r="N61" s="82"/>
      <c r="O61" s="82" t="e">
        <f>VLOOKUP(Q61,リスト!#REF!,2,FALSE)</f>
        <v>#REF!</v>
      </c>
      <c r="P61" s="82" t="e">
        <f>VLOOKUP(O61,リスト!U:AA,2,FALSE)</f>
        <v>#REF!</v>
      </c>
      <c r="Q61" s="84"/>
      <c r="R61" s="45" t="str">
        <f>IFERROR(VLOOKUP(月発!Q61,リスト!W$1:X466,2,FALSE),"")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VLOOKUP(月発!R61,リスト!#REF!,5,FALSE)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IFERROR(VLOOKUP(月発!H62,リスト!G$1:H67,2,FALSE),"")</f>
        <v/>
      </c>
      <c r="J62" s="84"/>
      <c r="K62" s="42" t="str">
        <f>IFERROR(VLOOKUP(月発!J62,リスト!J$1:K163,2,FALSE),"")</f>
        <v/>
      </c>
      <c r="L62" s="84"/>
      <c r="M62" s="42" t="str">
        <f>IFERROR(VLOOKUP(月発!L62,リスト!O$1:P4901,2,FALSE),"")</f>
        <v/>
      </c>
      <c r="N62" s="82"/>
      <c r="O62" s="82" t="e">
        <f>VLOOKUP(Q62,リスト!#REF!,2,FALSE)</f>
        <v>#REF!</v>
      </c>
      <c r="P62" s="82" t="e">
        <f>VLOOKUP(O62,リスト!U:AA,2,FALSE)</f>
        <v>#REF!</v>
      </c>
      <c r="Q62" s="84"/>
      <c r="R62" s="45" t="str">
        <f>IFERROR(VLOOKUP(月発!Q62,リスト!W$1:X467,2,FALSE),"")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VLOOKUP(月発!R62,リスト!#REF!,5,FALSE)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IFERROR(VLOOKUP(月発!H63,リスト!G$1:H68,2,FALSE),"")</f>
        <v/>
      </c>
      <c r="J63" s="84"/>
      <c r="K63" s="42" t="str">
        <f>IFERROR(VLOOKUP(月発!J63,リスト!J$1:K164,2,FALSE),"")</f>
        <v/>
      </c>
      <c r="L63" s="84"/>
      <c r="M63" s="42" t="str">
        <f>IFERROR(VLOOKUP(月発!L63,リスト!O$1:P4902,2,FALSE),"")</f>
        <v/>
      </c>
      <c r="N63" s="82"/>
      <c r="O63" s="82" t="e">
        <f>VLOOKUP(Q63,リスト!#REF!,2,FALSE)</f>
        <v>#REF!</v>
      </c>
      <c r="P63" s="82" t="e">
        <f>VLOOKUP(O63,リスト!U:AA,2,FALSE)</f>
        <v>#REF!</v>
      </c>
      <c r="Q63" s="84"/>
      <c r="R63" s="45" t="str">
        <f>IFERROR(VLOOKUP(月発!Q63,リスト!W$1:X468,2,FALSE),"")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VLOOKUP(月発!R63,リスト!#REF!,5,FALSE)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IFERROR(VLOOKUP(月発!H64,リスト!G$1:H69,2,FALSE),"")</f>
        <v/>
      </c>
      <c r="J64" s="84"/>
      <c r="K64" s="42" t="str">
        <f>IFERROR(VLOOKUP(月発!J64,リスト!J$1:K165,2,FALSE),"")</f>
        <v/>
      </c>
      <c r="L64" s="84"/>
      <c r="M64" s="42" t="str">
        <f>IFERROR(VLOOKUP(月発!L64,リスト!O$1:P4903,2,FALSE),"")</f>
        <v/>
      </c>
      <c r="N64" s="82"/>
      <c r="O64" s="82" t="e">
        <f>VLOOKUP(Q64,リスト!#REF!,2,FALSE)</f>
        <v>#REF!</v>
      </c>
      <c r="P64" s="82" t="e">
        <f>VLOOKUP(O64,リスト!U:AA,2,FALSE)</f>
        <v>#REF!</v>
      </c>
      <c r="Q64" s="84"/>
      <c r="R64" s="45" t="str">
        <f>IFERROR(VLOOKUP(月発!Q64,リスト!W$1:X469,2,FALSE),"")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VLOOKUP(月発!R64,リスト!#REF!,5,FALSE)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IFERROR(VLOOKUP(月発!H65,リスト!G$1:H70,2,FALSE),"")</f>
        <v/>
      </c>
      <c r="J65" s="84"/>
      <c r="K65" s="42" t="str">
        <f>IFERROR(VLOOKUP(月発!J65,リスト!J$1:K166,2,FALSE),"")</f>
        <v/>
      </c>
      <c r="L65" s="84"/>
      <c r="M65" s="42" t="str">
        <f>IFERROR(VLOOKUP(月発!L65,リスト!O$1:P4904,2,FALSE),"")</f>
        <v/>
      </c>
      <c r="N65" s="82"/>
      <c r="O65" s="82" t="e">
        <f>VLOOKUP(Q65,リスト!#REF!,2,FALSE)</f>
        <v>#REF!</v>
      </c>
      <c r="P65" s="82" t="e">
        <f>VLOOKUP(O65,リスト!U:AA,2,FALSE)</f>
        <v>#REF!</v>
      </c>
      <c r="Q65" s="84"/>
      <c r="R65" s="45" t="str">
        <f>IFERROR(VLOOKUP(月発!Q65,リスト!W$1:X470,2,FALSE),"")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VLOOKUP(月発!R65,リスト!#REF!,5,FALSE)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IFERROR(VLOOKUP(月発!H66,リスト!G$1:H71,2,FALSE),"")</f>
        <v/>
      </c>
      <c r="J66" s="84"/>
      <c r="K66" s="42" t="str">
        <f>IFERROR(VLOOKUP(月発!J66,リスト!J$1:K167,2,FALSE),"")</f>
        <v/>
      </c>
      <c r="L66" s="84"/>
      <c r="M66" s="42" t="str">
        <f>IFERROR(VLOOKUP(月発!L66,リスト!O$1:P4905,2,FALSE),"")</f>
        <v/>
      </c>
      <c r="N66" s="82"/>
      <c r="O66" s="82" t="e">
        <f>VLOOKUP(Q66,リスト!#REF!,2,FALSE)</f>
        <v>#REF!</v>
      </c>
      <c r="P66" s="82" t="e">
        <f>VLOOKUP(O66,リスト!U:AA,2,FALSE)</f>
        <v>#REF!</v>
      </c>
      <c r="Q66" s="84"/>
      <c r="R66" s="45" t="str">
        <f>IFERROR(VLOOKUP(月発!Q66,リスト!W$1:X471,2,FALSE),"")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VLOOKUP(月発!R66,リスト!#REF!,5,FALSE)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IFERROR(VLOOKUP(月発!H67,リスト!G$1:H72,2,FALSE),"")</f>
        <v/>
      </c>
      <c r="J67" s="84"/>
      <c r="K67" s="42" t="str">
        <f>IFERROR(VLOOKUP(月発!J67,リスト!J$1:K168,2,FALSE),"")</f>
        <v/>
      </c>
      <c r="L67" s="84"/>
      <c r="M67" s="42" t="str">
        <f>IFERROR(VLOOKUP(月発!L67,リスト!O$1:P4906,2,FALSE),"")</f>
        <v/>
      </c>
      <c r="N67" s="82"/>
      <c r="O67" s="82" t="e">
        <f>VLOOKUP(Q67,リスト!#REF!,2,FALSE)</f>
        <v>#REF!</v>
      </c>
      <c r="P67" s="82" t="e">
        <f>VLOOKUP(O67,リスト!U:AA,2,FALSE)</f>
        <v>#REF!</v>
      </c>
      <c r="Q67" s="84"/>
      <c r="R67" s="45" t="str">
        <f>IFERROR(VLOOKUP(月発!Q67,リスト!W$1:X472,2,FALSE),"")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VLOOKUP(月発!R67,リスト!#REF!,5,FALSE)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IFERROR(VLOOKUP(月発!H68,リスト!G$1:H73,2,FALSE),"")</f>
        <v/>
      </c>
      <c r="J68" s="84"/>
      <c r="K68" s="42" t="str">
        <f>IFERROR(VLOOKUP(月発!J68,リスト!J$1:K169,2,FALSE),"")</f>
        <v/>
      </c>
      <c r="L68" s="84"/>
      <c r="M68" s="42" t="str">
        <f>IFERROR(VLOOKUP(月発!L68,リスト!O$1:P4907,2,FALSE),"")</f>
        <v/>
      </c>
      <c r="N68" s="82"/>
      <c r="O68" s="82" t="e">
        <f>VLOOKUP(Q68,リスト!#REF!,2,FALSE)</f>
        <v>#REF!</v>
      </c>
      <c r="P68" s="82" t="e">
        <f>VLOOKUP(O68,リスト!U:AA,2,FALSE)</f>
        <v>#REF!</v>
      </c>
      <c r="Q68" s="84"/>
      <c r="R68" s="45" t="str">
        <f>IFERROR(VLOOKUP(月発!Q68,リスト!W$1:X473,2,FALSE),"")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VLOOKUP(月発!R68,リスト!#REF!,5,FALSE)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IFERROR(VLOOKUP(月発!H69,リスト!G$1:H74,2,FALSE),"")</f>
        <v/>
      </c>
      <c r="J69" s="84"/>
      <c r="K69" s="42" t="str">
        <f>IFERROR(VLOOKUP(月発!J69,リスト!J$1:K170,2,FALSE),"")</f>
        <v/>
      </c>
      <c r="L69" s="84"/>
      <c r="M69" s="42" t="str">
        <f>IFERROR(VLOOKUP(月発!L69,リスト!O$1:P4908,2,FALSE),"")</f>
        <v/>
      </c>
      <c r="N69" s="82"/>
      <c r="O69" s="82" t="e">
        <f>VLOOKUP(Q69,リスト!#REF!,2,FALSE)</f>
        <v>#REF!</v>
      </c>
      <c r="P69" s="82" t="e">
        <f>VLOOKUP(O69,リスト!U:AA,2,FALSE)</f>
        <v>#REF!</v>
      </c>
      <c r="Q69" s="84"/>
      <c r="R69" s="45" t="str">
        <f>IFERROR(VLOOKUP(月発!Q69,リスト!W$1:X474,2,FALSE),"")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VLOOKUP(月発!R69,リスト!#REF!,5,FALSE)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IFERROR(VLOOKUP(月発!H70,リスト!G$1:H75,2,FALSE),"")</f>
        <v/>
      </c>
      <c r="J70" s="84"/>
      <c r="K70" s="42" t="str">
        <f>IFERROR(VLOOKUP(月発!J70,リスト!J$1:K171,2,FALSE),"")</f>
        <v/>
      </c>
      <c r="L70" s="84"/>
      <c r="M70" s="42" t="str">
        <f>IFERROR(VLOOKUP(月発!L70,リスト!O$1:P4909,2,FALSE),"")</f>
        <v/>
      </c>
      <c r="N70" s="82"/>
      <c r="O70" s="82" t="e">
        <f>VLOOKUP(Q70,リスト!#REF!,2,FALSE)</f>
        <v>#REF!</v>
      </c>
      <c r="P70" s="82" t="e">
        <f>VLOOKUP(O70,リスト!U:AA,2,FALSE)</f>
        <v>#REF!</v>
      </c>
      <c r="Q70" s="84"/>
      <c r="R70" s="45" t="str">
        <f>IFERROR(VLOOKUP(月発!Q70,リスト!W$1:X475,2,FALSE),"")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VLOOKUP(月発!R70,リスト!#REF!,5,FALSE)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IFERROR(VLOOKUP(月発!H71,リスト!G$1:H76,2,FALSE),"")</f>
        <v/>
      </c>
      <c r="J71" s="84"/>
      <c r="K71" s="42" t="str">
        <f>IFERROR(VLOOKUP(月発!J71,リスト!J$1:K172,2,FALSE),"")</f>
        <v/>
      </c>
      <c r="L71" s="84"/>
      <c r="M71" s="42" t="str">
        <f>IFERROR(VLOOKUP(月発!L71,リスト!O$1:P4910,2,FALSE),"")</f>
        <v/>
      </c>
      <c r="N71" s="82"/>
      <c r="O71" s="82" t="e">
        <f>VLOOKUP(Q71,リスト!#REF!,2,FALSE)</f>
        <v>#REF!</v>
      </c>
      <c r="P71" s="82" t="e">
        <f>VLOOKUP(O71,リスト!U:AA,2,FALSE)</f>
        <v>#REF!</v>
      </c>
      <c r="Q71" s="84"/>
      <c r="R71" s="45" t="str">
        <f>IFERROR(VLOOKUP(月発!Q71,リスト!W$1:X476,2,FALSE),"")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VLOOKUP(月発!R71,リスト!#REF!,5,FALSE)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IFERROR(VLOOKUP(月発!H72,リスト!G$1:H77,2,FALSE),"")</f>
        <v/>
      </c>
      <c r="J72" s="84"/>
      <c r="K72" s="42" t="str">
        <f>IFERROR(VLOOKUP(月発!J72,リスト!J$1:K173,2,FALSE),"")</f>
        <v/>
      </c>
      <c r="L72" s="84"/>
      <c r="M72" s="42" t="str">
        <f>IFERROR(VLOOKUP(月発!L72,リスト!O$1:P4911,2,FALSE),"")</f>
        <v/>
      </c>
      <c r="N72" s="82"/>
      <c r="O72" s="82" t="e">
        <f>VLOOKUP(Q72,リスト!#REF!,2,FALSE)</f>
        <v>#REF!</v>
      </c>
      <c r="P72" s="82" t="e">
        <f>VLOOKUP(O72,リスト!U:AA,2,FALSE)</f>
        <v>#REF!</v>
      </c>
      <c r="Q72" s="84"/>
      <c r="R72" s="45" t="str">
        <f>IFERROR(VLOOKUP(月発!Q72,リスト!W$1:X477,2,FALSE),"")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VLOOKUP(月発!R72,リスト!#REF!,5,FALSE)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IFERROR(VLOOKUP(月発!H73,リスト!G$1:H78,2,FALSE),"")</f>
        <v/>
      </c>
      <c r="J73" s="84"/>
      <c r="K73" s="42" t="str">
        <f>IFERROR(VLOOKUP(月発!J73,リスト!J$1:K174,2,FALSE),"")</f>
        <v/>
      </c>
      <c r="L73" s="84"/>
      <c r="M73" s="42" t="str">
        <f>IFERROR(VLOOKUP(月発!L73,リスト!O$1:P4912,2,FALSE),"")</f>
        <v/>
      </c>
      <c r="N73" s="82"/>
      <c r="O73" s="82" t="e">
        <f>VLOOKUP(Q73,リスト!#REF!,2,FALSE)</f>
        <v>#REF!</v>
      </c>
      <c r="P73" s="82" t="e">
        <f>VLOOKUP(O73,リスト!U:AA,2,FALSE)</f>
        <v>#REF!</v>
      </c>
      <c r="Q73" s="84"/>
      <c r="R73" s="45" t="str">
        <f>IFERROR(VLOOKUP(月発!Q73,リスト!W$1:X478,2,FALSE),"")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VLOOKUP(月発!R73,リスト!#REF!,5,FALSE)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IFERROR(VLOOKUP(月発!H74,リスト!G$1:H79,2,FALSE),"")</f>
        <v/>
      </c>
      <c r="J74" s="84"/>
      <c r="K74" s="42" t="str">
        <f>IFERROR(VLOOKUP(月発!J74,リスト!J$1:K175,2,FALSE),"")</f>
        <v/>
      </c>
      <c r="L74" s="84"/>
      <c r="M74" s="42" t="str">
        <f>IFERROR(VLOOKUP(月発!L74,リスト!O$1:P4913,2,FALSE),"")</f>
        <v/>
      </c>
      <c r="N74" s="82"/>
      <c r="O74" s="82" t="e">
        <f>VLOOKUP(Q74,リスト!#REF!,2,FALSE)</f>
        <v>#REF!</v>
      </c>
      <c r="P74" s="82" t="e">
        <f>VLOOKUP(O74,リスト!U:AA,2,FALSE)</f>
        <v>#REF!</v>
      </c>
      <c r="Q74" s="84"/>
      <c r="R74" s="45" t="str">
        <f>IFERROR(VLOOKUP(月発!Q74,リスト!W$1:X479,2,FALSE),"")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VLOOKUP(月発!R74,リスト!#REF!,5,FALSE)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IFERROR(VLOOKUP(月発!H75,リスト!G$1:H80,2,FALSE),"")</f>
        <v/>
      </c>
      <c r="J75" s="84"/>
      <c r="K75" s="42" t="str">
        <f>IFERROR(VLOOKUP(月発!J75,リスト!J$1:K176,2,FALSE),"")</f>
        <v/>
      </c>
      <c r="L75" s="84"/>
      <c r="M75" s="42" t="str">
        <f>IFERROR(VLOOKUP(月発!L75,リスト!O$1:P4914,2,FALSE),"")</f>
        <v/>
      </c>
      <c r="N75" s="82"/>
      <c r="O75" s="82" t="e">
        <f>VLOOKUP(Q75,リスト!#REF!,2,FALSE)</f>
        <v>#REF!</v>
      </c>
      <c r="P75" s="82" t="e">
        <f>VLOOKUP(O75,リスト!U:AA,2,FALSE)</f>
        <v>#REF!</v>
      </c>
      <c r="Q75" s="84"/>
      <c r="R75" s="45" t="str">
        <f>IFERROR(VLOOKUP(月発!Q75,リスト!W$1:X480,2,FALSE),"")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VLOOKUP(月発!R75,リスト!#REF!,5,FALSE)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IFERROR(VLOOKUP(月発!H76,リスト!G$1:H81,2,FALSE),"")</f>
        <v/>
      </c>
      <c r="J76" s="84"/>
      <c r="K76" s="42" t="str">
        <f>IFERROR(VLOOKUP(月発!J76,リスト!J$1:K177,2,FALSE),"")</f>
        <v/>
      </c>
      <c r="L76" s="84"/>
      <c r="M76" s="42" t="str">
        <f>IFERROR(VLOOKUP(月発!L76,リスト!O$1:P4915,2,FALSE),"")</f>
        <v/>
      </c>
      <c r="N76" s="82"/>
      <c r="O76" s="82" t="e">
        <f>VLOOKUP(Q76,リスト!#REF!,2,FALSE)</f>
        <v>#REF!</v>
      </c>
      <c r="P76" s="82" t="e">
        <f>VLOOKUP(O76,リスト!U:AA,2,FALSE)</f>
        <v>#REF!</v>
      </c>
      <c r="Q76" s="84"/>
      <c r="R76" s="45" t="str">
        <f>IFERROR(VLOOKUP(月発!Q76,リスト!W$1:X481,2,FALSE),"")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VLOOKUP(月発!R76,リスト!#REF!,5,FALSE)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IFERROR(VLOOKUP(月発!H77,リスト!G$1:H82,2,FALSE),"")</f>
        <v/>
      </c>
      <c r="J77" s="84"/>
      <c r="K77" s="42" t="str">
        <f>IFERROR(VLOOKUP(月発!J77,リスト!J$1:K178,2,FALSE),"")</f>
        <v/>
      </c>
      <c r="L77" s="84"/>
      <c r="M77" s="42" t="str">
        <f>IFERROR(VLOOKUP(月発!L77,リスト!O$1:P4916,2,FALSE),"")</f>
        <v/>
      </c>
      <c r="N77" s="82"/>
      <c r="O77" s="82" t="e">
        <f>VLOOKUP(Q77,リスト!#REF!,2,FALSE)</f>
        <v>#REF!</v>
      </c>
      <c r="P77" s="82" t="e">
        <f>VLOOKUP(O77,リスト!U:AA,2,FALSE)</f>
        <v>#REF!</v>
      </c>
      <c r="Q77" s="84"/>
      <c r="R77" s="45" t="str">
        <f>IFERROR(VLOOKUP(月発!Q77,リスト!W$1:X482,2,FALSE),"")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VLOOKUP(月発!R77,リスト!#REF!,5,FALSE)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IFERROR(VLOOKUP(月発!H78,リスト!G$1:H83,2,FALSE),"")</f>
        <v/>
      </c>
      <c r="J78" s="84"/>
      <c r="K78" s="42" t="str">
        <f>IFERROR(VLOOKUP(月発!J78,リスト!J$1:K179,2,FALSE),"")</f>
        <v/>
      </c>
      <c r="L78" s="84"/>
      <c r="M78" s="42" t="str">
        <f>IFERROR(VLOOKUP(月発!L78,リスト!O$1:P4917,2,FALSE),"")</f>
        <v/>
      </c>
      <c r="N78" s="82"/>
      <c r="O78" s="82" t="e">
        <f>VLOOKUP(Q78,リスト!#REF!,2,FALSE)</f>
        <v>#REF!</v>
      </c>
      <c r="P78" s="82" t="e">
        <f>VLOOKUP(O78,リスト!U:AA,2,FALSE)</f>
        <v>#REF!</v>
      </c>
      <c r="Q78" s="84"/>
      <c r="R78" s="45" t="str">
        <f>IFERROR(VLOOKUP(月発!Q78,リスト!W$1:X483,2,FALSE),"")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VLOOKUP(月発!R78,リスト!#REF!,5,FALSE)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IFERROR(VLOOKUP(月発!J79,リスト!J$1:K180,2,FALSE),"")</f>
        <v/>
      </c>
      <c r="L79" s="84"/>
      <c r="M79" s="42" t="str">
        <f>IFERROR(VLOOKUP(月発!L79,リスト!O$1:P4918,2,FALSE),"")</f>
        <v/>
      </c>
      <c r="N79" s="82"/>
      <c r="O79" s="82" t="e">
        <f>VLOOKUP(Q79,リスト!#REF!,2,FALSE)</f>
        <v>#REF!</v>
      </c>
      <c r="P79" s="82" t="e">
        <f>VLOOKUP(O79,リスト!U:AA,2,FALSE)</f>
        <v>#REF!</v>
      </c>
      <c r="Q79" s="84"/>
      <c r="R79" s="45" t="str">
        <f>IFERROR(VLOOKUP(月発!Q79,リスト!W$1:X484,2,FALSE),"")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VLOOKUP(月発!R79,リスト!#REF!,5,FALSE)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IFERROR(VLOOKUP(月発!H80,リスト!G$1:H46,2,FALSE),"")</f>
        <v/>
      </c>
      <c r="J80" s="84"/>
      <c r="K80" s="42" t="str">
        <f>IFERROR(VLOOKUP(月発!J80,リスト!J$1:K181,2,FALSE),"")</f>
        <v/>
      </c>
      <c r="L80" s="84"/>
      <c r="M80" s="42" t="str">
        <f>IFERROR(VLOOKUP(月発!L80,リスト!O$1:P4919,2,FALSE),"")</f>
        <v/>
      </c>
      <c r="N80" s="82"/>
      <c r="O80" s="82" t="e">
        <f>VLOOKUP(Q80,リスト!#REF!,2,FALSE)</f>
        <v>#REF!</v>
      </c>
      <c r="P80" s="82" t="e">
        <f>VLOOKUP(O80,リスト!U:AA,2,FALSE)</f>
        <v>#REF!</v>
      </c>
      <c r="Q80" s="84"/>
      <c r="R80" s="45" t="str">
        <f>IFERROR(VLOOKUP(月発!Q80,リスト!W$1:X485,2,FALSE),"")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VLOOKUP(月発!R80,リスト!#REF!,5,FALSE)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IFERROR(VLOOKUP(月発!H81,リスト!G$1:H47,2,FALSE),"")</f>
        <v/>
      </c>
      <c r="J81" s="84"/>
      <c r="K81" s="42" t="str">
        <f>IFERROR(VLOOKUP(月発!J81,リスト!J$1:K182,2,FALSE),"")</f>
        <v/>
      </c>
      <c r="L81" s="84"/>
      <c r="M81" s="42" t="str">
        <f>IFERROR(VLOOKUP(月発!L81,リスト!O$1:P4920,2,FALSE),"")</f>
        <v/>
      </c>
      <c r="N81" s="82"/>
      <c r="O81" s="82" t="e">
        <f>VLOOKUP(Q81,リスト!#REF!,2,FALSE)</f>
        <v>#REF!</v>
      </c>
      <c r="P81" s="82" t="e">
        <f>VLOOKUP(O81,リスト!U:AA,2,FALSE)</f>
        <v>#REF!</v>
      </c>
      <c r="Q81" s="84"/>
      <c r="R81" s="45" t="str">
        <f>IFERROR(VLOOKUP(月発!Q81,リスト!W$1:X486,2,FALSE),"")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VLOOKUP(月発!R81,リスト!#REF!,5,FALSE)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IFERROR(VLOOKUP(月発!H82,リスト!G$1:H48,2,FALSE),"")</f>
        <v/>
      </c>
      <c r="J82" s="84"/>
      <c r="K82" s="42" t="str">
        <f>IFERROR(VLOOKUP(月発!J82,リスト!J$1:K183,2,FALSE),"")</f>
        <v/>
      </c>
      <c r="L82" s="84"/>
      <c r="M82" s="42" t="str">
        <f>IFERROR(VLOOKUP(月発!L82,リスト!O$1:P4921,2,FALSE),"")</f>
        <v/>
      </c>
      <c r="N82" s="82"/>
      <c r="O82" s="82" t="e">
        <f>VLOOKUP(Q82,リスト!#REF!,2,FALSE)</f>
        <v>#REF!</v>
      </c>
      <c r="P82" s="82" t="e">
        <f>VLOOKUP(O82,リスト!U:AA,2,FALSE)</f>
        <v>#REF!</v>
      </c>
      <c r="Q82" s="84"/>
      <c r="R82" s="45" t="str">
        <f>IFERROR(VLOOKUP(月発!Q82,リスト!W$1:X487,2,FALSE),"")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VLOOKUP(月発!R82,リスト!#REF!,5,FALSE)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IFERROR(VLOOKUP(月発!H83,リスト!G$1:H49,2,FALSE),"")</f>
        <v/>
      </c>
      <c r="J83" s="84"/>
      <c r="K83" s="42" t="str">
        <f>IFERROR(VLOOKUP(月発!J83,リスト!J$1:K184,2,FALSE),"")</f>
        <v/>
      </c>
      <c r="L83" s="84"/>
      <c r="M83" s="42" t="str">
        <f>IFERROR(VLOOKUP(月発!L83,リスト!O$1:P4922,2,FALSE),"")</f>
        <v/>
      </c>
      <c r="N83" s="82"/>
      <c r="O83" s="82" t="e">
        <f>VLOOKUP(Q83,リスト!#REF!,2,FALSE)</f>
        <v>#REF!</v>
      </c>
      <c r="P83" s="82" t="e">
        <f>VLOOKUP(O83,リスト!U:AA,2,FALSE)</f>
        <v>#REF!</v>
      </c>
      <c r="Q83" s="84"/>
      <c r="R83" s="45" t="str">
        <f>IFERROR(VLOOKUP(月発!Q83,リスト!W$1:X488,2,FALSE),"")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VLOOKUP(月発!R83,リスト!#REF!,5,FALSE)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IFERROR(VLOOKUP(月発!H84,リスト!G$1:H50,2,FALSE),"")</f>
        <v/>
      </c>
      <c r="J84" s="84"/>
      <c r="K84" s="42" t="str">
        <f>IFERROR(VLOOKUP(月発!J84,リスト!J$1:K185,2,FALSE),"")</f>
        <v/>
      </c>
      <c r="L84" s="84"/>
      <c r="M84" s="42" t="str">
        <f>IFERROR(VLOOKUP(月発!L84,リスト!O$1:P4923,2,FALSE),"")</f>
        <v/>
      </c>
      <c r="N84" s="82"/>
      <c r="O84" s="82" t="e">
        <f>VLOOKUP(Q84,リスト!#REF!,2,FALSE)</f>
        <v>#REF!</v>
      </c>
      <c r="P84" s="82" t="e">
        <f>VLOOKUP(O84,リスト!U:AA,2,FALSE)</f>
        <v>#REF!</v>
      </c>
      <c r="Q84" s="84"/>
      <c r="R84" s="45" t="str">
        <f>IFERROR(VLOOKUP(月発!Q84,リスト!W$1:X489,2,FALSE),"")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VLOOKUP(月発!R84,リスト!#REF!,5,FALSE)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IFERROR(VLOOKUP(月発!H85,リスト!G$1:H51,2,FALSE),"")</f>
        <v/>
      </c>
      <c r="J85" s="84"/>
      <c r="K85" s="42" t="str">
        <f>IFERROR(VLOOKUP(月発!J85,リスト!J$1:K186,2,FALSE),"")</f>
        <v/>
      </c>
      <c r="L85" s="84"/>
      <c r="M85" s="42" t="str">
        <f>IFERROR(VLOOKUP(月発!L85,リスト!O$1:P4924,2,FALSE),"")</f>
        <v/>
      </c>
      <c r="N85" s="82"/>
      <c r="O85" s="82" t="e">
        <f>VLOOKUP(Q85,リスト!#REF!,2,FALSE)</f>
        <v>#REF!</v>
      </c>
      <c r="P85" s="82" t="e">
        <f>VLOOKUP(O85,リスト!U:AA,2,FALSE)</f>
        <v>#REF!</v>
      </c>
      <c r="Q85" s="84"/>
      <c r="R85" s="45" t="str">
        <f>IFERROR(VLOOKUP(月発!Q85,リスト!W$1:X490,2,FALSE),"")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VLOOKUP(月発!R85,リスト!#REF!,5,FALSE)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IFERROR(VLOOKUP(月発!H86,リスト!G$1:H52,2,FALSE),"")</f>
        <v/>
      </c>
      <c r="J86" s="84"/>
      <c r="K86" s="42" t="str">
        <f>IFERROR(VLOOKUP(月発!J86,リスト!J$1:K187,2,FALSE),"")</f>
        <v/>
      </c>
      <c r="L86" s="84"/>
      <c r="M86" s="42" t="str">
        <f>IFERROR(VLOOKUP(月発!L86,リスト!O$1:P4925,2,FALSE),"")</f>
        <v/>
      </c>
      <c r="N86" s="82"/>
      <c r="O86" s="82" t="e">
        <f>VLOOKUP(Q86,リスト!#REF!,2,FALSE)</f>
        <v>#REF!</v>
      </c>
      <c r="P86" s="82" t="e">
        <f>VLOOKUP(O86,リスト!U:AA,2,FALSE)</f>
        <v>#REF!</v>
      </c>
      <c r="Q86" s="84"/>
      <c r="R86" s="45" t="str">
        <f>IFERROR(VLOOKUP(月発!Q86,リスト!W$1:X491,2,FALSE),"")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VLOOKUP(月発!R86,リスト!#REF!,5,FALSE)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IFERROR(VLOOKUP(月発!H87,リスト!G$1:H53,2,FALSE),"")</f>
        <v/>
      </c>
      <c r="J87" s="84"/>
      <c r="K87" s="42" t="str">
        <f>IFERROR(VLOOKUP(月発!J87,リスト!J$1:K188,2,FALSE),"")</f>
        <v/>
      </c>
      <c r="L87" s="84"/>
      <c r="M87" s="42" t="str">
        <f>IFERROR(VLOOKUP(月発!L87,リスト!O$1:P4926,2,FALSE),"")</f>
        <v/>
      </c>
      <c r="N87" s="82"/>
      <c r="O87" s="82" t="e">
        <f>VLOOKUP(Q87,リスト!#REF!,2,FALSE)</f>
        <v>#REF!</v>
      </c>
      <c r="P87" s="82" t="e">
        <f>VLOOKUP(O87,リスト!U:AA,2,FALSE)</f>
        <v>#REF!</v>
      </c>
      <c r="Q87" s="84"/>
      <c r="R87" s="45" t="str">
        <f>IFERROR(VLOOKUP(月発!Q87,リスト!W$1:X492,2,FALSE),"")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VLOOKUP(月発!R87,リスト!#REF!,5,FALSE)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IFERROR(VLOOKUP(月発!H88,リスト!G$1:H54,2,FALSE),"")</f>
        <v/>
      </c>
      <c r="J88" s="84"/>
      <c r="K88" s="42" t="str">
        <f>IFERROR(VLOOKUP(月発!J88,リスト!J$1:K189,2,FALSE),"")</f>
        <v/>
      </c>
      <c r="L88" s="84"/>
      <c r="M88" s="42" t="str">
        <f>IFERROR(VLOOKUP(月発!L88,リスト!O$1:P4927,2,FALSE),"")</f>
        <v/>
      </c>
      <c r="N88" s="82"/>
      <c r="O88" s="82" t="e">
        <f>VLOOKUP(Q88,リスト!#REF!,2,FALSE)</f>
        <v>#REF!</v>
      </c>
      <c r="P88" s="82" t="e">
        <f>VLOOKUP(O88,リスト!U:AA,2,FALSE)</f>
        <v>#REF!</v>
      </c>
      <c r="Q88" s="84"/>
      <c r="R88" s="45" t="str">
        <f>IFERROR(VLOOKUP(月発!Q88,リスト!W$1:X493,2,FALSE),"")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VLOOKUP(月発!R88,リスト!#REF!,5,FALSE)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IFERROR(VLOOKUP(月発!H89,リスト!G$1:H55,2,FALSE),"")</f>
        <v/>
      </c>
      <c r="J89" s="84"/>
      <c r="K89" s="42" t="str">
        <f>IFERROR(VLOOKUP(月発!J89,リスト!J$1:K190,2,FALSE),"")</f>
        <v/>
      </c>
      <c r="L89" s="84"/>
      <c r="M89" s="42" t="str">
        <f>IFERROR(VLOOKUP(月発!L89,リスト!O$1:P4928,2,FALSE),"")</f>
        <v/>
      </c>
      <c r="N89" s="82"/>
      <c r="O89" s="82" t="e">
        <f>VLOOKUP(Q89,リスト!#REF!,2,FALSE)</f>
        <v>#REF!</v>
      </c>
      <c r="P89" s="82" t="e">
        <f>VLOOKUP(O89,リスト!U:AA,2,FALSE)</f>
        <v>#REF!</v>
      </c>
      <c r="Q89" s="84"/>
      <c r="R89" s="45" t="str">
        <f>IFERROR(VLOOKUP(月発!Q89,リスト!W$1:X494,2,FALSE),"")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VLOOKUP(月発!R89,リスト!#REF!,5,FALSE)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IFERROR(VLOOKUP(月発!H90,リスト!G$1:H56,2,FALSE),"")</f>
        <v/>
      </c>
      <c r="J90" s="84"/>
      <c r="K90" s="42" t="str">
        <f>IFERROR(VLOOKUP(月発!J90,リスト!J$1:K191,2,FALSE),"")</f>
        <v/>
      </c>
      <c r="L90" s="84"/>
      <c r="M90" s="42" t="str">
        <f>IFERROR(VLOOKUP(月発!L90,リスト!O$1:P4929,2,FALSE),"")</f>
        <v/>
      </c>
      <c r="N90" s="82"/>
      <c r="O90" s="82" t="e">
        <f>VLOOKUP(Q90,リスト!#REF!,2,FALSE)</f>
        <v>#REF!</v>
      </c>
      <c r="P90" s="82" t="e">
        <f>VLOOKUP(O90,リスト!U:AA,2,FALSE)</f>
        <v>#REF!</v>
      </c>
      <c r="Q90" s="84"/>
      <c r="R90" s="45" t="str">
        <f>IFERROR(VLOOKUP(月発!Q90,リスト!W$1:X495,2,FALSE),"")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VLOOKUP(月発!R90,リスト!#REF!,5,FALSE)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IFERROR(VLOOKUP(月発!H91,リスト!G$1:H57,2,FALSE),"")</f>
        <v/>
      </c>
      <c r="J91" s="84"/>
      <c r="K91" s="42" t="str">
        <f>IFERROR(VLOOKUP(月発!J91,リスト!J$1:K192,2,FALSE),"")</f>
        <v/>
      </c>
      <c r="L91" s="84"/>
      <c r="M91" s="42" t="str">
        <f>IFERROR(VLOOKUP(月発!L91,リスト!O$1:P4930,2,FALSE),"")</f>
        <v/>
      </c>
      <c r="N91" s="82"/>
      <c r="O91" s="82" t="e">
        <f>VLOOKUP(Q91,リスト!#REF!,2,FALSE)</f>
        <v>#REF!</v>
      </c>
      <c r="P91" s="82" t="e">
        <f>VLOOKUP(O91,リスト!U:AA,2,FALSE)</f>
        <v>#REF!</v>
      </c>
      <c r="Q91" s="84"/>
      <c r="R91" s="45" t="str">
        <f>IFERROR(VLOOKUP(月発!Q91,リスト!W$1:X496,2,FALSE),"")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VLOOKUP(月発!R91,リスト!#REF!,5,FALSE)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IFERROR(VLOOKUP(月発!H92,リスト!G$1:H58,2,FALSE),"")</f>
        <v/>
      </c>
      <c r="J92" s="84"/>
      <c r="K92" s="42" t="str">
        <f>IFERROR(VLOOKUP(月発!J92,リスト!J$1:K193,2,FALSE),"")</f>
        <v/>
      </c>
      <c r="L92" s="84"/>
      <c r="M92" s="42" t="str">
        <f>IFERROR(VLOOKUP(月発!L92,リスト!O$1:P4931,2,FALSE),"")</f>
        <v/>
      </c>
      <c r="N92" s="82"/>
      <c r="O92" s="82" t="e">
        <f>VLOOKUP(Q92,リスト!#REF!,2,FALSE)</f>
        <v>#REF!</v>
      </c>
      <c r="P92" s="82" t="e">
        <f>VLOOKUP(O92,リスト!U:AA,2,FALSE)</f>
        <v>#REF!</v>
      </c>
      <c r="Q92" s="84"/>
      <c r="R92" s="45" t="str">
        <f>IFERROR(VLOOKUP(月発!Q92,リスト!W$1:X497,2,FALSE),"")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VLOOKUP(月発!R92,リスト!#REF!,5,FALSE)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IFERROR(VLOOKUP(月発!H93,リスト!G$1:H59,2,FALSE),"")</f>
        <v/>
      </c>
      <c r="J93" s="84"/>
      <c r="K93" s="42" t="str">
        <f>IFERROR(VLOOKUP(月発!J93,リスト!J$1:K194,2,FALSE),"")</f>
        <v/>
      </c>
      <c r="L93" s="84"/>
      <c r="M93" s="42" t="str">
        <f>IFERROR(VLOOKUP(月発!L93,リスト!O$1:P4932,2,FALSE),"")</f>
        <v/>
      </c>
      <c r="N93" s="82"/>
      <c r="O93" s="82" t="e">
        <f>VLOOKUP(Q93,リスト!#REF!,2,FALSE)</f>
        <v>#REF!</v>
      </c>
      <c r="P93" s="82" t="e">
        <f>VLOOKUP(O93,リスト!U:AA,2,FALSE)</f>
        <v>#REF!</v>
      </c>
      <c r="Q93" s="84"/>
      <c r="R93" s="45" t="str">
        <f>IFERROR(VLOOKUP(月発!Q93,リスト!W$1:X498,2,FALSE),"")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VLOOKUP(月発!R93,リスト!U1:AA190,5,FALSE)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IFERROR(VLOOKUP(月発!H94,リスト!G$1:H60,2,FALSE),"")</f>
        <v/>
      </c>
      <c r="J94" s="84"/>
      <c r="K94" s="42" t="str">
        <f>IFERROR(VLOOKUP(月発!J94,リスト!J$1:K195,2,FALSE),"")</f>
        <v/>
      </c>
      <c r="L94" s="84"/>
      <c r="M94" s="42" t="str">
        <f>IFERROR(VLOOKUP(月発!L94,リスト!O$1:P4933,2,FALSE),"")</f>
        <v/>
      </c>
      <c r="N94" s="82"/>
      <c r="O94" s="82" t="e">
        <f>VLOOKUP(Q94,リスト!#REF!,2,FALSE)</f>
        <v>#REF!</v>
      </c>
      <c r="P94" s="82" t="e">
        <f>VLOOKUP(O94,リスト!U:AA,2,FALSE)</f>
        <v>#REF!</v>
      </c>
      <c r="Q94" s="84"/>
      <c r="R94" s="45" t="str">
        <f>IFERROR(VLOOKUP(月発!Q94,リスト!W$1:X499,2,FALSE),"")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VLOOKUP(月発!R94,リスト!U2:AA191,5,FALSE)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IFERROR(VLOOKUP(月発!H95,リスト!G$1:H61,2,FALSE),"")</f>
        <v/>
      </c>
      <c r="J95" s="84"/>
      <c r="K95" s="42" t="str">
        <f>IFERROR(VLOOKUP(月発!J95,リスト!J$1:K196,2,FALSE),"")</f>
        <v/>
      </c>
      <c r="L95" s="84"/>
      <c r="M95" s="42" t="str">
        <f>IFERROR(VLOOKUP(月発!L95,リスト!O$1:P4934,2,FALSE),"")</f>
        <v/>
      </c>
      <c r="N95" s="82"/>
      <c r="O95" s="82" t="e">
        <f>VLOOKUP(Q95,リスト!U1:AA395,2,FALSE)</f>
        <v>#N/A</v>
      </c>
      <c r="P95" s="82" t="e">
        <f>VLOOKUP(O95,リスト!U:AA,2,FALSE)</f>
        <v>#N/A</v>
      </c>
      <c r="Q95" s="84"/>
      <c r="R95" s="45" t="str">
        <f>IFERROR(VLOOKUP(月発!Q95,リスト!W$1:X500,2,FALSE),"")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VLOOKUP(月発!R95,リスト!U3:AA192,5,FALSE)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IFERROR(VLOOKUP(月発!H96,リスト!G$1:H62,2,FALSE),"")</f>
        <v/>
      </c>
      <c r="J96" s="84"/>
      <c r="K96" s="42" t="str">
        <f>IFERROR(VLOOKUP(月発!J96,リスト!J$1:K197,2,FALSE),"")</f>
        <v/>
      </c>
      <c r="L96" s="84"/>
      <c r="M96" s="42" t="str">
        <f>IFERROR(VLOOKUP(月発!L96,リスト!O$1:P4935,2,FALSE),"")</f>
        <v/>
      </c>
      <c r="N96" s="82"/>
      <c r="O96" s="82" t="e">
        <f>VLOOKUP(Q96,リスト!U2:AA396,2,FALSE)</f>
        <v>#N/A</v>
      </c>
      <c r="P96" s="82" t="e">
        <f>VLOOKUP(O96,リスト!U:AA,2,FALSE)</f>
        <v>#N/A</v>
      </c>
      <c r="Q96" s="84"/>
      <c r="R96" s="45" t="str">
        <f>IFERROR(VLOOKUP(月発!Q96,リスト!W$1:X501,2,FALSE),"")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VLOOKUP(月発!R96,リスト!U4:AA193,5,FALSE)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IFERROR(VLOOKUP(月発!H97,リスト!G$1:H63,2,FALSE),"")</f>
        <v/>
      </c>
      <c r="J97" s="84"/>
      <c r="K97" s="42" t="str">
        <f>IFERROR(VLOOKUP(月発!J97,リスト!J$1:K198,2,FALSE),"")</f>
        <v/>
      </c>
      <c r="L97" s="84"/>
      <c r="M97" s="42" t="str">
        <f>IFERROR(VLOOKUP(月発!L97,リスト!O$1:P4936,2,FALSE),"")</f>
        <v/>
      </c>
      <c r="N97" s="82"/>
      <c r="O97" s="82" t="e">
        <f>VLOOKUP(Q97,リスト!U3:AA397,2,FALSE)</f>
        <v>#N/A</v>
      </c>
      <c r="P97" s="82" t="e">
        <f>VLOOKUP(O97,リスト!U:AA,2,FALSE)</f>
        <v>#N/A</v>
      </c>
      <c r="Q97" s="84"/>
      <c r="R97" s="45" t="str">
        <f>IFERROR(VLOOKUP(月発!Q97,リスト!W$1:X502,2,FALSE),"")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VLOOKUP(月発!R97,リスト!U5:AA194,5,FALSE)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IFERROR(VLOOKUP(月発!H98,リスト!G$1:H103,2,FALSE),"")</f>
        <v/>
      </c>
      <c r="J98" s="84"/>
      <c r="K98" s="42" t="str">
        <f>IFERROR(VLOOKUP(月発!J98,リスト!J$1:K199,2,FALSE),"")</f>
        <v/>
      </c>
      <c r="L98" s="84"/>
      <c r="M98" s="42" t="str">
        <f>IFERROR(VLOOKUP(月発!L98,リスト!O$1:P4937,2,FALSE),"")</f>
        <v/>
      </c>
      <c r="N98" s="82"/>
      <c r="O98" s="82" t="e">
        <f>VLOOKUP(Q98,リスト!U4:AA398,2,FALSE)</f>
        <v>#N/A</v>
      </c>
      <c r="P98" s="82" t="e">
        <f>VLOOKUP(O98,リスト!U:AA,2,FALSE)</f>
        <v>#N/A</v>
      </c>
      <c r="Q98" s="84"/>
      <c r="R98" s="45" t="str">
        <f>IFERROR(VLOOKUP(月発!Q98,リスト!W$1:X503,2,FALSE),"")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VLOOKUP(月発!R98,リスト!U6:AA195,5,FALSE)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IFERROR(VLOOKUP(月発!H99,リスト!G$1:H104,2,FALSE),"")</f>
        <v/>
      </c>
      <c r="J99" s="84"/>
      <c r="K99" s="42" t="str">
        <f>IFERROR(VLOOKUP(月発!J99,リスト!J$1:K200,2,FALSE),"")</f>
        <v/>
      </c>
      <c r="L99" s="84"/>
      <c r="M99" s="42" t="str">
        <f>IFERROR(VLOOKUP(月発!L99,リスト!O$1:P4938,2,FALSE),"")</f>
        <v/>
      </c>
      <c r="N99" s="82"/>
      <c r="O99" s="82" t="e">
        <f>VLOOKUP(Q99,リスト!U5:AA399,2,FALSE)</f>
        <v>#N/A</v>
      </c>
      <c r="P99" s="82" t="e">
        <f>VLOOKUP(O99,リスト!U:AA,2,FALSE)</f>
        <v>#N/A</v>
      </c>
      <c r="Q99" s="84"/>
      <c r="R99" s="45" t="str">
        <f>IFERROR(VLOOKUP(月発!Q99,リスト!W$1:X504,2,FALSE),"")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VLOOKUP(月発!R99,リスト!U7:AA196,5,FALSE)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IFERROR(VLOOKUP(月発!H100,リスト!G$1:H105,2,FALSE),"")</f>
        <v/>
      </c>
      <c r="J100" s="84"/>
      <c r="K100" s="42" t="str">
        <f>IFERROR(VLOOKUP(月発!J100,リスト!J$1:K201,2,FALSE),"")</f>
        <v/>
      </c>
      <c r="L100" s="84"/>
      <c r="M100" s="42" t="str">
        <f>IFERROR(VLOOKUP(月発!L100,リスト!O$1:P4939,2,FALSE),"")</f>
        <v/>
      </c>
      <c r="N100" s="82"/>
      <c r="O100" s="82" t="e">
        <f>VLOOKUP(Q100,リスト!U6:AA400,2,FALSE)</f>
        <v>#N/A</v>
      </c>
      <c r="P100" s="82" t="e">
        <f>VLOOKUP(O100,リスト!U:AA,2,FALSE)</f>
        <v>#N/A</v>
      </c>
      <c r="Q100" s="84"/>
      <c r="R100" s="45" t="str">
        <f>IFERROR(VLOOKUP(月発!Q100,リスト!W$1:X505,2,FALSE),"")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VLOOKUP(月発!R100,リスト!U8:AA197,5,FALSE)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IFERROR(VLOOKUP(月発!H101,リスト!G$1:H106,2,FALSE),"")</f>
        <v/>
      </c>
      <c r="J101" s="84"/>
      <c r="K101" s="42" t="str">
        <f>IFERROR(VLOOKUP(月発!J101,リスト!J$1:K202,2,FALSE),"")</f>
        <v/>
      </c>
      <c r="L101" s="84"/>
      <c r="M101" s="42" t="str">
        <f>IFERROR(VLOOKUP(月発!L101,リスト!O$1:P4940,2,FALSE),"")</f>
        <v/>
      </c>
      <c r="N101" s="82"/>
      <c r="O101" s="82" t="e">
        <f>VLOOKUP(Q101,リスト!U7:AA401,2,FALSE)</f>
        <v>#N/A</v>
      </c>
      <c r="P101" s="82" t="e">
        <f>VLOOKUP(O101,リスト!U:AA,2,FALSE)</f>
        <v>#N/A</v>
      </c>
      <c r="Q101" s="84"/>
      <c r="R101" s="45" t="str">
        <f>IFERROR(VLOOKUP(月発!Q101,リスト!W$1:X506,2,FALSE),"")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VLOOKUP(月発!R101,リスト!U9:AA198,5,FALSE)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IFERROR(VLOOKUP(月発!H102,リスト!G$1:H107,2,FALSE),"")</f>
        <v/>
      </c>
      <c r="J102" s="84"/>
      <c r="K102" s="42" t="str">
        <f>IFERROR(VLOOKUP(月発!J102,リスト!J$1:K203,2,FALSE),"")</f>
        <v/>
      </c>
      <c r="L102" s="84"/>
      <c r="M102" s="42" t="str">
        <f>IFERROR(VLOOKUP(月発!L102,リスト!O$1:P4941,2,FALSE),"")</f>
        <v/>
      </c>
      <c r="N102" s="82"/>
      <c r="O102" s="82" t="e">
        <f>VLOOKUP(Q102,リスト!U8:AA402,2,FALSE)</f>
        <v>#N/A</v>
      </c>
      <c r="P102" s="82" t="e">
        <f>VLOOKUP(O102,リスト!U:AA,2,FALSE)</f>
        <v>#N/A</v>
      </c>
      <c r="Q102" s="84"/>
      <c r="R102" s="45" t="str">
        <f>IFERROR(VLOOKUP(月発!Q102,リスト!W$1:X507,2,FALSE),"")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VLOOKUP(月発!R102,リスト!U10:AA199,5,FALSE)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IFERROR(VLOOKUP(月発!H103,リスト!G$1:H108,2,FALSE),"")</f>
        <v/>
      </c>
      <c r="J103" s="84"/>
      <c r="K103" s="42" t="str">
        <f>IFERROR(VLOOKUP(月発!J103,リスト!J$1:K204,2,FALSE),"")</f>
        <v/>
      </c>
      <c r="L103" s="84"/>
      <c r="M103" s="42" t="str">
        <f>IFERROR(VLOOKUP(月発!L103,リスト!O$1:P4942,2,FALSE),"")</f>
        <v/>
      </c>
      <c r="N103" s="82"/>
      <c r="O103" s="82" t="e">
        <f>VLOOKUP(Q103,リスト!U9:AA403,2,FALSE)</f>
        <v>#N/A</v>
      </c>
      <c r="P103" s="82" t="e">
        <f>VLOOKUP(O103,リスト!U:AA,2,FALSE)</f>
        <v>#N/A</v>
      </c>
      <c r="Q103" s="84"/>
      <c r="R103" s="45" t="str">
        <f>IFERROR(VLOOKUP(月発!Q103,リスト!W$1:X508,2,FALSE),"")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VLOOKUP(月発!R103,リスト!U11:AA200,5,FALSE)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IFERROR(VLOOKUP(月発!H104,リスト!G$1:H109,2,FALSE),"")</f>
        <v/>
      </c>
      <c r="J104" s="84"/>
      <c r="K104" s="42" t="str">
        <f>IFERROR(VLOOKUP(月発!J104,リスト!J$1:K205,2,FALSE),"")</f>
        <v/>
      </c>
      <c r="L104" s="84"/>
      <c r="M104" s="42" t="str">
        <f>IFERROR(VLOOKUP(月発!L104,リスト!O$1:P4943,2,FALSE),"")</f>
        <v/>
      </c>
      <c r="N104" s="82"/>
      <c r="O104" s="82" t="e">
        <f>VLOOKUP(Q104,リスト!U10:AA404,2,FALSE)</f>
        <v>#N/A</v>
      </c>
      <c r="P104" s="82" t="e">
        <f>VLOOKUP(O104,リスト!U:AA,2,FALSE)</f>
        <v>#N/A</v>
      </c>
      <c r="Q104" s="84"/>
      <c r="R104" s="45" t="str">
        <f>IFERROR(VLOOKUP(月発!Q104,リスト!W$1:X509,2,FALSE),"")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VLOOKUP(月発!R104,リスト!U12:AA201,5,FALSE)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IFERROR(VLOOKUP(月発!H105,リスト!G$1:H110,2,FALSE),"")</f>
        <v/>
      </c>
      <c r="J105" s="84"/>
      <c r="K105" s="42" t="str">
        <f>IFERROR(VLOOKUP(月発!J105,リスト!J$1:K206,2,FALSE),"")</f>
        <v/>
      </c>
      <c r="L105" s="84"/>
      <c r="M105" s="42" t="str">
        <f>IFERROR(VLOOKUP(月発!L105,リスト!O$1:P4944,2,FALSE),"")</f>
        <v/>
      </c>
      <c r="N105" s="82"/>
      <c r="O105" s="82" t="e">
        <f>VLOOKUP(Q105,リスト!U11:AA405,2,FALSE)</f>
        <v>#N/A</v>
      </c>
      <c r="P105" s="82" t="e">
        <f>VLOOKUP(O105,リスト!U:AA,2,FALSE)</f>
        <v>#N/A</v>
      </c>
      <c r="Q105" s="84"/>
      <c r="R105" s="45" t="str">
        <f>IFERROR(VLOOKUP(月発!Q105,リスト!W$1:X510,2,FALSE),"")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VLOOKUP(月発!R105,リスト!U13:AA202,5,FALSE)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IFERROR(VLOOKUP(月発!H106,リスト!G$1:H111,2,FALSE),"")</f>
        <v/>
      </c>
      <c r="J106" s="84"/>
      <c r="K106" s="42" t="str">
        <f>IFERROR(VLOOKUP(月発!J106,リスト!J$1:K207,2,FALSE),"")</f>
        <v/>
      </c>
      <c r="L106" s="84"/>
      <c r="M106" s="42" t="str">
        <f>IFERROR(VLOOKUP(月発!L106,リスト!O$1:P4945,2,FALSE),"")</f>
        <v/>
      </c>
      <c r="N106" s="82"/>
      <c r="O106" s="82" t="e">
        <f>VLOOKUP(Q106,リスト!U12:AA406,2,FALSE)</f>
        <v>#N/A</v>
      </c>
      <c r="P106" s="82" t="e">
        <f>VLOOKUP(O106,リスト!U:AA,2,FALSE)</f>
        <v>#N/A</v>
      </c>
      <c r="Q106" s="84"/>
      <c r="R106" s="45" t="str">
        <f>IFERROR(VLOOKUP(月発!Q106,リスト!W$1:X511,2,FALSE),"")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VLOOKUP(月発!R106,リスト!U14:AA203,5,FALSE)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IFERROR(VLOOKUP(月発!H107,リスト!G$1:H112,2,FALSE),"")</f>
        <v/>
      </c>
      <c r="J107" s="84"/>
      <c r="K107" s="42" t="str">
        <f>IFERROR(VLOOKUP(月発!J107,リスト!J$1:K208,2,FALSE),"")</f>
        <v/>
      </c>
      <c r="L107" s="84"/>
      <c r="M107" s="42" t="str">
        <f>IFERROR(VLOOKUP(月発!L107,リスト!O$1:P4946,2,FALSE),"")</f>
        <v/>
      </c>
      <c r="N107" s="82"/>
      <c r="O107" s="82" t="e">
        <f>VLOOKUP(Q107,リスト!U13:AA407,2,FALSE)</f>
        <v>#N/A</v>
      </c>
      <c r="P107" s="82" t="e">
        <f>VLOOKUP(O107,リスト!U:AA,2,FALSE)</f>
        <v>#N/A</v>
      </c>
      <c r="Q107" s="84"/>
      <c r="R107" s="45" t="str">
        <f>IFERROR(VLOOKUP(月発!Q107,リスト!W$1:X512,2,FALSE),"")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VLOOKUP(月発!R107,リスト!U15:AA204,5,FALSE)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IFERROR(VLOOKUP(月発!H108,リスト!G$1:H113,2,FALSE),"")</f>
        <v/>
      </c>
      <c r="J108" s="84"/>
      <c r="K108" s="42" t="str">
        <f>IFERROR(VLOOKUP(月発!J108,リスト!J$1:K209,2,FALSE),"")</f>
        <v/>
      </c>
      <c r="L108" s="84"/>
      <c r="M108" s="42" t="str">
        <f>IFERROR(VLOOKUP(月発!L108,リスト!O$1:P4947,2,FALSE),"")</f>
        <v/>
      </c>
      <c r="N108" s="82"/>
      <c r="O108" s="82" t="e">
        <f>VLOOKUP(Q108,リスト!U14:AA408,2,FALSE)</f>
        <v>#N/A</v>
      </c>
      <c r="P108" s="82" t="e">
        <f>VLOOKUP(O108,リスト!U:AA,2,FALSE)</f>
        <v>#N/A</v>
      </c>
      <c r="Q108" s="84"/>
      <c r="R108" s="45" t="str">
        <f>IFERROR(VLOOKUP(月発!Q108,リスト!W$1:X513,2,FALSE),"")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VLOOKUP(月発!R108,リスト!U16:AA205,5,FALSE)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IFERROR(VLOOKUP(月発!H109,リスト!G$1:H114,2,FALSE),"")</f>
        <v/>
      </c>
      <c r="J109" s="84"/>
      <c r="K109" s="42" t="str">
        <f>IFERROR(VLOOKUP(月発!J109,リスト!J$1:K210,2,FALSE),"")</f>
        <v/>
      </c>
      <c r="L109" s="84"/>
      <c r="M109" s="42" t="str">
        <f>IFERROR(VLOOKUP(月発!L109,リスト!O$1:P4948,2,FALSE),"")</f>
        <v/>
      </c>
      <c r="N109" s="82"/>
      <c r="O109" s="82" t="e">
        <f>VLOOKUP(Q109,リスト!U15:AA409,2,FALSE)</f>
        <v>#N/A</v>
      </c>
      <c r="P109" s="82" t="e">
        <f>VLOOKUP(O109,リスト!U:AA,2,FALSE)</f>
        <v>#N/A</v>
      </c>
      <c r="Q109" s="84"/>
      <c r="R109" s="45" t="str">
        <f>IFERROR(VLOOKUP(月発!Q109,リスト!W$1:X514,2,FALSE),"")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VLOOKUP(月発!R109,リスト!U17:AA206,5,FALSE)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IFERROR(VLOOKUP(月発!H110,リスト!G$1:H115,2,FALSE),"")</f>
        <v/>
      </c>
      <c r="J110" s="84"/>
      <c r="K110" s="42" t="str">
        <f>IFERROR(VLOOKUP(月発!J110,リスト!J$1:K211,2,FALSE),"")</f>
        <v/>
      </c>
      <c r="L110" s="84"/>
      <c r="M110" s="42" t="str">
        <f>IFERROR(VLOOKUP(月発!L110,リスト!O$1:P4949,2,FALSE),"")</f>
        <v/>
      </c>
      <c r="N110" s="82"/>
      <c r="O110" s="82" t="e">
        <f>VLOOKUP(Q110,リスト!U16:AA410,2,FALSE)</f>
        <v>#N/A</v>
      </c>
      <c r="P110" s="82" t="e">
        <f>VLOOKUP(O110,リスト!U:AA,2,FALSE)</f>
        <v>#N/A</v>
      </c>
      <c r="Q110" s="84"/>
      <c r="R110" s="45" t="str">
        <f>IFERROR(VLOOKUP(月発!Q110,リスト!W$1:X515,2,FALSE),"")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VLOOKUP(月発!R110,リスト!U18:AA207,5,FALSE)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IFERROR(VLOOKUP(月発!H111,リスト!G$1:H116,2,FALSE),"")</f>
        <v/>
      </c>
      <c r="J111" s="84"/>
      <c r="K111" s="42" t="str">
        <f>IFERROR(VLOOKUP(月発!J111,リスト!J$1:K212,2,FALSE),"")</f>
        <v/>
      </c>
      <c r="L111" s="84"/>
      <c r="M111" s="42" t="str">
        <f>IFERROR(VLOOKUP(月発!L111,リスト!O$1:P4950,2,FALSE),"")</f>
        <v/>
      </c>
      <c r="N111" s="82"/>
      <c r="O111" s="82" t="e">
        <f>VLOOKUP(Q111,リスト!U17:AA411,2,FALSE)</f>
        <v>#N/A</v>
      </c>
      <c r="P111" s="82" t="e">
        <f>VLOOKUP(O111,リスト!U:AA,2,FALSE)</f>
        <v>#N/A</v>
      </c>
      <c r="Q111" s="84"/>
      <c r="R111" s="45" t="str">
        <f>IFERROR(VLOOKUP(月発!Q111,リスト!W$1:X516,2,FALSE),"")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VLOOKUP(月発!R111,リスト!U19:AA208,5,FALSE)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IFERROR(VLOOKUP(月発!H112,リスト!G$1:H117,2,FALSE),"")</f>
        <v/>
      </c>
      <c r="J112" s="84"/>
      <c r="K112" s="42" t="str">
        <f>IFERROR(VLOOKUP(月発!J112,リスト!J$1:K213,2,FALSE),"")</f>
        <v/>
      </c>
      <c r="L112" s="84"/>
      <c r="M112" s="42" t="str">
        <f>IFERROR(VLOOKUP(月発!L112,リスト!O$1:P4951,2,FALSE),"")</f>
        <v/>
      </c>
      <c r="N112" s="82"/>
      <c r="O112" s="82" t="e">
        <f>VLOOKUP(Q112,リスト!U18:AA412,2,FALSE)</f>
        <v>#N/A</v>
      </c>
      <c r="P112" s="82" t="e">
        <f>VLOOKUP(O112,リスト!U:AA,2,FALSE)</f>
        <v>#N/A</v>
      </c>
      <c r="Q112" s="84"/>
      <c r="R112" s="45" t="str">
        <f>IFERROR(VLOOKUP(月発!Q112,リスト!W$1:X517,2,FALSE),"")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VLOOKUP(月発!R112,リスト!U20:AA209,5,FALSE)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IFERROR(VLOOKUP(月発!H113,リスト!G$1:H118,2,FALSE),"")</f>
        <v/>
      </c>
      <c r="J113" s="84"/>
      <c r="K113" s="42" t="str">
        <f>IFERROR(VLOOKUP(月発!J113,リスト!J$1:K214,2,FALSE),"")</f>
        <v/>
      </c>
      <c r="L113" s="84"/>
      <c r="M113" s="42" t="str">
        <f>IFERROR(VLOOKUP(月発!L113,リスト!O$1:P4952,2,FALSE),"")</f>
        <v/>
      </c>
      <c r="N113" s="82"/>
      <c r="O113" s="82" t="e">
        <f>VLOOKUP(Q113,リスト!U19:AA413,2,FALSE)</f>
        <v>#N/A</v>
      </c>
      <c r="P113" s="82" t="e">
        <f>VLOOKUP(O113,リスト!U:AA,2,FALSE)</f>
        <v>#N/A</v>
      </c>
      <c r="Q113" s="84"/>
      <c r="R113" s="45" t="str">
        <f>IFERROR(VLOOKUP(月発!Q113,リスト!W$1:X518,2,FALSE),"")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VLOOKUP(月発!R113,リスト!U21:AA210,5,FALSE)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IFERROR(VLOOKUP(月発!H114,リスト!G$1:H119,2,FALSE),"")</f>
        <v/>
      </c>
      <c r="J114" s="84"/>
      <c r="K114" s="42" t="str">
        <f>IFERROR(VLOOKUP(月発!J114,リスト!J$1:K215,2,FALSE),"")</f>
        <v/>
      </c>
      <c r="L114" s="84"/>
      <c r="M114" s="42" t="str">
        <f>IFERROR(VLOOKUP(月発!L114,リスト!O$1:P4953,2,FALSE),"")</f>
        <v/>
      </c>
      <c r="N114" s="82"/>
      <c r="O114" s="82" t="e">
        <f>VLOOKUP(Q114,リスト!U20:AA414,2,FALSE)</f>
        <v>#N/A</v>
      </c>
      <c r="P114" s="82" t="e">
        <f>VLOOKUP(O114,リスト!U:AA,2,FALSE)</f>
        <v>#N/A</v>
      </c>
      <c r="Q114" s="84"/>
      <c r="R114" s="45" t="str">
        <f>IFERROR(VLOOKUP(月発!Q114,リスト!W$1:X519,2,FALSE),"")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VLOOKUP(月発!R114,リスト!U22:AA211,5,FALSE)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IFERROR(VLOOKUP(月発!H115,リスト!G$1:H120,2,FALSE),"")</f>
        <v/>
      </c>
      <c r="J115" s="84"/>
      <c r="K115" s="42" t="str">
        <f>IFERROR(VLOOKUP(月発!J115,リスト!J$1:K216,2,FALSE),"")</f>
        <v/>
      </c>
      <c r="L115" s="84"/>
      <c r="M115" s="42" t="str">
        <f>IFERROR(VLOOKUP(月発!L115,リスト!O$1:P4954,2,FALSE),"")</f>
        <v/>
      </c>
      <c r="N115" s="82"/>
      <c r="O115" s="82" t="e">
        <f>VLOOKUP(Q115,リスト!U21:AA415,2,FALSE)</f>
        <v>#N/A</v>
      </c>
      <c r="P115" s="82" t="e">
        <f>VLOOKUP(O115,リスト!U:AA,2,FALSE)</f>
        <v>#N/A</v>
      </c>
      <c r="Q115" s="84"/>
      <c r="R115" s="45" t="str">
        <f>IFERROR(VLOOKUP(月発!Q115,リスト!W$1:X520,2,FALSE),"")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VLOOKUP(月発!R115,リスト!U23:AA212,5,FALSE)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IFERROR(VLOOKUP(月発!H116,リスト!G$1:H121,2,FALSE),"")</f>
        <v/>
      </c>
      <c r="J116" s="84"/>
      <c r="K116" s="42" t="str">
        <f>IFERROR(VLOOKUP(月発!J116,リスト!J$1:K217,2,FALSE),"")</f>
        <v/>
      </c>
      <c r="L116" s="84"/>
      <c r="M116" s="42" t="str">
        <f>IFERROR(VLOOKUP(月発!L116,リスト!O$1:P4955,2,FALSE),"")</f>
        <v/>
      </c>
      <c r="N116" s="82"/>
      <c r="O116" s="82" t="e">
        <f>VLOOKUP(Q116,リスト!U22:AA416,2,FALSE)</f>
        <v>#N/A</v>
      </c>
      <c r="P116" s="82" t="e">
        <f>VLOOKUP(O116,リスト!U:AA,2,FALSE)</f>
        <v>#N/A</v>
      </c>
      <c r="Q116" s="84"/>
      <c r="R116" s="45" t="str">
        <f>IFERROR(VLOOKUP(月発!Q116,リスト!W$1:X521,2,FALSE),"")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VLOOKUP(月発!R116,リスト!U24:AA213,5,FALSE)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IFERROR(VLOOKUP(月発!H117,リスト!G$1:H122,2,FALSE),"")</f>
        <v/>
      </c>
      <c r="J117" s="84"/>
      <c r="K117" s="42" t="str">
        <f>IFERROR(VLOOKUP(月発!J117,リスト!J$1:K218,2,FALSE),"")</f>
        <v/>
      </c>
      <c r="L117" s="84"/>
      <c r="M117" s="42" t="str">
        <f>IFERROR(VLOOKUP(月発!L117,リスト!O$1:P4956,2,FALSE),"")</f>
        <v/>
      </c>
      <c r="N117" s="82"/>
      <c r="O117" s="82" t="e">
        <f>VLOOKUP(Q117,リスト!U23:AA417,2,FALSE)</f>
        <v>#N/A</v>
      </c>
      <c r="P117" s="82" t="e">
        <f>VLOOKUP(O117,リスト!U:AA,2,FALSE)</f>
        <v>#N/A</v>
      </c>
      <c r="Q117" s="84"/>
      <c r="R117" s="45" t="str">
        <f>IFERROR(VLOOKUP(月発!Q117,リスト!W$1:X522,2,FALSE),"")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VLOOKUP(月発!R117,リスト!U25:AA214,5,FALSE)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IFERROR(VLOOKUP(月発!H118,リスト!G$1:H123,2,FALSE),"")</f>
        <v/>
      </c>
      <c r="J118" s="84"/>
      <c r="K118" s="42" t="str">
        <f>IFERROR(VLOOKUP(月発!J118,リスト!J$1:K219,2,FALSE),"")</f>
        <v/>
      </c>
      <c r="L118" s="84"/>
      <c r="M118" s="42" t="str">
        <f>IFERROR(VLOOKUP(月発!L118,リスト!O$1:P4957,2,FALSE),"")</f>
        <v/>
      </c>
      <c r="N118" s="82"/>
      <c r="O118" s="82" t="e">
        <f>VLOOKUP(Q118,リスト!U24:AA418,2,FALSE)</f>
        <v>#N/A</v>
      </c>
      <c r="P118" s="82" t="e">
        <f>VLOOKUP(O118,リスト!U:AA,2,FALSE)</f>
        <v>#N/A</v>
      </c>
      <c r="Q118" s="84"/>
      <c r="R118" s="45" t="str">
        <f>IFERROR(VLOOKUP(月発!Q118,リスト!W$1:X523,2,FALSE),"")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VLOOKUP(月発!R118,リスト!U26:AA215,5,FALSE)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IFERROR(VLOOKUP(月発!H119,リスト!G$1:H124,2,FALSE),"")</f>
        <v/>
      </c>
      <c r="J119" s="84"/>
      <c r="K119" s="42" t="str">
        <f>IFERROR(VLOOKUP(月発!J119,リスト!J$1:K220,2,FALSE),"")</f>
        <v/>
      </c>
      <c r="L119" s="84"/>
      <c r="M119" s="42" t="str">
        <f>IFERROR(VLOOKUP(月発!L119,リスト!O$1:P4958,2,FALSE),"")</f>
        <v/>
      </c>
      <c r="N119" s="82"/>
      <c r="O119" s="82" t="e">
        <f>VLOOKUP(Q119,リスト!U25:AA419,2,FALSE)</f>
        <v>#N/A</v>
      </c>
      <c r="P119" s="82" t="e">
        <f>VLOOKUP(O119,リスト!U:AA,2,FALSE)</f>
        <v>#N/A</v>
      </c>
      <c r="Q119" s="84"/>
      <c r="R119" s="45" t="str">
        <f>IFERROR(VLOOKUP(月発!Q119,リスト!W$1:X524,2,FALSE),"")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VLOOKUP(月発!R119,リスト!U27:AA216,5,FALSE)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IFERROR(VLOOKUP(月発!H120,リスト!G$1:H125,2,FALSE),"")</f>
        <v/>
      </c>
      <c r="J120" s="84"/>
      <c r="K120" s="42" t="str">
        <f>IFERROR(VLOOKUP(月発!J120,リスト!J$1:K221,2,FALSE),"")</f>
        <v/>
      </c>
      <c r="L120" s="84"/>
      <c r="M120" s="42" t="str">
        <f>IFERROR(VLOOKUP(月発!L120,リスト!O$1:P4959,2,FALSE),"")</f>
        <v/>
      </c>
      <c r="N120" s="82"/>
      <c r="O120" s="82" t="e">
        <f>VLOOKUP(Q120,リスト!U26:AA420,2,FALSE)</f>
        <v>#N/A</v>
      </c>
      <c r="P120" s="82" t="e">
        <f>VLOOKUP(O120,リスト!U:AA,2,FALSE)</f>
        <v>#N/A</v>
      </c>
      <c r="Q120" s="84"/>
      <c r="R120" s="45" t="str">
        <f>IFERROR(VLOOKUP(月発!Q120,リスト!W$1:X525,2,FALSE),"")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VLOOKUP(月発!R120,リスト!U28:AA217,5,FALSE)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IFERROR(VLOOKUP(月発!H121,リスト!G$1:H126,2,FALSE),"")</f>
        <v/>
      </c>
      <c r="J121" s="84"/>
      <c r="K121" s="42" t="str">
        <f>IFERROR(VLOOKUP(月発!J121,リスト!J$1:K222,2,FALSE),"")</f>
        <v/>
      </c>
      <c r="L121" s="84"/>
      <c r="M121" s="42" t="str">
        <f>IFERROR(VLOOKUP(月発!L121,リスト!O$1:P4960,2,FALSE),"")</f>
        <v/>
      </c>
      <c r="N121" s="82"/>
      <c r="O121" s="82" t="e">
        <f>VLOOKUP(Q121,リスト!U27:AA421,2,FALSE)</f>
        <v>#N/A</v>
      </c>
      <c r="P121" s="82" t="e">
        <f>VLOOKUP(O121,リスト!U:AA,2,FALSE)</f>
        <v>#N/A</v>
      </c>
      <c r="Q121" s="84"/>
      <c r="R121" s="45" t="str">
        <f>IFERROR(VLOOKUP(月発!Q121,リスト!W$1:X526,2,FALSE),"")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VLOOKUP(月発!R121,リスト!U29:AA218,5,FALSE)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IFERROR(VLOOKUP(月発!H122,リスト!G$1:H127,2,FALSE),"")</f>
        <v/>
      </c>
      <c r="J122" s="84"/>
      <c r="K122" s="42" t="str">
        <f>IFERROR(VLOOKUP(月発!J122,リスト!J$1:K223,2,FALSE),"")</f>
        <v/>
      </c>
      <c r="L122" s="84"/>
      <c r="M122" s="42" t="str">
        <f>IFERROR(VLOOKUP(月発!L122,リスト!O$1:P4961,2,FALSE),"")</f>
        <v/>
      </c>
      <c r="N122" s="82"/>
      <c r="O122" s="82" t="e">
        <f>VLOOKUP(Q122,リスト!U28:AA422,2,FALSE)</f>
        <v>#N/A</v>
      </c>
      <c r="P122" s="82" t="e">
        <f>VLOOKUP(O122,リスト!U:AA,2,FALSE)</f>
        <v>#N/A</v>
      </c>
      <c r="Q122" s="84"/>
      <c r="R122" s="45" t="str">
        <f>IFERROR(VLOOKUP(月発!Q122,リスト!W$1:X527,2,FALSE),"")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VLOOKUP(月発!R122,リスト!U30:AA219,5,FALSE)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IFERROR(VLOOKUP(月発!H123,リスト!G$1:H128,2,FALSE),"")</f>
        <v/>
      </c>
      <c r="J123" s="84"/>
      <c r="K123" s="42" t="str">
        <f>IFERROR(VLOOKUP(月発!J123,リスト!J$1:K224,2,FALSE),"")</f>
        <v/>
      </c>
      <c r="L123" s="84"/>
      <c r="M123" s="42" t="str">
        <f>IFERROR(VLOOKUP(月発!L123,リスト!O$1:P4962,2,FALSE),"")</f>
        <v/>
      </c>
      <c r="N123" s="82"/>
      <c r="O123" s="82" t="e">
        <f>VLOOKUP(Q123,リスト!U29:AA423,2,FALSE)</f>
        <v>#N/A</v>
      </c>
      <c r="P123" s="82" t="e">
        <f>VLOOKUP(O123,リスト!U:AA,2,FALSE)</f>
        <v>#N/A</v>
      </c>
      <c r="Q123" s="84"/>
      <c r="R123" s="45" t="str">
        <f>IFERROR(VLOOKUP(月発!Q123,リスト!W$1:X528,2,FALSE),"")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VLOOKUP(月発!R123,リスト!U31:AA220,5,FALSE)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IFERROR(VLOOKUP(月発!H124,リスト!G$1:H129,2,FALSE),"")</f>
        <v/>
      </c>
      <c r="J124" s="84"/>
      <c r="K124" s="42" t="str">
        <f>IFERROR(VLOOKUP(月発!J124,リスト!J$1:K225,2,FALSE),"")</f>
        <v/>
      </c>
      <c r="L124" s="84"/>
      <c r="M124" s="42" t="str">
        <f>IFERROR(VLOOKUP(月発!L124,リスト!O$1:P4963,2,FALSE),"")</f>
        <v/>
      </c>
      <c r="N124" s="82"/>
      <c r="O124" s="82" t="e">
        <f>VLOOKUP(Q124,リスト!U30:AA424,2,FALSE)</f>
        <v>#N/A</v>
      </c>
      <c r="P124" s="82" t="e">
        <f>VLOOKUP(O124,リスト!U:AA,2,FALSE)</f>
        <v>#N/A</v>
      </c>
      <c r="Q124" s="84"/>
      <c r="R124" s="45" t="str">
        <f>IFERROR(VLOOKUP(月発!Q124,リスト!W$1:X529,2,FALSE),"")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VLOOKUP(月発!R124,リスト!U32:AA221,5,FALSE)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IFERROR(VLOOKUP(月発!H125,リスト!G$1:H130,2,FALSE),"")</f>
        <v/>
      </c>
      <c r="J125" s="84"/>
      <c r="K125" s="42" t="str">
        <f>IFERROR(VLOOKUP(月発!J125,リスト!J$1:K226,2,FALSE),"")</f>
        <v/>
      </c>
      <c r="L125" s="84"/>
      <c r="M125" s="42" t="str">
        <f>IFERROR(VLOOKUP(月発!L125,リスト!O$1:P4964,2,FALSE),"")</f>
        <v/>
      </c>
      <c r="N125" s="82"/>
      <c r="O125" s="82" t="e">
        <f>VLOOKUP(Q125,リスト!U31:AA425,2,FALSE)</f>
        <v>#N/A</v>
      </c>
      <c r="P125" s="82" t="e">
        <f>VLOOKUP(O125,リスト!U:AA,2,FALSE)</f>
        <v>#N/A</v>
      </c>
      <c r="Q125" s="84"/>
      <c r="R125" s="45" t="str">
        <f>IFERROR(VLOOKUP(月発!Q125,リスト!W$1:X530,2,FALSE),"")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VLOOKUP(月発!R125,リスト!U33:AA222,5,FALSE)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IFERROR(VLOOKUP(月発!H126,リスト!G$1:H131,2,FALSE),"")</f>
        <v/>
      </c>
      <c r="J126" s="84"/>
      <c r="K126" s="42" t="str">
        <f>IFERROR(VLOOKUP(月発!J126,リスト!J$1:K227,2,FALSE),"")</f>
        <v/>
      </c>
      <c r="L126" s="84"/>
      <c r="M126" s="42" t="str">
        <f>IFERROR(VLOOKUP(月発!L126,リスト!O$1:P4965,2,FALSE),"")</f>
        <v/>
      </c>
      <c r="N126" s="82"/>
      <c r="O126" s="82" t="e">
        <f>VLOOKUP(Q126,リスト!U32:AA426,2,FALSE)</f>
        <v>#N/A</v>
      </c>
      <c r="P126" s="82" t="e">
        <f>VLOOKUP(O126,リスト!U:AA,2,FALSE)</f>
        <v>#N/A</v>
      </c>
      <c r="Q126" s="84"/>
      <c r="R126" s="45" t="str">
        <f>IFERROR(VLOOKUP(月発!Q126,リスト!W$1:X531,2,FALSE),"")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VLOOKUP(月発!R126,リスト!U34:AA223,5,FALSE)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IFERROR(VLOOKUP(月発!H127,リスト!G$1:H132,2,FALSE),"")</f>
        <v/>
      </c>
      <c r="J127" s="84"/>
      <c r="K127" s="42" t="str">
        <f>IFERROR(VLOOKUP(月発!J127,リスト!J$1:K228,2,FALSE),"")</f>
        <v/>
      </c>
      <c r="L127" s="84"/>
      <c r="M127" s="42" t="str">
        <f>IFERROR(VLOOKUP(月発!L127,リスト!O$1:P4966,2,FALSE),"")</f>
        <v/>
      </c>
      <c r="N127" s="82"/>
      <c r="O127" s="82" t="e">
        <f>VLOOKUP(Q127,リスト!U33:AA427,2,FALSE)</f>
        <v>#N/A</v>
      </c>
      <c r="P127" s="82" t="e">
        <f>VLOOKUP(O127,リスト!U:AA,2,FALSE)</f>
        <v>#N/A</v>
      </c>
      <c r="Q127" s="84"/>
      <c r="R127" s="45" t="str">
        <f>IFERROR(VLOOKUP(月発!Q127,リスト!W$1:X532,2,FALSE),"")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VLOOKUP(月発!R127,リスト!U35:AA224,5,FALSE)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IFERROR(VLOOKUP(月発!H128,リスト!G$1:H133,2,FALSE),"")</f>
        <v/>
      </c>
      <c r="J128" s="84"/>
      <c r="K128" s="42" t="str">
        <f>IFERROR(VLOOKUP(月発!J128,リスト!J$1:K229,2,FALSE),"")</f>
        <v/>
      </c>
      <c r="L128" s="84"/>
      <c r="M128" s="42" t="str">
        <f>IFERROR(VLOOKUP(月発!L128,リスト!O$1:P4967,2,FALSE),"")</f>
        <v/>
      </c>
      <c r="N128" s="82"/>
      <c r="O128" s="82" t="e">
        <f>VLOOKUP(Q128,リスト!U34:AA428,2,FALSE)</f>
        <v>#N/A</v>
      </c>
      <c r="P128" s="82" t="e">
        <f>VLOOKUP(O128,リスト!U:AA,2,FALSE)</f>
        <v>#N/A</v>
      </c>
      <c r="Q128" s="84"/>
      <c r="R128" s="45" t="str">
        <f>IFERROR(VLOOKUP(月発!Q128,リスト!W$1:X533,2,FALSE),"")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VLOOKUP(月発!R128,リスト!U36:AA225,5,FALSE)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IFERROR(VLOOKUP(月発!H129,リスト!G$1:H134,2,FALSE),"")</f>
        <v/>
      </c>
      <c r="J129" s="84"/>
      <c r="K129" s="42" t="str">
        <f>IFERROR(VLOOKUP(月発!J129,リスト!J$1:K230,2,FALSE),"")</f>
        <v/>
      </c>
      <c r="L129" s="84"/>
      <c r="M129" s="42" t="str">
        <f>IFERROR(VLOOKUP(月発!L129,リスト!O$1:P4968,2,FALSE),"")</f>
        <v/>
      </c>
      <c r="N129" s="82"/>
      <c r="O129" s="82" t="e">
        <f>VLOOKUP(Q129,リスト!U35:AA429,2,FALSE)</f>
        <v>#N/A</v>
      </c>
      <c r="P129" s="82" t="e">
        <f>VLOOKUP(O129,リスト!U:AA,2,FALSE)</f>
        <v>#N/A</v>
      </c>
      <c r="Q129" s="84"/>
      <c r="R129" s="45" t="str">
        <f>IFERROR(VLOOKUP(月発!Q129,リスト!W$1:X534,2,FALSE),"")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VLOOKUP(月発!R129,リスト!U37:AA226,5,FALSE)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IFERROR(VLOOKUP(月発!H130,リスト!G$1:H135,2,FALSE),"")</f>
        <v/>
      </c>
      <c r="J130" s="84"/>
      <c r="K130" s="42" t="str">
        <f>IFERROR(VLOOKUP(月発!J130,リスト!J$1:K231,2,FALSE),"")</f>
        <v/>
      </c>
      <c r="L130" s="84"/>
      <c r="M130" s="42" t="str">
        <f>IFERROR(VLOOKUP(月発!L130,リスト!O$1:P4969,2,FALSE),"")</f>
        <v/>
      </c>
      <c r="N130" s="82"/>
      <c r="O130" s="82" t="e">
        <f>VLOOKUP(Q130,リスト!U36:AA430,2,FALSE)</f>
        <v>#N/A</v>
      </c>
      <c r="P130" s="82" t="e">
        <f>VLOOKUP(O130,リスト!U:AA,2,FALSE)</f>
        <v>#N/A</v>
      </c>
      <c r="Q130" s="84"/>
      <c r="R130" s="45" t="str">
        <f>IFERROR(VLOOKUP(月発!Q130,リスト!W$1:X535,2,FALSE),"")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VLOOKUP(月発!R130,リスト!U38:AA227,5,FALSE)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IFERROR(VLOOKUP(月発!H131,リスト!G$1:H136,2,FALSE),"")</f>
        <v/>
      </c>
      <c r="J131" s="84"/>
      <c r="K131" s="42" t="str">
        <f>IFERROR(VLOOKUP(月発!J131,リスト!J$1:K232,2,FALSE),"")</f>
        <v/>
      </c>
      <c r="L131" s="84"/>
      <c r="M131" s="42" t="str">
        <f>IFERROR(VLOOKUP(月発!L131,リスト!O$1:P4970,2,FALSE),"")</f>
        <v/>
      </c>
      <c r="N131" s="82"/>
      <c r="O131" s="82" t="e">
        <f>VLOOKUP(Q131,リスト!U37:AA431,2,FALSE)</f>
        <v>#N/A</v>
      </c>
      <c r="P131" s="82" t="e">
        <f>VLOOKUP(O131,リスト!U:AA,2,FALSE)</f>
        <v>#N/A</v>
      </c>
      <c r="Q131" s="84"/>
      <c r="R131" s="45" t="str">
        <f>IFERROR(VLOOKUP(月発!Q131,リスト!W$1:X536,2,FALSE),"")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VLOOKUP(月発!R131,リスト!U39:AA228,5,FALSE)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IFERROR(VLOOKUP(月発!H132,リスト!G$1:H137,2,FALSE),"")</f>
        <v/>
      </c>
      <c r="J132" s="84"/>
      <c r="K132" s="42" t="str">
        <f>IFERROR(VLOOKUP(月発!J132,リスト!J$1:K233,2,FALSE),"")</f>
        <v/>
      </c>
      <c r="L132" s="84"/>
      <c r="M132" s="42" t="str">
        <f>IFERROR(VLOOKUP(月発!L132,リスト!O$1:P4971,2,FALSE),"")</f>
        <v/>
      </c>
      <c r="N132" s="82"/>
      <c r="O132" s="82" t="e">
        <f>VLOOKUP(Q132,リスト!U38:AA432,2,FALSE)</f>
        <v>#N/A</v>
      </c>
      <c r="P132" s="82" t="e">
        <f>VLOOKUP(O132,リスト!U:AA,2,FALSE)</f>
        <v>#N/A</v>
      </c>
      <c r="Q132" s="84"/>
      <c r="R132" s="45" t="str">
        <f>IFERROR(VLOOKUP(月発!Q132,リスト!W$1:X537,2,FALSE),"")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VLOOKUP(月発!R132,リスト!U40:AA229,5,FALSE)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IFERROR(VLOOKUP(月発!H133,リスト!G$1:H138,2,FALSE),"")</f>
        <v/>
      </c>
      <c r="J133" s="84"/>
      <c r="K133" s="42" t="str">
        <f>IFERROR(VLOOKUP(月発!J133,リスト!J$1:K234,2,FALSE),"")</f>
        <v/>
      </c>
      <c r="L133" s="84"/>
      <c r="M133" s="42" t="str">
        <f>IFERROR(VLOOKUP(月発!L133,リスト!O$1:P4972,2,FALSE),"")</f>
        <v/>
      </c>
      <c r="N133" s="82"/>
      <c r="O133" s="82" t="e">
        <f>VLOOKUP(Q133,リスト!U39:AA433,2,FALSE)</f>
        <v>#N/A</v>
      </c>
      <c r="P133" s="82" t="e">
        <f>VLOOKUP(O133,リスト!U:AA,2,FALSE)</f>
        <v>#N/A</v>
      </c>
      <c r="Q133" s="84"/>
      <c r="R133" s="45" t="str">
        <f>IFERROR(VLOOKUP(月発!Q133,リスト!W$1:X538,2,FALSE),"")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VLOOKUP(月発!R133,リスト!U41:AA230,5,FALSE)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IFERROR(VLOOKUP(月発!H134,リスト!G$1:H139,2,FALSE),"")</f>
        <v/>
      </c>
      <c r="J134" s="84"/>
      <c r="K134" s="42" t="str">
        <f>IFERROR(VLOOKUP(月発!J134,リスト!J$1:K235,2,FALSE),"")</f>
        <v/>
      </c>
      <c r="L134" s="84"/>
      <c r="M134" s="42" t="str">
        <f>IFERROR(VLOOKUP(月発!L134,リスト!O$1:P4973,2,FALSE),"")</f>
        <v/>
      </c>
      <c r="N134" s="82"/>
      <c r="O134" s="82" t="e">
        <f>VLOOKUP(Q134,リスト!U40:AA434,2,FALSE)</f>
        <v>#N/A</v>
      </c>
      <c r="P134" s="82" t="e">
        <f>VLOOKUP(O134,リスト!U:AA,2,FALSE)</f>
        <v>#N/A</v>
      </c>
      <c r="Q134" s="84"/>
      <c r="R134" s="45" t="str">
        <f>IFERROR(VLOOKUP(月発!Q134,リスト!W$1:X539,2,FALSE),"")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VLOOKUP(月発!R134,リスト!U42:AA231,5,FALSE)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IFERROR(VLOOKUP(月発!H135,リスト!G$1:H140,2,FALSE),"")</f>
        <v/>
      </c>
      <c r="J135" s="84"/>
      <c r="K135" s="42" t="str">
        <f>IFERROR(VLOOKUP(月発!J135,リスト!J$1:K236,2,FALSE),"")</f>
        <v/>
      </c>
      <c r="L135" s="84"/>
      <c r="M135" s="42" t="str">
        <f>IFERROR(VLOOKUP(月発!L135,リスト!O$1:P4974,2,FALSE),"")</f>
        <v/>
      </c>
      <c r="N135" s="82"/>
      <c r="O135" s="82" t="e">
        <f>VLOOKUP(Q135,リスト!U41:AA435,2,FALSE)</f>
        <v>#N/A</v>
      </c>
      <c r="P135" s="82" t="e">
        <f>VLOOKUP(O135,リスト!U:AA,2,FALSE)</f>
        <v>#N/A</v>
      </c>
      <c r="Q135" s="84"/>
      <c r="R135" s="45" t="str">
        <f>IFERROR(VLOOKUP(月発!Q135,リスト!W$1:X540,2,FALSE),"")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VLOOKUP(月発!R135,リスト!U43:AA232,5,FALSE)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IFERROR(VLOOKUP(月発!H136,リスト!G$1:H141,2,FALSE),"")</f>
        <v/>
      </c>
      <c r="J136" s="84"/>
      <c r="K136" s="42" t="str">
        <f>IFERROR(VLOOKUP(月発!J136,リスト!J$1:K237,2,FALSE),"")</f>
        <v/>
      </c>
      <c r="L136" s="84"/>
      <c r="M136" s="42" t="str">
        <f>IFERROR(VLOOKUP(月発!L136,リスト!O$1:P4975,2,FALSE),"")</f>
        <v/>
      </c>
      <c r="N136" s="82"/>
      <c r="O136" s="82" t="e">
        <f>VLOOKUP(Q136,リスト!U42:AA436,2,FALSE)</f>
        <v>#N/A</v>
      </c>
      <c r="P136" s="82" t="e">
        <f>VLOOKUP(O136,リスト!U:AA,2,FALSE)</f>
        <v>#N/A</v>
      </c>
      <c r="Q136" s="84"/>
      <c r="R136" s="45" t="str">
        <f>IFERROR(VLOOKUP(月発!Q136,リスト!W$1:X541,2,FALSE),"")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VLOOKUP(月発!R136,リスト!U44:AA233,5,FALSE)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IFERROR(VLOOKUP(月発!H137,リスト!G$1:H142,2,FALSE),"")</f>
        <v/>
      </c>
      <c r="J137" s="84"/>
      <c r="K137" s="42" t="str">
        <f>IFERROR(VLOOKUP(月発!J137,リスト!J$1:K238,2,FALSE),"")</f>
        <v/>
      </c>
      <c r="L137" s="84"/>
      <c r="M137" s="42" t="str">
        <f>IFERROR(VLOOKUP(月発!L137,リスト!O$1:P4976,2,FALSE),"")</f>
        <v/>
      </c>
      <c r="N137" s="82"/>
      <c r="O137" s="82" t="e">
        <f>VLOOKUP(Q137,リスト!U43:AA437,2,FALSE)</f>
        <v>#N/A</v>
      </c>
      <c r="P137" s="82" t="e">
        <f>VLOOKUP(O137,リスト!U:AA,2,FALSE)</f>
        <v>#N/A</v>
      </c>
      <c r="Q137" s="84"/>
      <c r="R137" s="45" t="str">
        <f>IFERROR(VLOOKUP(月発!Q137,リスト!W$1:X542,2,FALSE),"")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VLOOKUP(月発!R137,リスト!U45:AA234,5,FALSE)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IFERROR(VLOOKUP(月発!H138,リスト!G$1:H143,2,FALSE),"")</f>
        <v/>
      </c>
      <c r="J138" s="84"/>
      <c r="K138" s="42" t="str">
        <f>IFERROR(VLOOKUP(月発!J138,リスト!J$1:K239,2,FALSE),"")</f>
        <v/>
      </c>
      <c r="L138" s="84"/>
      <c r="M138" s="42" t="str">
        <f>IFERROR(VLOOKUP(月発!L138,リスト!O$1:P4977,2,FALSE),"")</f>
        <v/>
      </c>
      <c r="N138" s="82"/>
      <c r="O138" s="82" t="e">
        <f>VLOOKUP(Q138,リスト!U44:AA438,2,FALSE)</f>
        <v>#N/A</v>
      </c>
      <c r="P138" s="82" t="e">
        <f>VLOOKUP(O138,リスト!U:AA,2,FALSE)</f>
        <v>#N/A</v>
      </c>
      <c r="Q138" s="84"/>
      <c r="R138" s="45" t="str">
        <f>IFERROR(VLOOKUP(月発!Q138,リスト!W$1:X543,2,FALSE),"")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VLOOKUP(月発!R138,リスト!U46:AA235,5,FALSE)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IFERROR(VLOOKUP(月発!H139,リスト!G$1:H97,2,FALSE),"")</f>
        <v/>
      </c>
      <c r="J139" s="84"/>
      <c r="K139" s="42" t="str">
        <f>IFERROR(VLOOKUP(月発!J139,リスト!J$1:K193,2,FALSE),"")</f>
        <v/>
      </c>
      <c r="L139" s="84"/>
      <c r="M139" s="42" t="str">
        <f>IFERROR(VLOOKUP(月発!L139,リスト!O$1:P4931,2,FALSE),"")</f>
        <v/>
      </c>
      <c r="N139" s="82"/>
      <c r="O139" s="82" t="e">
        <f>VLOOKUP(Q139,リスト!#REF!,2,FALSE)</f>
        <v>#REF!</v>
      </c>
      <c r="P139" s="82" t="e">
        <f>VLOOKUP(O139,リスト!U:AA,2,FALSE)</f>
        <v>#REF!</v>
      </c>
      <c r="Q139" s="84"/>
      <c r="R139" s="45" t="str">
        <f>IFERROR(VLOOKUP(月発!Q139,リスト!W$1:X497,2,FALSE),"")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VLOOKUP(月発!R139,リスト!#REF!,5,FALSE)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IFERROR(VLOOKUP(月発!H140,リスト!G$1:H98,2,FALSE),"")</f>
        <v/>
      </c>
      <c r="J140" s="84"/>
      <c r="K140" s="42" t="str">
        <f>IFERROR(VLOOKUP(月発!J140,リスト!J$1:K194,2,FALSE),"")</f>
        <v/>
      </c>
      <c r="L140" s="84"/>
      <c r="M140" s="42" t="str">
        <f>IFERROR(VLOOKUP(月発!L140,リスト!O$1:P4932,2,FALSE),"")</f>
        <v/>
      </c>
      <c r="N140" s="82"/>
      <c r="O140" s="82" t="e">
        <f>VLOOKUP(Q140,リスト!#REF!,2,FALSE)</f>
        <v>#REF!</v>
      </c>
      <c r="P140" s="82" t="e">
        <f>VLOOKUP(O140,リスト!U:AA,2,FALSE)</f>
        <v>#REF!</v>
      </c>
      <c r="Q140" s="84"/>
      <c r="R140" s="45" t="str">
        <f>IFERROR(VLOOKUP(月発!Q140,リスト!W$1:X498,2,FALSE),"")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VLOOKUP(月発!R140,リスト!U1:AA190,5,FALSE)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IFERROR(VLOOKUP(月発!H141,リスト!G$1:H99,2,FALSE),"")</f>
        <v/>
      </c>
      <c r="J141" s="84"/>
      <c r="K141" s="42" t="str">
        <f>IFERROR(VLOOKUP(月発!J141,リスト!J$1:K195,2,FALSE),"")</f>
        <v/>
      </c>
      <c r="L141" s="84"/>
      <c r="M141" s="42" t="str">
        <f>IFERROR(VLOOKUP(月発!L141,リスト!O$1:P4933,2,FALSE),"")</f>
        <v/>
      </c>
      <c r="N141" s="82"/>
      <c r="O141" s="82" t="e">
        <f>VLOOKUP(Q141,リスト!#REF!,2,FALSE)</f>
        <v>#REF!</v>
      </c>
      <c r="P141" s="82" t="e">
        <f>VLOOKUP(O141,リスト!U:AA,2,FALSE)</f>
        <v>#REF!</v>
      </c>
      <c r="Q141" s="84"/>
      <c r="R141" s="45" t="str">
        <f>IFERROR(VLOOKUP(月発!Q141,リスト!W$1:X499,2,FALSE),"")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VLOOKUP(月発!R141,リスト!U2:AA191,5,FALSE)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IFERROR(VLOOKUP(月発!H142,リスト!G$1:H100,2,FALSE),"")</f>
        <v/>
      </c>
      <c r="J142" s="84"/>
      <c r="K142" s="42" t="str">
        <f>IFERROR(VLOOKUP(月発!J142,リスト!J$1:K196,2,FALSE),"")</f>
        <v/>
      </c>
      <c r="L142" s="84"/>
      <c r="M142" s="42" t="str">
        <f>IFERROR(VLOOKUP(月発!L142,リスト!O$1:P4934,2,FALSE),"")</f>
        <v/>
      </c>
      <c r="N142" s="82"/>
      <c r="O142" s="82" t="e">
        <f>VLOOKUP(Q142,リスト!U1:AA395,2,FALSE)</f>
        <v>#N/A</v>
      </c>
      <c r="P142" s="82" t="e">
        <f>VLOOKUP(O142,リスト!U:AA,2,FALSE)</f>
        <v>#N/A</v>
      </c>
      <c r="Q142" s="84"/>
      <c r="R142" s="45" t="str">
        <f>IFERROR(VLOOKUP(月発!Q142,リスト!W$1:X500,2,FALSE),"")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VLOOKUP(月発!R142,リスト!U3:AA192,5,FALSE)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IFERROR(VLOOKUP(月発!H143,リスト!G$1:H101,2,FALSE),"")</f>
        <v/>
      </c>
      <c r="J143" s="84"/>
      <c r="K143" s="42" t="str">
        <f>IFERROR(VLOOKUP(月発!J143,リスト!J$1:K197,2,FALSE),"")</f>
        <v/>
      </c>
      <c r="L143" s="84"/>
      <c r="M143" s="42" t="str">
        <f>IFERROR(VLOOKUP(月発!L143,リスト!O$1:P4935,2,FALSE),"")</f>
        <v/>
      </c>
      <c r="N143" s="82"/>
      <c r="O143" s="82" t="e">
        <f>VLOOKUP(Q143,リスト!U2:AA396,2,FALSE)</f>
        <v>#N/A</v>
      </c>
      <c r="P143" s="82" t="e">
        <f>VLOOKUP(O143,リスト!U:AA,2,FALSE)</f>
        <v>#N/A</v>
      </c>
      <c r="Q143" s="84"/>
      <c r="R143" s="45" t="str">
        <f>IFERROR(VLOOKUP(月発!Q143,リスト!W$1:X501,2,FALSE),"")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VLOOKUP(月発!R143,リスト!U4:AA193,5,FALSE)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IFERROR(VLOOKUP(月発!H144,リスト!G$1:H102,2,FALSE),"")</f>
        <v/>
      </c>
      <c r="J144" s="84"/>
      <c r="K144" s="42" t="str">
        <f>IFERROR(VLOOKUP(月発!J144,リスト!J$1:K198,2,FALSE),"")</f>
        <v/>
      </c>
      <c r="L144" s="84"/>
      <c r="M144" s="42" t="str">
        <f>IFERROR(VLOOKUP(月発!L144,リスト!O$1:P4936,2,FALSE),"")</f>
        <v/>
      </c>
      <c r="N144" s="82"/>
      <c r="O144" s="82" t="e">
        <f>VLOOKUP(Q144,リスト!U3:AA397,2,FALSE)</f>
        <v>#N/A</v>
      </c>
      <c r="P144" s="82" t="e">
        <f>VLOOKUP(O144,リスト!U:AA,2,FALSE)</f>
        <v>#N/A</v>
      </c>
      <c r="Q144" s="84"/>
      <c r="R144" s="45" t="str">
        <f>IFERROR(VLOOKUP(月発!Q144,リスト!W$1:X502,2,FALSE),"")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VLOOKUP(月発!R144,リスト!U5:AA194,5,FALSE)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IFERROR(VLOOKUP(月発!H145,リスト!G$1:H103,2,FALSE),"")</f>
        <v/>
      </c>
      <c r="J145" s="84"/>
      <c r="K145" s="42" t="str">
        <f>IFERROR(VLOOKUP(月発!J145,リスト!J$1:K199,2,FALSE),"")</f>
        <v/>
      </c>
      <c r="L145" s="84"/>
      <c r="M145" s="42" t="str">
        <f>IFERROR(VLOOKUP(月発!L145,リスト!O$1:P4937,2,FALSE),"")</f>
        <v/>
      </c>
      <c r="N145" s="82"/>
      <c r="O145" s="82" t="e">
        <f>VLOOKUP(Q145,リスト!U4:AA398,2,FALSE)</f>
        <v>#N/A</v>
      </c>
      <c r="P145" s="82" t="e">
        <f>VLOOKUP(O145,リスト!U:AA,2,FALSE)</f>
        <v>#N/A</v>
      </c>
      <c r="Q145" s="84"/>
      <c r="R145" s="45" t="str">
        <f>IFERROR(VLOOKUP(月発!Q145,リスト!W$1:X503,2,FALSE),"")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VLOOKUP(月発!R145,リスト!U6:AA195,5,FALSE)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IFERROR(VLOOKUP(月発!H146,リスト!G$1:H104,2,FALSE),"")</f>
        <v/>
      </c>
      <c r="J146" s="84"/>
      <c r="K146" s="42" t="str">
        <f>IFERROR(VLOOKUP(月発!J146,リスト!J$1:K200,2,FALSE),"")</f>
        <v/>
      </c>
      <c r="L146" s="84"/>
      <c r="M146" s="42" t="str">
        <f>IFERROR(VLOOKUP(月発!L146,リスト!O$1:P4938,2,FALSE),"")</f>
        <v/>
      </c>
      <c r="N146" s="82"/>
      <c r="O146" s="82" t="e">
        <f>VLOOKUP(Q146,リスト!U5:AA399,2,FALSE)</f>
        <v>#N/A</v>
      </c>
      <c r="P146" s="82" t="e">
        <f>VLOOKUP(O146,リスト!U:AA,2,FALSE)</f>
        <v>#N/A</v>
      </c>
      <c r="Q146" s="84"/>
      <c r="R146" s="45" t="str">
        <f>IFERROR(VLOOKUP(月発!Q146,リスト!W$1:X504,2,FALSE),"")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VLOOKUP(月発!R146,リスト!U7:AA196,5,FALSE)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IFERROR(VLOOKUP(月発!H147,リスト!G$1:H105,2,FALSE),"")</f>
        <v/>
      </c>
      <c r="J147" s="84"/>
      <c r="K147" s="42" t="str">
        <f>IFERROR(VLOOKUP(月発!J147,リスト!J$1:K201,2,FALSE),"")</f>
        <v/>
      </c>
      <c r="L147" s="84"/>
      <c r="M147" s="42" t="str">
        <f>IFERROR(VLOOKUP(月発!L147,リスト!O$1:P4939,2,FALSE),"")</f>
        <v/>
      </c>
      <c r="N147" s="82"/>
      <c r="O147" s="82" t="e">
        <f>VLOOKUP(Q147,リスト!U6:AA400,2,FALSE)</f>
        <v>#N/A</v>
      </c>
      <c r="P147" s="82" t="e">
        <f>VLOOKUP(O147,リスト!U:AA,2,FALSE)</f>
        <v>#N/A</v>
      </c>
      <c r="Q147" s="84"/>
      <c r="R147" s="45" t="str">
        <f>IFERROR(VLOOKUP(月発!Q147,リスト!W$1:X505,2,FALSE),"")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VLOOKUP(月発!R147,リスト!U8:AA197,5,FALSE)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IFERROR(VLOOKUP(月発!H148,リスト!G$1:H106,2,FALSE),"")</f>
        <v/>
      </c>
      <c r="J148" s="84"/>
      <c r="K148" s="42" t="str">
        <f>IFERROR(VLOOKUP(月発!J148,リスト!J$1:K202,2,FALSE),"")</f>
        <v/>
      </c>
      <c r="L148" s="84"/>
      <c r="M148" s="42" t="str">
        <f>IFERROR(VLOOKUP(月発!L148,リスト!O$1:P4940,2,FALSE),"")</f>
        <v/>
      </c>
      <c r="N148" s="82"/>
      <c r="O148" s="82" t="e">
        <f>VLOOKUP(Q148,リスト!U7:AA401,2,FALSE)</f>
        <v>#N/A</v>
      </c>
      <c r="P148" s="82" t="e">
        <f>VLOOKUP(O148,リスト!U:AA,2,FALSE)</f>
        <v>#N/A</v>
      </c>
      <c r="Q148" s="84"/>
      <c r="R148" s="45" t="str">
        <f>IFERROR(VLOOKUP(月発!Q148,リスト!W$1:X506,2,FALSE),"")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VLOOKUP(月発!R148,リスト!U9:AA198,5,FALSE)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IFERROR(VLOOKUP(月発!H149,リスト!G$1:H107,2,FALSE),"")</f>
        <v/>
      </c>
      <c r="J149" s="84"/>
      <c r="K149" s="42" t="str">
        <f>IFERROR(VLOOKUP(月発!J149,リスト!J$1:K203,2,FALSE),"")</f>
        <v/>
      </c>
      <c r="L149" s="84"/>
      <c r="M149" s="42" t="str">
        <f>IFERROR(VLOOKUP(月発!L149,リスト!O$1:P4941,2,FALSE),"")</f>
        <v/>
      </c>
      <c r="N149" s="82"/>
      <c r="O149" s="82" t="e">
        <f>VLOOKUP(Q149,リスト!U8:AA402,2,FALSE)</f>
        <v>#N/A</v>
      </c>
      <c r="P149" s="82" t="e">
        <f>VLOOKUP(O149,リスト!U:AA,2,FALSE)</f>
        <v>#N/A</v>
      </c>
      <c r="Q149" s="84"/>
      <c r="R149" s="45" t="str">
        <f>IFERROR(VLOOKUP(月発!Q149,リスト!W$1:X507,2,FALSE),"")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VLOOKUP(月発!R149,リスト!U10:AA199,5,FALSE)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IFERROR(VLOOKUP(月発!H150,リスト!G$1:H108,2,FALSE),"")</f>
        <v/>
      </c>
      <c r="J150" s="84"/>
      <c r="K150" s="42" t="str">
        <f>IFERROR(VLOOKUP(月発!J150,リスト!J$1:K204,2,FALSE),"")</f>
        <v/>
      </c>
      <c r="L150" s="84"/>
      <c r="M150" s="42" t="str">
        <f>IFERROR(VLOOKUP(月発!L150,リスト!O$1:P4942,2,FALSE),"")</f>
        <v/>
      </c>
      <c r="N150" s="82"/>
      <c r="O150" s="82" t="e">
        <f>VLOOKUP(Q150,リスト!U9:AA403,2,FALSE)</f>
        <v>#N/A</v>
      </c>
      <c r="P150" s="82" t="e">
        <f>VLOOKUP(O150,リスト!U:AA,2,FALSE)</f>
        <v>#N/A</v>
      </c>
      <c r="Q150" s="84"/>
      <c r="R150" s="45" t="str">
        <f>IFERROR(VLOOKUP(月発!Q150,リスト!W$1:X508,2,FALSE),"")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VLOOKUP(月発!R150,リスト!U11:AA200,5,FALSE)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IFERROR(VLOOKUP(月発!H151,リスト!G$1:H109,2,FALSE),"")</f>
        <v/>
      </c>
      <c r="J151" s="84"/>
      <c r="K151" s="42" t="str">
        <f>IFERROR(VLOOKUP(月発!J151,リスト!J$1:K205,2,FALSE),"")</f>
        <v/>
      </c>
      <c r="L151" s="84"/>
      <c r="M151" s="42" t="str">
        <f>IFERROR(VLOOKUP(月発!L151,リスト!O$1:P4943,2,FALSE),"")</f>
        <v/>
      </c>
      <c r="N151" s="82"/>
      <c r="O151" s="82" t="e">
        <f>VLOOKUP(Q151,リスト!U10:AA404,2,FALSE)</f>
        <v>#N/A</v>
      </c>
      <c r="P151" s="82" t="e">
        <f>VLOOKUP(O151,リスト!U:AA,2,FALSE)</f>
        <v>#N/A</v>
      </c>
      <c r="Q151" s="84"/>
      <c r="R151" s="45" t="str">
        <f>IFERROR(VLOOKUP(月発!Q151,リスト!W$1:X509,2,FALSE),"")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VLOOKUP(月発!R151,リスト!U12:AA201,5,FALSE)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IFERROR(VLOOKUP(月発!H152,リスト!G$1:H110,2,FALSE),"")</f>
        <v/>
      </c>
      <c r="J152" s="84"/>
      <c r="K152" s="42" t="str">
        <f>IFERROR(VLOOKUP(月発!J152,リスト!J$1:K206,2,FALSE),"")</f>
        <v/>
      </c>
      <c r="L152" s="84"/>
      <c r="M152" s="42" t="str">
        <f>IFERROR(VLOOKUP(月発!L152,リスト!O$1:P4944,2,FALSE),"")</f>
        <v/>
      </c>
      <c r="N152" s="82"/>
      <c r="O152" s="82" t="e">
        <f>VLOOKUP(Q152,リスト!U11:AA405,2,FALSE)</f>
        <v>#N/A</v>
      </c>
      <c r="P152" s="82" t="e">
        <f>VLOOKUP(O152,リスト!U:AA,2,FALSE)</f>
        <v>#N/A</v>
      </c>
      <c r="Q152" s="84"/>
      <c r="R152" s="45" t="str">
        <f>IFERROR(VLOOKUP(月発!Q152,リスト!W$1:X510,2,FALSE),"")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VLOOKUP(月発!R152,リスト!U13:AA202,5,FALSE)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IFERROR(VLOOKUP(月発!H153,リスト!G$1:H111,2,FALSE),"")</f>
        <v/>
      </c>
      <c r="J153" s="84"/>
      <c r="K153" s="42" t="str">
        <f>IFERROR(VLOOKUP(月発!J153,リスト!J$1:K207,2,FALSE),"")</f>
        <v/>
      </c>
      <c r="L153" s="84"/>
      <c r="M153" s="42" t="str">
        <f>IFERROR(VLOOKUP(月発!L153,リスト!O$1:P4945,2,FALSE),"")</f>
        <v/>
      </c>
      <c r="N153" s="82"/>
      <c r="O153" s="82" t="e">
        <f>VLOOKUP(Q153,リスト!U12:AA406,2,FALSE)</f>
        <v>#N/A</v>
      </c>
      <c r="P153" s="82" t="e">
        <f>VLOOKUP(O153,リスト!U:AA,2,FALSE)</f>
        <v>#N/A</v>
      </c>
      <c r="Q153" s="84"/>
      <c r="R153" s="45" t="str">
        <f>IFERROR(VLOOKUP(月発!Q153,リスト!W$1:X511,2,FALSE),"")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VLOOKUP(月発!R153,リスト!U14:AA203,5,FALSE)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IFERROR(VLOOKUP(月発!H154,リスト!G$1:H112,2,FALSE),"")</f>
        <v/>
      </c>
      <c r="J154" s="84"/>
      <c r="K154" s="42" t="str">
        <f>IFERROR(VLOOKUP(月発!J154,リスト!J$1:K208,2,FALSE),"")</f>
        <v/>
      </c>
      <c r="L154" s="84"/>
      <c r="M154" s="42" t="str">
        <f>IFERROR(VLOOKUP(月発!L154,リスト!O$1:P4946,2,FALSE),"")</f>
        <v/>
      </c>
      <c r="N154" s="82"/>
      <c r="O154" s="82" t="e">
        <f>VLOOKUP(Q154,リスト!U13:AA407,2,FALSE)</f>
        <v>#N/A</v>
      </c>
      <c r="P154" s="82" t="e">
        <f>VLOOKUP(O154,リスト!U:AA,2,FALSE)</f>
        <v>#N/A</v>
      </c>
      <c r="Q154" s="84"/>
      <c r="R154" s="45" t="str">
        <f>IFERROR(VLOOKUP(月発!Q154,リスト!W$1:X512,2,FALSE),"")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VLOOKUP(月発!R154,リスト!U15:AA204,5,FALSE)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IFERROR(VLOOKUP(月発!H155,リスト!G$1:H113,2,FALSE),"")</f>
        <v/>
      </c>
      <c r="J155" s="84"/>
      <c r="K155" s="42" t="str">
        <f>IFERROR(VLOOKUP(月発!J155,リスト!J$1:K209,2,FALSE),"")</f>
        <v/>
      </c>
      <c r="L155" s="84"/>
      <c r="M155" s="42" t="str">
        <f>IFERROR(VLOOKUP(月発!L155,リスト!O$1:P4947,2,FALSE),"")</f>
        <v/>
      </c>
      <c r="N155" s="82"/>
      <c r="O155" s="82" t="e">
        <f>VLOOKUP(Q155,リスト!U14:AA408,2,FALSE)</f>
        <v>#N/A</v>
      </c>
      <c r="P155" s="82" t="e">
        <f>VLOOKUP(O155,リスト!U:AA,2,FALSE)</f>
        <v>#N/A</v>
      </c>
      <c r="Q155" s="84"/>
      <c r="R155" s="45" t="str">
        <f>IFERROR(VLOOKUP(月発!Q155,リスト!W$1:X513,2,FALSE),"")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VLOOKUP(月発!R155,リスト!U16:AA205,5,FALSE)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IFERROR(VLOOKUP(月発!H156,リスト!G$1:H114,2,FALSE),"")</f>
        <v/>
      </c>
      <c r="J156" s="84"/>
      <c r="K156" s="42" t="str">
        <f>IFERROR(VLOOKUP(月発!J156,リスト!J$1:K210,2,FALSE),"")</f>
        <v/>
      </c>
      <c r="L156" s="84"/>
      <c r="M156" s="42" t="str">
        <f>IFERROR(VLOOKUP(月発!L156,リスト!O$1:P4948,2,FALSE),"")</f>
        <v/>
      </c>
      <c r="N156" s="82"/>
      <c r="O156" s="82" t="e">
        <f>VLOOKUP(Q156,リスト!U15:AA409,2,FALSE)</f>
        <v>#N/A</v>
      </c>
      <c r="P156" s="82" t="e">
        <f>VLOOKUP(O156,リスト!U:AA,2,FALSE)</f>
        <v>#N/A</v>
      </c>
      <c r="Q156" s="84"/>
      <c r="R156" s="45" t="str">
        <f>IFERROR(VLOOKUP(月発!Q156,リスト!W$1:X514,2,FALSE),"")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VLOOKUP(月発!R156,リスト!U17:AA206,5,FALSE)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IFERROR(VLOOKUP(月発!H157,リスト!G$1:H115,2,FALSE),"")</f>
        <v/>
      </c>
      <c r="J157" s="84"/>
      <c r="K157" s="42" t="str">
        <f>IFERROR(VLOOKUP(月発!J157,リスト!J$1:K211,2,FALSE),"")</f>
        <v/>
      </c>
      <c r="L157" s="84"/>
      <c r="M157" s="42" t="str">
        <f>IFERROR(VLOOKUP(月発!L157,リスト!O$1:P4949,2,FALSE),"")</f>
        <v/>
      </c>
      <c r="N157" s="82"/>
      <c r="O157" s="82" t="e">
        <f>VLOOKUP(Q157,リスト!U16:AA410,2,FALSE)</f>
        <v>#N/A</v>
      </c>
      <c r="P157" s="82" t="e">
        <f>VLOOKUP(O157,リスト!U:AA,2,FALSE)</f>
        <v>#N/A</v>
      </c>
      <c r="Q157" s="84"/>
      <c r="R157" s="45" t="str">
        <f>IFERROR(VLOOKUP(月発!Q157,リスト!W$1:X515,2,FALSE),"")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VLOOKUP(月発!R157,リスト!U18:AA207,5,FALSE)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IFERROR(VLOOKUP(月発!H158,リスト!G$1:H116,2,FALSE),"")</f>
        <v/>
      </c>
      <c r="J158" s="84"/>
      <c r="K158" s="42" t="str">
        <f>IFERROR(VLOOKUP(月発!J158,リスト!J$1:K212,2,FALSE),"")</f>
        <v/>
      </c>
      <c r="L158" s="84"/>
      <c r="M158" s="42" t="str">
        <f>IFERROR(VLOOKUP(月発!L158,リスト!O$1:P4950,2,FALSE),"")</f>
        <v/>
      </c>
      <c r="N158" s="82"/>
      <c r="O158" s="82" t="e">
        <f>VLOOKUP(Q158,リスト!U17:AA411,2,FALSE)</f>
        <v>#N/A</v>
      </c>
      <c r="P158" s="82" t="e">
        <f>VLOOKUP(O158,リスト!U:AA,2,FALSE)</f>
        <v>#N/A</v>
      </c>
      <c r="Q158" s="84"/>
      <c r="R158" s="45" t="str">
        <f>IFERROR(VLOOKUP(月発!Q158,リスト!W$1:X516,2,FALSE),"")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VLOOKUP(月発!R158,リスト!U19:AA208,5,FALSE)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IFERROR(VLOOKUP(月発!H159,リスト!G$1:H117,2,FALSE),"")</f>
        <v/>
      </c>
      <c r="J159" s="84"/>
      <c r="K159" s="42" t="str">
        <f>IFERROR(VLOOKUP(月発!J159,リスト!J$1:K213,2,FALSE),"")</f>
        <v/>
      </c>
      <c r="L159" s="84"/>
      <c r="M159" s="42" t="str">
        <f>IFERROR(VLOOKUP(月発!L159,リスト!O$1:P4951,2,FALSE),"")</f>
        <v/>
      </c>
      <c r="N159" s="82"/>
      <c r="O159" s="82" t="e">
        <f>VLOOKUP(Q159,リスト!U18:AA412,2,FALSE)</f>
        <v>#N/A</v>
      </c>
      <c r="P159" s="82" t="e">
        <f>VLOOKUP(O159,リスト!U:AA,2,FALSE)</f>
        <v>#N/A</v>
      </c>
      <c r="Q159" s="84"/>
      <c r="R159" s="45" t="str">
        <f>IFERROR(VLOOKUP(月発!Q159,リスト!W$1:X517,2,FALSE),"")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VLOOKUP(月発!R159,リスト!U20:AA209,5,FALSE)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IFERROR(VLOOKUP(月発!H160,リスト!G$1:H118,2,FALSE),"")</f>
        <v/>
      </c>
      <c r="J160" s="84"/>
      <c r="K160" s="42" t="str">
        <f>IFERROR(VLOOKUP(月発!J160,リスト!J$1:K214,2,FALSE),"")</f>
        <v/>
      </c>
      <c r="L160" s="84"/>
      <c r="M160" s="42" t="str">
        <f>IFERROR(VLOOKUP(月発!L160,リスト!O$1:P4952,2,FALSE),"")</f>
        <v/>
      </c>
      <c r="N160" s="82"/>
      <c r="O160" s="82" t="e">
        <f>VLOOKUP(Q160,リスト!U19:AA413,2,FALSE)</f>
        <v>#N/A</v>
      </c>
      <c r="P160" s="82" t="e">
        <f>VLOOKUP(O160,リスト!U:AA,2,FALSE)</f>
        <v>#N/A</v>
      </c>
      <c r="Q160" s="84"/>
      <c r="R160" s="45" t="str">
        <f>IFERROR(VLOOKUP(月発!Q160,リスト!W$1:X518,2,FALSE),"")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VLOOKUP(月発!R160,リスト!U21:AA210,5,FALSE)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IFERROR(VLOOKUP(月発!H161,リスト!G$1:H119,2,FALSE),"")</f>
        <v/>
      </c>
      <c r="J161" s="84"/>
      <c r="K161" s="42" t="str">
        <f>IFERROR(VLOOKUP(月発!J161,リスト!J$1:K215,2,FALSE),"")</f>
        <v/>
      </c>
      <c r="L161" s="84"/>
      <c r="M161" s="42" t="str">
        <f>IFERROR(VLOOKUP(月発!L161,リスト!O$1:P4953,2,FALSE),"")</f>
        <v/>
      </c>
      <c r="N161" s="82"/>
      <c r="O161" s="82" t="e">
        <f>VLOOKUP(Q161,リスト!U20:AA414,2,FALSE)</f>
        <v>#N/A</v>
      </c>
      <c r="P161" s="82" t="e">
        <f>VLOOKUP(O161,リスト!U:AA,2,FALSE)</f>
        <v>#N/A</v>
      </c>
      <c r="Q161" s="84"/>
      <c r="R161" s="45" t="str">
        <f>IFERROR(VLOOKUP(月発!Q161,リスト!W$1:X519,2,FALSE),"")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VLOOKUP(月発!R161,リスト!U22:AA211,5,FALSE)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IFERROR(VLOOKUP(月発!H162,リスト!G$1:H120,2,FALSE),"")</f>
        <v/>
      </c>
      <c r="J162" s="84"/>
      <c r="K162" s="42" t="str">
        <f>IFERROR(VLOOKUP(月発!J162,リスト!J$1:K216,2,FALSE),"")</f>
        <v/>
      </c>
      <c r="L162" s="84"/>
      <c r="M162" s="42" t="str">
        <f>IFERROR(VLOOKUP(月発!L162,リスト!O$1:P4954,2,FALSE),"")</f>
        <v/>
      </c>
      <c r="N162" s="82"/>
      <c r="O162" s="82" t="e">
        <f>VLOOKUP(Q162,リスト!U21:AA415,2,FALSE)</f>
        <v>#N/A</v>
      </c>
      <c r="P162" s="82" t="e">
        <f>VLOOKUP(O162,リスト!U:AA,2,FALSE)</f>
        <v>#N/A</v>
      </c>
      <c r="Q162" s="84"/>
      <c r="R162" s="45" t="str">
        <f>IFERROR(VLOOKUP(月発!Q162,リスト!W$1:X520,2,FALSE),"")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VLOOKUP(月発!R162,リスト!U23:AA212,5,FALSE)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IFERROR(VLOOKUP(月発!H163,リスト!G$1:H121,2,FALSE),"")</f>
        <v/>
      </c>
      <c r="J163" s="84"/>
      <c r="K163" s="42" t="str">
        <f>IFERROR(VLOOKUP(月発!J163,リスト!J$1:K217,2,FALSE),"")</f>
        <v/>
      </c>
      <c r="L163" s="84"/>
      <c r="M163" s="42" t="str">
        <f>IFERROR(VLOOKUP(月発!L163,リスト!O$1:P4955,2,FALSE),"")</f>
        <v/>
      </c>
      <c r="N163" s="82"/>
      <c r="O163" s="82" t="e">
        <f>VLOOKUP(Q163,リスト!U22:AA416,2,FALSE)</f>
        <v>#N/A</v>
      </c>
      <c r="P163" s="82" t="e">
        <f>VLOOKUP(O163,リスト!U:AA,2,FALSE)</f>
        <v>#N/A</v>
      </c>
      <c r="Q163" s="84"/>
      <c r="R163" s="45" t="str">
        <f>IFERROR(VLOOKUP(月発!Q163,リスト!W$1:X521,2,FALSE),"")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VLOOKUP(月発!R163,リスト!U24:AA213,5,FALSE)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IFERROR(VLOOKUP(月発!H164,リスト!G$1:H122,2,FALSE),"")</f>
        <v/>
      </c>
      <c r="J164" s="84"/>
      <c r="K164" s="42" t="str">
        <f>IFERROR(VLOOKUP(月発!J164,リスト!J$1:K218,2,FALSE),"")</f>
        <v/>
      </c>
      <c r="L164" s="84"/>
      <c r="M164" s="42" t="str">
        <f>IFERROR(VLOOKUP(月発!L164,リスト!O$1:P4956,2,FALSE),"")</f>
        <v/>
      </c>
      <c r="N164" s="82"/>
      <c r="O164" s="82" t="e">
        <f>VLOOKUP(Q164,リスト!U23:AA417,2,FALSE)</f>
        <v>#N/A</v>
      </c>
      <c r="P164" s="82" t="e">
        <f>VLOOKUP(O164,リスト!U:AA,2,FALSE)</f>
        <v>#N/A</v>
      </c>
      <c r="Q164" s="84"/>
      <c r="R164" s="45" t="str">
        <f>IFERROR(VLOOKUP(月発!Q164,リスト!W$1:X522,2,FALSE),"")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VLOOKUP(月発!R164,リスト!U25:AA214,5,FALSE)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IFERROR(VLOOKUP(月発!H165,リスト!G$1:H123,2,FALSE),"")</f>
        <v/>
      </c>
      <c r="J165" s="84"/>
      <c r="K165" s="42" t="str">
        <f>IFERROR(VLOOKUP(月発!J165,リスト!J$1:K219,2,FALSE),"")</f>
        <v/>
      </c>
      <c r="L165" s="84"/>
      <c r="M165" s="42" t="str">
        <f>IFERROR(VLOOKUP(月発!L165,リスト!O$1:P4957,2,FALSE),"")</f>
        <v/>
      </c>
      <c r="N165" s="82"/>
      <c r="O165" s="82" t="e">
        <f>VLOOKUP(Q165,リスト!U24:AA418,2,FALSE)</f>
        <v>#N/A</v>
      </c>
      <c r="P165" s="82" t="e">
        <f>VLOOKUP(O165,リスト!U:AA,2,FALSE)</f>
        <v>#N/A</v>
      </c>
      <c r="Q165" s="84"/>
      <c r="R165" s="45" t="str">
        <f>IFERROR(VLOOKUP(月発!Q165,リスト!W$1:X523,2,FALSE),"")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VLOOKUP(月発!R165,リスト!U26:AA215,5,FALSE)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IFERROR(VLOOKUP(月発!H166,リスト!G$1:H124,2,FALSE),"")</f>
        <v/>
      </c>
      <c r="J166" s="84"/>
      <c r="K166" s="42" t="str">
        <f>IFERROR(VLOOKUP(月発!J166,リスト!J$1:K220,2,FALSE),"")</f>
        <v/>
      </c>
      <c r="L166" s="84"/>
      <c r="M166" s="42" t="str">
        <f>IFERROR(VLOOKUP(月発!L166,リスト!O$1:P4958,2,FALSE),"")</f>
        <v/>
      </c>
      <c r="N166" s="82"/>
      <c r="O166" s="82" t="e">
        <f>VLOOKUP(Q166,リスト!U25:AA419,2,FALSE)</f>
        <v>#N/A</v>
      </c>
      <c r="P166" s="82" t="e">
        <f>VLOOKUP(O166,リスト!U:AA,2,FALSE)</f>
        <v>#N/A</v>
      </c>
      <c r="Q166" s="84"/>
      <c r="R166" s="45" t="str">
        <f>IFERROR(VLOOKUP(月発!Q166,リスト!W$1:X524,2,FALSE),"")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VLOOKUP(月発!R166,リスト!U27:AA216,5,FALSE)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IFERROR(VLOOKUP(月発!J167,リスト!J$1:K221,2,FALSE),"")</f>
        <v/>
      </c>
      <c r="L167" s="84"/>
      <c r="M167" s="42" t="str">
        <f>IFERROR(VLOOKUP(月発!L167,リスト!O$1:P4959,2,FALSE),"")</f>
        <v/>
      </c>
      <c r="N167" s="82"/>
      <c r="O167" s="82" t="e">
        <f>VLOOKUP(Q167,リスト!U26:AA420,2,FALSE)</f>
        <v>#N/A</v>
      </c>
      <c r="P167" s="82" t="e">
        <f>VLOOKUP(O167,リスト!U:AA,2,FALSE)</f>
        <v>#N/A</v>
      </c>
      <c r="Q167" s="84"/>
      <c r="R167" s="45" t="str">
        <f>IFERROR(VLOOKUP(月発!Q167,リスト!W$1:X525,2,FALSE),"")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VLOOKUP(月発!R167,リスト!U28:AA217,5,FALSE)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IFERROR(VLOOKUP(月発!H168,リスト!G$1:H87,2,FALSE),"")</f>
        <v/>
      </c>
      <c r="J168" s="84"/>
      <c r="K168" s="42" t="str">
        <f>IFERROR(VLOOKUP(月発!J168,リスト!J$1:K222,2,FALSE),"")</f>
        <v/>
      </c>
      <c r="L168" s="84"/>
      <c r="M168" s="42" t="str">
        <f>IFERROR(VLOOKUP(月発!L168,リスト!O$1:P4960,2,FALSE),"")</f>
        <v/>
      </c>
      <c r="N168" s="82"/>
      <c r="O168" s="82" t="e">
        <f>VLOOKUP(Q168,リスト!U27:AA421,2,FALSE)</f>
        <v>#N/A</v>
      </c>
      <c r="P168" s="82" t="e">
        <f>VLOOKUP(O168,リスト!U:AA,2,FALSE)</f>
        <v>#N/A</v>
      </c>
      <c r="Q168" s="84"/>
      <c r="R168" s="45" t="str">
        <f>IFERROR(VLOOKUP(月発!Q168,リスト!W$1:X526,2,FALSE),"")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VLOOKUP(月発!R168,リスト!U29:AA218,5,FALSE)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IFERROR(VLOOKUP(月発!H169,リスト!G$1:H88,2,FALSE),"")</f>
        <v/>
      </c>
      <c r="J169" s="84"/>
      <c r="K169" s="42" t="str">
        <f>IFERROR(VLOOKUP(月発!J169,リスト!J$1:K223,2,FALSE),"")</f>
        <v/>
      </c>
      <c r="L169" s="84"/>
      <c r="M169" s="42" t="str">
        <f>IFERROR(VLOOKUP(月発!L169,リスト!O$1:P4961,2,FALSE),"")</f>
        <v/>
      </c>
      <c r="N169" s="82"/>
      <c r="O169" s="82" t="e">
        <f>VLOOKUP(Q169,リスト!U28:AA422,2,FALSE)</f>
        <v>#N/A</v>
      </c>
      <c r="P169" s="82" t="e">
        <f>VLOOKUP(O169,リスト!U:AA,2,FALSE)</f>
        <v>#N/A</v>
      </c>
      <c r="Q169" s="84"/>
      <c r="R169" s="45" t="str">
        <f>IFERROR(VLOOKUP(月発!Q169,リスト!W$1:X527,2,FALSE),"")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VLOOKUP(月発!R169,リスト!U30:AA219,5,FALSE)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IFERROR(VLOOKUP(月発!H170,リスト!G$1:H89,2,FALSE),"")</f>
        <v/>
      </c>
      <c r="J170" s="84"/>
      <c r="K170" s="42" t="str">
        <f>IFERROR(VLOOKUP(月発!J170,リスト!J$1:K224,2,FALSE),"")</f>
        <v/>
      </c>
      <c r="L170" s="84"/>
      <c r="M170" s="42" t="str">
        <f>IFERROR(VLOOKUP(月発!L170,リスト!O$1:P4962,2,FALSE),"")</f>
        <v/>
      </c>
      <c r="N170" s="82"/>
      <c r="O170" s="82" t="e">
        <f>VLOOKUP(Q170,リスト!U29:AA423,2,FALSE)</f>
        <v>#N/A</v>
      </c>
      <c r="P170" s="82" t="e">
        <f>VLOOKUP(O170,リスト!U:AA,2,FALSE)</f>
        <v>#N/A</v>
      </c>
      <c r="Q170" s="84"/>
      <c r="R170" s="45" t="str">
        <f>IFERROR(VLOOKUP(月発!Q170,リスト!W$1:X528,2,FALSE),"")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VLOOKUP(月発!R170,リスト!U31:AA220,5,FALSE)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IFERROR(VLOOKUP(月発!H171,リスト!G$1:H90,2,FALSE),"")</f>
        <v/>
      </c>
      <c r="J171" s="84"/>
      <c r="K171" s="42" t="str">
        <f>IFERROR(VLOOKUP(月発!J171,リスト!J$1:K225,2,FALSE),"")</f>
        <v/>
      </c>
      <c r="L171" s="84"/>
      <c r="M171" s="42" t="str">
        <f>IFERROR(VLOOKUP(月発!L171,リスト!O$1:P4963,2,FALSE),"")</f>
        <v/>
      </c>
      <c r="N171" s="82"/>
      <c r="O171" s="82" t="e">
        <f>VLOOKUP(Q171,リスト!U30:AA424,2,FALSE)</f>
        <v>#N/A</v>
      </c>
      <c r="P171" s="82" t="e">
        <f>VLOOKUP(O171,リスト!U:AA,2,FALSE)</f>
        <v>#N/A</v>
      </c>
      <c r="Q171" s="84"/>
      <c r="R171" s="45" t="str">
        <f>IFERROR(VLOOKUP(月発!Q171,リスト!W$1:X529,2,FALSE),"")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VLOOKUP(月発!R171,リスト!U32:AA221,5,FALSE)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IFERROR(VLOOKUP(月発!H172,リスト!G$1:H91,2,FALSE),"")</f>
        <v/>
      </c>
      <c r="J172" s="84"/>
      <c r="K172" s="42" t="str">
        <f>IFERROR(VLOOKUP(月発!J172,リスト!J$1:K226,2,FALSE),"")</f>
        <v/>
      </c>
      <c r="L172" s="84"/>
      <c r="M172" s="42" t="str">
        <f>IFERROR(VLOOKUP(月発!L172,リスト!O$1:P4964,2,FALSE),"")</f>
        <v/>
      </c>
      <c r="N172" s="82"/>
      <c r="O172" s="82" t="e">
        <f>VLOOKUP(Q172,リスト!U31:AA425,2,FALSE)</f>
        <v>#N/A</v>
      </c>
      <c r="P172" s="82" t="e">
        <f>VLOOKUP(O172,リスト!U:AA,2,FALSE)</f>
        <v>#N/A</v>
      </c>
      <c r="Q172" s="84"/>
      <c r="R172" s="45" t="str">
        <f>IFERROR(VLOOKUP(月発!Q172,リスト!W$1:X530,2,FALSE),"")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VLOOKUP(月発!R172,リスト!U33:AA222,5,FALSE)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IFERROR(VLOOKUP(月発!H173,リスト!G$1:H92,2,FALSE),"")</f>
        <v/>
      </c>
      <c r="J173" s="84"/>
      <c r="K173" s="42" t="str">
        <f>IFERROR(VLOOKUP(月発!J173,リスト!J$1:K227,2,FALSE),"")</f>
        <v/>
      </c>
      <c r="L173" s="84"/>
      <c r="M173" s="42" t="str">
        <f>IFERROR(VLOOKUP(月発!L173,リスト!O$1:P4965,2,FALSE),"")</f>
        <v/>
      </c>
      <c r="N173" s="82"/>
      <c r="O173" s="82" t="e">
        <f>VLOOKUP(Q173,リスト!U32:AA426,2,FALSE)</f>
        <v>#N/A</v>
      </c>
      <c r="P173" s="82" t="e">
        <f>VLOOKUP(O173,リスト!U:AA,2,FALSE)</f>
        <v>#N/A</v>
      </c>
      <c r="Q173" s="84"/>
      <c r="R173" s="45" t="str">
        <f>IFERROR(VLOOKUP(月発!Q173,リスト!W$1:X531,2,FALSE),"")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VLOOKUP(月発!R173,リスト!U34:AA223,5,FALSE)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IFERROR(VLOOKUP(月発!H174,リスト!G$1:H93,2,FALSE),"")</f>
        <v/>
      </c>
      <c r="J174" s="84"/>
      <c r="K174" s="42" t="str">
        <f>IFERROR(VLOOKUP(月発!J174,リスト!J$1:K228,2,FALSE),"")</f>
        <v/>
      </c>
      <c r="L174" s="84"/>
      <c r="M174" s="42" t="str">
        <f>IFERROR(VLOOKUP(月発!L174,リスト!O$1:P4966,2,FALSE),"")</f>
        <v/>
      </c>
      <c r="N174" s="82"/>
      <c r="O174" s="82" t="e">
        <f>VLOOKUP(Q174,リスト!U33:AA427,2,FALSE)</f>
        <v>#N/A</v>
      </c>
      <c r="P174" s="82" t="e">
        <f>VLOOKUP(O174,リスト!U:AA,2,FALSE)</f>
        <v>#N/A</v>
      </c>
      <c r="Q174" s="84"/>
      <c r="R174" s="45" t="str">
        <f>IFERROR(VLOOKUP(月発!Q174,リスト!W$1:X532,2,FALSE),"")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VLOOKUP(月発!R174,リスト!U35:AA224,5,FALSE)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IFERROR(VLOOKUP(月発!H175,リスト!G$1:H94,2,FALSE),"")</f>
        <v/>
      </c>
      <c r="J175" s="84"/>
      <c r="K175" s="42" t="str">
        <f>IFERROR(VLOOKUP(月発!J175,リスト!J$1:K229,2,FALSE),"")</f>
        <v/>
      </c>
      <c r="L175" s="84"/>
      <c r="M175" s="42" t="str">
        <f>IFERROR(VLOOKUP(月発!L175,リスト!O$1:P4967,2,FALSE),"")</f>
        <v/>
      </c>
      <c r="N175" s="82"/>
      <c r="O175" s="82" t="e">
        <f>VLOOKUP(Q175,リスト!U34:AA428,2,FALSE)</f>
        <v>#N/A</v>
      </c>
      <c r="P175" s="82" t="e">
        <f>VLOOKUP(O175,リスト!U:AA,2,FALSE)</f>
        <v>#N/A</v>
      </c>
      <c r="Q175" s="84"/>
      <c r="R175" s="45" t="str">
        <f>IFERROR(VLOOKUP(月発!Q175,リスト!W$1:X533,2,FALSE),"")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VLOOKUP(月発!R175,リスト!U36:AA225,5,FALSE)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IFERROR(VLOOKUP(月発!H176,リスト!G$1:H95,2,FALSE),"")</f>
        <v/>
      </c>
      <c r="J176" s="84"/>
      <c r="K176" s="42" t="str">
        <f>IFERROR(VLOOKUP(月発!J176,リスト!J$1:K230,2,FALSE),"")</f>
        <v/>
      </c>
      <c r="L176" s="84"/>
      <c r="M176" s="42" t="str">
        <f>IFERROR(VLOOKUP(月発!L176,リスト!O$1:P4968,2,FALSE),"")</f>
        <v/>
      </c>
      <c r="N176" s="82"/>
      <c r="O176" s="82" t="e">
        <f>VLOOKUP(Q176,リスト!U35:AA429,2,FALSE)</f>
        <v>#N/A</v>
      </c>
      <c r="P176" s="82" t="e">
        <f>VLOOKUP(O176,リスト!U:AA,2,FALSE)</f>
        <v>#N/A</v>
      </c>
      <c r="Q176" s="84"/>
      <c r="R176" s="45" t="str">
        <f>IFERROR(VLOOKUP(月発!Q176,リスト!W$1:X534,2,FALSE),"")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VLOOKUP(月発!R176,リスト!U37:AA226,5,FALSE)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IFERROR(VLOOKUP(月発!H177,リスト!G$1:H96,2,FALSE),"")</f>
        <v/>
      </c>
      <c r="J177" s="84"/>
      <c r="K177" s="42" t="str">
        <f>IFERROR(VLOOKUP(月発!J177,リスト!J$1:K231,2,FALSE),"")</f>
        <v/>
      </c>
      <c r="L177" s="84"/>
      <c r="M177" s="42" t="str">
        <f>IFERROR(VLOOKUP(月発!L177,リスト!O$1:P4969,2,FALSE),"")</f>
        <v/>
      </c>
      <c r="N177" s="82"/>
      <c r="O177" s="82" t="e">
        <f>VLOOKUP(Q177,リスト!U36:AA430,2,FALSE)</f>
        <v>#N/A</v>
      </c>
      <c r="P177" s="82" t="e">
        <f>VLOOKUP(O177,リスト!U:AA,2,FALSE)</f>
        <v>#N/A</v>
      </c>
      <c r="Q177" s="84"/>
      <c r="R177" s="45" t="str">
        <f>IFERROR(VLOOKUP(月発!Q177,リスト!W$1:X535,2,FALSE),"")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VLOOKUP(月発!R177,リスト!U38:AA227,5,FALSE)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IFERROR(VLOOKUP(月発!H178,リスト!G$1:H97,2,FALSE),"")</f>
        <v/>
      </c>
      <c r="J178" s="84"/>
      <c r="K178" s="42" t="str">
        <f>IFERROR(VLOOKUP(月発!J178,リスト!J$1:K232,2,FALSE),"")</f>
        <v/>
      </c>
      <c r="L178" s="84"/>
      <c r="M178" s="42" t="str">
        <f>IFERROR(VLOOKUP(月発!L178,リスト!O$1:P4970,2,FALSE),"")</f>
        <v/>
      </c>
      <c r="N178" s="82"/>
      <c r="O178" s="82" t="e">
        <f>VLOOKUP(Q178,リスト!U37:AA431,2,FALSE)</f>
        <v>#N/A</v>
      </c>
      <c r="P178" s="82" t="e">
        <f>VLOOKUP(O178,リスト!U:AA,2,FALSE)</f>
        <v>#N/A</v>
      </c>
      <c r="Q178" s="84"/>
      <c r="R178" s="45" t="str">
        <f>IFERROR(VLOOKUP(月発!Q178,リスト!W$1:X536,2,FALSE),"")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VLOOKUP(月発!R178,リスト!U39:AA228,5,FALSE)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IFERROR(VLOOKUP(月発!H179,リスト!G$1:H98,2,FALSE),"")</f>
        <v/>
      </c>
      <c r="J179" s="84"/>
      <c r="K179" s="42" t="str">
        <f>IFERROR(VLOOKUP(月発!J179,リスト!J$1:K233,2,FALSE),"")</f>
        <v/>
      </c>
      <c r="L179" s="84"/>
      <c r="M179" s="42" t="str">
        <f>IFERROR(VLOOKUP(月発!L179,リスト!O$1:P4971,2,FALSE),"")</f>
        <v/>
      </c>
      <c r="N179" s="82"/>
      <c r="O179" s="82" t="e">
        <f>VLOOKUP(Q179,リスト!U38:AA432,2,FALSE)</f>
        <v>#N/A</v>
      </c>
      <c r="P179" s="82" t="e">
        <f>VLOOKUP(O179,リスト!U:AA,2,FALSE)</f>
        <v>#N/A</v>
      </c>
      <c r="Q179" s="84"/>
      <c r="R179" s="45" t="str">
        <f>IFERROR(VLOOKUP(月発!Q179,リスト!W$1:X537,2,FALSE),"")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VLOOKUP(月発!R179,リスト!U40:AA229,5,FALSE)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IFERROR(VLOOKUP(月発!H180,リスト!G$1:H99,2,FALSE),"")</f>
        <v/>
      </c>
      <c r="J180" s="84"/>
      <c r="K180" s="42" t="str">
        <f>IFERROR(VLOOKUP(月発!J180,リスト!J$1:K234,2,FALSE),"")</f>
        <v/>
      </c>
      <c r="L180" s="84"/>
      <c r="M180" s="42" t="str">
        <f>IFERROR(VLOOKUP(月発!L180,リスト!O$1:P4972,2,FALSE),"")</f>
        <v/>
      </c>
      <c r="N180" s="82"/>
      <c r="O180" s="82" t="e">
        <f>VLOOKUP(Q180,リスト!U39:AA433,2,FALSE)</f>
        <v>#N/A</v>
      </c>
      <c r="P180" s="82" t="e">
        <f>VLOOKUP(O180,リスト!U:AA,2,FALSE)</f>
        <v>#N/A</v>
      </c>
      <c r="Q180" s="84"/>
      <c r="R180" s="45" t="str">
        <f>IFERROR(VLOOKUP(月発!Q180,リスト!W$1:X538,2,FALSE),"")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VLOOKUP(月発!R180,リスト!U41:AA230,5,FALSE)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IFERROR(VLOOKUP(月発!H181,リスト!G$1:H100,2,FALSE),"")</f>
        <v/>
      </c>
      <c r="J181" s="84"/>
      <c r="K181" s="42" t="str">
        <f>IFERROR(VLOOKUP(月発!J181,リスト!J$1:K235,2,FALSE),"")</f>
        <v/>
      </c>
      <c r="L181" s="84"/>
      <c r="M181" s="42" t="str">
        <f>IFERROR(VLOOKUP(月発!L181,リスト!O$1:P4973,2,FALSE),"")</f>
        <v/>
      </c>
      <c r="N181" s="82"/>
      <c r="O181" s="82" t="e">
        <f>VLOOKUP(Q181,リスト!U40:AA434,2,FALSE)</f>
        <v>#N/A</v>
      </c>
      <c r="P181" s="82" t="e">
        <f>VLOOKUP(O181,リスト!U:AA,2,FALSE)</f>
        <v>#N/A</v>
      </c>
      <c r="Q181" s="84"/>
      <c r="R181" s="45" t="str">
        <f>IFERROR(VLOOKUP(月発!Q181,リスト!W$1:X539,2,FALSE),"")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VLOOKUP(月発!R181,リスト!U42:AA231,5,FALSE)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IFERROR(VLOOKUP(月発!H182,リスト!G$1:H101,2,FALSE),"")</f>
        <v/>
      </c>
      <c r="J182" s="84"/>
      <c r="K182" s="42" t="str">
        <f>IFERROR(VLOOKUP(月発!J182,リスト!J$1:K236,2,FALSE),"")</f>
        <v/>
      </c>
      <c r="L182" s="84"/>
      <c r="M182" s="42" t="str">
        <f>IFERROR(VLOOKUP(月発!L182,リスト!O$1:P4974,2,FALSE),"")</f>
        <v/>
      </c>
      <c r="N182" s="82"/>
      <c r="O182" s="82" t="e">
        <f>VLOOKUP(Q182,リスト!U41:AA435,2,FALSE)</f>
        <v>#N/A</v>
      </c>
      <c r="P182" s="82" t="e">
        <f>VLOOKUP(O182,リスト!U:AA,2,FALSE)</f>
        <v>#N/A</v>
      </c>
      <c r="Q182" s="84"/>
      <c r="R182" s="45" t="str">
        <f>IFERROR(VLOOKUP(月発!Q182,リスト!W$1:X540,2,FALSE),"")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VLOOKUP(月発!R182,リスト!U43:AA232,5,FALSE)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IFERROR(VLOOKUP(月発!H183,リスト!G$1:H102,2,FALSE),"")</f>
        <v/>
      </c>
      <c r="J183" s="84"/>
      <c r="K183" s="42" t="str">
        <f>IFERROR(VLOOKUP(月発!J183,リスト!J$1:K237,2,FALSE),"")</f>
        <v/>
      </c>
      <c r="L183" s="84"/>
      <c r="M183" s="42" t="str">
        <f>IFERROR(VLOOKUP(月発!L183,リスト!O$1:P4975,2,FALSE),"")</f>
        <v/>
      </c>
      <c r="N183" s="82"/>
      <c r="O183" s="82" t="e">
        <f>VLOOKUP(Q183,リスト!U42:AA436,2,FALSE)</f>
        <v>#N/A</v>
      </c>
      <c r="P183" s="82" t="e">
        <f>VLOOKUP(O183,リスト!U:AA,2,FALSE)</f>
        <v>#N/A</v>
      </c>
      <c r="Q183" s="84"/>
      <c r="R183" s="45" t="str">
        <f>IFERROR(VLOOKUP(月発!Q183,リスト!W$1:X541,2,FALSE),"")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VLOOKUP(月発!R183,リスト!U44:AA233,5,FALSE)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IFERROR(VLOOKUP(月発!H184,リスト!G$1:H103,2,FALSE),"")</f>
        <v/>
      </c>
      <c r="J184" s="84"/>
      <c r="K184" s="42" t="str">
        <f>IFERROR(VLOOKUP(月発!J184,リスト!J$1:K238,2,FALSE),"")</f>
        <v/>
      </c>
      <c r="L184" s="84"/>
      <c r="M184" s="42" t="str">
        <f>IFERROR(VLOOKUP(月発!L184,リスト!O$1:P4976,2,FALSE),"")</f>
        <v/>
      </c>
      <c r="N184" s="82"/>
      <c r="O184" s="82" t="e">
        <f>VLOOKUP(Q184,リスト!U43:AA437,2,FALSE)</f>
        <v>#N/A</v>
      </c>
      <c r="P184" s="82" t="e">
        <f>VLOOKUP(O184,リスト!U:AA,2,FALSE)</f>
        <v>#N/A</v>
      </c>
      <c r="Q184" s="84"/>
      <c r="R184" s="45" t="str">
        <f>IFERROR(VLOOKUP(月発!Q184,リスト!W$1:X542,2,FALSE),"")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VLOOKUP(月発!R184,リスト!U45:AA234,5,FALSE)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IFERROR(VLOOKUP(月発!H185,リスト!G$1:H104,2,FALSE),"")</f>
        <v/>
      </c>
      <c r="J185" s="84"/>
      <c r="K185" s="42" t="str">
        <f>IFERROR(VLOOKUP(月発!J185,リスト!J$1:K239,2,FALSE),"")</f>
        <v/>
      </c>
      <c r="L185" s="84"/>
      <c r="M185" s="42" t="str">
        <f>IFERROR(VLOOKUP(月発!L185,リスト!O$1:P4977,2,FALSE),"")</f>
        <v/>
      </c>
      <c r="N185" s="82"/>
      <c r="O185" s="82" t="e">
        <f>VLOOKUP(Q185,リスト!U44:AA438,2,FALSE)</f>
        <v>#N/A</v>
      </c>
      <c r="P185" s="82" t="e">
        <f>VLOOKUP(O185,リスト!U:AA,2,FALSE)</f>
        <v>#N/A</v>
      </c>
      <c r="Q185" s="84"/>
      <c r="R185" s="45" t="str">
        <f>IFERROR(VLOOKUP(月発!Q185,リスト!W$1:X543,2,FALSE),"")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VLOOKUP(月発!R185,リスト!U46:AA235,5,FALSE)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IFERROR(VLOOKUP(月発!H186,リスト!G$1:H144,2,FALSE),"")</f>
        <v/>
      </c>
      <c r="J186" s="84"/>
      <c r="K186" s="42" t="str">
        <f>IFERROR(VLOOKUP(月発!J186,リスト!J$1:K240,2,FALSE),"")</f>
        <v/>
      </c>
      <c r="L186" s="84"/>
      <c r="M186" s="42" t="str">
        <f>IFERROR(VLOOKUP(月発!L186,リスト!O$1:P4978,2,FALSE),"")</f>
        <v/>
      </c>
      <c r="N186" s="82"/>
      <c r="O186" s="82" t="e">
        <f>VLOOKUP(Q186,リスト!U45:AA439,2,FALSE)</f>
        <v>#N/A</v>
      </c>
      <c r="P186" s="82" t="e">
        <f>VLOOKUP(O186,リスト!U:AA,2,FALSE)</f>
        <v>#N/A</v>
      </c>
      <c r="Q186" s="84"/>
      <c r="R186" s="45" t="str">
        <f>IFERROR(VLOOKUP(月発!Q186,リスト!W$1:X544,2,FALSE),"")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VLOOKUP(月発!R186,リスト!U47:AA236,5,FALSE)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IFERROR(VLOOKUP(月発!H187,リスト!G$1:H145,2,FALSE),"")</f>
        <v/>
      </c>
      <c r="J187" s="84"/>
      <c r="K187" s="42" t="str">
        <f>IFERROR(VLOOKUP(月発!J187,リスト!J$1:K241,2,FALSE),"")</f>
        <v/>
      </c>
      <c r="L187" s="84"/>
      <c r="M187" s="42" t="str">
        <f>IFERROR(VLOOKUP(月発!L187,リスト!O$1:P4979,2,FALSE),"")</f>
        <v/>
      </c>
      <c r="N187" s="82"/>
      <c r="O187" s="82" t="e">
        <f>VLOOKUP(Q187,リスト!U46:AA440,2,FALSE)</f>
        <v>#N/A</v>
      </c>
      <c r="P187" s="82" t="e">
        <f>VLOOKUP(O187,リスト!U:AA,2,FALSE)</f>
        <v>#N/A</v>
      </c>
      <c r="Q187" s="84"/>
      <c r="R187" s="45" t="str">
        <f>IFERROR(VLOOKUP(月発!Q187,リスト!W$1:X545,2,FALSE),"")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VLOOKUP(月発!R187,リスト!U48:AA237,5,FALSE)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IFERROR(VLOOKUP(月発!H188,リスト!G$1:H146,2,FALSE),"")</f>
        <v/>
      </c>
      <c r="J188" s="84"/>
      <c r="K188" s="42" t="str">
        <f>IFERROR(VLOOKUP(月発!J188,リスト!J$1:K242,2,FALSE),"")</f>
        <v/>
      </c>
      <c r="L188" s="84"/>
      <c r="M188" s="42" t="str">
        <f>IFERROR(VLOOKUP(月発!L188,リスト!O$1:P4980,2,FALSE),"")</f>
        <v/>
      </c>
      <c r="N188" s="82"/>
      <c r="O188" s="82" t="e">
        <f>VLOOKUP(Q188,リスト!U47:AA441,2,FALSE)</f>
        <v>#N/A</v>
      </c>
      <c r="P188" s="82" t="e">
        <f>VLOOKUP(O188,リスト!U:AA,2,FALSE)</f>
        <v>#N/A</v>
      </c>
      <c r="Q188" s="84"/>
      <c r="R188" s="45" t="str">
        <f>IFERROR(VLOOKUP(月発!Q188,リスト!W$1:X546,2,FALSE),"")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VLOOKUP(月発!R188,リスト!U49:AA238,5,FALSE)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IFERROR(VLOOKUP(月発!H189,リスト!G$1:H147,2,FALSE),"")</f>
        <v/>
      </c>
      <c r="J189" s="84"/>
      <c r="K189" s="42" t="str">
        <f>IFERROR(VLOOKUP(月発!J189,リスト!J$1:K243,2,FALSE),"")</f>
        <v/>
      </c>
      <c r="L189" s="84"/>
      <c r="M189" s="42" t="str">
        <f>IFERROR(VLOOKUP(月発!L189,リスト!O$1:P4981,2,FALSE),"")</f>
        <v/>
      </c>
      <c r="N189" s="82"/>
      <c r="O189" s="82" t="e">
        <f>VLOOKUP(Q189,リスト!U48:AA442,2,FALSE)</f>
        <v>#N/A</v>
      </c>
      <c r="P189" s="82" t="e">
        <f>VLOOKUP(O189,リスト!U:AA,2,FALSE)</f>
        <v>#N/A</v>
      </c>
      <c r="Q189" s="84"/>
      <c r="R189" s="45" t="str">
        <f>IFERROR(VLOOKUP(月発!Q189,リスト!W$1:X547,2,FALSE),"")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VLOOKUP(月発!R189,リスト!U50:AA239,5,FALSE)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IFERROR(VLOOKUP(月発!H190,リスト!G$1:H148,2,FALSE),"")</f>
        <v/>
      </c>
      <c r="J190" s="84"/>
      <c r="K190" s="42" t="str">
        <f>IFERROR(VLOOKUP(月発!J190,リスト!J$1:K244,2,FALSE),"")</f>
        <v/>
      </c>
      <c r="L190" s="84"/>
      <c r="M190" s="42" t="str">
        <f>IFERROR(VLOOKUP(月発!L190,リスト!O$1:P4982,2,FALSE),"")</f>
        <v/>
      </c>
      <c r="N190" s="82"/>
      <c r="O190" s="82" t="e">
        <f>VLOOKUP(Q190,リスト!U49:AA443,2,FALSE)</f>
        <v>#N/A</v>
      </c>
      <c r="P190" s="82" t="e">
        <f>VLOOKUP(O190,リスト!U:AA,2,FALSE)</f>
        <v>#N/A</v>
      </c>
      <c r="Q190" s="84"/>
      <c r="R190" s="45" t="str">
        <f>IFERROR(VLOOKUP(月発!Q190,リスト!W$1:X548,2,FALSE),"")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VLOOKUP(月発!R190,リスト!U51:AA240,5,FALSE)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IFERROR(VLOOKUP(月発!H191,リスト!G$1:H149,2,FALSE),"")</f>
        <v/>
      </c>
      <c r="J191" s="84"/>
      <c r="K191" s="42" t="str">
        <f>IFERROR(VLOOKUP(月発!J191,リスト!J$1:K245,2,FALSE),"")</f>
        <v/>
      </c>
      <c r="L191" s="84"/>
      <c r="M191" s="42" t="str">
        <f>IFERROR(VLOOKUP(月発!L191,リスト!O$1:P4983,2,FALSE),"")</f>
        <v/>
      </c>
      <c r="N191" s="82"/>
      <c r="O191" s="82" t="e">
        <f>VLOOKUP(Q191,リスト!U50:AA444,2,FALSE)</f>
        <v>#N/A</v>
      </c>
      <c r="P191" s="82" t="e">
        <f>VLOOKUP(O191,リスト!U:AA,2,FALSE)</f>
        <v>#N/A</v>
      </c>
      <c r="Q191" s="84"/>
      <c r="R191" s="45" t="str">
        <f>IFERROR(VLOOKUP(月発!Q191,リスト!W$1:X549,2,FALSE),"")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VLOOKUP(月発!R191,リスト!U52:AA241,5,FALSE)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IFERROR(VLOOKUP(月発!H192,リスト!G$1:H150,2,FALSE),"")</f>
        <v/>
      </c>
      <c r="J192" s="84"/>
      <c r="K192" s="42" t="str">
        <f>IFERROR(VLOOKUP(月発!J192,リスト!J$1:K246,2,FALSE),"")</f>
        <v/>
      </c>
      <c r="L192" s="84"/>
      <c r="M192" s="42" t="str">
        <f>IFERROR(VLOOKUP(月発!L192,リスト!O$1:P4984,2,FALSE),"")</f>
        <v/>
      </c>
      <c r="N192" s="82"/>
      <c r="O192" s="82" t="e">
        <f>VLOOKUP(Q192,リスト!U51:AA445,2,FALSE)</f>
        <v>#N/A</v>
      </c>
      <c r="P192" s="82" t="e">
        <f>VLOOKUP(O192,リスト!U:AA,2,FALSE)</f>
        <v>#N/A</v>
      </c>
      <c r="Q192" s="84"/>
      <c r="R192" s="45" t="str">
        <f>IFERROR(VLOOKUP(月発!Q192,リスト!W$1:X550,2,FALSE),"")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VLOOKUP(月発!R192,リスト!U53:AA242,5,FALSE)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IFERROR(VLOOKUP(月発!H193,リスト!G$1:H151,2,FALSE),"")</f>
        <v/>
      </c>
      <c r="J193" s="84"/>
      <c r="K193" s="42" t="str">
        <f>IFERROR(VLOOKUP(月発!J193,リスト!J$1:K247,2,FALSE),"")</f>
        <v/>
      </c>
      <c r="L193" s="84"/>
      <c r="M193" s="42" t="str">
        <f>IFERROR(VLOOKUP(月発!L193,リスト!O$1:P4985,2,FALSE),"")</f>
        <v/>
      </c>
      <c r="N193" s="82"/>
      <c r="O193" s="82" t="e">
        <f>VLOOKUP(Q193,リスト!U52:AA446,2,FALSE)</f>
        <v>#N/A</v>
      </c>
      <c r="P193" s="82" t="e">
        <f>VLOOKUP(O193,リスト!U:AA,2,FALSE)</f>
        <v>#N/A</v>
      </c>
      <c r="Q193" s="84"/>
      <c r="R193" s="45" t="str">
        <f>IFERROR(VLOOKUP(月発!Q193,リスト!W$1:X551,2,FALSE),"")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VLOOKUP(月発!R193,リスト!U54:AA243,5,FALSE)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IFERROR(VLOOKUP(月発!H194,リスト!G$1:H152,2,FALSE),"")</f>
        <v/>
      </c>
      <c r="J194" s="84"/>
      <c r="K194" s="42" t="str">
        <f>IFERROR(VLOOKUP(月発!J194,リスト!J$1:K248,2,FALSE),"")</f>
        <v/>
      </c>
      <c r="L194" s="84"/>
      <c r="M194" s="42" t="str">
        <f>IFERROR(VLOOKUP(月発!L194,リスト!O$1:P4986,2,FALSE),"")</f>
        <v/>
      </c>
      <c r="N194" s="82"/>
      <c r="O194" s="82" t="e">
        <f>VLOOKUP(Q194,リスト!U53:AA447,2,FALSE)</f>
        <v>#N/A</v>
      </c>
      <c r="P194" s="82" t="e">
        <f>VLOOKUP(O194,リスト!U:AA,2,FALSE)</f>
        <v>#N/A</v>
      </c>
      <c r="Q194" s="84"/>
      <c r="R194" s="45" t="str">
        <f>IFERROR(VLOOKUP(月発!Q194,リスト!W$1:X552,2,FALSE),"")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VLOOKUP(月発!R194,リスト!U55:AA244,5,FALSE)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IFERROR(VLOOKUP(月発!H195,リスト!G$1:H153,2,FALSE),"")</f>
        <v/>
      </c>
      <c r="J195" s="84"/>
      <c r="K195" s="42" t="str">
        <f>IFERROR(VLOOKUP(月発!J195,リスト!J$1:K249,2,FALSE),"")</f>
        <v/>
      </c>
      <c r="L195" s="84"/>
      <c r="M195" s="42" t="str">
        <f>IFERROR(VLOOKUP(月発!L195,リスト!O$1:P4987,2,FALSE),"")</f>
        <v/>
      </c>
      <c r="N195" s="82"/>
      <c r="O195" s="82" t="e">
        <f>VLOOKUP(Q195,リスト!U54:AA448,2,FALSE)</f>
        <v>#N/A</v>
      </c>
      <c r="P195" s="82" t="e">
        <f>VLOOKUP(O195,リスト!U:AA,2,FALSE)</f>
        <v>#N/A</v>
      </c>
      <c r="Q195" s="84"/>
      <c r="R195" s="45" t="str">
        <f>IFERROR(VLOOKUP(月発!Q195,リスト!W$1:X553,2,FALSE),"")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VLOOKUP(月発!R195,リスト!U56:AA245,5,FALSE)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IFERROR(VLOOKUP(月発!H196,リスト!G$1:H154,2,FALSE),"")</f>
        <v/>
      </c>
      <c r="J196" s="84"/>
      <c r="K196" s="42" t="str">
        <f>IFERROR(VLOOKUP(月発!J196,リスト!J$1:K250,2,FALSE),"")</f>
        <v/>
      </c>
      <c r="L196" s="84"/>
      <c r="M196" s="42" t="str">
        <f>IFERROR(VLOOKUP(月発!L196,リスト!O$1:P4988,2,FALSE),"")</f>
        <v/>
      </c>
      <c r="N196" s="82"/>
      <c r="O196" s="82" t="e">
        <f>VLOOKUP(Q196,リスト!U55:AA449,2,FALSE)</f>
        <v>#N/A</v>
      </c>
      <c r="P196" s="82" t="e">
        <f>VLOOKUP(O196,リスト!U:AA,2,FALSE)</f>
        <v>#N/A</v>
      </c>
      <c r="Q196" s="84"/>
      <c r="R196" s="45" t="str">
        <f>IFERROR(VLOOKUP(月発!Q196,リスト!W$1:X554,2,FALSE),"")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VLOOKUP(月発!R196,リスト!U57:AA246,5,FALSE)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IFERROR(VLOOKUP(月発!H197,リスト!G$1:H155,2,FALSE),"")</f>
        <v/>
      </c>
      <c r="J197" s="84"/>
      <c r="K197" s="42" t="str">
        <f>IFERROR(VLOOKUP(月発!J197,リスト!J$1:K251,2,FALSE),"")</f>
        <v/>
      </c>
      <c r="L197" s="84"/>
      <c r="M197" s="42" t="str">
        <f>IFERROR(VLOOKUP(月発!L197,リスト!O$1:P4989,2,FALSE),"")</f>
        <v/>
      </c>
      <c r="N197" s="82"/>
      <c r="O197" s="82" t="e">
        <f>VLOOKUP(Q197,リスト!U56:AA450,2,FALSE)</f>
        <v>#N/A</v>
      </c>
      <c r="P197" s="82" t="e">
        <f>VLOOKUP(O197,リスト!U:AA,2,FALSE)</f>
        <v>#N/A</v>
      </c>
      <c r="Q197" s="84"/>
      <c r="R197" s="45" t="str">
        <f>IFERROR(VLOOKUP(月発!Q197,リスト!W$1:X555,2,FALSE),"")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VLOOKUP(月発!R197,リスト!U58:AA247,5,FALSE)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IFERROR(VLOOKUP(月発!H198,リスト!G$1:H156,2,FALSE),"")</f>
        <v/>
      </c>
      <c r="J198" s="84"/>
      <c r="K198" s="42" t="str">
        <f>IFERROR(VLOOKUP(月発!J198,リスト!J$1:K252,2,FALSE),"")</f>
        <v/>
      </c>
      <c r="L198" s="84"/>
      <c r="M198" s="42" t="str">
        <f>IFERROR(VLOOKUP(月発!L198,リスト!O$1:P4990,2,FALSE),"")</f>
        <v/>
      </c>
      <c r="N198" s="82"/>
      <c r="O198" s="82" t="e">
        <f>VLOOKUP(Q198,リスト!U57:AA451,2,FALSE)</f>
        <v>#N/A</v>
      </c>
      <c r="P198" s="82" t="e">
        <f>VLOOKUP(O198,リスト!U:AA,2,FALSE)</f>
        <v>#N/A</v>
      </c>
      <c r="Q198" s="84"/>
      <c r="R198" s="45" t="str">
        <f>IFERROR(VLOOKUP(月発!Q198,リスト!W$1:X556,2,FALSE),"")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VLOOKUP(月発!R198,リスト!U59:AA248,5,FALSE)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IFERROR(VLOOKUP(月発!H199,リスト!G$1:H157,2,FALSE),"")</f>
        <v/>
      </c>
      <c r="J199" s="84"/>
      <c r="K199" s="42" t="str">
        <f>IFERROR(VLOOKUP(月発!J199,リスト!J$1:K253,2,FALSE),"")</f>
        <v/>
      </c>
      <c r="L199" s="84"/>
      <c r="M199" s="42" t="str">
        <f>IFERROR(VLOOKUP(月発!L199,リスト!O$1:P4991,2,FALSE),"")</f>
        <v/>
      </c>
      <c r="N199" s="82"/>
      <c r="O199" s="82" t="e">
        <f>VLOOKUP(Q199,リスト!U58:AA452,2,FALSE)</f>
        <v>#N/A</v>
      </c>
      <c r="P199" s="82" t="e">
        <f>VLOOKUP(O199,リスト!U:AA,2,FALSE)</f>
        <v>#N/A</v>
      </c>
      <c r="Q199" s="84"/>
      <c r="R199" s="45" t="str">
        <f>IFERROR(VLOOKUP(月発!Q199,リスト!W$1:X557,2,FALSE),"")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VLOOKUP(月発!R199,リスト!U60:AA249,5,FALSE)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IFERROR(VLOOKUP(月発!H200,リスト!G$1:H158,2,FALSE),"")</f>
        <v/>
      </c>
      <c r="J200" s="84"/>
      <c r="K200" s="42" t="str">
        <f>IFERROR(VLOOKUP(月発!J200,リスト!J$1:K254,2,FALSE),"")</f>
        <v/>
      </c>
      <c r="L200" s="84"/>
      <c r="M200" s="42" t="str">
        <f>IFERROR(VLOOKUP(月発!L200,リスト!O$1:P4992,2,FALSE),"")</f>
        <v/>
      </c>
      <c r="N200" s="82"/>
      <c r="O200" s="82" t="e">
        <f>VLOOKUP(Q200,リスト!U59:AA453,2,FALSE)</f>
        <v>#N/A</v>
      </c>
      <c r="P200" s="82" t="e">
        <f>VLOOKUP(O200,リスト!U:AA,2,FALSE)</f>
        <v>#N/A</v>
      </c>
      <c r="Q200" s="84"/>
      <c r="R200" s="45" t="str">
        <f>IFERROR(VLOOKUP(月発!Q200,リスト!W$1:X558,2,FALSE),"")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VLOOKUP(月発!R200,リスト!U61:AA250,5,FALSE)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IFERROR(VLOOKUP(月発!H201,リスト!G$1:H159,2,FALSE),"")</f>
        <v/>
      </c>
      <c r="J201" s="84"/>
      <c r="K201" s="42" t="str">
        <f>IFERROR(VLOOKUP(月発!J201,リスト!J$1:K255,2,FALSE),"")</f>
        <v/>
      </c>
      <c r="L201" s="84"/>
      <c r="M201" s="42" t="str">
        <f>IFERROR(VLOOKUP(月発!L201,リスト!O$1:P4993,2,FALSE),"")</f>
        <v/>
      </c>
      <c r="N201" s="82"/>
      <c r="O201" s="82" t="e">
        <f>VLOOKUP(Q201,リスト!U60:AA454,2,FALSE)</f>
        <v>#N/A</v>
      </c>
      <c r="P201" s="82" t="e">
        <f>VLOOKUP(O201,リスト!U:AA,2,FALSE)</f>
        <v>#N/A</v>
      </c>
      <c r="Q201" s="84"/>
      <c r="R201" s="45" t="str">
        <f>IFERROR(VLOOKUP(月発!Q201,リスト!W$1:X559,2,FALSE),"")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VLOOKUP(月発!R201,リスト!U62:AA251,5,FALSE)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IFERROR(VLOOKUP(月発!H202,リスト!G$1:H160,2,FALSE),"")</f>
        <v/>
      </c>
      <c r="J202" s="84"/>
      <c r="K202" s="42" t="str">
        <f>IFERROR(VLOOKUP(月発!J202,リスト!J$1:K256,2,FALSE),"")</f>
        <v/>
      </c>
      <c r="L202" s="84"/>
      <c r="M202" s="42" t="str">
        <f>IFERROR(VLOOKUP(月発!L202,リスト!O$1:P4994,2,FALSE),"")</f>
        <v/>
      </c>
      <c r="N202" s="82"/>
      <c r="O202" s="82" t="e">
        <f>VLOOKUP(Q202,リスト!U61:AA455,2,FALSE)</f>
        <v>#N/A</v>
      </c>
      <c r="P202" s="82" t="e">
        <f>VLOOKUP(O202,リスト!U:AA,2,FALSE)</f>
        <v>#N/A</v>
      </c>
      <c r="Q202" s="84"/>
      <c r="R202" s="45" t="str">
        <f>IFERROR(VLOOKUP(月発!Q202,リスト!W$1:X560,2,FALSE),"")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VLOOKUP(月発!R202,リスト!U63:AA252,5,FALSE)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IFERROR(VLOOKUP(月発!H203,リスト!G$1:H161,2,FALSE),"")</f>
        <v/>
      </c>
      <c r="J203" s="84"/>
      <c r="K203" s="42" t="str">
        <f>IFERROR(VLOOKUP(月発!J203,リスト!J$1:K257,2,FALSE),"")</f>
        <v/>
      </c>
      <c r="L203" s="84"/>
      <c r="M203" s="42" t="str">
        <f>IFERROR(VLOOKUP(月発!L203,リスト!O$1:P4995,2,FALSE),"")</f>
        <v/>
      </c>
      <c r="N203" s="82"/>
      <c r="O203" s="82" t="e">
        <f>VLOOKUP(Q203,リスト!U62:AA456,2,FALSE)</f>
        <v>#N/A</v>
      </c>
      <c r="P203" s="82" t="e">
        <f>VLOOKUP(O203,リスト!U:AA,2,FALSE)</f>
        <v>#N/A</v>
      </c>
      <c r="Q203" s="84"/>
      <c r="R203" s="45" t="str">
        <f>IFERROR(VLOOKUP(月発!Q203,リスト!W$1:X561,2,FALSE),"")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VLOOKUP(月発!R203,リスト!U64:AA253,5,FALSE)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IFERROR(VLOOKUP(月発!H204,リスト!G$1:H162,2,FALSE),"")</f>
        <v/>
      </c>
      <c r="J204" s="84"/>
      <c r="K204" s="42" t="str">
        <f>IFERROR(VLOOKUP(月発!J204,リスト!J$1:K258,2,FALSE),"")</f>
        <v/>
      </c>
      <c r="L204" s="84"/>
      <c r="M204" s="42" t="str">
        <f>IFERROR(VLOOKUP(月発!L204,リスト!O$1:P4996,2,FALSE),"")</f>
        <v/>
      </c>
      <c r="N204" s="82"/>
      <c r="O204" s="82" t="e">
        <f>VLOOKUP(Q204,リスト!U63:AA457,2,FALSE)</f>
        <v>#N/A</v>
      </c>
      <c r="P204" s="82" t="e">
        <f>VLOOKUP(O204,リスト!U:AA,2,FALSE)</f>
        <v>#N/A</v>
      </c>
      <c r="Q204" s="84"/>
      <c r="R204" s="45" t="str">
        <f>IFERROR(VLOOKUP(月発!Q204,リスト!W$1:X562,2,FALSE),"")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VLOOKUP(月発!R204,リスト!U65:AA254,5,FALSE)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IFERROR(VLOOKUP(月発!H205,リスト!G$1:H163,2,FALSE),"")</f>
        <v/>
      </c>
      <c r="J205" s="84"/>
      <c r="K205" s="42" t="str">
        <f>IFERROR(VLOOKUP(月発!J205,リスト!J$1:K259,2,FALSE),"")</f>
        <v/>
      </c>
      <c r="L205" s="84"/>
      <c r="M205" s="42" t="str">
        <f>IFERROR(VLOOKUP(月発!L205,リスト!O$1:P4997,2,FALSE),"")</f>
        <v/>
      </c>
      <c r="N205" s="82"/>
      <c r="O205" s="82" t="e">
        <f>VLOOKUP(Q205,リスト!U64:AA458,2,FALSE)</f>
        <v>#N/A</v>
      </c>
      <c r="P205" s="82" t="e">
        <f>VLOOKUP(O205,リスト!U:AA,2,FALSE)</f>
        <v>#N/A</v>
      </c>
      <c r="Q205" s="84"/>
      <c r="R205" s="45" t="str">
        <f>IFERROR(VLOOKUP(月発!Q205,リスト!W$1:X563,2,FALSE),"")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VLOOKUP(月発!R205,リスト!U66:AA255,5,FALSE)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IFERROR(VLOOKUP(月発!H206,リスト!G$1:H164,2,FALSE),"")</f>
        <v/>
      </c>
      <c r="J206" s="84"/>
      <c r="K206" s="42" t="str">
        <f>IFERROR(VLOOKUP(月発!J206,リスト!J$1:K260,2,FALSE),"")</f>
        <v/>
      </c>
      <c r="L206" s="84"/>
      <c r="M206" s="42" t="str">
        <f>IFERROR(VLOOKUP(月発!L206,リスト!O$1:P4998,2,FALSE),"")</f>
        <v/>
      </c>
      <c r="N206" s="82"/>
      <c r="O206" s="82" t="e">
        <f>VLOOKUP(Q206,リスト!U65:AA459,2,FALSE)</f>
        <v>#N/A</v>
      </c>
      <c r="P206" s="82" t="e">
        <f>VLOOKUP(O206,リスト!U:AA,2,FALSE)</f>
        <v>#N/A</v>
      </c>
      <c r="Q206" s="84"/>
      <c r="R206" s="45" t="str">
        <f>IFERROR(VLOOKUP(月発!Q206,リスト!W$1:X564,2,FALSE),"")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VLOOKUP(月発!R206,リスト!U67:AA256,5,FALSE)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IFERROR(VLOOKUP(月発!H207,リスト!G$1:H165,2,FALSE),"")</f>
        <v/>
      </c>
      <c r="J207" s="84"/>
      <c r="K207" s="42" t="str">
        <f>IFERROR(VLOOKUP(月発!J207,リスト!J$1:K261,2,FALSE),"")</f>
        <v/>
      </c>
      <c r="L207" s="84"/>
      <c r="M207" s="42" t="str">
        <f>IFERROR(VLOOKUP(月発!L207,リスト!O$1:P4999,2,FALSE),"")</f>
        <v/>
      </c>
      <c r="N207" s="82"/>
      <c r="O207" s="82" t="e">
        <f>VLOOKUP(Q207,リスト!U66:AA460,2,FALSE)</f>
        <v>#N/A</v>
      </c>
      <c r="P207" s="82" t="e">
        <f>VLOOKUP(O207,リスト!U:AA,2,FALSE)</f>
        <v>#N/A</v>
      </c>
      <c r="Q207" s="84"/>
      <c r="R207" s="45" t="str">
        <f>IFERROR(VLOOKUP(月発!Q207,リスト!W$1:X565,2,FALSE),"")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VLOOKUP(月発!R207,リスト!U68:AA257,5,FALSE)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IFERROR(VLOOKUP(月発!H208,リスト!G$1:H166,2,FALSE),"")</f>
        <v/>
      </c>
      <c r="J208" s="84"/>
      <c r="K208" s="42" t="str">
        <f>IFERROR(VLOOKUP(月発!J208,リスト!J$1:K262,2,FALSE),"")</f>
        <v/>
      </c>
      <c r="L208" s="84"/>
      <c r="M208" s="42" t="str">
        <f>IFERROR(VLOOKUP(月発!L208,リスト!O$1:P5000,2,FALSE),"")</f>
        <v/>
      </c>
      <c r="N208" s="82"/>
      <c r="O208" s="82" t="e">
        <f>VLOOKUP(Q208,リスト!U67:AA461,2,FALSE)</f>
        <v>#N/A</v>
      </c>
      <c r="P208" s="82" t="e">
        <f>VLOOKUP(O208,リスト!U:AA,2,FALSE)</f>
        <v>#N/A</v>
      </c>
      <c r="Q208" s="84"/>
      <c r="R208" s="45" t="str">
        <f>IFERROR(VLOOKUP(月発!Q208,リスト!W$1:X566,2,FALSE),"")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VLOOKUP(月発!R208,リスト!U69:AA258,5,FALSE)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IFERROR(VLOOKUP(月発!H209,リスト!G$1:H167,2,FALSE),"")</f>
        <v/>
      </c>
      <c r="J209" s="84"/>
      <c r="K209" s="42" t="str">
        <f>IFERROR(VLOOKUP(月発!J209,リスト!J$1:K263,2,FALSE),"")</f>
        <v/>
      </c>
      <c r="L209" s="84"/>
      <c r="M209" s="42" t="str">
        <f>IFERROR(VLOOKUP(月発!L209,リスト!O$1:P5001,2,FALSE),"")</f>
        <v/>
      </c>
      <c r="N209" s="82"/>
      <c r="O209" s="82" t="e">
        <f>VLOOKUP(Q209,リスト!U68:AA462,2,FALSE)</f>
        <v>#N/A</v>
      </c>
      <c r="P209" s="82" t="e">
        <f>VLOOKUP(O209,リスト!U:AA,2,FALSE)</f>
        <v>#N/A</v>
      </c>
      <c r="Q209" s="84"/>
      <c r="R209" s="45" t="str">
        <f>IFERROR(VLOOKUP(月発!Q209,リスト!W$1:X567,2,FALSE),"")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VLOOKUP(月発!R209,リスト!U70:AA259,5,FALSE)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IFERROR(VLOOKUP(月発!H210,リスト!G$1:H168,2,FALSE),"")</f>
        <v/>
      </c>
      <c r="J210" s="84"/>
      <c r="K210" s="42" t="str">
        <f>IFERROR(VLOOKUP(月発!J210,リスト!J$1:K264,2,FALSE),"")</f>
        <v/>
      </c>
      <c r="L210" s="84"/>
      <c r="M210" s="42" t="str">
        <f>IFERROR(VLOOKUP(月発!L210,リスト!O$1:P5002,2,FALSE),"")</f>
        <v/>
      </c>
      <c r="N210" s="82"/>
      <c r="O210" s="82" t="e">
        <f>VLOOKUP(Q210,リスト!U69:AA463,2,FALSE)</f>
        <v>#N/A</v>
      </c>
      <c r="P210" s="82" t="e">
        <f>VLOOKUP(O210,リスト!U:AA,2,FALSE)</f>
        <v>#N/A</v>
      </c>
      <c r="Q210" s="84"/>
      <c r="R210" s="45" t="str">
        <f>IFERROR(VLOOKUP(月発!Q210,リスト!W$1:X568,2,FALSE),"")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VLOOKUP(月発!R210,リスト!U71:AA260,5,FALSE)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IFERROR(VLOOKUP(月発!H211,リスト!G$1:H169,2,FALSE),"")</f>
        <v/>
      </c>
      <c r="J211" s="84"/>
      <c r="K211" s="42" t="str">
        <f>IFERROR(VLOOKUP(月発!J211,リスト!J$1:K265,2,FALSE),"")</f>
        <v/>
      </c>
      <c r="L211" s="84"/>
      <c r="M211" s="42" t="str">
        <f>IFERROR(VLOOKUP(月発!L211,リスト!O$1:P5003,2,FALSE),"")</f>
        <v/>
      </c>
      <c r="N211" s="82"/>
      <c r="O211" s="82" t="e">
        <f>VLOOKUP(Q211,リスト!U70:AA464,2,FALSE)</f>
        <v>#N/A</v>
      </c>
      <c r="P211" s="82" t="e">
        <f>VLOOKUP(O211,リスト!U:AA,2,FALSE)</f>
        <v>#N/A</v>
      </c>
      <c r="Q211" s="84"/>
      <c r="R211" s="45" t="str">
        <f>IFERROR(VLOOKUP(月発!Q211,リスト!W$1:X569,2,FALSE),"")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VLOOKUP(月発!R211,リスト!U72:AA261,5,FALSE)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IFERROR(VLOOKUP(月発!H212,リスト!G$1:H170,2,FALSE),"")</f>
        <v/>
      </c>
      <c r="J212" s="84"/>
      <c r="K212" s="42" t="str">
        <f>IFERROR(VLOOKUP(月発!J212,リスト!J$1:K266,2,FALSE),"")</f>
        <v/>
      </c>
      <c r="L212" s="84"/>
      <c r="M212" s="42" t="str">
        <f>IFERROR(VLOOKUP(月発!L212,リスト!O$1:P5004,2,FALSE),"")</f>
        <v/>
      </c>
      <c r="N212" s="82"/>
      <c r="O212" s="82" t="e">
        <f>VLOOKUP(Q212,リスト!U71:AA465,2,FALSE)</f>
        <v>#N/A</v>
      </c>
      <c r="P212" s="82" t="e">
        <f>VLOOKUP(O212,リスト!U:AA,2,FALSE)</f>
        <v>#N/A</v>
      </c>
      <c r="Q212" s="84"/>
      <c r="R212" s="45" t="str">
        <f>IFERROR(VLOOKUP(月発!Q212,リスト!W$1:X570,2,FALSE),"")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VLOOKUP(月発!R212,リスト!U73:AA262,5,FALSE)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IFERROR(VLOOKUP(月発!H213,リスト!G$1:H171,2,FALSE),"")</f>
        <v/>
      </c>
      <c r="J213" s="84"/>
      <c r="K213" s="42" t="str">
        <f>IFERROR(VLOOKUP(月発!J213,リスト!J$1:K267,2,FALSE),"")</f>
        <v/>
      </c>
      <c r="L213" s="84"/>
      <c r="M213" s="42" t="str">
        <f>IFERROR(VLOOKUP(月発!L213,リスト!O$1:P5005,2,FALSE),"")</f>
        <v/>
      </c>
      <c r="N213" s="82"/>
      <c r="O213" s="82" t="e">
        <f>VLOOKUP(Q213,リスト!U72:AA466,2,FALSE)</f>
        <v>#N/A</v>
      </c>
      <c r="P213" s="82" t="e">
        <f>VLOOKUP(O213,リスト!U:AA,2,FALSE)</f>
        <v>#N/A</v>
      </c>
      <c r="Q213" s="84"/>
      <c r="R213" s="45" t="str">
        <f>IFERROR(VLOOKUP(月発!Q213,リスト!W$1:X571,2,FALSE),"")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VLOOKUP(月発!R213,リスト!U74:AA263,5,FALSE)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IFERROR(VLOOKUP(月発!H214,リスト!G$1:H172,2,FALSE),"")</f>
        <v/>
      </c>
      <c r="J214" s="84"/>
      <c r="K214" s="42" t="str">
        <f>IFERROR(VLOOKUP(月発!J214,リスト!J$1:K268,2,FALSE),"")</f>
        <v/>
      </c>
      <c r="L214" s="84"/>
      <c r="M214" s="42" t="str">
        <f>IFERROR(VLOOKUP(月発!L214,リスト!O$1:P5006,2,FALSE),"")</f>
        <v/>
      </c>
      <c r="N214" s="82"/>
      <c r="O214" s="82" t="e">
        <f>VLOOKUP(Q214,リスト!U73:AA467,2,FALSE)</f>
        <v>#N/A</v>
      </c>
      <c r="P214" s="82" t="e">
        <f>VLOOKUP(O214,リスト!U:AA,2,FALSE)</f>
        <v>#N/A</v>
      </c>
      <c r="Q214" s="84"/>
      <c r="R214" s="45" t="str">
        <f>IFERROR(VLOOKUP(月発!Q214,リスト!W$1:X572,2,FALSE),"")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VLOOKUP(月発!R214,リスト!U75:AA264,5,FALSE)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IFERROR(VLOOKUP(月発!J215,リスト!J$1:K269,2,FALSE),"")</f>
        <v/>
      </c>
      <c r="L215" s="84"/>
      <c r="M215" s="42" t="str">
        <f>IFERROR(VLOOKUP(月発!L215,リスト!O$1:P5007,2,FALSE),"")</f>
        <v/>
      </c>
      <c r="N215" s="82"/>
      <c r="O215" s="82" t="e">
        <f>VLOOKUP(Q215,リスト!U74:AA468,2,FALSE)</f>
        <v>#N/A</v>
      </c>
      <c r="P215" s="82" t="e">
        <f>VLOOKUP(O215,リスト!U:AA,2,FALSE)</f>
        <v>#N/A</v>
      </c>
      <c r="Q215" s="84"/>
      <c r="R215" s="45" t="str">
        <f>IFERROR(VLOOKUP(月発!Q215,リスト!W$1:X573,2,FALSE),"")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VLOOKUP(月発!R215,リスト!U76:AA265,5,FALSE)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IFERROR(VLOOKUP(月発!H216,リスト!G$1:H135,2,FALSE),"")</f>
        <v/>
      </c>
      <c r="J216" s="84"/>
      <c r="K216" s="42" t="str">
        <f>IFERROR(VLOOKUP(月発!J216,リスト!J$1:K270,2,FALSE),"")</f>
        <v/>
      </c>
      <c r="L216" s="84"/>
      <c r="M216" s="42" t="str">
        <f>IFERROR(VLOOKUP(月発!L216,リスト!O$1:P5008,2,FALSE),"")</f>
        <v/>
      </c>
      <c r="N216" s="82"/>
      <c r="O216" s="82" t="e">
        <f>VLOOKUP(Q216,リスト!U75:AA469,2,FALSE)</f>
        <v>#N/A</v>
      </c>
      <c r="P216" s="82" t="e">
        <f>VLOOKUP(O216,リスト!U:AA,2,FALSE)</f>
        <v>#N/A</v>
      </c>
      <c r="Q216" s="84"/>
      <c r="R216" s="45" t="str">
        <f>IFERROR(VLOOKUP(月発!Q216,リスト!W$1:X574,2,FALSE),"")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VLOOKUP(月発!R216,リスト!U77:AA266,5,FALSE)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IFERROR(VLOOKUP(月発!H217,リスト!G$1:H136,2,FALSE),"")</f>
        <v/>
      </c>
      <c r="J217" s="84"/>
      <c r="K217" s="42" t="str">
        <f>IFERROR(VLOOKUP(月発!J217,リスト!J$1:K271,2,FALSE),"")</f>
        <v/>
      </c>
      <c r="L217" s="84"/>
      <c r="M217" s="42" t="str">
        <f>IFERROR(VLOOKUP(月発!L217,リスト!O$1:P5009,2,FALSE),"")</f>
        <v/>
      </c>
      <c r="N217" s="82"/>
      <c r="O217" s="82" t="e">
        <f>VLOOKUP(Q217,リスト!U76:AA470,2,FALSE)</f>
        <v>#N/A</v>
      </c>
      <c r="P217" s="82" t="e">
        <f>VLOOKUP(O217,リスト!U:AA,2,FALSE)</f>
        <v>#N/A</v>
      </c>
      <c r="Q217" s="84"/>
      <c r="R217" s="45" t="str">
        <f>IFERROR(VLOOKUP(月発!Q217,リスト!W$1:X575,2,FALSE),"")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VLOOKUP(月発!R217,リスト!U78:AA267,5,FALSE)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IFERROR(VLOOKUP(月発!H218,リスト!G$1:H137,2,FALSE),"")</f>
        <v/>
      </c>
      <c r="J218" s="84"/>
      <c r="K218" s="42" t="str">
        <f>IFERROR(VLOOKUP(月発!J218,リスト!J$1:K272,2,FALSE),"")</f>
        <v/>
      </c>
      <c r="L218" s="84"/>
      <c r="M218" s="42" t="str">
        <f>IFERROR(VLOOKUP(月発!L218,リスト!O$1:P5010,2,FALSE),"")</f>
        <v/>
      </c>
      <c r="N218" s="82"/>
      <c r="O218" s="82" t="e">
        <f>VLOOKUP(Q218,リスト!U77:AA471,2,FALSE)</f>
        <v>#N/A</v>
      </c>
      <c r="P218" s="82" t="e">
        <f>VLOOKUP(O218,リスト!U:AA,2,FALSE)</f>
        <v>#N/A</v>
      </c>
      <c r="Q218" s="84"/>
      <c r="R218" s="45" t="str">
        <f>IFERROR(VLOOKUP(月発!Q218,リスト!W$1:X576,2,FALSE),"")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VLOOKUP(月発!R218,リスト!U79:AA268,5,FALSE)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IFERROR(VLOOKUP(月発!H219,リスト!G$1:H138,2,FALSE),"")</f>
        <v/>
      </c>
      <c r="J219" s="84"/>
      <c r="K219" s="42" t="str">
        <f>IFERROR(VLOOKUP(月発!J219,リスト!J$1:K273,2,FALSE),"")</f>
        <v/>
      </c>
      <c r="L219" s="84"/>
      <c r="M219" s="42" t="str">
        <f>IFERROR(VLOOKUP(月発!L219,リスト!O$1:P5011,2,FALSE),"")</f>
        <v/>
      </c>
      <c r="N219" s="82"/>
      <c r="O219" s="82" t="e">
        <f>VLOOKUP(Q219,リスト!U78:AA472,2,FALSE)</f>
        <v>#N/A</v>
      </c>
      <c r="P219" s="82" t="e">
        <f>VLOOKUP(O219,リスト!U:AA,2,FALSE)</f>
        <v>#N/A</v>
      </c>
      <c r="Q219" s="84"/>
      <c r="R219" s="45" t="str">
        <f>IFERROR(VLOOKUP(月発!Q219,リスト!W$1:X577,2,FALSE),"")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VLOOKUP(月発!R219,リスト!U80:AA269,5,FALSE)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IFERROR(VLOOKUP(月発!H220,リスト!G$1:H139,2,FALSE),"")</f>
        <v/>
      </c>
      <c r="J220" s="84"/>
      <c r="K220" s="42" t="str">
        <f>IFERROR(VLOOKUP(月発!J220,リスト!J$1:K274,2,FALSE),"")</f>
        <v/>
      </c>
      <c r="L220" s="84"/>
      <c r="M220" s="42" t="str">
        <f>IFERROR(VLOOKUP(月発!L220,リスト!O$1:P5012,2,FALSE),"")</f>
        <v/>
      </c>
      <c r="N220" s="82"/>
      <c r="O220" s="82" t="e">
        <f>VLOOKUP(Q220,リスト!U79:AA473,2,FALSE)</f>
        <v>#N/A</v>
      </c>
      <c r="P220" s="82" t="e">
        <f>VLOOKUP(O220,リスト!U:AA,2,FALSE)</f>
        <v>#N/A</v>
      </c>
      <c r="Q220" s="84"/>
      <c r="R220" s="45" t="str">
        <f>IFERROR(VLOOKUP(月発!Q220,リスト!W$1:X578,2,FALSE),"")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VLOOKUP(月発!R220,リスト!U81:AA270,5,FALSE)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IFERROR(VLOOKUP(月発!H221,リスト!G$1:H140,2,FALSE),"")</f>
        <v/>
      </c>
      <c r="J221" s="84"/>
      <c r="K221" s="42" t="str">
        <f>IFERROR(VLOOKUP(月発!J221,リスト!J$1:K275,2,FALSE),"")</f>
        <v/>
      </c>
      <c r="L221" s="84"/>
      <c r="M221" s="42" t="str">
        <f>IFERROR(VLOOKUP(月発!L221,リスト!O$1:P5013,2,FALSE),"")</f>
        <v/>
      </c>
      <c r="N221" s="82"/>
      <c r="O221" s="82" t="e">
        <f>VLOOKUP(Q221,リスト!U80:AA474,2,FALSE)</f>
        <v>#N/A</v>
      </c>
      <c r="P221" s="82" t="e">
        <f>VLOOKUP(O221,リスト!U:AA,2,FALSE)</f>
        <v>#N/A</v>
      </c>
      <c r="Q221" s="84"/>
      <c r="R221" s="45" t="str">
        <f>IFERROR(VLOOKUP(月発!Q221,リスト!W$1:X579,2,FALSE),"")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VLOOKUP(月発!R221,リスト!U82:AA271,5,FALSE)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IFERROR(VLOOKUP(月発!H222,リスト!G$1:H141,2,FALSE),"")</f>
        <v/>
      </c>
      <c r="J222" s="84"/>
      <c r="K222" s="42" t="str">
        <f>IFERROR(VLOOKUP(月発!J222,リスト!J$1:K276,2,FALSE),"")</f>
        <v/>
      </c>
      <c r="L222" s="84"/>
      <c r="M222" s="42" t="str">
        <f>IFERROR(VLOOKUP(月発!L222,リスト!O$1:P5014,2,FALSE),"")</f>
        <v/>
      </c>
      <c r="N222" s="82"/>
      <c r="O222" s="82" t="e">
        <f>VLOOKUP(Q222,リスト!U81:AA475,2,FALSE)</f>
        <v>#N/A</v>
      </c>
      <c r="P222" s="82" t="e">
        <f>VLOOKUP(O222,リスト!U:AA,2,FALSE)</f>
        <v>#N/A</v>
      </c>
      <c r="Q222" s="84"/>
      <c r="R222" s="45" t="str">
        <f>IFERROR(VLOOKUP(月発!Q222,リスト!W$1:X580,2,FALSE),"")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VLOOKUP(月発!R222,リスト!U83:AA272,5,FALSE)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IFERROR(VLOOKUP(月発!H223,リスト!G$1:H142,2,FALSE),"")</f>
        <v/>
      </c>
      <c r="J223" s="84"/>
      <c r="K223" s="42" t="str">
        <f>IFERROR(VLOOKUP(月発!J223,リスト!J$1:K277,2,FALSE),"")</f>
        <v/>
      </c>
      <c r="L223" s="84"/>
      <c r="M223" s="42" t="str">
        <f>IFERROR(VLOOKUP(月発!L223,リスト!O$1:P5015,2,FALSE),"")</f>
        <v/>
      </c>
      <c r="N223" s="82"/>
      <c r="O223" s="82" t="e">
        <f>VLOOKUP(Q223,リスト!U82:AA476,2,FALSE)</f>
        <v>#N/A</v>
      </c>
      <c r="P223" s="82" t="e">
        <f>VLOOKUP(O223,リスト!U:AA,2,FALSE)</f>
        <v>#N/A</v>
      </c>
      <c r="Q223" s="84"/>
      <c r="R223" s="45" t="str">
        <f>IFERROR(VLOOKUP(月発!Q223,リスト!W$1:X581,2,FALSE),"")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VLOOKUP(月発!R223,リスト!U84:AA273,5,FALSE)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IFERROR(VLOOKUP(月発!H224,リスト!G$1:H143,2,FALSE),"")</f>
        <v/>
      </c>
      <c r="J224" s="84"/>
      <c r="K224" s="42" t="str">
        <f>IFERROR(VLOOKUP(月発!J224,リスト!J$1:K278,2,FALSE),"")</f>
        <v/>
      </c>
      <c r="L224" s="84"/>
      <c r="M224" s="42" t="str">
        <f>IFERROR(VLOOKUP(月発!L224,リスト!O$1:P5016,2,FALSE),"")</f>
        <v/>
      </c>
      <c r="N224" s="82"/>
      <c r="O224" s="82" t="e">
        <f>VLOOKUP(Q224,リスト!U83:AA477,2,FALSE)</f>
        <v>#N/A</v>
      </c>
      <c r="P224" s="82" t="e">
        <f>VLOOKUP(O224,リスト!U:AA,2,FALSE)</f>
        <v>#N/A</v>
      </c>
      <c r="Q224" s="84"/>
      <c r="R224" s="45" t="str">
        <f>IFERROR(VLOOKUP(月発!Q224,リスト!W$1:X582,2,FALSE),"")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VLOOKUP(月発!R224,リスト!U85:AA274,5,FALSE)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IFERROR(VLOOKUP(月発!H225,リスト!G$1:H144,2,FALSE),"")</f>
        <v/>
      </c>
      <c r="J225" s="84"/>
      <c r="K225" s="42" t="str">
        <f>IFERROR(VLOOKUP(月発!J225,リスト!J$1:K279,2,FALSE),"")</f>
        <v/>
      </c>
      <c r="L225" s="84"/>
      <c r="M225" s="42" t="str">
        <f>IFERROR(VLOOKUP(月発!L225,リスト!O$1:P5017,2,FALSE),"")</f>
        <v/>
      </c>
      <c r="N225" s="82"/>
      <c r="O225" s="82" t="e">
        <f>VLOOKUP(Q225,リスト!U84:AA478,2,FALSE)</f>
        <v>#N/A</v>
      </c>
      <c r="P225" s="82" t="e">
        <f>VLOOKUP(O225,リスト!U:AA,2,FALSE)</f>
        <v>#N/A</v>
      </c>
      <c r="Q225" s="84"/>
      <c r="R225" s="45" t="str">
        <f>IFERROR(VLOOKUP(月発!Q225,リスト!W$1:X583,2,FALSE),"")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VLOOKUP(月発!R225,リスト!U86:AA275,5,FALSE)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IFERROR(VLOOKUP(月発!H226,リスト!G$1:H145,2,FALSE),"")</f>
        <v/>
      </c>
      <c r="J226" s="84"/>
      <c r="K226" s="42" t="str">
        <f>IFERROR(VLOOKUP(月発!J226,リスト!J$1:K280,2,FALSE),"")</f>
        <v/>
      </c>
      <c r="L226" s="84"/>
      <c r="M226" s="42" t="str">
        <f>IFERROR(VLOOKUP(月発!L226,リスト!O$1:P5018,2,FALSE),"")</f>
        <v/>
      </c>
      <c r="N226" s="82"/>
      <c r="O226" s="82" t="e">
        <f>VLOOKUP(Q226,リスト!U85:AA479,2,FALSE)</f>
        <v>#N/A</v>
      </c>
      <c r="P226" s="82" t="e">
        <f>VLOOKUP(O226,リスト!U:AA,2,FALSE)</f>
        <v>#N/A</v>
      </c>
      <c r="Q226" s="84"/>
      <c r="R226" s="45" t="str">
        <f>IFERROR(VLOOKUP(月発!Q226,リスト!W$1:X584,2,FALSE),"")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VLOOKUP(月発!R226,リスト!U87:AA276,5,FALSE)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IFERROR(VLOOKUP(月発!H227,リスト!G$1:H146,2,FALSE),"")</f>
        <v/>
      </c>
      <c r="J227" s="84"/>
      <c r="K227" s="42" t="str">
        <f>IFERROR(VLOOKUP(月発!J227,リスト!J$1:K281,2,FALSE),"")</f>
        <v/>
      </c>
      <c r="L227" s="84"/>
      <c r="M227" s="42" t="str">
        <f>IFERROR(VLOOKUP(月発!L227,リスト!O$1:P5019,2,FALSE),"")</f>
        <v/>
      </c>
      <c r="N227" s="82"/>
      <c r="O227" s="82" t="e">
        <f>VLOOKUP(Q227,リスト!U86:AA480,2,FALSE)</f>
        <v>#N/A</v>
      </c>
      <c r="P227" s="82" t="e">
        <f>VLOOKUP(O227,リスト!U:AA,2,FALSE)</f>
        <v>#N/A</v>
      </c>
      <c r="Q227" s="84"/>
      <c r="R227" s="45" t="str">
        <f>IFERROR(VLOOKUP(月発!Q227,リスト!W$1:X585,2,FALSE),"")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VLOOKUP(月発!R227,リスト!U88:AA277,5,FALSE)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IFERROR(VLOOKUP(月発!H228,リスト!G$1:H147,2,FALSE),"")</f>
        <v/>
      </c>
      <c r="J228" s="84"/>
      <c r="K228" s="42" t="str">
        <f>IFERROR(VLOOKUP(月発!J228,リスト!J$1:K282,2,FALSE),"")</f>
        <v/>
      </c>
      <c r="L228" s="84"/>
      <c r="M228" s="42" t="str">
        <f>IFERROR(VLOOKUP(月発!L228,リスト!O$1:P5020,2,FALSE),"")</f>
        <v/>
      </c>
      <c r="N228" s="82"/>
      <c r="O228" s="82" t="e">
        <f>VLOOKUP(Q228,リスト!U87:AA481,2,FALSE)</f>
        <v>#N/A</v>
      </c>
      <c r="P228" s="82" t="e">
        <f>VLOOKUP(O228,リスト!U:AA,2,FALSE)</f>
        <v>#N/A</v>
      </c>
      <c r="Q228" s="84"/>
      <c r="R228" s="45" t="str">
        <f>IFERROR(VLOOKUP(月発!Q228,リスト!W$1:X586,2,FALSE),"")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VLOOKUP(月発!R228,リスト!U89:AA278,5,FALSE)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IFERROR(VLOOKUP(月発!H229,リスト!G$1:H148,2,FALSE),"")</f>
        <v/>
      </c>
      <c r="J229" s="84"/>
      <c r="K229" s="42" t="str">
        <f>IFERROR(VLOOKUP(月発!J229,リスト!J$1:K283,2,FALSE),"")</f>
        <v/>
      </c>
      <c r="L229" s="84"/>
      <c r="M229" s="42" t="str">
        <f>IFERROR(VLOOKUP(月発!L229,リスト!O$1:P5021,2,FALSE),"")</f>
        <v/>
      </c>
      <c r="N229" s="82"/>
      <c r="O229" s="82" t="e">
        <f>VLOOKUP(Q229,リスト!U88:AA482,2,FALSE)</f>
        <v>#N/A</v>
      </c>
      <c r="P229" s="82" t="e">
        <f>VLOOKUP(O229,リスト!U:AA,2,FALSE)</f>
        <v>#N/A</v>
      </c>
      <c r="Q229" s="84"/>
      <c r="R229" s="45" t="str">
        <f>IFERROR(VLOOKUP(月発!Q229,リスト!W$1:X587,2,FALSE),"")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VLOOKUP(月発!R229,リスト!U90:AA279,5,FALSE)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IFERROR(VLOOKUP(月発!H230,リスト!G$1:H149,2,FALSE),"")</f>
        <v/>
      </c>
      <c r="J230" s="84"/>
      <c r="K230" s="42" t="str">
        <f>IFERROR(VLOOKUP(月発!J230,リスト!J$1:K284,2,FALSE),"")</f>
        <v/>
      </c>
      <c r="L230" s="84"/>
      <c r="M230" s="42" t="str">
        <f>IFERROR(VLOOKUP(月発!L230,リスト!O$1:P5022,2,FALSE),"")</f>
        <v/>
      </c>
      <c r="N230" s="82"/>
      <c r="O230" s="82" t="e">
        <f>VLOOKUP(Q230,リスト!U89:AA483,2,FALSE)</f>
        <v>#N/A</v>
      </c>
      <c r="P230" s="82" t="e">
        <f>VLOOKUP(O230,リスト!U:AA,2,FALSE)</f>
        <v>#N/A</v>
      </c>
      <c r="Q230" s="84"/>
      <c r="R230" s="45" t="str">
        <f>IFERROR(VLOOKUP(月発!Q230,リスト!W$1:X588,2,FALSE),"")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VLOOKUP(月発!R230,リスト!U91:AA280,5,FALSE)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IFERROR(VLOOKUP(月発!H231,リスト!G$1:H150,2,FALSE),"")</f>
        <v/>
      </c>
      <c r="J231" s="84"/>
      <c r="K231" s="42" t="str">
        <f>IFERROR(VLOOKUP(月発!J231,リスト!J$1:K285,2,FALSE),"")</f>
        <v/>
      </c>
      <c r="L231" s="84"/>
      <c r="M231" s="42" t="str">
        <f>IFERROR(VLOOKUP(月発!L231,リスト!O$1:P5023,2,FALSE),"")</f>
        <v/>
      </c>
      <c r="N231" s="82"/>
      <c r="O231" s="82" t="e">
        <f>VLOOKUP(Q231,リスト!U90:AA484,2,FALSE)</f>
        <v>#N/A</v>
      </c>
      <c r="P231" s="82" t="e">
        <f>VLOOKUP(O231,リスト!U:AA,2,FALSE)</f>
        <v>#N/A</v>
      </c>
      <c r="Q231" s="84"/>
      <c r="R231" s="45" t="str">
        <f>IFERROR(VLOOKUP(月発!Q231,リスト!W$1:X589,2,FALSE),"")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VLOOKUP(月発!R231,リスト!U92:AA281,5,FALSE)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IFERROR(VLOOKUP(月発!H232,リスト!G$1:H151,2,FALSE),"")</f>
        <v/>
      </c>
      <c r="J232" s="84"/>
      <c r="K232" s="42" t="str">
        <f>IFERROR(VLOOKUP(月発!J232,リスト!J$1:K286,2,FALSE),"")</f>
        <v/>
      </c>
      <c r="L232" s="84"/>
      <c r="M232" s="42" t="str">
        <f>IFERROR(VLOOKUP(月発!L232,リスト!O$1:P5024,2,FALSE),"")</f>
        <v/>
      </c>
      <c r="N232" s="82"/>
      <c r="O232" s="82" t="e">
        <f>VLOOKUP(Q232,リスト!U91:AA485,2,FALSE)</f>
        <v>#N/A</v>
      </c>
      <c r="P232" s="82" t="e">
        <f>VLOOKUP(O232,リスト!U:AA,2,FALSE)</f>
        <v>#N/A</v>
      </c>
      <c r="Q232" s="84"/>
      <c r="R232" s="45" t="str">
        <f>IFERROR(VLOOKUP(月発!Q232,リスト!W$1:X590,2,FALSE),"")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VLOOKUP(月発!R232,リスト!U93:AA282,5,FALSE)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IFERROR(VLOOKUP(月発!H233,リスト!G$1:H152,2,FALSE),"")</f>
        <v/>
      </c>
      <c r="J233" s="84"/>
      <c r="K233" s="42" t="str">
        <f>IFERROR(VLOOKUP(月発!J233,リスト!J$1:K287,2,FALSE),"")</f>
        <v/>
      </c>
      <c r="L233" s="84"/>
      <c r="M233" s="42" t="str">
        <f>IFERROR(VLOOKUP(月発!L233,リスト!O$1:P5025,2,FALSE),"")</f>
        <v/>
      </c>
      <c r="N233" s="82"/>
      <c r="O233" s="82" t="e">
        <f>VLOOKUP(Q233,リスト!U92:AA486,2,FALSE)</f>
        <v>#N/A</v>
      </c>
      <c r="P233" s="82" t="e">
        <f>VLOOKUP(O233,リスト!U:AA,2,FALSE)</f>
        <v>#N/A</v>
      </c>
      <c r="Q233" s="84"/>
      <c r="R233" s="45" t="str">
        <f>IFERROR(VLOOKUP(月発!Q233,リスト!W$1:X591,2,FALSE),"")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VLOOKUP(月発!R233,リスト!U94:AA283,5,FALSE)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DF05549-6AAB-4CB5-B103-1C2C25A3F654}">
          <x14:formula1>
            <xm:f>リスト!$M$3:$M$15</xm:f>
          </x14:formula1>
          <xm:sqref>Y1:Y1048576</xm:sqref>
        </x14:dataValidation>
        <x14:dataValidation type="list" allowBlank="1" showInputMessage="1" showErrorMessage="1" xr:uid="{8F012E47-6E41-47E3-8B2E-D56763B73D76}">
          <x14:formula1>
            <xm:f>リスト!$S$3:$S$7</xm:f>
          </x14:formula1>
          <xm:sqref>N7:N233</xm:sqref>
        </x14:dataValidation>
        <x14:dataValidation type="list" allowBlank="1" showInputMessage="1" showErrorMessage="1" xr:uid="{2089B34D-2A53-4F5D-B4F0-C66B1F902EB6}">
          <x14:formula1>
            <xm:f>リスト!$E$3:$E$6</xm:f>
          </x14:formula1>
          <xm:sqref>D7:D233</xm:sqref>
        </x14:dataValidation>
        <x14:dataValidation type="list" allowBlank="1" showInputMessage="1" showErrorMessage="1" xr:uid="{375880D0-74AC-46FB-BC8D-7FCFFDCD0407}">
          <x14:formula1>
            <xm:f>リスト!$B$3:$B$9</xm:f>
          </x14:formula1>
          <xm:sqref>E7:E233</xm:sqref>
        </x14:dataValidation>
        <x14:dataValidation type="list" allowBlank="1" showInputMessage="1" showErrorMessage="1" xr:uid="{D97E9298-E945-4879-9AD9-0D3B33CF94E1}">
          <x14:formula1>
            <xm:f>リスト!$AQ$3:$AQ$6</xm:f>
          </x14:formula1>
          <xm:sqref>Z7:Z233</xm:sqref>
        </x14:dataValidation>
        <x14:dataValidation type="list" allowBlank="1" showInputMessage="1" showErrorMessage="1" xr:uid="{AB761042-2261-45B5-8075-1154FD08BF1D}">
          <x14:formula1>
            <xm:f>リスト!$AC$3:$AC$11</xm:f>
          </x14:formula1>
          <xm:sqref>S7:S129 S194:S233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31A5-CC1F-4EDC-A69C-9662B8B28121}">
  <sheetPr>
    <tabColor rgb="FFFFFF00"/>
  </sheetPr>
  <dimension ref="A3:BN2231"/>
  <sheetViews>
    <sheetView zoomScale="140" zoomScaleNormal="140" workbookViewId="0">
      <pane ySplit="6" topLeftCell="A7" activePane="bottomLeft" state="frozen"/>
      <selection activeCell="K17" sqref="K17:K18"/>
      <selection pane="bottomLeft" activeCell="K17" sqref="K17:K18"/>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IFERROR(VLOOKUP(火発!H7,リスト!G$1:H100,2,FALSE),"")</f>
        <v/>
      </c>
      <c r="J7" s="84"/>
      <c r="K7" s="42" t="str">
        <f>IFERROR(VLOOKUP(火発!J7,リスト!J$1:K196,2,FALSE),"")</f>
        <v/>
      </c>
      <c r="L7" s="84"/>
      <c r="M7" s="42" t="str">
        <f>IFERROR(VLOOKUP(火発!L7,リスト!O$1:P4934,2,FALSE),"")</f>
        <v/>
      </c>
      <c r="N7" s="82"/>
      <c r="O7" s="82"/>
      <c r="P7" s="82"/>
      <c r="Q7" s="84"/>
      <c r="R7" s="45" t="str">
        <f>IFERROR(VLOOKUP(火発!Q7,リスト!W$1:X500,2,FALSE),"")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VLOOKUP(火発!R7,リスト!U3:AA192,5,FALSE)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IFERROR(VLOOKUP(火発!H8,リスト!G$1:H101,2,FALSE),"")</f>
        <v/>
      </c>
      <c r="J8" s="84"/>
      <c r="K8" s="42" t="str">
        <f>IFERROR(VLOOKUP(火発!J8,リスト!J$1:K197,2,FALSE),"")</f>
        <v/>
      </c>
      <c r="L8" s="84"/>
      <c r="M8" s="42" t="str">
        <f>IFERROR(VLOOKUP(火発!L8,リスト!O$1:P4935,2,FALSE),"")</f>
        <v/>
      </c>
      <c r="N8" s="82"/>
      <c r="O8" s="82" t="e">
        <f>VLOOKUP(Q8,リスト!U2:AA396,2,FALSE)</f>
        <v>#N/A</v>
      </c>
      <c r="P8" s="82" t="e">
        <f>VLOOKUP(O8,リスト!U:AA,2,FALSE)</f>
        <v>#N/A</v>
      </c>
      <c r="Q8" s="84"/>
      <c r="R8" s="45" t="str">
        <f>IFERROR(VLOOKUP(火発!Q8,リスト!W$1:X501,2,FALSE),"")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VLOOKUP(火発!R8,リスト!U4:AA193,5,FALSE)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IFERROR(VLOOKUP(火発!H9,リスト!G$1:H102,2,FALSE),"")</f>
        <v/>
      </c>
      <c r="J9" s="84"/>
      <c r="K9" s="42" t="str">
        <f>IFERROR(VLOOKUP(火発!J9,リスト!J$1:K198,2,FALSE),"")</f>
        <v/>
      </c>
      <c r="L9" s="84"/>
      <c r="M9" s="42" t="str">
        <f>IFERROR(VLOOKUP(火発!L9,リスト!O$1:P4936,2,FALSE),"")</f>
        <v/>
      </c>
      <c r="N9" s="82"/>
      <c r="O9" s="82" t="e">
        <f>VLOOKUP(Q9,リスト!U3:AA397,2,FALSE)</f>
        <v>#N/A</v>
      </c>
      <c r="P9" s="82" t="e">
        <f>VLOOKUP(O9,リスト!U:AA,2,FALSE)</f>
        <v>#N/A</v>
      </c>
      <c r="Q9" s="84"/>
      <c r="R9" s="45" t="str">
        <f>IFERROR(VLOOKUP(火発!Q9,リスト!W$1:X502,2,FALSE),"")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VLOOKUP(火発!R9,リスト!U5:AA194,5,FALSE)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IFERROR(VLOOKUP(火発!H10,リスト!G$1:H15,2,FALSE),"")</f>
        <v/>
      </c>
      <c r="J10" s="84"/>
      <c r="K10" s="42" t="str">
        <f>IFERROR(VLOOKUP(火発!J10,リスト!J$1:K111,2,FALSE),"")</f>
        <v/>
      </c>
      <c r="L10" s="84"/>
      <c r="M10" s="42" t="str">
        <f>IFERROR(VLOOKUP(火発!L10,リスト!O$1:P4849,2,FALSE),"")</f>
        <v/>
      </c>
      <c r="N10" s="82"/>
      <c r="O10" s="82" t="e">
        <f>VLOOKUP(Q10,リスト!#REF!,2,FALSE)</f>
        <v>#REF!</v>
      </c>
      <c r="P10" s="82" t="e">
        <f>VLOOKUP(O10,リスト!U:AA,2,FALSE)</f>
        <v>#REF!</v>
      </c>
      <c r="Q10" s="84"/>
      <c r="R10" s="45" t="str">
        <f>IFERROR(VLOOKUP(火発!Q10,リスト!W$1:X415,2,FALSE),"")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VLOOKUP(火発!R10,リスト!#REF!,5,FALSE)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IFERROR(VLOOKUP(火発!H11,リスト!G$1:H16,2,FALSE),"")</f>
        <v/>
      </c>
      <c r="J11" s="84"/>
      <c r="K11" s="42" t="str">
        <f>IFERROR(VLOOKUP(火発!J11,リスト!J$1:K112,2,FALSE),"")</f>
        <v/>
      </c>
      <c r="L11" s="84"/>
      <c r="M11" s="42" t="str">
        <f>IFERROR(VLOOKUP(火発!L11,リスト!O$1:P4850,2,FALSE),"")</f>
        <v/>
      </c>
      <c r="N11" s="82"/>
      <c r="O11" s="82" t="e">
        <f>VLOOKUP(Q11,リスト!#REF!,2,FALSE)</f>
        <v>#REF!</v>
      </c>
      <c r="P11" s="82" t="e">
        <f>VLOOKUP(O11,リスト!U:AA,2,FALSE)</f>
        <v>#REF!</v>
      </c>
      <c r="Q11" s="84"/>
      <c r="R11" s="45" t="str">
        <f>IFERROR(VLOOKUP(火発!Q11,リスト!W$1:X416,2,FALSE),"")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VLOOKUP(火発!R11,リスト!#REF!,5,FALSE)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IFERROR(VLOOKUP(火発!H12,リスト!G$1:H17,2,FALSE),"")</f>
        <v/>
      </c>
      <c r="J12" s="84"/>
      <c r="K12" s="42" t="str">
        <f>IFERROR(VLOOKUP(火発!J12,リスト!J$1:K113,2,FALSE),"")</f>
        <v/>
      </c>
      <c r="L12" s="84"/>
      <c r="M12" s="42" t="str">
        <f>IFERROR(VLOOKUP(火発!L12,リスト!O$1:P4851,2,FALSE),"")</f>
        <v/>
      </c>
      <c r="N12" s="82"/>
      <c r="O12" s="82" t="e">
        <f>VLOOKUP(Q12,リスト!#REF!,2,FALSE)</f>
        <v>#REF!</v>
      </c>
      <c r="P12" s="82" t="e">
        <f>VLOOKUP(O12,リスト!U:AA,2,FALSE)</f>
        <v>#REF!</v>
      </c>
      <c r="Q12" s="84"/>
      <c r="R12" s="45" t="str">
        <f>IFERROR(VLOOKUP(火発!Q12,リスト!W$1:X417,2,FALSE),"")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VLOOKUP(火発!R12,リスト!#REF!,5,FALSE)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IFERROR(VLOOKUP(火発!H13,リスト!G$1:H18,2,FALSE),"")</f>
        <v/>
      </c>
      <c r="J13" s="84"/>
      <c r="K13" s="42" t="str">
        <f>IFERROR(VLOOKUP(火発!J13,リスト!J$1:K114,2,FALSE),"")</f>
        <v/>
      </c>
      <c r="L13" s="84"/>
      <c r="M13" s="42" t="str">
        <f>IFERROR(VLOOKUP(火発!L13,リスト!O$1:P4852,2,FALSE),"")</f>
        <v/>
      </c>
      <c r="N13" s="82"/>
      <c r="O13" s="82" t="e">
        <f>VLOOKUP(Q13,リスト!#REF!,2,FALSE)</f>
        <v>#REF!</v>
      </c>
      <c r="P13" s="82" t="e">
        <f>VLOOKUP(O13,リスト!U:AA,2,FALSE)</f>
        <v>#REF!</v>
      </c>
      <c r="Q13" s="84"/>
      <c r="R13" s="45" t="str">
        <f>IFERROR(VLOOKUP(火発!Q13,リスト!W$1:X418,2,FALSE),"")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VLOOKUP(火発!R13,リスト!#REF!,5,FALSE)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IFERROR(VLOOKUP(火発!H14,リスト!G$1:H19,2,FALSE),"")</f>
        <v/>
      </c>
      <c r="J14" s="84"/>
      <c r="K14" s="42" t="str">
        <f>IFERROR(VLOOKUP(火発!J14,リスト!J$1:K115,2,FALSE),"")</f>
        <v/>
      </c>
      <c r="L14" s="84"/>
      <c r="M14" s="42" t="str">
        <f>IFERROR(VLOOKUP(火発!L14,リスト!O$1:P4853,2,FALSE),"")</f>
        <v/>
      </c>
      <c r="N14" s="82"/>
      <c r="O14" s="82" t="e">
        <f>VLOOKUP(Q14,リスト!#REF!,2,FALSE)</f>
        <v>#REF!</v>
      </c>
      <c r="P14" s="82" t="e">
        <f>VLOOKUP(O14,リスト!U:AA,2,FALSE)</f>
        <v>#REF!</v>
      </c>
      <c r="Q14" s="84"/>
      <c r="R14" s="45" t="str">
        <f>IFERROR(VLOOKUP(火発!Q14,リスト!W$1:X419,2,FALSE),"")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VLOOKUP(火発!R14,リスト!#REF!,5,FALSE)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IFERROR(VLOOKUP(火発!H15,リスト!G$1:H20,2,FALSE),"")</f>
        <v/>
      </c>
      <c r="J15" s="84"/>
      <c r="K15" s="42" t="str">
        <f>IFERROR(VLOOKUP(火発!J15,リスト!J$1:K116,2,FALSE),"")</f>
        <v/>
      </c>
      <c r="L15" s="84"/>
      <c r="M15" s="42" t="str">
        <f>IFERROR(VLOOKUP(火発!L15,リスト!O$1:P4854,2,FALSE),"")</f>
        <v/>
      </c>
      <c r="N15" s="82"/>
      <c r="O15" s="82" t="e">
        <f>VLOOKUP(Q15,リスト!#REF!,2,FALSE)</f>
        <v>#REF!</v>
      </c>
      <c r="P15" s="82" t="e">
        <f>VLOOKUP(O15,リスト!U:AA,2,FALSE)</f>
        <v>#REF!</v>
      </c>
      <c r="Q15" s="84"/>
      <c r="R15" s="45" t="str">
        <f>IFERROR(VLOOKUP(火発!Q15,リスト!W$1:X420,2,FALSE),"")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VLOOKUP(火発!R15,リスト!#REF!,5,FALSE)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IFERROR(VLOOKUP(火発!H16,リスト!G$1:H21,2,FALSE),"")</f>
        <v/>
      </c>
      <c r="J16" s="84"/>
      <c r="K16" s="42" t="str">
        <f>IFERROR(VLOOKUP(火発!J16,リスト!J$1:K117,2,FALSE),"")</f>
        <v/>
      </c>
      <c r="L16" s="84"/>
      <c r="M16" s="42" t="str">
        <f>IFERROR(VLOOKUP(火発!L16,リスト!O$1:P4855,2,FALSE),"")</f>
        <v/>
      </c>
      <c r="N16" s="82"/>
      <c r="O16" s="82" t="e">
        <f>VLOOKUP(Q16,リスト!#REF!,2,FALSE)</f>
        <v>#REF!</v>
      </c>
      <c r="P16" s="82" t="e">
        <f>VLOOKUP(O16,リスト!U:AA,2,FALSE)</f>
        <v>#REF!</v>
      </c>
      <c r="Q16" s="84"/>
      <c r="R16" s="45" t="str">
        <f>IFERROR(VLOOKUP(火発!Q16,リスト!W$1:X421,2,FALSE),"")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VLOOKUP(火発!R16,リスト!#REF!,5,FALSE)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IFERROR(VLOOKUP(火発!H17,リスト!G$1:H22,2,FALSE),"")</f>
        <v/>
      </c>
      <c r="J17" s="84"/>
      <c r="K17" s="42" t="str">
        <f>IFERROR(VLOOKUP(火発!J17,リスト!J$1:K118,2,FALSE),"")</f>
        <v/>
      </c>
      <c r="L17" s="84"/>
      <c r="M17" s="42" t="str">
        <f>IFERROR(VLOOKUP(火発!L17,リスト!O$1:P4856,2,FALSE),"")</f>
        <v/>
      </c>
      <c r="N17" s="82"/>
      <c r="O17" s="82" t="e">
        <f>VLOOKUP(Q17,リスト!#REF!,2,FALSE)</f>
        <v>#REF!</v>
      </c>
      <c r="P17" s="82" t="e">
        <f>VLOOKUP(O17,リスト!U:AA,2,FALSE)</f>
        <v>#REF!</v>
      </c>
      <c r="Q17" s="84"/>
      <c r="R17" s="45" t="str">
        <f>IFERROR(VLOOKUP(火発!Q17,リスト!W$1:X422,2,FALSE),"")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VLOOKUP(火発!R17,リスト!#REF!,5,FALSE)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IFERROR(VLOOKUP(火発!H18,リスト!G$1:H23,2,FALSE),"")</f>
        <v/>
      </c>
      <c r="J18" s="84"/>
      <c r="K18" s="42" t="str">
        <f>IFERROR(VLOOKUP(火発!J18,リスト!J$1:K119,2,FALSE),"")</f>
        <v/>
      </c>
      <c r="L18" s="84"/>
      <c r="M18" s="42" t="str">
        <f>IFERROR(VLOOKUP(火発!L18,リスト!O$1:P4857,2,FALSE),"")</f>
        <v/>
      </c>
      <c r="N18" s="82"/>
      <c r="O18" s="82" t="e">
        <f>VLOOKUP(Q18,リスト!#REF!,2,FALSE)</f>
        <v>#REF!</v>
      </c>
      <c r="P18" s="82" t="e">
        <f>VLOOKUP(O18,リスト!U:AA,2,FALSE)</f>
        <v>#REF!</v>
      </c>
      <c r="Q18" s="84"/>
      <c r="R18" s="45" t="str">
        <f>IFERROR(VLOOKUP(火発!Q18,リスト!W$1:X423,2,FALSE),"")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VLOOKUP(火発!R18,リスト!#REF!,5,FALSE)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IFERROR(VLOOKUP(火発!H19,リスト!G$1:H24,2,FALSE),"")</f>
        <v/>
      </c>
      <c r="J19" s="84"/>
      <c r="K19" s="42" t="str">
        <f>IFERROR(VLOOKUP(火発!J19,リスト!J$1:K120,2,FALSE),"")</f>
        <v/>
      </c>
      <c r="L19" s="84"/>
      <c r="M19" s="42" t="str">
        <f>IFERROR(VLOOKUP(火発!L19,リスト!O$1:P4858,2,FALSE),"")</f>
        <v/>
      </c>
      <c r="N19" s="82"/>
      <c r="O19" s="82" t="e">
        <f>VLOOKUP(Q19,リスト!#REF!,2,FALSE)</f>
        <v>#REF!</v>
      </c>
      <c r="P19" s="82" t="e">
        <f>VLOOKUP(O19,リスト!U:AA,2,FALSE)</f>
        <v>#REF!</v>
      </c>
      <c r="Q19" s="84"/>
      <c r="R19" s="45" t="str">
        <f>IFERROR(VLOOKUP(火発!Q19,リスト!W$1:X424,2,FALSE),"")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VLOOKUP(火発!R19,リスト!#REF!,5,FALSE)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IFERROR(VLOOKUP(火発!H20,リスト!G$1:H25,2,FALSE),"")</f>
        <v/>
      </c>
      <c r="J20" s="84"/>
      <c r="K20" s="42" t="str">
        <f>IFERROR(VLOOKUP(火発!J20,リスト!J$1:K121,2,FALSE),"")</f>
        <v/>
      </c>
      <c r="L20" s="84"/>
      <c r="M20" s="42" t="str">
        <f>IFERROR(VLOOKUP(火発!L20,リスト!O$1:P4859,2,FALSE),"")</f>
        <v/>
      </c>
      <c r="N20" s="82"/>
      <c r="O20" s="82" t="e">
        <f>VLOOKUP(Q20,リスト!#REF!,2,FALSE)</f>
        <v>#REF!</v>
      </c>
      <c r="P20" s="82" t="e">
        <f>VLOOKUP(O20,リスト!U:AA,2,FALSE)</f>
        <v>#REF!</v>
      </c>
      <c r="Q20" s="84"/>
      <c r="R20" s="45" t="str">
        <f>IFERROR(VLOOKUP(火発!Q20,リスト!W$1:X425,2,FALSE),"")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VLOOKUP(火発!R20,リスト!#REF!,5,FALSE)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IFERROR(VLOOKUP(火発!H21,リスト!G$1:H26,2,FALSE),"")</f>
        <v/>
      </c>
      <c r="J21" s="84"/>
      <c r="K21" s="42" t="str">
        <f>IFERROR(VLOOKUP(火発!J21,リスト!J$1:K122,2,FALSE),"")</f>
        <v/>
      </c>
      <c r="L21" s="84"/>
      <c r="M21" s="42" t="str">
        <f>IFERROR(VLOOKUP(火発!L21,リスト!O$1:P4860,2,FALSE),"")</f>
        <v/>
      </c>
      <c r="N21" s="82"/>
      <c r="O21" s="82" t="e">
        <f>VLOOKUP(Q21,リスト!#REF!,2,FALSE)</f>
        <v>#REF!</v>
      </c>
      <c r="P21" s="82" t="e">
        <f>VLOOKUP(O21,リスト!U:AA,2,FALSE)</f>
        <v>#REF!</v>
      </c>
      <c r="Q21" s="84"/>
      <c r="R21" s="45" t="str">
        <f>IFERROR(VLOOKUP(火発!Q21,リスト!W$1:X426,2,FALSE),"")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VLOOKUP(火発!R21,リスト!#REF!,5,FALSE)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IFERROR(VLOOKUP(火発!H22,リスト!G$1:H27,2,FALSE),"")</f>
        <v/>
      </c>
      <c r="J22" s="84"/>
      <c r="K22" s="42" t="str">
        <f>IFERROR(VLOOKUP(火発!J22,リスト!J$1:K123,2,FALSE),"")</f>
        <v/>
      </c>
      <c r="L22" s="84"/>
      <c r="M22" s="42" t="str">
        <f>IFERROR(VLOOKUP(火発!L22,リスト!O$1:P4861,2,FALSE),"")</f>
        <v/>
      </c>
      <c r="N22" s="82"/>
      <c r="O22" s="82" t="e">
        <f>VLOOKUP(Q22,リスト!#REF!,2,FALSE)</f>
        <v>#REF!</v>
      </c>
      <c r="P22" s="82" t="e">
        <f>VLOOKUP(O22,リスト!U:AA,2,FALSE)</f>
        <v>#REF!</v>
      </c>
      <c r="Q22" s="84"/>
      <c r="R22" s="45" t="str">
        <f>IFERROR(VLOOKUP(火発!Q22,リスト!W$1:X427,2,FALSE),"")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VLOOKUP(火発!R22,リスト!#REF!,5,FALSE)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IFERROR(VLOOKUP(火発!H23,リスト!G$1:H28,2,FALSE),"")</f>
        <v/>
      </c>
      <c r="J23" s="84"/>
      <c r="K23" s="42" t="str">
        <f>IFERROR(VLOOKUP(火発!J23,リスト!J$1:K124,2,FALSE),"")</f>
        <v/>
      </c>
      <c r="L23" s="84"/>
      <c r="M23" s="42" t="str">
        <f>IFERROR(VLOOKUP(火発!L23,リスト!O$1:P4862,2,FALSE),"")</f>
        <v/>
      </c>
      <c r="N23" s="82"/>
      <c r="O23" s="82" t="e">
        <f>VLOOKUP(Q23,リスト!#REF!,2,FALSE)</f>
        <v>#REF!</v>
      </c>
      <c r="P23" s="82" t="e">
        <f>VLOOKUP(O23,リスト!U:AA,2,FALSE)</f>
        <v>#REF!</v>
      </c>
      <c r="Q23" s="84"/>
      <c r="R23" s="45" t="str">
        <f>IFERROR(VLOOKUP(火発!Q23,リスト!W$1:X428,2,FALSE),"")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VLOOKUP(火発!R23,リスト!#REF!,5,FALSE)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IFERROR(VLOOKUP(火発!H24,リスト!G$1:H29,2,FALSE),"")</f>
        <v/>
      </c>
      <c r="J24" s="84"/>
      <c r="K24" s="42" t="str">
        <f>IFERROR(VLOOKUP(火発!J24,リスト!J$1:K125,2,FALSE),"")</f>
        <v/>
      </c>
      <c r="L24" s="84"/>
      <c r="M24" s="42" t="str">
        <f>IFERROR(VLOOKUP(火発!L24,リスト!O$1:P4863,2,FALSE),"")</f>
        <v/>
      </c>
      <c r="N24" s="82"/>
      <c r="O24" s="82" t="e">
        <f>VLOOKUP(Q24,リスト!#REF!,2,FALSE)</f>
        <v>#REF!</v>
      </c>
      <c r="P24" s="82" t="e">
        <f>VLOOKUP(O24,リスト!U:AA,2,FALSE)</f>
        <v>#REF!</v>
      </c>
      <c r="Q24" s="84"/>
      <c r="R24" s="45" t="str">
        <f>IFERROR(VLOOKUP(火発!Q24,リスト!W$1:X429,2,FALSE),"")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VLOOKUP(火発!R24,リスト!#REF!,5,FALSE)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IFERROR(VLOOKUP(火発!H25,リスト!G$1:H30,2,FALSE),"")</f>
        <v/>
      </c>
      <c r="J25" s="84"/>
      <c r="K25" s="42" t="str">
        <f>IFERROR(VLOOKUP(火発!J25,リスト!J$1:K126,2,FALSE),"")</f>
        <v/>
      </c>
      <c r="L25" s="84"/>
      <c r="M25" s="42" t="str">
        <f>IFERROR(VLOOKUP(火発!L25,リスト!O$1:P4864,2,FALSE),"")</f>
        <v/>
      </c>
      <c r="N25" s="82"/>
      <c r="O25" s="82" t="e">
        <f>VLOOKUP(Q25,リスト!#REF!,2,FALSE)</f>
        <v>#REF!</v>
      </c>
      <c r="P25" s="82" t="e">
        <f>VLOOKUP(O25,リスト!U:AA,2,FALSE)</f>
        <v>#REF!</v>
      </c>
      <c r="Q25" s="84"/>
      <c r="R25" s="45" t="str">
        <f>IFERROR(VLOOKUP(火発!Q25,リスト!W$1:X430,2,FALSE),"")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VLOOKUP(火発!R25,リスト!#REF!,5,FALSE)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IFERROR(VLOOKUP(火発!H26,リスト!G$1:H31,2,FALSE),"")</f>
        <v/>
      </c>
      <c r="J26" s="84"/>
      <c r="K26" s="42" t="str">
        <f>IFERROR(VLOOKUP(火発!J26,リスト!J$1:K127,2,FALSE),"")</f>
        <v/>
      </c>
      <c r="L26" s="84"/>
      <c r="M26" s="42" t="str">
        <f>IFERROR(VLOOKUP(火発!L26,リスト!O$1:P4865,2,FALSE),"")</f>
        <v/>
      </c>
      <c r="N26" s="82"/>
      <c r="O26" s="82" t="e">
        <f>VLOOKUP(Q26,リスト!#REF!,2,FALSE)</f>
        <v>#REF!</v>
      </c>
      <c r="P26" s="82" t="e">
        <f>VLOOKUP(O26,リスト!U:AA,2,FALSE)</f>
        <v>#REF!</v>
      </c>
      <c r="Q26" s="84"/>
      <c r="R26" s="45" t="str">
        <f>IFERROR(VLOOKUP(火発!Q26,リスト!W$1:X431,2,FALSE),"")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VLOOKUP(火発!R26,リスト!#REF!,5,FALSE)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IFERROR(VLOOKUP(火発!H27,リスト!G$1:H32,2,FALSE),"")</f>
        <v/>
      </c>
      <c r="J27" s="84"/>
      <c r="K27" s="42" t="str">
        <f>IFERROR(VLOOKUP(火発!J27,リスト!J$1:K128,2,FALSE),"")</f>
        <v/>
      </c>
      <c r="L27" s="84"/>
      <c r="M27" s="42" t="str">
        <f>IFERROR(VLOOKUP(火発!L27,リスト!O$1:P4866,2,FALSE),"")</f>
        <v/>
      </c>
      <c r="N27" s="82"/>
      <c r="O27" s="82" t="e">
        <f>VLOOKUP(Q27,リスト!#REF!,2,FALSE)</f>
        <v>#REF!</v>
      </c>
      <c r="P27" s="82" t="e">
        <f>VLOOKUP(O27,リスト!U:AA,2,FALSE)</f>
        <v>#REF!</v>
      </c>
      <c r="Q27" s="84"/>
      <c r="R27" s="45" t="str">
        <f>IFERROR(VLOOKUP(火発!Q27,リスト!W$1:X432,2,FALSE),"")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VLOOKUP(火発!R27,リスト!#REF!,5,FALSE)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IFERROR(VLOOKUP(火発!H28,リスト!G$1:H33,2,FALSE),"")</f>
        <v/>
      </c>
      <c r="J28" s="84"/>
      <c r="K28" s="42" t="str">
        <f>IFERROR(VLOOKUP(火発!J28,リスト!J$1:K129,2,FALSE),"")</f>
        <v/>
      </c>
      <c r="L28" s="84"/>
      <c r="M28" s="42" t="str">
        <f>IFERROR(VLOOKUP(火発!L28,リスト!O$1:P4867,2,FALSE),"")</f>
        <v/>
      </c>
      <c r="N28" s="82"/>
      <c r="O28" s="82" t="e">
        <f>VLOOKUP(Q28,リスト!#REF!,2,FALSE)</f>
        <v>#REF!</v>
      </c>
      <c r="P28" s="82" t="e">
        <f>VLOOKUP(O28,リスト!U:AA,2,FALSE)</f>
        <v>#REF!</v>
      </c>
      <c r="Q28" s="84"/>
      <c r="R28" s="45" t="str">
        <f>IFERROR(VLOOKUP(火発!Q28,リスト!W$1:X433,2,FALSE),"")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VLOOKUP(火発!R28,リスト!#REF!,5,FALSE)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IFERROR(VLOOKUP(火発!H29,リスト!G$1:H34,2,FALSE),"")</f>
        <v/>
      </c>
      <c r="J29" s="84"/>
      <c r="K29" s="42" t="str">
        <f>IFERROR(VLOOKUP(火発!J29,リスト!J$1:K130,2,FALSE),"")</f>
        <v/>
      </c>
      <c r="L29" s="84"/>
      <c r="M29" s="42" t="str">
        <f>IFERROR(VLOOKUP(火発!L29,リスト!O$1:P4868,2,FALSE),"")</f>
        <v/>
      </c>
      <c r="N29" s="82"/>
      <c r="O29" s="82" t="e">
        <f>VLOOKUP(Q29,リスト!#REF!,2,FALSE)</f>
        <v>#REF!</v>
      </c>
      <c r="P29" s="82" t="e">
        <f>VLOOKUP(O29,リスト!U:AA,2,FALSE)</f>
        <v>#REF!</v>
      </c>
      <c r="Q29" s="84"/>
      <c r="R29" s="45" t="str">
        <f>IFERROR(VLOOKUP(火発!Q29,リスト!W$1:X434,2,FALSE),"")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VLOOKUP(火発!R29,リスト!#REF!,5,FALSE)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IFERROR(VLOOKUP(火発!H30,リスト!G$1:H35,2,FALSE),"")</f>
        <v/>
      </c>
      <c r="J30" s="84"/>
      <c r="K30" s="42" t="str">
        <f>IFERROR(VLOOKUP(火発!J30,リスト!J$1:K131,2,FALSE),"")</f>
        <v/>
      </c>
      <c r="L30" s="84"/>
      <c r="M30" s="42" t="str">
        <f>IFERROR(VLOOKUP(火発!L30,リスト!O$1:P4869,2,FALSE),"")</f>
        <v/>
      </c>
      <c r="N30" s="82"/>
      <c r="O30" s="82" t="e">
        <f>VLOOKUP(Q30,リスト!#REF!,2,FALSE)</f>
        <v>#REF!</v>
      </c>
      <c r="P30" s="82" t="e">
        <f>VLOOKUP(O30,リスト!U:AA,2,FALSE)</f>
        <v>#REF!</v>
      </c>
      <c r="Q30" s="84"/>
      <c r="R30" s="45" t="str">
        <f>IFERROR(VLOOKUP(火発!Q30,リスト!W$1:X435,2,FALSE),"")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VLOOKUP(火発!R30,リスト!#REF!,5,FALSE)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IFERROR(VLOOKUP(火発!H31,リスト!G$1:H36,2,FALSE),"")</f>
        <v/>
      </c>
      <c r="J31" s="84"/>
      <c r="K31" s="42" t="str">
        <f>IFERROR(VLOOKUP(火発!J31,リスト!J$1:K132,2,FALSE),"")</f>
        <v/>
      </c>
      <c r="L31" s="84"/>
      <c r="M31" s="42" t="str">
        <f>IFERROR(VLOOKUP(火発!L31,リスト!O$1:P4870,2,FALSE),"")</f>
        <v/>
      </c>
      <c r="N31" s="82"/>
      <c r="O31" s="82" t="e">
        <f>VLOOKUP(Q31,リスト!#REF!,2,FALSE)</f>
        <v>#REF!</v>
      </c>
      <c r="P31" s="82" t="e">
        <f>VLOOKUP(O31,リスト!U:AA,2,FALSE)</f>
        <v>#REF!</v>
      </c>
      <c r="Q31" s="84"/>
      <c r="R31" s="45" t="str">
        <f>IFERROR(VLOOKUP(火発!Q31,リスト!W$1:X436,2,FALSE),"")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VLOOKUP(火発!R31,リスト!#REF!,5,FALSE)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IFERROR(VLOOKUP(火発!H32,リスト!G$1:H37,2,FALSE),"")</f>
        <v/>
      </c>
      <c r="J32" s="84"/>
      <c r="K32" s="42" t="str">
        <f>IFERROR(VLOOKUP(火発!J32,リスト!J$1:K133,2,FALSE),"")</f>
        <v/>
      </c>
      <c r="L32" s="84"/>
      <c r="M32" s="42" t="str">
        <f>IFERROR(VLOOKUP(火発!L32,リスト!O$1:P4871,2,FALSE),"")</f>
        <v/>
      </c>
      <c r="N32" s="82"/>
      <c r="O32" s="82" t="e">
        <f>VLOOKUP(Q32,リスト!#REF!,2,FALSE)</f>
        <v>#REF!</v>
      </c>
      <c r="P32" s="82" t="e">
        <f>VLOOKUP(O32,リスト!U:AA,2,FALSE)</f>
        <v>#REF!</v>
      </c>
      <c r="Q32" s="84"/>
      <c r="R32" s="45" t="str">
        <f>IFERROR(VLOOKUP(火発!Q32,リスト!W$1:X437,2,FALSE),"")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VLOOKUP(火発!R32,リスト!#REF!,5,FALSE)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IFERROR(VLOOKUP(火発!H33,リスト!G$1:H38,2,FALSE),"")</f>
        <v/>
      </c>
      <c r="J33" s="84"/>
      <c r="K33" s="42" t="str">
        <f>IFERROR(VLOOKUP(火発!J33,リスト!J$1:K134,2,FALSE),"")</f>
        <v/>
      </c>
      <c r="L33" s="84"/>
      <c r="M33" s="42" t="str">
        <f>IFERROR(VLOOKUP(火発!L33,リスト!O$1:P4872,2,FALSE),"")</f>
        <v/>
      </c>
      <c r="N33" s="82"/>
      <c r="O33" s="82" t="e">
        <f>VLOOKUP(Q33,リスト!#REF!,2,FALSE)</f>
        <v>#REF!</v>
      </c>
      <c r="P33" s="82" t="e">
        <f>VLOOKUP(O33,リスト!U:AA,2,FALSE)</f>
        <v>#REF!</v>
      </c>
      <c r="Q33" s="84"/>
      <c r="R33" s="45" t="str">
        <f>IFERROR(VLOOKUP(火発!Q33,リスト!W$1:X438,2,FALSE),"")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VLOOKUP(火発!R33,リスト!#REF!,5,FALSE)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IFERROR(VLOOKUP(火発!H34,リスト!G$1:H39,2,FALSE),"")</f>
        <v/>
      </c>
      <c r="J34" s="84"/>
      <c r="K34" s="42" t="str">
        <f>IFERROR(VLOOKUP(火発!J34,リスト!J$1:K135,2,FALSE),"")</f>
        <v/>
      </c>
      <c r="L34" s="84"/>
      <c r="M34" s="42" t="str">
        <f>IFERROR(VLOOKUP(火発!L34,リスト!O$1:P4873,2,FALSE),"")</f>
        <v/>
      </c>
      <c r="N34" s="82"/>
      <c r="O34" s="82" t="e">
        <f>VLOOKUP(Q34,リスト!#REF!,2,FALSE)</f>
        <v>#REF!</v>
      </c>
      <c r="P34" s="82" t="e">
        <f>VLOOKUP(O34,リスト!U:AA,2,FALSE)</f>
        <v>#REF!</v>
      </c>
      <c r="Q34" s="84"/>
      <c r="R34" s="45" t="str">
        <f>IFERROR(VLOOKUP(火発!Q34,リスト!W$1:X439,2,FALSE),"")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VLOOKUP(火発!R34,リスト!#REF!,5,FALSE)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IFERROR(VLOOKUP(火発!H35,リスト!G$1:H40,2,FALSE),"")</f>
        <v/>
      </c>
      <c r="J35" s="84"/>
      <c r="K35" s="42" t="str">
        <f>IFERROR(VLOOKUP(火発!J35,リスト!J$1:K136,2,FALSE),"")</f>
        <v/>
      </c>
      <c r="L35" s="84"/>
      <c r="M35" s="42" t="str">
        <f>IFERROR(VLOOKUP(火発!L35,リスト!O$1:P4874,2,FALSE),"")</f>
        <v/>
      </c>
      <c r="N35" s="82"/>
      <c r="O35" s="82" t="e">
        <f>VLOOKUP(Q35,リスト!#REF!,2,FALSE)</f>
        <v>#REF!</v>
      </c>
      <c r="P35" s="82" t="e">
        <f>VLOOKUP(O35,リスト!U:AA,2,FALSE)</f>
        <v>#REF!</v>
      </c>
      <c r="Q35" s="84"/>
      <c r="R35" s="45" t="str">
        <f>IFERROR(VLOOKUP(火発!Q35,リスト!W$1:X440,2,FALSE),"")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VLOOKUP(火発!R35,リスト!#REF!,5,FALSE)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IFERROR(VLOOKUP(火発!H36,リスト!G$1:H41,2,FALSE),"")</f>
        <v/>
      </c>
      <c r="J36" s="84"/>
      <c r="K36" s="42" t="str">
        <f>IFERROR(VLOOKUP(火発!J36,リスト!J$1:K137,2,FALSE),"")</f>
        <v/>
      </c>
      <c r="L36" s="84"/>
      <c r="M36" s="42" t="str">
        <f>IFERROR(VLOOKUP(火発!L36,リスト!O$1:P4875,2,FALSE),"")</f>
        <v/>
      </c>
      <c r="N36" s="82"/>
      <c r="O36" s="82" t="e">
        <f>VLOOKUP(Q36,リスト!#REF!,2,FALSE)</f>
        <v>#REF!</v>
      </c>
      <c r="P36" s="82" t="e">
        <f>VLOOKUP(O36,リスト!U:AA,2,FALSE)</f>
        <v>#REF!</v>
      </c>
      <c r="Q36" s="84"/>
      <c r="R36" s="45" t="str">
        <f>IFERROR(VLOOKUP(火発!Q36,リスト!W$1:X441,2,FALSE),"")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VLOOKUP(火発!R36,リスト!#REF!,5,FALSE)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IFERROR(VLOOKUP(火発!H37,リスト!G$1:H42,2,FALSE),"")</f>
        <v/>
      </c>
      <c r="J37" s="84"/>
      <c r="K37" s="42" t="str">
        <f>IFERROR(VLOOKUP(火発!J37,リスト!J$1:K138,2,FALSE),"")</f>
        <v/>
      </c>
      <c r="L37" s="84"/>
      <c r="M37" s="42" t="str">
        <f>IFERROR(VLOOKUP(火発!L37,リスト!O$1:P4876,2,FALSE),"")</f>
        <v/>
      </c>
      <c r="N37" s="82"/>
      <c r="O37" s="82" t="e">
        <f>VLOOKUP(Q37,リスト!#REF!,2,FALSE)</f>
        <v>#REF!</v>
      </c>
      <c r="P37" s="82" t="e">
        <f>VLOOKUP(O37,リスト!U:AA,2,FALSE)</f>
        <v>#REF!</v>
      </c>
      <c r="Q37" s="84"/>
      <c r="R37" s="45" t="str">
        <f>IFERROR(VLOOKUP(火発!Q37,リスト!W$1:X442,2,FALSE),"")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VLOOKUP(火発!R37,リスト!#REF!,5,FALSE)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IFERROR(VLOOKUP(火発!H38,リスト!G$1:H43,2,FALSE),"")</f>
        <v/>
      </c>
      <c r="J38" s="84"/>
      <c r="K38" s="42" t="str">
        <f>IFERROR(VLOOKUP(火発!J38,リスト!J$1:K139,2,FALSE),"")</f>
        <v/>
      </c>
      <c r="L38" s="84"/>
      <c r="M38" s="42" t="str">
        <f>IFERROR(VLOOKUP(火発!L38,リスト!O$1:P4877,2,FALSE),"")</f>
        <v/>
      </c>
      <c r="N38" s="82"/>
      <c r="O38" s="82" t="e">
        <f>VLOOKUP(Q38,リスト!#REF!,2,FALSE)</f>
        <v>#REF!</v>
      </c>
      <c r="P38" s="82" t="e">
        <f>VLOOKUP(O38,リスト!U:AA,2,FALSE)</f>
        <v>#REF!</v>
      </c>
      <c r="Q38" s="84"/>
      <c r="R38" s="45" t="str">
        <f>IFERROR(VLOOKUP(火発!Q38,リスト!W$1:X443,2,FALSE),"")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VLOOKUP(火発!R38,リスト!#REF!,5,FALSE)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IFERROR(VLOOKUP(火発!H39,リスト!G$1:H44,2,FALSE),"")</f>
        <v/>
      </c>
      <c r="J39" s="84"/>
      <c r="K39" s="42" t="str">
        <f>IFERROR(VLOOKUP(火発!J39,リスト!J$1:K140,2,FALSE),"")</f>
        <v/>
      </c>
      <c r="L39" s="84"/>
      <c r="M39" s="42" t="str">
        <f>IFERROR(VLOOKUP(火発!L39,リスト!O$1:P4878,2,FALSE),"")</f>
        <v/>
      </c>
      <c r="N39" s="82"/>
      <c r="O39" s="82" t="e">
        <f>VLOOKUP(Q39,リスト!#REF!,2,FALSE)</f>
        <v>#REF!</v>
      </c>
      <c r="P39" s="82" t="e">
        <f>VLOOKUP(O39,リスト!U:AA,2,FALSE)</f>
        <v>#REF!</v>
      </c>
      <c r="Q39" s="84"/>
      <c r="R39" s="45" t="str">
        <f>IFERROR(VLOOKUP(火発!Q39,リスト!W$1:X444,2,FALSE),"")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VLOOKUP(火発!R39,リスト!#REF!,5,FALSE)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IFERROR(VLOOKUP(火発!H40,リスト!G$1:H45,2,FALSE),"")</f>
        <v/>
      </c>
      <c r="J40" s="84"/>
      <c r="K40" s="42" t="str">
        <f>IFERROR(VLOOKUP(火発!J40,リスト!J$1:K141,2,FALSE),"")</f>
        <v/>
      </c>
      <c r="L40" s="84"/>
      <c r="M40" s="42" t="str">
        <f>IFERROR(VLOOKUP(火発!L40,リスト!O$1:P4879,2,FALSE),"")</f>
        <v/>
      </c>
      <c r="N40" s="82"/>
      <c r="O40" s="82" t="e">
        <f>VLOOKUP(Q40,リスト!#REF!,2,FALSE)</f>
        <v>#REF!</v>
      </c>
      <c r="P40" s="82" t="e">
        <f>VLOOKUP(O40,リスト!U:AA,2,FALSE)</f>
        <v>#REF!</v>
      </c>
      <c r="Q40" s="84"/>
      <c r="R40" s="45" t="str">
        <f>IFERROR(VLOOKUP(火発!Q40,リスト!W$1:X445,2,FALSE),"")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VLOOKUP(火発!R40,リスト!#REF!,5,FALSE)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IFERROR(VLOOKUP(火発!H41,リスト!G$1:H46,2,FALSE),"")</f>
        <v/>
      </c>
      <c r="J41" s="84"/>
      <c r="K41" s="42" t="str">
        <f>IFERROR(VLOOKUP(火発!J41,リスト!J$1:K142,2,FALSE),"")</f>
        <v/>
      </c>
      <c r="L41" s="84"/>
      <c r="M41" s="42" t="str">
        <f>IFERROR(VLOOKUP(火発!L41,リスト!O$1:P4880,2,FALSE),"")</f>
        <v/>
      </c>
      <c r="N41" s="82"/>
      <c r="O41" s="82" t="e">
        <f>VLOOKUP(Q41,リスト!#REF!,2,FALSE)</f>
        <v>#REF!</v>
      </c>
      <c r="P41" s="82" t="e">
        <f>VLOOKUP(O41,リスト!U:AA,2,FALSE)</f>
        <v>#REF!</v>
      </c>
      <c r="Q41" s="84"/>
      <c r="R41" s="45" t="str">
        <f>IFERROR(VLOOKUP(火発!Q41,リスト!W$1:X446,2,FALSE),"")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VLOOKUP(火発!R41,リスト!#REF!,5,FALSE)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IFERROR(VLOOKUP(火発!H42,リスト!G$1:H47,2,FALSE),"")</f>
        <v/>
      </c>
      <c r="J42" s="84"/>
      <c r="K42" s="42" t="str">
        <f>IFERROR(VLOOKUP(火発!J42,リスト!J$1:K143,2,FALSE),"")</f>
        <v/>
      </c>
      <c r="L42" s="84"/>
      <c r="M42" s="42" t="str">
        <f>IFERROR(VLOOKUP(火発!L42,リスト!O$1:P4881,2,FALSE),"")</f>
        <v/>
      </c>
      <c r="N42" s="82"/>
      <c r="O42" s="82" t="e">
        <f>VLOOKUP(Q42,リスト!#REF!,2,FALSE)</f>
        <v>#REF!</v>
      </c>
      <c r="P42" s="82" t="e">
        <f>VLOOKUP(O42,リスト!U:AA,2,FALSE)</f>
        <v>#REF!</v>
      </c>
      <c r="Q42" s="84"/>
      <c r="R42" s="45" t="str">
        <f>IFERROR(VLOOKUP(火発!Q42,リスト!W$1:X447,2,FALSE),"")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VLOOKUP(火発!R42,リスト!#REF!,5,FALSE)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IFERROR(VLOOKUP(火発!H43,リスト!G$1:H48,2,FALSE),"")</f>
        <v/>
      </c>
      <c r="J43" s="84"/>
      <c r="K43" s="42" t="str">
        <f>IFERROR(VLOOKUP(火発!J43,リスト!J$1:K144,2,FALSE),"")</f>
        <v/>
      </c>
      <c r="L43" s="84"/>
      <c r="M43" s="42" t="str">
        <f>IFERROR(VLOOKUP(火発!L43,リスト!O$1:P4882,2,FALSE),"")</f>
        <v/>
      </c>
      <c r="N43" s="82"/>
      <c r="O43" s="82" t="e">
        <f>VLOOKUP(Q43,リスト!#REF!,2,FALSE)</f>
        <v>#REF!</v>
      </c>
      <c r="P43" s="82" t="e">
        <f>VLOOKUP(O43,リスト!U:AA,2,FALSE)</f>
        <v>#REF!</v>
      </c>
      <c r="Q43" s="84"/>
      <c r="R43" s="45" t="str">
        <f>IFERROR(VLOOKUP(火発!Q43,リスト!W$1:X448,2,FALSE),"")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VLOOKUP(火発!R43,リスト!#REF!,5,FALSE)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IFERROR(VLOOKUP(火発!H44,リスト!G$1:H49,2,FALSE),"")</f>
        <v/>
      </c>
      <c r="J44" s="84"/>
      <c r="K44" s="42" t="str">
        <f>IFERROR(VLOOKUP(火発!J44,リスト!J$1:K145,2,FALSE),"")</f>
        <v/>
      </c>
      <c r="L44" s="84"/>
      <c r="M44" s="42" t="str">
        <f>IFERROR(VLOOKUP(火発!L44,リスト!O$1:P4883,2,FALSE),"")</f>
        <v/>
      </c>
      <c r="N44" s="82"/>
      <c r="O44" s="82" t="e">
        <f>VLOOKUP(Q44,リスト!#REF!,2,FALSE)</f>
        <v>#REF!</v>
      </c>
      <c r="P44" s="82" t="e">
        <f>VLOOKUP(O44,リスト!U:AA,2,FALSE)</f>
        <v>#REF!</v>
      </c>
      <c r="Q44" s="84"/>
      <c r="R44" s="45" t="str">
        <f>IFERROR(VLOOKUP(火発!Q44,リスト!W$1:X449,2,FALSE),"")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VLOOKUP(火発!R44,リスト!#REF!,5,FALSE)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IFERROR(VLOOKUP(火発!H45,リスト!G$1:H50,2,FALSE),"")</f>
        <v/>
      </c>
      <c r="J45" s="84"/>
      <c r="K45" s="42" t="str">
        <f>IFERROR(VLOOKUP(火発!J45,リスト!J$1:K146,2,FALSE),"")</f>
        <v/>
      </c>
      <c r="L45" s="84"/>
      <c r="M45" s="42" t="str">
        <f>IFERROR(VLOOKUP(火発!L45,リスト!O$1:P4884,2,FALSE),"")</f>
        <v/>
      </c>
      <c r="N45" s="82"/>
      <c r="O45" s="82" t="e">
        <f>VLOOKUP(Q45,リスト!#REF!,2,FALSE)</f>
        <v>#REF!</v>
      </c>
      <c r="P45" s="82" t="e">
        <f>VLOOKUP(O45,リスト!U:AA,2,FALSE)</f>
        <v>#REF!</v>
      </c>
      <c r="Q45" s="84"/>
      <c r="R45" s="45" t="str">
        <f>IFERROR(VLOOKUP(火発!Q45,リスト!W$1:X450,2,FALSE),"")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VLOOKUP(火発!R45,リスト!#REF!,5,FALSE)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IFERROR(VLOOKUP(火発!H46,リスト!G$1:H51,2,FALSE),"")</f>
        <v/>
      </c>
      <c r="J46" s="84"/>
      <c r="K46" s="42" t="str">
        <f>IFERROR(VLOOKUP(火発!J46,リスト!J$1:K147,2,FALSE),"")</f>
        <v/>
      </c>
      <c r="L46" s="84"/>
      <c r="M46" s="42" t="str">
        <f>IFERROR(VLOOKUP(火発!L46,リスト!O$1:P4885,2,FALSE),"")</f>
        <v/>
      </c>
      <c r="N46" s="82"/>
      <c r="O46" s="82" t="e">
        <f>VLOOKUP(Q46,リスト!#REF!,2,FALSE)</f>
        <v>#REF!</v>
      </c>
      <c r="P46" s="82" t="e">
        <f>VLOOKUP(O46,リスト!U:AA,2,FALSE)</f>
        <v>#REF!</v>
      </c>
      <c r="Q46" s="84"/>
      <c r="R46" s="45" t="str">
        <f>IFERROR(VLOOKUP(火発!Q46,リスト!W$1:X451,2,FALSE),"")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VLOOKUP(火発!R46,リスト!#REF!,5,FALSE)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IFERROR(VLOOKUP(火発!H47,リスト!G$1:H52,2,FALSE),"")</f>
        <v/>
      </c>
      <c r="J47" s="84"/>
      <c r="K47" s="42" t="str">
        <f>IFERROR(VLOOKUP(火発!J47,リスト!J$1:K148,2,FALSE),"")</f>
        <v/>
      </c>
      <c r="L47" s="84"/>
      <c r="M47" s="42" t="str">
        <f>IFERROR(VLOOKUP(火発!L47,リスト!O$1:P4886,2,FALSE),"")</f>
        <v/>
      </c>
      <c r="N47" s="82"/>
      <c r="O47" s="82" t="e">
        <f>VLOOKUP(Q47,リスト!#REF!,2,FALSE)</f>
        <v>#REF!</v>
      </c>
      <c r="P47" s="82" t="e">
        <f>VLOOKUP(O47,リスト!U:AA,2,FALSE)</f>
        <v>#REF!</v>
      </c>
      <c r="Q47" s="84"/>
      <c r="R47" s="45" t="str">
        <f>IFERROR(VLOOKUP(火発!Q47,リスト!W$1:X452,2,FALSE),"")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VLOOKUP(火発!R47,リスト!#REF!,5,FALSE)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IFERROR(VLOOKUP(火発!H48,リスト!G$1:H53,2,FALSE),"")</f>
        <v/>
      </c>
      <c r="J48" s="84"/>
      <c r="K48" s="42" t="str">
        <f>IFERROR(VLOOKUP(火発!J48,リスト!J$1:K149,2,FALSE),"")</f>
        <v/>
      </c>
      <c r="L48" s="84"/>
      <c r="M48" s="42" t="str">
        <f>IFERROR(VLOOKUP(火発!L48,リスト!O$1:P4887,2,FALSE),"")</f>
        <v/>
      </c>
      <c r="N48" s="82"/>
      <c r="O48" s="82" t="e">
        <f>VLOOKUP(Q48,リスト!#REF!,2,FALSE)</f>
        <v>#REF!</v>
      </c>
      <c r="P48" s="82" t="e">
        <f>VLOOKUP(O48,リスト!U:AA,2,FALSE)</f>
        <v>#REF!</v>
      </c>
      <c r="Q48" s="84"/>
      <c r="R48" s="45" t="str">
        <f>IFERROR(VLOOKUP(火発!Q48,リスト!W$1:X453,2,FALSE),"")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VLOOKUP(火発!R48,リスト!#REF!,5,FALSE)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IFERROR(VLOOKUP(火発!H49,リスト!G$1:H54,2,FALSE),"")</f>
        <v/>
      </c>
      <c r="J49" s="84"/>
      <c r="K49" s="42" t="str">
        <f>IFERROR(VLOOKUP(火発!J49,リスト!J$1:K150,2,FALSE),"")</f>
        <v/>
      </c>
      <c r="L49" s="84"/>
      <c r="M49" s="42" t="str">
        <f>IFERROR(VLOOKUP(火発!L49,リスト!O$1:P4888,2,FALSE),"")</f>
        <v/>
      </c>
      <c r="N49" s="82"/>
      <c r="O49" s="82" t="e">
        <f>VLOOKUP(Q49,リスト!#REF!,2,FALSE)</f>
        <v>#REF!</v>
      </c>
      <c r="P49" s="82" t="e">
        <f>VLOOKUP(O49,リスト!U:AA,2,FALSE)</f>
        <v>#REF!</v>
      </c>
      <c r="Q49" s="84"/>
      <c r="R49" s="45" t="str">
        <f>IFERROR(VLOOKUP(火発!Q49,リスト!W$1:X454,2,FALSE),"")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VLOOKUP(火発!R49,リスト!#REF!,5,FALSE)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IFERROR(VLOOKUP(火発!H50,リスト!G$1:H55,2,FALSE),"")</f>
        <v/>
      </c>
      <c r="J50" s="84"/>
      <c r="K50" s="42" t="str">
        <f>IFERROR(VLOOKUP(火発!J50,リスト!J$1:K151,2,FALSE),"")</f>
        <v/>
      </c>
      <c r="L50" s="84"/>
      <c r="M50" s="42" t="str">
        <f>IFERROR(VLOOKUP(火発!L50,リスト!O$1:P4889,2,FALSE),"")</f>
        <v/>
      </c>
      <c r="N50" s="82"/>
      <c r="O50" s="82" t="e">
        <f>VLOOKUP(Q50,リスト!#REF!,2,FALSE)</f>
        <v>#REF!</v>
      </c>
      <c r="P50" s="82" t="e">
        <f>VLOOKUP(O50,リスト!U:AA,2,FALSE)</f>
        <v>#REF!</v>
      </c>
      <c r="Q50" s="84"/>
      <c r="R50" s="45" t="str">
        <f>IFERROR(VLOOKUP(火発!Q50,リスト!W$1:X455,2,FALSE),"")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VLOOKUP(火発!R50,リスト!#REF!,5,FALSE)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IFERROR(VLOOKUP(火発!H51,リスト!G$1:H56,2,FALSE),"")</f>
        <v/>
      </c>
      <c r="J51" s="84"/>
      <c r="K51" s="42" t="str">
        <f>IFERROR(VLOOKUP(火発!J51,リスト!J$1:K152,2,FALSE),"")</f>
        <v/>
      </c>
      <c r="L51" s="84"/>
      <c r="M51" s="42" t="str">
        <f>IFERROR(VLOOKUP(火発!L51,リスト!O$1:P4890,2,FALSE),"")</f>
        <v/>
      </c>
      <c r="N51" s="82"/>
      <c r="O51" s="82" t="e">
        <f>VLOOKUP(Q51,リスト!#REF!,2,FALSE)</f>
        <v>#REF!</v>
      </c>
      <c r="P51" s="82" t="e">
        <f>VLOOKUP(O51,リスト!U:AA,2,FALSE)</f>
        <v>#REF!</v>
      </c>
      <c r="Q51" s="84"/>
      <c r="R51" s="45" t="str">
        <f>IFERROR(VLOOKUP(火発!Q51,リスト!W$1:X456,2,FALSE),"")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VLOOKUP(火発!R51,リスト!#REF!,5,FALSE)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IFERROR(VLOOKUP(火発!H52,リスト!G$1:H57,2,FALSE),"")</f>
        <v/>
      </c>
      <c r="J52" s="84"/>
      <c r="K52" s="42" t="str">
        <f>IFERROR(VLOOKUP(火発!J52,リスト!J$1:K153,2,FALSE),"")</f>
        <v/>
      </c>
      <c r="L52" s="84"/>
      <c r="M52" s="42" t="str">
        <f>IFERROR(VLOOKUP(火発!L52,リスト!O$1:P4891,2,FALSE),"")</f>
        <v/>
      </c>
      <c r="N52" s="82"/>
      <c r="O52" s="82" t="e">
        <f>VLOOKUP(Q52,リスト!#REF!,2,FALSE)</f>
        <v>#REF!</v>
      </c>
      <c r="P52" s="82" t="e">
        <f>VLOOKUP(O52,リスト!U:AA,2,FALSE)</f>
        <v>#REF!</v>
      </c>
      <c r="Q52" s="84"/>
      <c r="R52" s="45" t="str">
        <f>IFERROR(VLOOKUP(火発!Q52,リスト!W$1:X457,2,FALSE),"")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VLOOKUP(火発!R52,リスト!#REF!,5,FALSE)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IFERROR(VLOOKUP(火発!H53,リスト!G$1:H58,2,FALSE),"")</f>
        <v/>
      </c>
      <c r="J53" s="84"/>
      <c r="K53" s="42" t="str">
        <f>IFERROR(VLOOKUP(火発!J53,リスト!J$1:K154,2,FALSE),"")</f>
        <v/>
      </c>
      <c r="L53" s="84"/>
      <c r="M53" s="42" t="str">
        <f>IFERROR(VLOOKUP(火発!L53,リスト!O$1:P4892,2,FALSE),"")</f>
        <v/>
      </c>
      <c r="N53" s="82"/>
      <c r="O53" s="82" t="e">
        <f>VLOOKUP(Q53,リスト!#REF!,2,FALSE)</f>
        <v>#REF!</v>
      </c>
      <c r="P53" s="82" t="e">
        <f>VLOOKUP(O53,リスト!U:AA,2,FALSE)</f>
        <v>#REF!</v>
      </c>
      <c r="Q53" s="84"/>
      <c r="R53" s="45" t="str">
        <f>IFERROR(VLOOKUP(火発!Q53,リスト!W$1:X458,2,FALSE),"")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VLOOKUP(火発!R53,リスト!#REF!,5,FALSE)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IFERROR(VLOOKUP(火発!H54,リスト!G$1:H59,2,FALSE),"")</f>
        <v/>
      </c>
      <c r="J54" s="84"/>
      <c r="K54" s="42" t="str">
        <f>IFERROR(VLOOKUP(火発!J54,リスト!J$1:K155,2,FALSE),"")</f>
        <v/>
      </c>
      <c r="L54" s="84"/>
      <c r="M54" s="42" t="str">
        <f>IFERROR(VLOOKUP(火発!L54,リスト!O$1:P4893,2,FALSE),"")</f>
        <v/>
      </c>
      <c r="N54" s="82"/>
      <c r="O54" s="82" t="e">
        <f>VLOOKUP(Q54,リスト!#REF!,2,FALSE)</f>
        <v>#REF!</v>
      </c>
      <c r="P54" s="82" t="e">
        <f>VLOOKUP(O54,リスト!U:AA,2,FALSE)</f>
        <v>#REF!</v>
      </c>
      <c r="Q54" s="84"/>
      <c r="R54" s="45" t="str">
        <f>IFERROR(VLOOKUP(火発!Q54,リスト!W$1:X459,2,FALSE),"")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VLOOKUP(火発!R54,リスト!#REF!,5,FALSE)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IFERROR(VLOOKUP(火発!H55,リスト!G$1:H60,2,FALSE),"")</f>
        <v/>
      </c>
      <c r="J55" s="84"/>
      <c r="K55" s="42" t="str">
        <f>IFERROR(VLOOKUP(火発!J55,リスト!J$1:K156,2,FALSE),"")</f>
        <v/>
      </c>
      <c r="L55" s="84"/>
      <c r="M55" s="42" t="str">
        <f>IFERROR(VLOOKUP(火発!L55,リスト!O$1:P4894,2,FALSE),"")</f>
        <v/>
      </c>
      <c r="N55" s="82"/>
      <c r="O55" s="82" t="e">
        <f>VLOOKUP(Q55,リスト!#REF!,2,FALSE)</f>
        <v>#REF!</v>
      </c>
      <c r="P55" s="82" t="e">
        <f>VLOOKUP(O55,リスト!U:AA,2,FALSE)</f>
        <v>#REF!</v>
      </c>
      <c r="Q55" s="84"/>
      <c r="R55" s="45" t="str">
        <f>IFERROR(VLOOKUP(火発!Q55,リスト!W$1:X460,2,FALSE),"")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VLOOKUP(火発!R55,リスト!#REF!,5,FALSE)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IFERROR(VLOOKUP(火発!H56,リスト!G$1:H61,2,FALSE),"")</f>
        <v/>
      </c>
      <c r="J56" s="84"/>
      <c r="K56" s="42" t="str">
        <f>IFERROR(VLOOKUP(火発!J56,リスト!J$1:K157,2,FALSE),"")</f>
        <v/>
      </c>
      <c r="L56" s="84"/>
      <c r="M56" s="42" t="str">
        <f>IFERROR(VLOOKUP(火発!L56,リスト!O$1:P4895,2,FALSE),"")</f>
        <v/>
      </c>
      <c r="N56" s="82"/>
      <c r="O56" s="82" t="e">
        <f>VLOOKUP(Q56,リスト!#REF!,2,FALSE)</f>
        <v>#REF!</v>
      </c>
      <c r="P56" s="82" t="e">
        <f>VLOOKUP(O56,リスト!U:AA,2,FALSE)</f>
        <v>#REF!</v>
      </c>
      <c r="Q56" s="84"/>
      <c r="R56" s="45" t="str">
        <f>IFERROR(VLOOKUP(火発!Q56,リスト!W$1:X461,2,FALSE),"")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VLOOKUP(火発!R56,リスト!#REF!,5,FALSE)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IFERROR(VLOOKUP(火発!H57,リスト!G$1:H62,2,FALSE),"")</f>
        <v/>
      </c>
      <c r="J57" s="84"/>
      <c r="K57" s="42" t="str">
        <f>IFERROR(VLOOKUP(火発!J57,リスト!J$1:K158,2,FALSE),"")</f>
        <v/>
      </c>
      <c r="L57" s="84"/>
      <c r="M57" s="42" t="str">
        <f>IFERROR(VLOOKUP(火発!L57,リスト!O$1:P4896,2,FALSE),"")</f>
        <v/>
      </c>
      <c r="N57" s="82"/>
      <c r="O57" s="82" t="e">
        <f>VLOOKUP(Q57,リスト!#REF!,2,FALSE)</f>
        <v>#REF!</v>
      </c>
      <c r="P57" s="82" t="e">
        <f>VLOOKUP(O57,リスト!U:AA,2,FALSE)</f>
        <v>#REF!</v>
      </c>
      <c r="Q57" s="84"/>
      <c r="R57" s="45" t="str">
        <f>IFERROR(VLOOKUP(火発!Q57,リスト!W$1:X462,2,FALSE),"")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VLOOKUP(火発!R57,リスト!#REF!,5,FALSE)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IFERROR(VLOOKUP(火発!H58,リスト!G$1:H63,2,FALSE),"")</f>
        <v/>
      </c>
      <c r="J58" s="84"/>
      <c r="K58" s="42" t="str">
        <f>IFERROR(VLOOKUP(火発!J58,リスト!J$1:K159,2,FALSE),"")</f>
        <v/>
      </c>
      <c r="L58" s="84"/>
      <c r="M58" s="42" t="str">
        <f>IFERROR(VLOOKUP(火発!L58,リスト!O$1:P4897,2,FALSE),"")</f>
        <v/>
      </c>
      <c r="N58" s="82"/>
      <c r="O58" s="82" t="e">
        <f>VLOOKUP(Q58,リスト!#REF!,2,FALSE)</f>
        <v>#REF!</v>
      </c>
      <c r="P58" s="82" t="e">
        <f>VLOOKUP(O58,リスト!U:AA,2,FALSE)</f>
        <v>#REF!</v>
      </c>
      <c r="Q58" s="84"/>
      <c r="R58" s="45" t="str">
        <f>IFERROR(VLOOKUP(火発!Q58,リスト!W$1:X463,2,FALSE),"")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VLOOKUP(火発!R58,リスト!#REF!,5,FALSE)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IFERROR(VLOOKUP(火発!H59,リスト!G$1:H64,2,FALSE),"")</f>
        <v/>
      </c>
      <c r="J59" s="84"/>
      <c r="K59" s="42" t="str">
        <f>IFERROR(VLOOKUP(火発!J59,リスト!J$1:K160,2,FALSE),"")</f>
        <v/>
      </c>
      <c r="L59" s="84"/>
      <c r="M59" s="42" t="str">
        <f>IFERROR(VLOOKUP(火発!L59,リスト!O$1:P4898,2,FALSE),"")</f>
        <v/>
      </c>
      <c r="N59" s="82"/>
      <c r="O59" s="82" t="e">
        <f>VLOOKUP(Q59,リスト!#REF!,2,FALSE)</f>
        <v>#REF!</v>
      </c>
      <c r="P59" s="82" t="e">
        <f>VLOOKUP(O59,リスト!U:AA,2,FALSE)</f>
        <v>#REF!</v>
      </c>
      <c r="Q59" s="84"/>
      <c r="R59" s="45" t="str">
        <f>IFERROR(VLOOKUP(火発!Q59,リスト!W$1:X464,2,FALSE),"")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VLOOKUP(火発!R59,リスト!#REF!,5,FALSE)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IFERROR(VLOOKUP(火発!H60,リスト!G$1:H65,2,FALSE),"")</f>
        <v/>
      </c>
      <c r="J60" s="84"/>
      <c r="K60" s="42" t="str">
        <f>IFERROR(VLOOKUP(火発!J60,リスト!J$1:K161,2,FALSE),"")</f>
        <v/>
      </c>
      <c r="L60" s="84"/>
      <c r="M60" s="42" t="str">
        <f>IFERROR(VLOOKUP(火発!L60,リスト!O$1:P4899,2,FALSE),"")</f>
        <v/>
      </c>
      <c r="N60" s="82"/>
      <c r="O60" s="82" t="e">
        <f>VLOOKUP(Q60,リスト!#REF!,2,FALSE)</f>
        <v>#REF!</v>
      </c>
      <c r="P60" s="82" t="e">
        <f>VLOOKUP(O60,リスト!U:AA,2,FALSE)</f>
        <v>#REF!</v>
      </c>
      <c r="Q60" s="84"/>
      <c r="R60" s="45" t="str">
        <f>IFERROR(VLOOKUP(火発!Q60,リスト!W$1:X465,2,FALSE),"")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VLOOKUP(火発!R60,リスト!#REF!,5,FALSE)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IFERROR(VLOOKUP(火発!H61,リスト!G$1:H66,2,FALSE),"")</f>
        <v/>
      </c>
      <c r="J61" s="84"/>
      <c r="K61" s="42" t="str">
        <f>IFERROR(VLOOKUP(火発!J61,リスト!J$1:K162,2,FALSE),"")</f>
        <v/>
      </c>
      <c r="L61" s="84"/>
      <c r="M61" s="42" t="str">
        <f>IFERROR(VLOOKUP(火発!L61,リスト!O$1:P4900,2,FALSE),"")</f>
        <v/>
      </c>
      <c r="N61" s="82"/>
      <c r="O61" s="82" t="e">
        <f>VLOOKUP(Q61,リスト!#REF!,2,FALSE)</f>
        <v>#REF!</v>
      </c>
      <c r="P61" s="82" t="e">
        <f>VLOOKUP(O61,リスト!U:AA,2,FALSE)</f>
        <v>#REF!</v>
      </c>
      <c r="Q61" s="84"/>
      <c r="R61" s="45" t="str">
        <f>IFERROR(VLOOKUP(火発!Q61,リスト!W$1:X466,2,FALSE),"")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VLOOKUP(火発!R61,リスト!#REF!,5,FALSE)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IFERROR(VLOOKUP(火発!H62,リスト!G$1:H67,2,FALSE),"")</f>
        <v/>
      </c>
      <c r="J62" s="84"/>
      <c r="K62" s="42" t="str">
        <f>IFERROR(VLOOKUP(火発!J62,リスト!J$1:K163,2,FALSE),"")</f>
        <v/>
      </c>
      <c r="L62" s="84"/>
      <c r="M62" s="42" t="str">
        <f>IFERROR(VLOOKUP(火発!L62,リスト!O$1:P4901,2,FALSE),"")</f>
        <v/>
      </c>
      <c r="N62" s="82"/>
      <c r="O62" s="82" t="e">
        <f>VLOOKUP(Q62,リスト!#REF!,2,FALSE)</f>
        <v>#REF!</v>
      </c>
      <c r="P62" s="82" t="e">
        <f>VLOOKUP(O62,リスト!U:AA,2,FALSE)</f>
        <v>#REF!</v>
      </c>
      <c r="Q62" s="84"/>
      <c r="R62" s="45" t="str">
        <f>IFERROR(VLOOKUP(火発!Q62,リスト!W$1:X467,2,FALSE),"")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VLOOKUP(火発!R62,リスト!#REF!,5,FALSE)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IFERROR(VLOOKUP(火発!H63,リスト!G$1:H68,2,FALSE),"")</f>
        <v/>
      </c>
      <c r="J63" s="84"/>
      <c r="K63" s="42" t="str">
        <f>IFERROR(VLOOKUP(火発!J63,リスト!J$1:K164,2,FALSE),"")</f>
        <v/>
      </c>
      <c r="L63" s="84"/>
      <c r="M63" s="42" t="str">
        <f>IFERROR(VLOOKUP(火発!L63,リスト!O$1:P4902,2,FALSE),"")</f>
        <v/>
      </c>
      <c r="N63" s="82"/>
      <c r="O63" s="82" t="e">
        <f>VLOOKUP(Q63,リスト!#REF!,2,FALSE)</f>
        <v>#REF!</v>
      </c>
      <c r="P63" s="82" t="e">
        <f>VLOOKUP(O63,リスト!U:AA,2,FALSE)</f>
        <v>#REF!</v>
      </c>
      <c r="Q63" s="84"/>
      <c r="R63" s="45" t="str">
        <f>IFERROR(VLOOKUP(火発!Q63,リスト!W$1:X468,2,FALSE),"")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VLOOKUP(火発!R63,リスト!#REF!,5,FALSE)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IFERROR(VLOOKUP(火発!H64,リスト!G$1:H69,2,FALSE),"")</f>
        <v/>
      </c>
      <c r="J64" s="84"/>
      <c r="K64" s="42" t="str">
        <f>IFERROR(VLOOKUP(火発!J64,リスト!J$1:K165,2,FALSE),"")</f>
        <v/>
      </c>
      <c r="L64" s="84"/>
      <c r="M64" s="42" t="str">
        <f>IFERROR(VLOOKUP(火発!L64,リスト!O$1:P4903,2,FALSE),"")</f>
        <v/>
      </c>
      <c r="N64" s="82"/>
      <c r="O64" s="82" t="e">
        <f>VLOOKUP(Q64,リスト!#REF!,2,FALSE)</f>
        <v>#REF!</v>
      </c>
      <c r="P64" s="82" t="e">
        <f>VLOOKUP(O64,リスト!U:AA,2,FALSE)</f>
        <v>#REF!</v>
      </c>
      <c r="Q64" s="84"/>
      <c r="R64" s="45" t="str">
        <f>IFERROR(VLOOKUP(火発!Q64,リスト!W$1:X469,2,FALSE),"")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VLOOKUP(火発!R64,リスト!#REF!,5,FALSE)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IFERROR(VLOOKUP(火発!H65,リスト!G$1:H70,2,FALSE),"")</f>
        <v/>
      </c>
      <c r="J65" s="84"/>
      <c r="K65" s="42" t="str">
        <f>IFERROR(VLOOKUP(火発!J65,リスト!J$1:K166,2,FALSE),"")</f>
        <v/>
      </c>
      <c r="L65" s="84"/>
      <c r="M65" s="42" t="str">
        <f>IFERROR(VLOOKUP(火発!L65,リスト!O$1:P4904,2,FALSE),"")</f>
        <v/>
      </c>
      <c r="N65" s="82"/>
      <c r="O65" s="82" t="e">
        <f>VLOOKUP(Q65,リスト!#REF!,2,FALSE)</f>
        <v>#REF!</v>
      </c>
      <c r="P65" s="82" t="e">
        <f>VLOOKUP(O65,リスト!U:AA,2,FALSE)</f>
        <v>#REF!</v>
      </c>
      <c r="Q65" s="84"/>
      <c r="R65" s="45" t="str">
        <f>IFERROR(VLOOKUP(火発!Q65,リスト!W$1:X470,2,FALSE),"")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VLOOKUP(火発!R65,リスト!#REF!,5,FALSE)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IFERROR(VLOOKUP(火発!H66,リスト!G$1:H71,2,FALSE),"")</f>
        <v/>
      </c>
      <c r="J66" s="84"/>
      <c r="K66" s="42" t="str">
        <f>IFERROR(VLOOKUP(火発!J66,リスト!J$1:K167,2,FALSE),"")</f>
        <v/>
      </c>
      <c r="L66" s="84"/>
      <c r="M66" s="42" t="str">
        <f>IFERROR(VLOOKUP(火発!L66,リスト!O$1:P4905,2,FALSE),"")</f>
        <v/>
      </c>
      <c r="N66" s="82"/>
      <c r="O66" s="82" t="e">
        <f>VLOOKUP(Q66,リスト!#REF!,2,FALSE)</f>
        <v>#REF!</v>
      </c>
      <c r="P66" s="82" t="e">
        <f>VLOOKUP(O66,リスト!U:AA,2,FALSE)</f>
        <v>#REF!</v>
      </c>
      <c r="Q66" s="84"/>
      <c r="R66" s="45" t="str">
        <f>IFERROR(VLOOKUP(火発!Q66,リスト!W$1:X471,2,FALSE),"")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VLOOKUP(火発!R66,リスト!#REF!,5,FALSE)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IFERROR(VLOOKUP(火発!H67,リスト!G$1:H72,2,FALSE),"")</f>
        <v/>
      </c>
      <c r="J67" s="84"/>
      <c r="K67" s="42" t="str">
        <f>IFERROR(VLOOKUP(火発!J67,リスト!J$1:K168,2,FALSE),"")</f>
        <v/>
      </c>
      <c r="L67" s="84"/>
      <c r="M67" s="42" t="str">
        <f>IFERROR(VLOOKUP(火発!L67,リスト!O$1:P4906,2,FALSE),"")</f>
        <v/>
      </c>
      <c r="N67" s="82"/>
      <c r="O67" s="82" t="e">
        <f>VLOOKUP(Q67,リスト!#REF!,2,FALSE)</f>
        <v>#REF!</v>
      </c>
      <c r="P67" s="82" t="e">
        <f>VLOOKUP(O67,リスト!U:AA,2,FALSE)</f>
        <v>#REF!</v>
      </c>
      <c r="Q67" s="84"/>
      <c r="R67" s="45" t="str">
        <f>IFERROR(VLOOKUP(火発!Q67,リスト!W$1:X472,2,FALSE),"")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VLOOKUP(火発!R67,リスト!#REF!,5,FALSE)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IFERROR(VLOOKUP(火発!H68,リスト!G$1:H73,2,FALSE),"")</f>
        <v/>
      </c>
      <c r="J68" s="84"/>
      <c r="K68" s="42" t="str">
        <f>IFERROR(VLOOKUP(火発!J68,リスト!J$1:K169,2,FALSE),"")</f>
        <v/>
      </c>
      <c r="L68" s="84"/>
      <c r="M68" s="42" t="str">
        <f>IFERROR(VLOOKUP(火発!L68,リスト!O$1:P4907,2,FALSE),"")</f>
        <v/>
      </c>
      <c r="N68" s="82"/>
      <c r="O68" s="82" t="e">
        <f>VLOOKUP(Q68,リスト!#REF!,2,FALSE)</f>
        <v>#REF!</v>
      </c>
      <c r="P68" s="82" t="e">
        <f>VLOOKUP(O68,リスト!U:AA,2,FALSE)</f>
        <v>#REF!</v>
      </c>
      <c r="Q68" s="84"/>
      <c r="R68" s="45" t="str">
        <f>IFERROR(VLOOKUP(火発!Q68,リスト!W$1:X473,2,FALSE),"")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VLOOKUP(火発!R68,リスト!#REF!,5,FALSE)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IFERROR(VLOOKUP(火発!H69,リスト!G$1:H74,2,FALSE),"")</f>
        <v/>
      </c>
      <c r="J69" s="84"/>
      <c r="K69" s="42" t="str">
        <f>IFERROR(VLOOKUP(火発!J69,リスト!J$1:K170,2,FALSE),"")</f>
        <v/>
      </c>
      <c r="L69" s="84"/>
      <c r="M69" s="42" t="str">
        <f>IFERROR(VLOOKUP(火発!L69,リスト!O$1:P4908,2,FALSE),"")</f>
        <v/>
      </c>
      <c r="N69" s="82"/>
      <c r="O69" s="82" t="e">
        <f>VLOOKUP(Q69,リスト!#REF!,2,FALSE)</f>
        <v>#REF!</v>
      </c>
      <c r="P69" s="82" t="e">
        <f>VLOOKUP(O69,リスト!U:AA,2,FALSE)</f>
        <v>#REF!</v>
      </c>
      <c r="Q69" s="84"/>
      <c r="R69" s="45" t="str">
        <f>IFERROR(VLOOKUP(火発!Q69,リスト!W$1:X474,2,FALSE),"")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VLOOKUP(火発!R69,リスト!#REF!,5,FALSE)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IFERROR(VLOOKUP(火発!H70,リスト!G$1:H75,2,FALSE),"")</f>
        <v/>
      </c>
      <c r="J70" s="84"/>
      <c r="K70" s="42" t="str">
        <f>IFERROR(VLOOKUP(火発!J70,リスト!J$1:K171,2,FALSE),"")</f>
        <v/>
      </c>
      <c r="L70" s="84"/>
      <c r="M70" s="42" t="str">
        <f>IFERROR(VLOOKUP(火発!L70,リスト!O$1:P4909,2,FALSE),"")</f>
        <v/>
      </c>
      <c r="N70" s="82"/>
      <c r="O70" s="82" t="e">
        <f>VLOOKUP(Q70,リスト!#REF!,2,FALSE)</f>
        <v>#REF!</v>
      </c>
      <c r="P70" s="82" t="e">
        <f>VLOOKUP(O70,リスト!U:AA,2,FALSE)</f>
        <v>#REF!</v>
      </c>
      <c r="Q70" s="84"/>
      <c r="R70" s="45" t="str">
        <f>IFERROR(VLOOKUP(火発!Q70,リスト!W$1:X475,2,FALSE),"")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VLOOKUP(火発!R70,リスト!#REF!,5,FALSE)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IFERROR(VLOOKUP(火発!H71,リスト!G$1:H76,2,FALSE),"")</f>
        <v/>
      </c>
      <c r="J71" s="84"/>
      <c r="K71" s="42" t="str">
        <f>IFERROR(VLOOKUP(火発!J71,リスト!J$1:K172,2,FALSE),"")</f>
        <v/>
      </c>
      <c r="L71" s="84"/>
      <c r="M71" s="42" t="str">
        <f>IFERROR(VLOOKUP(火発!L71,リスト!O$1:P4910,2,FALSE),"")</f>
        <v/>
      </c>
      <c r="N71" s="82"/>
      <c r="O71" s="82" t="e">
        <f>VLOOKUP(Q71,リスト!#REF!,2,FALSE)</f>
        <v>#REF!</v>
      </c>
      <c r="P71" s="82" t="e">
        <f>VLOOKUP(O71,リスト!U:AA,2,FALSE)</f>
        <v>#REF!</v>
      </c>
      <c r="Q71" s="84"/>
      <c r="R71" s="45" t="str">
        <f>IFERROR(VLOOKUP(火発!Q71,リスト!W$1:X476,2,FALSE),"")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VLOOKUP(火発!R71,リスト!#REF!,5,FALSE)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IFERROR(VLOOKUP(火発!H72,リスト!G$1:H77,2,FALSE),"")</f>
        <v/>
      </c>
      <c r="J72" s="84"/>
      <c r="K72" s="42" t="str">
        <f>IFERROR(VLOOKUP(火発!J72,リスト!J$1:K173,2,FALSE),"")</f>
        <v/>
      </c>
      <c r="L72" s="84"/>
      <c r="M72" s="42" t="str">
        <f>IFERROR(VLOOKUP(火発!L72,リスト!O$1:P4911,2,FALSE),"")</f>
        <v/>
      </c>
      <c r="N72" s="82"/>
      <c r="O72" s="82" t="e">
        <f>VLOOKUP(Q72,リスト!#REF!,2,FALSE)</f>
        <v>#REF!</v>
      </c>
      <c r="P72" s="82" t="e">
        <f>VLOOKUP(O72,リスト!U:AA,2,FALSE)</f>
        <v>#REF!</v>
      </c>
      <c r="Q72" s="84"/>
      <c r="R72" s="45" t="str">
        <f>IFERROR(VLOOKUP(火発!Q72,リスト!W$1:X477,2,FALSE),"")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VLOOKUP(火発!R72,リスト!#REF!,5,FALSE)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IFERROR(VLOOKUP(火発!H73,リスト!G$1:H78,2,FALSE),"")</f>
        <v/>
      </c>
      <c r="J73" s="84"/>
      <c r="K73" s="42" t="str">
        <f>IFERROR(VLOOKUP(火発!J73,リスト!J$1:K174,2,FALSE),"")</f>
        <v/>
      </c>
      <c r="L73" s="84"/>
      <c r="M73" s="42" t="str">
        <f>IFERROR(VLOOKUP(火発!L73,リスト!O$1:P4912,2,FALSE),"")</f>
        <v/>
      </c>
      <c r="N73" s="82"/>
      <c r="O73" s="82" t="e">
        <f>VLOOKUP(Q73,リスト!#REF!,2,FALSE)</f>
        <v>#REF!</v>
      </c>
      <c r="P73" s="82" t="e">
        <f>VLOOKUP(O73,リスト!U:AA,2,FALSE)</f>
        <v>#REF!</v>
      </c>
      <c r="Q73" s="84"/>
      <c r="R73" s="45" t="str">
        <f>IFERROR(VLOOKUP(火発!Q73,リスト!W$1:X478,2,FALSE),"")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VLOOKUP(火発!R73,リスト!#REF!,5,FALSE)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IFERROR(VLOOKUP(火発!H74,リスト!G$1:H79,2,FALSE),"")</f>
        <v/>
      </c>
      <c r="J74" s="84"/>
      <c r="K74" s="42" t="str">
        <f>IFERROR(VLOOKUP(火発!J74,リスト!J$1:K175,2,FALSE),"")</f>
        <v/>
      </c>
      <c r="L74" s="84"/>
      <c r="M74" s="42" t="str">
        <f>IFERROR(VLOOKUP(火発!L74,リスト!O$1:P4913,2,FALSE),"")</f>
        <v/>
      </c>
      <c r="N74" s="82"/>
      <c r="O74" s="82" t="e">
        <f>VLOOKUP(Q74,リスト!#REF!,2,FALSE)</f>
        <v>#REF!</v>
      </c>
      <c r="P74" s="82" t="e">
        <f>VLOOKUP(O74,リスト!U:AA,2,FALSE)</f>
        <v>#REF!</v>
      </c>
      <c r="Q74" s="84"/>
      <c r="R74" s="45" t="str">
        <f>IFERROR(VLOOKUP(火発!Q74,リスト!W$1:X479,2,FALSE),"")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VLOOKUP(火発!R74,リスト!#REF!,5,FALSE)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IFERROR(VLOOKUP(火発!H75,リスト!G$1:H80,2,FALSE),"")</f>
        <v/>
      </c>
      <c r="J75" s="84"/>
      <c r="K75" s="42" t="str">
        <f>IFERROR(VLOOKUP(火発!J75,リスト!J$1:K176,2,FALSE),"")</f>
        <v/>
      </c>
      <c r="L75" s="84"/>
      <c r="M75" s="42" t="str">
        <f>IFERROR(VLOOKUP(火発!L75,リスト!O$1:P4914,2,FALSE),"")</f>
        <v/>
      </c>
      <c r="N75" s="82"/>
      <c r="O75" s="82" t="e">
        <f>VLOOKUP(Q75,リスト!#REF!,2,FALSE)</f>
        <v>#REF!</v>
      </c>
      <c r="P75" s="82" t="e">
        <f>VLOOKUP(O75,リスト!U:AA,2,FALSE)</f>
        <v>#REF!</v>
      </c>
      <c r="Q75" s="84"/>
      <c r="R75" s="45" t="str">
        <f>IFERROR(VLOOKUP(火発!Q75,リスト!W$1:X480,2,FALSE),"")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VLOOKUP(火発!R75,リスト!#REF!,5,FALSE)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IFERROR(VLOOKUP(火発!H76,リスト!G$1:H81,2,FALSE),"")</f>
        <v/>
      </c>
      <c r="J76" s="84"/>
      <c r="K76" s="42" t="str">
        <f>IFERROR(VLOOKUP(火発!J76,リスト!J$1:K177,2,FALSE),"")</f>
        <v/>
      </c>
      <c r="L76" s="84"/>
      <c r="M76" s="42" t="str">
        <f>IFERROR(VLOOKUP(火発!L76,リスト!O$1:P4915,2,FALSE),"")</f>
        <v/>
      </c>
      <c r="N76" s="82"/>
      <c r="O76" s="82" t="e">
        <f>VLOOKUP(Q76,リスト!#REF!,2,FALSE)</f>
        <v>#REF!</v>
      </c>
      <c r="P76" s="82" t="e">
        <f>VLOOKUP(O76,リスト!U:AA,2,FALSE)</f>
        <v>#REF!</v>
      </c>
      <c r="Q76" s="84"/>
      <c r="R76" s="45" t="str">
        <f>IFERROR(VLOOKUP(火発!Q76,リスト!W$1:X481,2,FALSE),"")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VLOOKUP(火発!R76,リスト!#REF!,5,FALSE)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IFERROR(VLOOKUP(火発!H77,リスト!G$1:H82,2,FALSE),"")</f>
        <v/>
      </c>
      <c r="J77" s="84"/>
      <c r="K77" s="42" t="str">
        <f>IFERROR(VLOOKUP(火発!J77,リスト!J$1:K178,2,FALSE),"")</f>
        <v/>
      </c>
      <c r="L77" s="84"/>
      <c r="M77" s="42" t="str">
        <f>IFERROR(VLOOKUP(火発!L77,リスト!O$1:P4916,2,FALSE),"")</f>
        <v/>
      </c>
      <c r="N77" s="82"/>
      <c r="O77" s="82" t="e">
        <f>VLOOKUP(Q77,リスト!#REF!,2,FALSE)</f>
        <v>#REF!</v>
      </c>
      <c r="P77" s="82" t="e">
        <f>VLOOKUP(O77,リスト!U:AA,2,FALSE)</f>
        <v>#REF!</v>
      </c>
      <c r="Q77" s="84"/>
      <c r="R77" s="45" t="str">
        <f>IFERROR(VLOOKUP(火発!Q77,リスト!W$1:X482,2,FALSE),"")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VLOOKUP(火発!R77,リスト!#REF!,5,FALSE)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IFERROR(VLOOKUP(火発!H78,リスト!G$1:H83,2,FALSE),"")</f>
        <v/>
      </c>
      <c r="J78" s="84"/>
      <c r="K78" s="42" t="str">
        <f>IFERROR(VLOOKUP(火発!J78,リスト!J$1:K179,2,FALSE),"")</f>
        <v/>
      </c>
      <c r="L78" s="84"/>
      <c r="M78" s="42" t="str">
        <f>IFERROR(VLOOKUP(火発!L78,リスト!O$1:P4917,2,FALSE),"")</f>
        <v/>
      </c>
      <c r="N78" s="82"/>
      <c r="O78" s="82" t="e">
        <f>VLOOKUP(Q78,リスト!#REF!,2,FALSE)</f>
        <v>#REF!</v>
      </c>
      <c r="P78" s="82" t="e">
        <f>VLOOKUP(O78,リスト!U:AA,2,FALSE)</f>
        <v>#REF!</v>
      </c>
      <c r="Q78" s="84"/>
      <c r="R78" s="45" t="str">
        <f>IFERROR(VLOOKUP(火発!Q78,リスト!W$1:X483,2,FALSE),"")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VLOOKUP(火発!R78,リスト!#REF!,5,FALSE)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IFERROR(VLOOKUP(火発!J79,リスト!J$1:K180,2,FALSE),"")</f>
        <v/>
      </c>
      <c r="L79" s="84"/>
      <c r="M79" s="42" t="str">
        <f>IFERROR(VLOOKUP(火発!L79,リスト!O$1:P4918,2,FALSE),"")</f>
        <v/>
      </c>
      <c r="N79" s="82"/>
      <c r="O79" s="82" t="e">
        <f>VLOOKUP(Q79,リスト!#REF!,2,FALSE)</f>
        <v>#REF!</v>
      </c>
      <c r="P79" s="82" t="e">
        <f>VLOOKUP(O79,リスト!U:AA,2,FALSE)</f>
        <v>#REF!</v>
      </c>
      <c r="Q79" s="84"/>
      <c r="R79" s="45" t="str">
        <f>IFERROR(VLOOKUP(火発!Q79,リスト!W$1:X484,2,FALSE),"")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VLOOKUP(火発!R79,リスト!#REF!,5,FALSE)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IFERROR(VLOOKUP(火発!H80,リスト!G$1:H46,2,FALSE),"")</f>
        <v/>
      </c>
      <c r="J80" s="84"/>
      <c r="K80" s="42" t="str">
        <f>IFERROR(VLOOKUP(火発!J80,リスト!J$1:K181,2,FALSE),"")</f>
        <v/>
      </c>
      <c r="L80" s="84"/>
      <c r="M80" s="42" t="str">
        <f>IFERROR(VLOOKUP(火発!L80,リスト!O$1:P4919,2,FALSE),"")</f>
        <v/>
      </c>
      <c r="N80" s="82"/>
      <c r="O80" s="82" t="e">
        <f>VLOOKUP(Q80,リスト!#REF!,2,FALSE)</f>
        <v>#REF!</v>
      </c>
      <c r="P80" s="82" t="e">
        <f>VLOOKUP(O80,リスト!U:AA,2,FALSE)</f>
        <v>#REF!</v>
      </c>
      <c r="Q80" s="84"/>
      <c r="R80" s="45" t="str">
        <f>IFERROR(VLOOKUP(火発!Q80,リスト!W$1:X485,2,FALSE),"")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VLOOKUP(火発!R80,リスト!#REF!,5,FALSE)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IFERROR(VLOOKUP(火発!H81,リスト!G$1:H47,2,FALSE),"")</f>
        <v/>
      </c>
      <c r="J81" s="84"/>
      <c r="K81" s="42" t="str">
        <f>IFERROR(VLOOKUP(火発!J81,リスト!J$1:K182,2,FALSE),"")</f>
        <v/>
      </c>
      <c r="L81" s="84"/>
      <c r="M81" s="42" t="str">
        <f>IFERROR(VLOOKUP(火発!L81,リスト!O$1:P4920,2,FALSE),"")</f>
        <v/>
      </c>
      <c r="N81" s="82"/>
      <c r="O81" s="82" t="e">
        <f>VLOOKUP(Q81,リスト!#REF!,2,FALSE)</f>
        <v>#REF!</v>
      </c>
      <c r="P81" s="82" t="e">
        <f>VLOOKUP(O81,リスト!U:AA,2,FALSE)</f>
        <v>#REF!</v>
      </c>
      <c r="Q81" s="84"/>
      <c r="R81" s="45" t="str">
        <f>IFERROR(VLOOKUP(火発!Q81,リスト!W$1:X486,2,FALSE),"")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VLOOKUP(火発!R81,リスト!#REF!,5,FALSE)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IFERROR(VLOOKUP(火発!H82,リスト!G$1:H48,2,FALSE),"")</f>
        <v/>
      </c>
      <c r="J82" s="84"/>
      <c r="K82" s="42" t="str">
        <f>IFERROR(VLOOKUP(火発!J82,リスト!J$1:K183,2,FALSE),"")</f>
        <v/>
      </c>
      <c r="L82" s="84"/>
      <c r="M82" s="42" t="str">
        <f>IFERROR(VLOOKUP(火発!L82,リスト!O$1:P4921,2,FALSE),"")</f>
        <v/>
      </c>
      <c r="N82" s="82"/>
      <c r="O82" s="82" t="e">
        <f>VLOOKUP(Q82,リスト!#REF!,2,FALSE)</f>
        <v>#REF!</v>
      </c>
      <c r="P82" s="82" t="e">
        <f>VLOOKUP(O82,リスト!U:AA,2,FALSE)</f>
        <v>#REF!</v>
      </c>
      <c r="Q82" s="84"/>
      <c r="R82" s="45" t="str">
        <f>IFERROR(VLOOKUP(火発!Q82,リスト!W$1:X487,2,FALSE),"")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VLOOKUP(火発!R82,リスト!#REF!,5,FALSE)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IFERROR(VLOOKUP(火発!H83,リスト!G$1:H49,2,FALSE),"")</f>
        <v/>
      </c>
      <c r="J83" s="84"/>
      <c r="K83" s="42" t="str">
        <f>IFERROR(VLOOKUP(火発!J83,リスト!J$1:K184,2,FALSE),"")</f>
        <v/>
      </c>
      <c r="L83" s="84"/>
      <c r="M83" s="42" t="str">
        <f>IFERROR(VLOOKUP(火発!L83,リスト!O$1:P4922,2,FALSE),"")</f>
        <v/>
      </c>
      <c r="N83" s="82"/>
      <c r="O83" s="82" t="e">
        <f>VLOOKUP(Q83,リスト!#REF!,2,FALSE)</f>
        <v>#REF!</v>
      </c>
      <c r="P83" s="82" t="e">
        <f>VLOOKUP(O83,リスト!U:AA,2,FALSE)</f>
        <v>#REF!</v>
      </c>
      <c r="Q83" s="84"/>
      <c r="R83" s="45" t="str">
        <f>IFERROR(VLOOKUP(火発!Q83,リスト!W$1:X488,2,FALSE),"")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VLOOKUP(火発!R83,リスト!#REF!,5,FALSE)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IFERROR(VLOOKUP(火発!H84,リスト!G$1:H50,2,FALSE),"")</f>
        <v/>
      </c>
      <c r="J84" s="84"/>
      <c r="K84" s="42" t="str">
        <f>IFERROR(VLOOKUP(火発!J84,リスト!J$1:K185,2,FALSE),"")</f>
        <v/>
      </c>
      <c r="L84" s="84"/>
      <c r="M84" s="42" t="str">
        <f>IFERROR(VLOOKUP(火発!L84,リスト!O$1:P4923,2,FALSE),"")</f>
        <v/>
      </c>
      <c r="N84" s="82"/>
      <c r="O84" s="82" t="e">
        <f>VLOOKUP(Q84,リスト!#REF!,2,FALSE)</f>
        <v>#REF!</v>
      </c>
      <c r="P84" s="82" t="e">
        <f>VLOOKUP(O84,リスト!U:AA,2,FALSE)</f>
        <v>#REF!</v>
      </c>
      <c r="Q84" s="84"/>
      <c r="R84" s="45" t="str">
        <f>IFERROR(VLOOKUP(火発!Q84,リスト!W$1:X489,2,FALSE),"")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VLOOKUP(火発!R84,リスト!#REF!,5,FALSE)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IFERROR(VLOOKUP(火発!H85,リスト!G$1:H51,2,FALSE),"")</f>
        <v/>
      </c>
      <c r="J85" s="84"/>
      <c r="K85" s="42" t="str">
        <f>IFERROR(VLOOKUP(火発!J85,リスト!J$1:K186,2,FALSE),"")</f>
        <v/>
      </c>
      <c r="L85" s="84"/>
      <c r="M85" s="42" t="str">
        <f>IFERROR(VLOOKUP(火発!L85,リスト!O$1:P4924,2,FALSE),"")</f>
        <v/>
      </c>
      <c r="N85" s="82"/>
      <c r="O85" s="82" t="e">
        <f>VLOOKUP(Q85,リスト!#REF!,2,FALSE)</f>
        <v>#REF!</v>
      </c>
      <c r="P85" s="82" t="e">
        <f>VLOOKUP(O85,リスト!U:AA,2,FALSE)</f>
        <v>#REF!</v>
      </c>
      <c r="Q85" s="84"/>
      <c r="R85" s="45" t="str">
        <f>IFERROR(VLOOKUP(火発!Q85,リスト!W$1:X490,2,FALSE),"")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VLOOKUP(火発!R85,リスト!#REF!,5,FALSE)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IFERROR(VLOOKUP(火発!H86,リスト!G$1:H52,2,FALSE),"")</f>
        <v/>
      </c>
      <c r="J86" s="84"/>
      <c r="K86" s="42" t="str">
        <f>IFERROR(VLOOKUP(火発!J86,リスト!J$1:K187,2,FALSE),"")</f>
        <v/>
      </c>
      <c r="L86" s="84"/>
      <c r="M86" s="42" t="str">
        <f>IFERROR(VLOOKUP(火発!L86,リスト!O$1:P4925,2,FALSE),"")</f>
        <v/>
      </c>
      <c r="N86" s="82"/>
      <c r="O86" s="82" t="e">
        <f>VLOOKUP(Q86,リスト!#REF!,2,FALSE)</f>
        <v>#REF!</v>
      </c>
      <c r="P86" s="82" t="e">
        <f>VLOOKUP(O86,リスト!U:AA,2,FALSE)</f>
        <v>#REF!</v>
      </c>
      <c r="Q86" s="84"/>
      <c r="R86" s="45" t="str">
        <f>IFERROR(VLOOKUP(火発!Q86,リスト!W$1:X491,2,FALSE),"")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VLOOKUP(火発!R86,リスト!#REF!,5,FALSE)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IFERROR(VLOOKUP(火発!H87,リスト!G$1:H53,2,FALSE),"")</f>
        <v/>
      </c>
      <c r="J87" s="84"/>
      <c r="K87" s="42" t="str">
        <f>IFERROR(VLOOKUP(火発!J87,リスト!J$1:K188,2,FALSE),"")</f>
        <v/>
      </c>
      <c r="L87" s="84"/>
      <c r="M87" s="42" t="str">
        <f>IFERROR(VLOOKUP(火発!L87,リスト!O$1:P4926,2,FALSE),"")</f>
        <v/>
      </c>
      <c r="N87" s="82"/>
      <c r="O87" s="82" t="e">
        <f>VLOOKUP(Q87,リスト!#REF!,2,FALSE)</f>
        <v>#REF!</v>
      </c>
      <c r="P87" s="82" t="e">
        <f>VLOOKUP(O87,リスト!U:AA,2,FALSE)</f>
        <v>#REF!</v>
      </c>
      <c r="Q87" s="84"/>
      <c r="R87" s="45" t="str">
        <f>IFERROR(VLOOKUP(火発!Q87,リスト!W$1:X492,2,FALSE),"")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VLOOKUP(火発!R87,リスト!#REF!,5,FALSE)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IFERROR(VLOOKUP(火発!H88,リスト!G$1:H54,2,FALSE),"")</f>
        <v/>
      </c>
      <c r="J88" s="84"/>
      <c r="K88" s="42" t="str">
        <f>IFERROR(VLOOKUP(火発!J88,リスト!J$1:K189,2,FALSE),"")</f>
        <v/>
      </c>
      <c r="L88" s="84"/>
      <c r="M88" s="42" t="str">
        <f>IFERROR(VLOOKUP(火発!L88,リスト!O$1:P4927,2,FALSE),"")</f>
        <v/>
      </c>
      <c r="N88" s="82"/>
      <c r="O88" s="82" t="e">
        <f>VLOOKUP(Q88,リスト!#REF!,2,FALSE)</f>
        <v>#REF!</v>
      </c>
      <c r="P88" s="82" t="e">
        <f>VLOOKUP(O88,リスト!U:AA,2,FALSE)</f>
        <v>#REF!</v>
      </c>
      <c r="Q88" s="84"/>
      <c r="R88" s="45" t="str">
        <f>IFERROR(VLOOKUP(火発!Q88,リスト!W$1:X493,2,FALSE),"")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VLOOKUP(火発!R88,リスト!#REF!,5,FALSE)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IFERROR(VLOOKUP(火発!H89,リスト!G$1:H55,2,FALSE),"")</f>
        <v/>
      </c>
      <c r="J89" s="84"/>
      <c r="K89" s="42" t="str">
        <f>IFERROR(VLOOKUP(火発!J89,リスト!J$1:K190,2,FALSE),"")</f>
        <v/>
      </c>
      <c r="L89" s="84"/>
      <c r="M89" s="42" t="str">
        <f>IFERROR(VLOOKUP(火発!L89,リスト!O$1:P4928,2,FALSE),"")</f>
        <v/>
      </c>
      <c r="N89" s="82"/>
      <c r="O89" s="82" t="e">
        <f>VLOOKUP(Q89,リスト!#REF!,2,FALSE)</f>
        <v>#REF!</v>
      </c>
      <c r="P89" s="82" t="e">
        <f>VLOOKUP(O89,リスト!U:AA,2,FALSE)</f>
        <v>#REF!</v>
      </c>
      <c r="Q89" s="84"/>
      <c r="R89" s="45" t="str">
        <f>IFERROR(VLOOKUP(火発!Q89,リスト!W$1:X494,2,FALSE),"")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VLOOKUP(火発!R89,リスト!#REF!,5,FALSE)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IFERROR(VLOOKUP(火発!H90,リスト!G$1:H56,2,FALSE),"")</f>
        <v/>
      </c>
      <c r="J90" s="84"/>
      <c r="K90" s="42" t="str">
        <f>IFERROR(VLOOKUP(火発!J90,リスト!J$1:K191,2,FALSE),"")</f>
        <v/>
      </c>
      <c r="L90" s="84"/>
      <c r="M90" s="42" t="str">
        <f>IFERROR(VLOOKUP(火発!L90,リスト!O$1:P4929,2,FALSE),"")</f>
        <v/>
      </c>
      <c r="N90" s="82"/>
      <c r="O90" s="82" t="e">
        <f>VLOOKUP(Q90,リスト!#REF!,2,FALSE)</f>
        <v>#REF!</v>
      </c>
      <c r="P90" s="82" t="e">
        <f>VLOOKUP(O90,リスト!U:AA,2,FALSE)</f>
        <v>#REF!</v>
      </c>
      <c r="Q90" s="84"/>
      <c r="R90" s="45" t="str">
        <f>IFERROR(VLOOKUP(火発!Q90,リスト!W$1:X495,2,FALSE),"")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VLOOKUP(火発!R90,リスト!#REF!,5,FALSE)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IFERROR(VLOOKUP(火発!H91,リスト!G$1:H57,2,FALSE),"")</f>
        <v/>
      </c>
      <c r="J91" s="84"/>
      <c r="K91" s="42" t="str">
        <f>IFERROR(VLOOKUP(火発!J91,リスト!J$1:K192,2,FALSE),"")</f>
        <v/>
      </c>
      <c r="L91" s="84"/>
      <c r="M91" s="42" t="str">
        <f>IFERROR(VLOOKUP(火発!L91,リスト!O$1:P4930,2,FALSE),"")</f>
        <v/>
      </c>
      <c r="N91" s="82"/>
      <c r="O91" s="82" t="e">
        <f>VLOOKUP(Q91,リスト!#REF!,2,FALSE)</f>
        <v>#REF!</v>
      </c>
      <c r="P91" s="82" t="e">
        <f>VLOOKUP(O91,リスト!U:AA,2,FALSE)</f>
        <v>#REF!</v>
      </c>
      <c r="Q91" s="84"/>
      <c r="R91" s="45" t="str">
        <f>IFERROR(VLOOKUP(火発!Q91,リスト!W$1:X496,2,FALSE),"")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VLOOKUP(火発!R91,リスト!#REF!,5,FALSE)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IFERROR(VLOOKUP(火発!H92,リスト!G$1:H58,2,FALSE),"")</f>
        <v/>
      </c>
      <c r="J92" s="84"/>
      <c r="K92" s="42" t="str">
        <f>IFERROR(VLOOKUP(火発!J92,リスト!J$1:K193,2,FALSE),"")</f>
        <v/>
      </c>
      <c r="L92" s="84"/>
      <c r="M92" s="42" t="str">
        <f>IFERROR(VLOOKUP(火発!L92,リスト!O$1:P4931,2,FALSE),"")</f>
        <v/>
      </c>
      <c r="N92" s="82"/>
      <c r="O92" s="82" t="e">
        <f>VLOOKUP(Q92,リスト!#REF!,2,FALSE)</f>
        <v>#REF!</v>
      </c>
      <c r="P92" s="82" t="e">
        <f>VLOOKUP(O92,リスト!U:AA,2,FALSE)</f>
        <v>#REF!</v>
      </c>
      <c r="Q92" s="84"/>
      <c r="R92" s="45" t="str">
        <f>IFERROR(VLOOKUP(火発!Q92,リスト!W$1:X497,2,FALSE),"")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VLOOKUP(火発!R92,リスト!#REF!,5,FALSE)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IFERROR(VLOOKUP(火発!H93,リスト!G$1:H59,2,FALSE),"")</f>
        <v/>
      </c>
      <c r="J93" s="84"/>
      <c r="K93" s="42" t="str">
        <f>IFERROR(VLOOKUP(火発!J93,リスト!J$1:K194,2,FALSE),"")</f>
        <v/>
      </c>
      <c r="L93" s="84"/>
      <c r="M93" s="42" t="str">
        <f>IFERROR(VLOOKUP(火発!L93,リスト!O$1:P4932,2,FALSE),"")</f>
        <v/>
      </c>
      <c r="N93" s="82"/>
      <c r="O93" s="82" t="e">
        <f>VLOOKUP(Q93,リスト!#REF!,2,FALSE)</f>
        <v>#REF!</v>
      </c>
      <c r="P93" s="82" t="e">
        <f>VLOOKUP(O93,リスト!U:AA,2,FALSE)</f>
        <v>#REF!</v>
      </c>
      <c r="Q93" s="84"/>
      <c r="R93" s="45" t="str">
        <f>IFERROR(VLOOKUP(火発!Q93,リスト!W$1:X498,2,FALSE),"")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VLOOKUP(火発!R93,リスト!U1:AA190,5,FALSE)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IFERROR(VLOOKUP(火発!H94,リスト!G$1:H60,2,FALSE),"")</f>
        <v/>
      </c>
      <c r="J94" s="84"/>
      <c r="K94" s="42" t="str">
        <f>IFERROR(VLOOKUP(火発!J94,リスト!J$1:K195,2,FALSE),"")</f>
        <v/>
      </c>
      <c r="L94" s="84"/>
      <c r="M94" s="42" t="str">
        <f>IFERROR(VLOOKUP(火発!L94,リスト!O$1:P4933,2,FALSE),"")</f>
        <v/>
      </c>
      <c r="N94" s="82"/>
      <c r="O94" s="82" t="e">
        <f>VLOOKUP(Q94,リスト!#REF!,2,FALSE)</f>
        <v>#REF!</v>
      </c>
      <c r="P94" s="82" t="e">
        <f>VLOOKUP(O94,リスト!U:AA,2,FALSE)</f>
        <v>#REF!</v>
      </c>
      <c r="Q94" s="84"/>
      <c r="R94" s="45" t="str">
        <f>IFERROR(VLOOKUP(火発!Q94,リスト!W$1:X499,2,FALSE),"")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VLOOKUP(火発!R94,リスト!U2:AA191,5,FALSE)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IFERROR(VLOOKUP(火発!H95,リスト!G$1:H61,2,FALSE),"")</f>
        <v/>
      </c>
      <c r="J95" s="84"/>
      <c r="K95" s="42" t="str">
        <f>IFERROR(VLOOKUP(火発!J95,リスト!J$1:K196,2,FALSE),"")</f>
        <v/>
      </c>
      <c r="L95" s="84"/>
      <c r="M95" s="42" t="str">
        <f>IFERROR(VLOOKUP(火発!L95,リスト!O$1:P4934,2,FALSE),"")</f>
        <v/>
      </c>
      <c r="N95" s="82"/>
      <c r="O95" s="82" t="e">
        <f>VLOOKUP(Q95,リスト!U1:AA395,2,FALSE)</f>
        <v>#N/A</v>
      </c>
      <c r="P95" s="82" t="e">
        <f>VLOOKUP(O95,リスト!U:AA,2,FALSE)</f>
        <v>#N/A</v>
      </c>
      <c r="Q95" s="84"/>
      <c r="R95" s="45" t="str">
        <f>IFERROR(VLOOKUP(火発!Q95,リスト!W$1:X500,2,FALSE),"")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VLOOKUP(火発!R95,リスト!U3:AA192,5,FALSE)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IFERROR(VLOOKUP(火発!H96,リスト!G$1:H62,2,FALSE),"")</f>
        <v/>
      </c>
      <c r="J96" s="84"/>
      <c r="K96" s="42" t="str">
        <f>IFERROR(VLOOKUP(火発!J96,リスト!J$1:K197,2,FALSE),"")</f>
        <v/>
      </c>
      <c r="L96" s="84"/>
      <c r="M96" s="42" t="str">
        <f>IFERROR(VLOOKUP(火発!L96,リスト!O$1:P4935,2,FALSE),"")</f>
        <v/>
      </c>
      <c r="N96" s="82"/>
      <c r="O96" s="82" t="e">
        <f>VLOOKUP(Q96,リスト!U2:AA396,2,FALSE)</f>
        <v>#N/A</v>
      </c>
      <c r="P96" s="82" t="e">
        <f>VLOOKUP(O96,リスト!U:AA,2,FALSE)</f>
        <v>#N/A</v>
      </c>
      <c r="Q96" s="84"/>
      <c r="R96" s="45" t="str">
        <f>IFERROR(VLOOKUP(火発!Q96,リスト!W$1:X501,2,FALSE),"")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VLOOKUP(火発!R96,リスト!U4:AA193,5,FALSE)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IFERROR(VLOOKUP(火発!H97,リスト!G$1:H63,2,FALSE),"")</f>
        <v/>
      </c>
      <c r="J97" s="84"/>
      <c r="K97" s="42" t="str">
        <f>IFERROR(VLOOKUP(火発!J97,リスト!J$1:K198,2,FALSE),"")</f>
        <v/>
      </c>
      <c r="L97" s="84"/>
      <c r="M97" s="42" t="str">
        <f>IFERROR(VLOOKUP(火発!L97,リスト!O$1:P4936,2,FALSE),"")</f>
        <v/>
      </c>
      <c r="N97" s="82"/>
      <c r="O97" s="82" t="e">
        <f>VLOOKUP(Q97,リスト!U3:AA397,2,FALSE)</f>
        <v>#N/A</v>
      </c>
      <c r="P97" s="82" t="e">
        <f>VLOOKUP(O97,リスト!U:AA,2,FALSE)</f>
        <v>#N/A</v>
      </c>
      <c r="Q97" s="84"/>
      <c r="R97" s="45" t="str">
        <f>IFERROR(VLOOKUP(火発!Q97,リスト!W$1:X502,2,FALSE),"")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VLOOKUP(火発!R97,リスト!U5:AA194,5,FALSE)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IFERROR(VLOOKUP(火発!H98,リスト!G$1:H103,2,FALSE),"")</f>
        <v/>
      </c>
      <c r="J98" s="84"/>
      <c r="K98" s="42" t="str">
        <f>IFERROR(VLOOKUP(火発!J98,リスト!J$1:K199,2,FALSE),"")</f>
        <v/>
      </c>
      <c r="L98" s="84"/>
      <c r="M98" s="42" t="str">
        <f>IFERROR(VLOOKUP(火発!L98,リスト!O$1:P4937,2,FALSE),"")</f>
        <v/>
      </c>
      <c r="N98" s="82"/>
      <c r="O98" s="82" t="e">
        <f>VLOOKUP(Q98,リスト!U4:AA398,2,FALSE)</f>
        <v>#N/A</v>
      </c>
      <c r="P98" s="82" t="e">
        <f>VLOOKUP(O98,リスト!U:AA,2,FALSE)</f>
        <v>#N/A</v>
      </c>
      <c r="Q98" s="84"/>
      <c r="R98" s="45" t="str">
        <f>IFERROR(VLOOKUP(火発!Q98,リスト!W$1:X503,2,FALSE),"")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VLOOKUP(火発!R98,リスト!U6:AA195,5,FALSE)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IFERROR(VLOOKUP(火発!H99,リスト!G$1:H104,2,FALSE),"")</f>
        <v/>
      </c>
      <c r="J99" s="84"/>
      <c r="K99" s="42" t="str">
        <f>IFERROR(VLOOKUP(火発!J99,リスト!J$1:K200,2,FALSE),"")</f>
        <v/>
      </c>
      <c r="L99" s="84"/>
      <c r="M99" s="42" t="str">
        <f>IFERROR(VLOOKUP(火発!L99,リスト!O$1:P4938,2,FALSE),"")</f>
        <v/>
      </c>
      <c r="N99" s="82"/>
      <c r="O99" s="82" t="e">
        <f>VLOOKUP(Q99,リスト!U5:AA399,2,FALSE)</f>
        <v>#N/A</v>
      </c>
      <c r="P99" s="82" t="e">
        <f>VLOOKUP(O99,リスト!U:AA,2,FALSE)</f>
        <v>#N/A</v>
      </c>
      <c r="Q99" s="84"/>
      <c r="R99" s="45" t="str">
        <f>IFERROR(VLOOKUP(火発!Q99,リスト!W$1:X504,2,FALSE),"")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VLOOKUP(火発!R99,リスト!U7:AA196,5,FALSE)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IFERROR(VLOOKUP(火発!H100,リスト!G$1:H105,2,FALSE),"")</f>
        <v/>
      </c>
      <c r="J100" s="84"/>
      <c r="K100" s="42" t="str">
        <f>IFERROR(VLOOKUP(火発!J100,リスト!J$1:K201,2,FALSE),"")</f>
        <v/>
      </c>
      <c r="L100" s="84"/>
      <c r="M100" s="42" t="str">
        <f>IFERROR(VLOOKUP(火発!L100,リスト!O$1:P4939,2,FALSE),"")</f>
        <v/>
      </c>
      <c r="N100" s="82"/>
      <c r="O100" s="82" t="e">
        <f>VLOOKUP(Q100,リスト!U6:AA400,2,FALSE)</f>
        <v>#N/A</v>
      </c>
      <c r="P100" s="82" t="e">
        <f>VLOOKUP(O100,リスト!U:AA,2,FALSE)</f>
        <v>#N/A</v>
      </c>
      <c r="Q100" s="84"/>
      <c r="R100" s="45" t="str">
        <f>IFERROR(VLOOKUP(火発!Q100,リスト!W$1:X505,2,FALSE),"")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VLOOKUP(火発!R100,リスト!U8:AA197,5,FALSE)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IFERROR(VLOOKUP(火発!H101,リスト!G$1:H106,2,FALSE),"")</f>
        <v/>
      </c>
      <c r="J101" s="84"/>
      <c r="K101" s="42" t="str">
        <f>IFERROR(VLOOKUP(火発!J101,リスト!J$1:K202,2,FALSE),"")</f>
        <v/>
      </c>
      <c r="L101" s="84"/>
      <c r="M101" s="42" t="str">
        <f>IFERROR(VLOOKUP(火発!L101,リスト!O$1:P4940,2,FALSE),"")</f>
        <v/>
      </c>
      <c r="N101" s="82"/>
      <c r="O101" s="82" t="e">
        <f>VLOOKUP(Q101,リスト!U7:AA401,2,FALSE)</f>
        <v>#N/A</v>
      </c>
      <c r="P101" s="82" t="e">
        <f>VLOOKUP(O101,リスト!U:AA,2,FALSE)</f>
        <v>#N/A</v>
      </c>
      <c r="Q101" s="84"/>
      <c r="R101" s="45" t="str">
        <f>IFERROR(VLOOKUP(火発!Q101,リスト!W$1:X506,2,FALSE),"")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VLOOKUP(火発!R101,リスト!U9:AA198,5,FALSE)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IFERROR(VLOOKUP(火発!H102,リスト!G$1:H107,2,FALSE),"")</f>
        <v/>
      </c>
      <c r="J102" s="84"/>
      <c r="K102" s="42" t="str">
        <f>IFERROR(VLOOKUP(火発!J102,リスト!J$1:K203,2,FALSE),"")</f>
        <v/>
      </c>
      <c r="L102" s="84"/>
      <c r="M102" s="42" t="str">
        <f>IFERROR(VLOOKUP(火発!L102,リスト!O$1:P4941,2,FALSE),"")</f>
        <v/>
      </c>
      <c r="N102" s="82"/>
      <c r="O102" s="82" t="e">
        <f>VLOOKUP(Q102,リスト!U8:AA402,2,FALSE)</f>
        <v>#N/A</v>
      </c>
      <c r="P102" s="82" t="e">
        <f>VLOOKUP(O102,リスト!U:AA,2,FALSE)</f>
        <v>#N/A</v>
      </c>
      <c r="Q102" s="84"/>
      <c r="R102" s="45" t="str">
        <f>IFERROR(VLOOKUP(火発!Q102,リスト!W$1:X507,2,FALSE),"")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VLOOKUP(火発!R102,リスト!U10:AA199,5,FALSE)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IFERROR(VLOOKUP(火発!H103,リスト!G$1:H108,2,FALSE),"")</f>
        <v/>
      </c>
      <c r="J103" s="84"/>
      <c r="K103" s="42" t="str">
        <f>IFERROR(VLOOKUP(火発!J103,リスト!J$1:K204,2,FALSE),"")</f>
        <v/>
      </c>
      <c r="L103" s="84"/>
      <c r="M103" s="42" t="str">
        <f>IFERROR(VLOOKUP(火発!L103,リスト!O$1:P4942,2,FALSE),"")</f>
        <v/>
      </c>
      <c r="N103" s="82"/>
      <c r="O103" s="82" t="e">
        <f>VLOOKUP(Q103,リスト!U9:AA403,2,FALSE)</f>
        <v>#N/A</v>
      </c>
      <c r="P103" s="82" t="e">
        <f>VLOOKUP(O103,リスト!U:AA,2,FALSE)</f>
        <v>#N/A</v>
      </c>
      <c r="Q103" s="84"/>
      <c r="R103" s="45" t="str">
        <f>IFERROR(VLOOKUP(火発!Q103,リスト!W$1:X508,2,FALSE),"")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VLOOKUP(火発!R103,リスト!U11:AA200,5,FALSE)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IFERROR(VLOOKUP(火発!H104,リスト!G$1:H109,2,FALSE),"")</f>
        <v/>
      </c>
      <c r="J104" s="84"/>
      <c r="K104" s="42" t="str">
        <f>IFERROR(VLOOKUP(火発!J104,リスト!J$1:K205,2,FALSE),"")</f>
        <v/>
      </c>
      <c r="L104" s="84"/>
      <c r="M104" s="42" t="str">
        <f>IFERROR(VLOOKUP(火発!L104,リスト!O$1:P4943,2,FALSE),"")</f>
        <v/>
      </c>
      <c r="N104" s="82"/>
      <c r="O104" s="82" t="e">
        <f>VLOOKUP(Q104,リスト!U10:AA404,2,FALSE)</f>
        <v>#N/A</v>
      </c>
      <c r="P104" s="82" t="e">
        <f>VLOOKUP(O104,リスト!U:AA,2,FALSE)</f>
        <v>#N/A</v>
      </c>
      <c r="Q104" s="84"/>
      <c r="R104" s="45" t="str">
        <f>IFERROR(VLOOKUP(火発!Q104,リスト!W$1:X509,2,FALSE),"")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VLOOKUP(火発!R104,リスト!U12:AA201,5,FALSE)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IFERROR(VLOOKUP(火発!H105,リスト!G$1:H110,2,FALSE),"")</f>
        <v/>
      </c>
      <c r="J105" s="84"/>
      <c r="K105" s="42" t="str">
        <f>IFERROR(VLOOKUP(火発!J105,リスト!J$1:K206,2,FALSE),"")</f>
        <v/>
      </c>
      <c r="L105" s="84"/>
      <c r="M105" s="42" t="str">
        <f>IFERROR(VLOOKUP(火発!L105,リスト!O$1:P4944,2,FALSE),"")</f>
        <v/>
      </c>
      <c r="N105" s="82"/>
      <c r="O105" s="82" t="e">
        <f>VLOOKUP(Q105,リスト!U11:AA405,2,FALSE)</f>
        <v>#N/A</v>
      </c>
      <c r="P105" s="82" t="e">
        <f>VLOOKUP(O105,リスト!U:AA,2,FALSE)</f>
        <v>#N/A</v>
      </c>
      <c r="Q105" s="84"/>
      <c r="R105" s="45" t="str">
        <f>IFERROR(VLOOKUP(火発!Q105,リスト!W$1:X510,2,FALSE),"")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VLOOKUP(火発!R105,リスト!U13:AA202,5,FALSE)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IFERROR(VLOOKUP(火発!H106,リスト!G$1:H111,2,FALSE),"")</f>
        <v/>
      </c>
      <c r="J106" s="84"/>
      <c r="K106" s="42" t="str">
        <f>IFERROR(VLOOKUP(火発!J106,リスト!J$1:K207,2,FALSE),"")</f>
        <v/>
      </c>
      <c r="L106" s="84"/>
      <c r="M106" s="42" t="str">
        <f>IFERROR(VLOOKUP(火発!L106,リスト!O$1:P4945,2,FALSE),"")</f>
        <v/>
      </c>
      <c r="N106" s="82"/>
      <c r="O106" s="82" t="e">
        <f>VLOOKUP(Q106,リスト!U12:AA406,2,FALSE)</f>
        <v>#N/A</v>
      </c>
      <c r="P106" s="82" t="e">
        <f>VLOOKUP(O106,リスト!U:AA,2,FALSE)</f>
        <v>#N/A</v>
      </c>
      <c r="Q106" s="84"/>
      <c r="R106" s="45" t="str">
        <f>IFERROR(VLOOKUP(火発!Q106,リスト!W$1:X511,2,FALSE),"")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VLOOKUP(火発!R106,リスト!U14:AA203,5,FALSE)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IFERROR(VLOOKUP(火発!H107,リスト!G$1:H112,2,FALSE),"")</f>
        <v/>
      </c>
      <c r="J107" s="84"/>
      <c r="K107" s="42" t="str">
        <f>IFERROR(VLOOKUP(火発!J107,リスト!J$1:K208,2,FALSE),"")</f>
        <v/>
      </c>
      <c r="L107" s="84"/>
      <c r="M107" s="42" t="str">
        <f>IFERROR(VLOOKUP(火発!L107,リスト!O$1:P4946,2,FALSE),"")</f>
        <v/>
      </c>
      <c r="N107" s="82"/>
      <c r="O107" s="82" t="e">
        <f>VLOOKUP(Q107,リスト!U13:AA407,2,FALSE)</f>
        <v>#N/A</v>
      </c>
      <c r="P107" s="82" t="e">
        <f>VLOOKUP(O107,リスト!U:AA,2,FALSE)</f>
        <v>#N/A</v>
      </c>
      <c r="Q107" s="84"/>
      <c r="R107" s="45" t="str">
        <f>IFERROR(VLOOKUP(火発!Q107,リスト!W$1:X512,2,FALSE),"")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VLOOKUP(火発!R107,リスト!U15:AA204,5,FALSE)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IFERROR(VLOOKUP(火発!H108,リスト!G$1:H113,2,FALSE),"")</f>
        <v/>
      </c>
      <c r="J108" s="84"/>
      <c r="K108" s="42" t="str">
        <f>IFERROR(VLOOKUP(火発!J108,リスト!J$1:K209,2,FALSE),"")</f>
        <v/>
      </c>
      <c r="L108" s="84"/>
      <c r="M108" s="42" t="str">
        <f>IFERROR(VLOOKUP(火発!L108,リスト!O$1:P4947,2,FALSE),"")</f>
        <v/>
      </c>
      <c r="N108" s="82"/>
      <c r="O108" s="82" t="e">
        <f>VLOOKUP(Q108,リスト!U14:AA408,2,FALSE)</f>
        <v>#N/A</v>
      </c>
      <c r="P108" s="82" t="e">
        <f>VLOOKUP(O108,リスト!U:AA,2,FALSE)</f>
        <v>#N/A</v>
      </c>
      <c r="Q108" s="84"/>
      <c r="R108" s="45" t="str">
        <f>IFERROR(VLOOKUP(火発!Q108,リスト!W$1:X513,2,FALSE),"")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VLOOKUP(火発!R108,リスト!U16:AA205,5,FALSE)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IFERROR(VLOOKUP(火発!H109,リスト!G$1:H114,2,FALSE),"")</f>
        <v/>
      </c>
      <c r="J109" s="84"/>
      <c r="K109" s="42" t="str">
        <f>IFERROR(VLOOKUP(火発!J109,リスト!J$1:K210,2,FALSE),"")</f>
        <v/>
      </c>
      <c r="L109" s="84"/>
      <c r="M109" s="42" t="str">
        <f>IFERROR(VLOOKUP(火発!L109,リスト!O$1:P4948,2,FALSE),"")</f>
        <v/>
      </c>
      <c r="N109" s="82"/>
      <c r="O109" s="82" t="e">
        <f>VLOOKUP(Q109,リスト!U15:AA409,2,FALSE)</f>
        <v>#N/A</v>
      </c>
      <c r="P109" s="82" t="e">
        <f>VLOOKUP(O109,リスト!U:AA,2,FALSE)</f>
        <v>#N/A</v>
      </c>
      <c r="Q109" s="84"/>
      <c r="R109" s="45" t="str">
        <f>IFERROR(VLOOKUP(火発!Q109,リスト!W$1:X514,2,FALSE),"")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VLOOKUP(火発!R109,リスト!U17:AA206,5,FALSE)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IFERROR(VLOOKUP(火発!H110,リスト!G$1:H115,2,FALSE),"")</f>
        <v/>
      </c>
      <c r="J110" s="84"/>
      <c r="K110" s="42" t="str">
        <f>IFERROR(VLOOKUP(火発!J110,リスト!J$1:K211,2,FALSE),"")</f>
        <v/>
      </c>
      <c r="L110" s="84"/>
      <c r="M110" s="42" t="str">
        <f>IFERROR(VLOOKUP(火発!L110,リスト!O$1:P4949,2,FALSE),"")</f>
        <v/>
      </c>
      <c r="N110" s="82"/>
      <c r="O110" s="82" t="e">
        <f>VLOOKUP(Q110,リスト!U16:AA410,2,FALSE)</f>
        <v>#N/A</v>
      </c>
      <c r="P110" s="82" t="e">
        <f>VLOOKUP(O110,リスト!U:AA,2,FALSE)</f>
        <v>#N/A</v>
      </c>
      <c r="Q110" s="84"/>
      <c r="R110" s="45" t="str">
        <f>IFERROR(VLOOKUP(火発!Q110,リスト!W$1:X515,2,FALSE),"")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VLOOKUP(火発!R110,リスト!U18:AA207,5,FALSE)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IFERROR(VLOOKUP(火発!H111,リスト!G$1:H116,2,FALSE),"")</f>
        <v/>
      </c>
      <c r="J111" s="84"/>
      <c r="K111" s="42" t="str">
        <f>IFERROR(VLOOKUP(火発!J111,リスト!J$1:K212,2,FALSE),"")</f>
        <v/>
      </c>
      <c r="L111" s="84"/>
      <c r="M111" s="42" t="str">
        <f>IFERROR(VLOOKUP(火発!L111,リスト!O$1:P4950,2,FALSE),"")</f>
        <v/>
      </c>
      <c r="N111" s="82"/>
      <c r="O111" s="82" t="e">
        <f>VLOOKUP(Q111,リスト!U17:AA411,2,FALSE)</f>
        <v>#N/A</v>
      </c>
      <c r="P111" s="82" t="e">
        <f>VLOOKUP(O111,リスト!U:AA,2,FALSE)</f>
        <v>#N/A</v>
      </c>
      <c r="Q111" s="84"/>
      <c r="R111" s="45" t="str">
        <f>IFERROR(VLOOKUP(火発!Q111,リスト!W$1:X516,2,FALSE),"")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VLOOKUP(火発!R111,リスト!U19:AA208,5,FALSE)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IFERROR(VLOOKUP(火発!H112,リスト!G$1:H117,2,FALSE),"")</f>
        <v/>
      </c>
      <c r="J112" s="84"/>
      <c r="K112" s="42" t="str">
        <f>IFERROR(VLOOKUP(火発!J112,リスト!J$1:K213,2,FALSE),"")</f>
        <v/>
      </c>
      <c r="L112" s="84"/>
      <c r="M112" s="42" t="str">
        <f>IFERROR(VLOOKUP(火発!L112,リスト!O$1:P4951,2,FALSE),"")</f>
        <v/>
      </c>
      <c r="N112" s="82"/>
      <c r="O112" s="82" t="e">
        <f>VLOOKUP(Q112,リスト!U18:AA412,2,FALSE)</f>
        <v>#N/A</v>
      </c>
      <c r="P112" s="82" t="e">
        <f>VLOOKUP(O112,リスト!U:AA,2,FALSE)</f>
        <v>#N/A</v>
      </c>
      <c r="Q112" s="84"/>
      <c r="R112" s="45" t="str">
        <f>IFERROR(VLOOKUP(火発!Q112,リスト!W$1:X517,2,FALSE),"")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VLOOKUP(火発!R112,リスト!U20:AA209,5,FALSE)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IFERROR(VLOOKUP(火発!H113,リスト!G$1:H118,2,FALSE),"")</f>
        <v/>
      </c>
      <c r="J113" s="84"/>
      <c r="K113" s="42" t="str">
        <f>IFERROR(VLOOKUP(火発!J113,リスト!J$1:K214,2,FALSE),"")</f>
        <v/>
      </c>
      <c r="L113" s="84"/>
      <c r="M113" s="42" t="str">
        <f>IFERROR(VLOOKUP(火発!L113,リスト!O$1:P4952,2,FALSE),"")</f>
        <v/>
      </c>
      <c r="N113" s="82"/>
      <c r="O113" s="82" t="e">
        <f>VLOOKUP(Q113,リスト!U19:AA413,2,FALSE)</f>
        <v>#N/A</v>
      </c>
      <c r="P113" s="82" t="e">
        <f>VLOOKUP(O113,リスト!U:AA,2,FALSE)</f>
        <v>#N/A</v>
      </c>
      <c r="Q113" s="84"/>
      <c r="R113" s="45" t="str">
        <f>IFERROR(VLOOKUP(火発!Q113,リスト!W$1:X518,2,FALSE),"")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VLOOKUP(火発!R113,リスト!U21:AA210,5,FALSE)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IFERROR(VLOOKUP(火発!H114,リスト!G$1:H119,2,FALSE),"")</f>
        <v/>
      </c>
      <c r="J114" s="84"/>
      <c r="K114" s="42" t="str">
        <f>IFERROR(VLOOKUP(火発!J114,リスト!J$1:K215,2,FALSE),"")</f>
        <v/>
      </c>
      <c r="L114" s="84"/>
      <c r="M114" s="42" t="str">
        <f>IFERROR(VLOOKUP(火発!L114,リスト!O$1:P4953,2,FALSE),"")</f>
        <v/>
      </c>
      <c r="N114" s="82"/>
      <c r="O114" s="82" t="e">
        <f>VLOOKUP(Q114,リスト!U20:AA414,2,FALSE)</f>
        <v>#N/A</v>
      </c>
      <c r="P114" s="82" t="e">
        <f>VLOOKUP(O114,リスト!U:AA,2,FALSE)</f>
        <v>#N/A</v>
      </c>
      <c r="Q114" s="84"/>
      <c r="R114" s="45" t="str">
        <f>IFERROR(VLOOKUP(火発!Q114,リスト!W$1:X519,2,FALSE),"")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VLOOKUP(火発!R114,リスト!U22:AA211,5,FALSE)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IFERROR(VLOOKUP(火発!H115,リスト!G$1:H120,2,FALSE),"")</f>
        <v/>
      </c>
      <c r="J115" s="84"/>
      <c r="K115" s="42" t="str">
        <f>IFERROR(VLOOKUP(火発!J115,リスト!J$1:K216,2,FALSE),"")</f>
        <v/>
      </c>
      <c r="L115" s="84"/>
      <c r="M115" s="42" t="str">
        <f>IFERROR(VLOOKUP(火発!L115,リスト!O$1:P4954,2,FALSE),"")</f>
        <v/>
      </c>
      <c r="N115" s="82"/>
      <c r="O115" s="82" t="e">
        <f>VLOOKUP(Q115,リスト!U21:AA415,2,FALSE)</f>
        <v>#N/A</v>
      </c>
      <c r="P115" s="82" t="e">
        <f>VLOOKUP(O115,リスト!U:AA,2,FALSE)</f>
        <v>#N/A</v>
      </c>
      <c r="Q115" s="84"/>
      <c r="R115" s="45" t="str">
        <f>IFERROR(VLOOKUP(火発!Q115,リスト!W$1:X520,2,FALSE),"")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VLOOKUP(火発!R115,リスト!U23:AA212,5,FALSE)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IFERROR(VLOOKUP(火発!H116,リスト!G$1:H121,2,FALSE),"")</f>
        <v/>
      </c>
      <c r="J116" s="84"/>
      <c r="K116" s="42" t="str">
        <f>IFERROR(VLOOKUP(火発!J116,リスト!J$1:K217,2,FALSE),"")</f>
        <v/>
      </c>
      <c r="L116" s="84"/>
      <c r="M116" s="42" t="str">
        <f>IFERROR(VLOOKUP(火発!L116,リスト!O$1:P4955,2,FALSE),"")</f>
        <v/>
      </c>
      <c r="N116" s="82"/>
      <c r="O116" s="82" t="e">
        <f>VLOOKUP(Q116,リスト!U22:AA416,2,FALSE)</f>
        <v>#N/A</v>
      </c>
      <c r="P116" s="82" t="e">
        <f>VLOOKUP(O116,リスト!U:AA,2,FALSE)</f>
        <v>#N/A</v>
      </c>
      <c r="Q116" s="84"/>
      <c r="R116" s="45" t="str">
        <f>IFERROR(VLOOKUP(火発!Q116,リスト!W$1:X521,2,FALSE),"")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VLOOKUP(火発!R116,リスト!U24:AA213,5,FALSE)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IFERROR(VLOOKUP(火発!H117,リスト!G$1:H122,2,FALSE),"")</f>
        <v/>
      </c>
      <c r="J117" s="84"/>
      <c r="K117" s="42" t="str">
        <f>IFERROR(VLOOKUP(火発!J117,リスト!J$1:K218,2,FALSE),"")</f>
        <v/>
      </c>
      <c r="L117" s="84"/>
      <c r="M117" s="42" t="str">
        <f>IFERROR(VLOOKUP(火発!L117,リスト!O$1:P4956,2,FALSE),"")</f>
        <v/>
      </c>
      <c r="N117" s="82"/>
      <c r="O117" s="82" t="e">
        <f>VLOOKUP(Q117,リスト!U23:AA417,2,FALSE)</f>
        <v>#N/A</v>
      </c>
      <c r="P117" s="82" t="e">
        <f>VLOOKUP(O117,リスト!U:AA,2,FALSE)</f>
        <v>#N/A</v>
      </c>
      <c r="Q117" s="84"/>
      <c r="R117" s="45" t="str">
        <f>IFERROR(VLOOKUP(火発!Q117,リスト!W$1:X522,2,FALSE),"")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VLOOKUP(火発!R117,リスト!U25:AA214,5,FALSE)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IFERROR(VLOOKUP(火発!H118,リスト!G$1:H123,2,FALSE),"")</f>
        <v/>
      </c>
      <c r="J118" s="84"/>
      <c r="K118" s="42" t="str">
        <f>IFERROR(VLOOKUP(火発!J118,リスト!J$1:K219,2,FALSE),"")</f>
        <v/>
      </c>
      <c r="L118" s="84"/>
      <c r="M118" s="42" t="str">
        <f>IFERROR(VLOOKUP(火発!L118,リスト!O$1:P4957,2,FALSE),"")</f>
        <v/>
      </c>
      <c r="N118" s="82"/>
      <c r="O118" s="82" t="e">
        <f>VLOOKUP(Q118,リスト!U24:AA418,2,FALSE)</f>
        <v>#N/A</v>
      </c>
      <c r="P118" s="82" t="e">
        <f>VLOOKUP(O118,リスト!U:AA,2,FALSE)</f>
        <v>#N/A</v>
      </c>
      <c r="Q118" s="84"/>
      <c r="R118" s="45" t="str">
        <f>IFERROR(VLOOKUP(火発!Q118,リスト!W$1:X523,2,FALSE),"")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VLOOKUP(火発!R118,リスト!U26:AA215,5,FALSE)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IFERROR(VLOOKUP(火発!H119,リスト!G$1:H124,2,FALSE),"")</f>
        <v/>
      </c>
      <c r="J119" s="84"/>
      <c r="K119" s="42" t="str">
        <f>IFERROR(VLOOKUP(火発!J119,リスト!J$1:K220,2,FALSE),"")</f>
        <v/>
      </c>
      <c r="L119" s="84"/>
      <c r="M119" s="42" t="str">
        <f>IFERROR(VLOOKUP(火発!L119,リスト!O$1:P4958,2,FALSE),"")</f>
        <v/>
      </c>
      <c r="N119" s="82"/>
      <c r="O119" s="82" t="e">
        <f>VLOOKUP(Q119,リスト!U25:AA419,2,FALSE)</f>
        <v>#N/A</v>
      </c>
      <c r="P119" s="82" t="e">
        <f>VLOOKUP(O119,リスト!U:AA,2,FALSE)</f>
        <v>#N/A</v>
      </c>
      <c r="Q119" s="84"/>
      <c r="R119" s="45" t="str">
        <f>IFERROR(VLOOKUP(火発!Q119,リスト!W$1:X524,2,FALSE),"")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VLOOKUP(火発!R119,リスト!U27:AA216,5,FALSE)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IFERROR(VLOOKUP(火発!H120,リスト!G$1:H125,2,FALSE),"")</f>
        <v/>
      </c>
      <c r="J120" s="84"/>
      <c r="K120" s="42" t="str">
        <f>IFERROR(VLOOKUP(火発!J120,リスト!J$1:K221,2,FALSE),"")</f>
        <v/>
      </c>
      <c r="L120" s="84"/>
      <c r="M120" s="42" t="str">
        <f>IFERROR(VLOOKUP(火発!L120,リスト!O$1:P4959,2,FALSE),"")</f>
        <v/>
      </c>
      <c r="N120" s="82"/>
      <c r="O120" s="82" t="e">
        <f>VLOOKUP(Q120,リスト!U26:AA420,2,FALSE)</f>
        <v>#N/A</v>
      </c>
      <c r="P120" s="82" t="e">
        <f>VLOOKUP(O120,リスト!U:AA,2,FALSE)</f>
        <v>#N/A</v>
      </c>
      <c r="Q120" s="84"/>
      <c r="R120" s="45" t="str">
        <f>IFERROR(VLOOKUP(火発!Q120,リスト!W$1:X525,2,FALSE),"")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VLOOKUP(火発!R120,リスト!U28:AA217,5,FALSE)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IFERROR(VLOOKUP(火発!H121,リスト!G$1:H126,2,FALSE),"")</f>
        <v/>
      </c>
      <c r="J121" s="84"/>
      <c r="K121" s="42" t="str">
        <f>IFERROR(VLOOKUP(火発!J121,リスト!J$1:K222,2,FALSE),"")</f>
        <v/>
      </c>
      <c r="L121" s="84"/>
      <c r="M121" s="42" t="str">
        <f>IFERROR(VLOOKUP(火発!L121,リスト!O$1:P4960,2,FALSE),"")</f>
        <v/>
      </c>
      <c r="N121" s="82"/>
      <c r="O121" s="82" t="e">
        <f>VLOOKUP(Q121,リスト!U27:AA421,2,FALSE)</f>
        <v>#N/A</v>
      </c>
      <c r="P121" s="82" t="e">
        <f>VLOOKUP(O121,リスト!U:AA,2,FALSE)</f>
        <v>#N/A</v>
      </c>
      <c r="Q121" s="84"/>
      <c r="R121" s="45" t="str">
        <f>IFERROR(VLOOKUP(火発!Q121,リスト!W$1:X526,2,FALSE),"")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VLOOKUP(火発!R121,リスト!U29:AA218,5,FALSE)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IFERROR(VLOOKUP(火発!H122,リスト!G$1:H127,2,FALSE),"")</f>
        <v/>
      </c>
      <c r="J122" s="84"/>
      <c r="K122" s="42" t="str">
        <f>IFERROR(VLOOKUP(火発!J122,リスト!J$1:K223,2,FALSE),"")</f>
        <v/>
      </c>
      <c r="L122" s="84"/>
      <c r="M122" s="42" t="str">
        <f>IFERROR(VLOOKUP(火発!L122,リスト!O$1:P4961,2,FALSE),"")</f>
        <v/>
      </c>
      <c r="N122" s="82"/>
      <c r="O122" s="82" t="e">
        <f>VLOOKUP(Q122,リスト!U28:AA422,2,FALSE)</f>
        <v>#N/A</v>
      </c>
      <c r="P122" s="82" t="e">
        <f>VLOOKUP(O122,リスト!U:AA,2,FALSE)</f>
        <v>#N/A</v>
      </c>
      <c r="Q122" s="84"/>
      <c r="R122" s="45" t="str">
        <f>IFERROR(VLOOKUP(火発!Q122,リスト!W$1:X527,2,FALSE),"")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VLOOKUP(火発!R122,リスト!U30:AA219,5,FALSE)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IFERROR(VLOOKUP(火発!H123,リスト!G$1:H128,2,FALSE),"")</f>
        <v/>
      </c>
      <c r="J123" s="84"/>
      <c r="K123" s="42" t="str">
        <f>IFERROR(VLOOKUP(火発!J123,リスト!J$1:K224,2,FALSE),"")</f>
        <v/>
      </c>
      <c r="L123" s="84"/>
      <c r="M123" s="42" t="str">
        <f>IFERROR(VLOOKUP(火発!L123,リスト!O$1:P4962,2,FALSE),"")</f>
        <v/>
      </c>
      <c r="N123" s="82"/>
      <c r="O123" s="82" t="e">
        <f>VLOOKUP(Q123,リスト!U29:AA423,2,FALSE)</f>
        <v>#N/A</v>
      </c>
      <c r="P123" s="82" t="e">
        <f>VLOOKUP(O123,リスト!U:AA,2,FALSE)</f>
        <v>#N/A</v>
      </c>
      <c r="Q123" s="84"/>
      <c r="R123" s="45" t="str">
        <f>IFERROR(VLOOKUP(火発!Q123,リスト!W$1:X528,2,FALSE),"")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VLOOKUP(火発!R123,リスト!U31:AA220,5,FALSE)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IFERROR(VLOOKUP(火発!H124,リスト!G$1:H129,2,FALSE),"")</f>
        <v/>
      </c>
      <c r="J124" s="84"/>
      <c r="K124" s="42" t="str">
        <f>IFERROR(VLOOKUP(火発!J124,リスト!J$1:K225,2,FALSE),"")</f>
        <v/>
      </c>
      <c r="L124" s="84"/>
      <c r="M124" s="42" t="str">
        <f>IFERROR(VLOOKUP(火発!L124,リスト!O$1:P4963,2,FALSE),"")</f>
        <v/>
      </c>
      <c r="N124" s="82"/>
      <c r="O124" s="82" t="e">
        <f>VLOOKUP(Q124,リスト!U30:AA424,2,FALSE)</f>
        <v>#N/A</v>
      </c>
      <c r="P124" s="82" t="e">
        <f>VLOOKUP(O124,リスト!U:AA,2,FALSE)</f>
        <v>#N/A</v>
      </c>
      <c r="Q124" s="84"/>
      <c r="R124" s="45" t="str">
        <f>IFERROR(VLOOKUP(火発!Q124,リスト!W$1:X529,2,FALSE),"")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VLOOKUP(火発!R124,リスト!U32:AA221,5,FALSE)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IFERROR(VLOOKUP(火発!H125,リスト!G$1:H130,2,FALSE),"")</f>
        <v/>
      </c>
      <c r="J125" s="84"/>
      <c r="K125" s="42" t="str">
        <f>IFERROR(VLOOKUP(火発!J125,リスト!J$1:K226,2,FALSE),"")</f>
        <v/>
      </c>
      <c r="L125" s="84"/>
      <c r="M125" s="42" t="str">
        <f>IFERROR(VLOOKUP(火発!L125,リスト!O$1:P4964,2,FALSE),"")</f>
        <v/>
      </c>
      <c r="N125" s="82"/>
      <c r="O125" s="82" t="e">
        <f>VLOOKUP(Q125,リスト!U31:AA425,2,FALSE)</f>
        <v>#N/A</v>
      </c>
      <c r="P125" s="82" t="e">
        <f>VLOOKUP(O125,リスト!U:AA,2,FALSE)</f>
        <v>#N/A</v>
      </c>
      <c r="Q125" s="84"/>
      <c r="R125" s="45" t="str">
        <f>IFERROR(VLOOKUP(火発!Q125,リスト!W$1:X530,2,FALSE),"")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VLOOKUP(火発!R125,リスト!U33:AA222,5,FALSE)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IFERROR(VLOOKUP(火発!H126,リスト!G$1:H131,2,FALSE),"")</f>
        <v/>
      </c>
      <c r="J126" s="84"/>
      <c r="K126" s="42" t="str">
        <f>IFERROR(VLOOKUP(火発!J126,リスト!J$1:K227,2,FALSE),"")</f>
        <v/>
      </c>
      <c r="L126" s="84"/>
      <c r="M126" s="42" t="str">
        <f>IFERROR(VLOOKUP(火発!L126,リスト!O$1:P4965,2,FALSE),"")</f>
        <v/>
      </c>
      <c r="N126" s="82"/>
      <c r="O126" s="82" t="e">
        <f>VLOOKUP(Q126,リスト!U32:AA426,2,FALSE)</f>
        <v>#N/A</v>
      </c>
      <c r="P126" s="82" t="e">
        <f>VLOOKUP(O126,リスト!U:AA,2,FALSE)</f>
        <v>#N/A</v>
      </c>
      <c r="Q126" s="84"/>
      <c r="R126" s="45" t="str">
        <f>IFERROR(VLOOKUP(火発!Q126,リスト!W$1:X531,2,FALSE),"")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VLOOKUP(火発!R126,リスト!U34:AA223,5,FALSE)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IFERROR(VLOOKUP(火発!H127,リスト!G$1:H132,2,FALSE),"")</f>
        <v/>
      </c>
      <c r="J127" s="84"/>
      <c r="K127" s="42" t="str">
        <f>IFERROR(VLOOKUP(火発!J127,リスト!J$1:K228,2,FALSE),"")</f>
        <v/>
      </c>
      <c r="L127" s="84"/>
      <c r="M127" s="42" t="str">
        <f>IFERROR(VLOOKUP(火発!L127,リスト!O$1:P4966,2,FALSE),"")</f>
        <v/>
      </c>
      <c r="N127" s="82"/>
      <c r="O127" s="82" t="e">
        <f>VLOOKUP(Q127,リスト!U33:AA427,2,FALSE)</f>
        <v>#N/A</v>
      </c>
      <c r="P127" s="82" t="e">
        <f>VLOOKUP(O127,リスト!U:AA,2,FALSE)</f>
        <v>#N/A</v>
      </c>
      <c r="Q127" s="84"/>
      <c r="R127" s="45" t="str">
        <f>IFERROR(VLOOKUP(火発!Q127,リスト!W$1:X532,2,FALSE),"")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VLOOKUP(火発!R127,リスト!U35:AA224,5,FALSE)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IFERROR(VLOOKUP(火発!H128,リスト!G$1:H133,2,FALSE),"")</f>
        <v/>
      </c>
      <c r="J128" s="84"/>
      <c r="K128" s="42" t="str">
        <f>IFERROR(VLOOKUP(火発!J128,リスト!J$1:K229,2,FALSE),"")</f>
        <v/>
      </c>
      <c r="L128" s="84"/>
      <c r="M128" s="42" t="str">
        <f>IFERROR(VLOOKUP(火発!L128,リスト!O$1:P4967,2,FALSE),"")</f>
        <v/>
      </c>
      <c r="N128" s="82"/>
      <c r="O128" s="82" t="e">
        <f>VLOOKUP(Q128,リスト!U34:AA428,2,FALSE)</f>
        <v>#N/A</v>
      </c>
      <c r="P128" s="82" t="e">
        <f>VLOOKUP(O128,リスト!U:AA,2,FALSE)</f>
        <v>#N/A</v>
      </c>
      <c r="Q128" s="84"/>
      <c r="R128" s="45" t="str">
        <f>IFERROR(VLOOKUP(火発!Q128,リスト!W$1:X533,2,FALSE),"")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VLOOKUP(火発!R128,リスト!U36:AA225,5,FALSE)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IFERROR(VLOOKUP(火発!H129,リスト!G$1:H134,2,FALSE),"")</f>
        <v/>
      </c>
      <c r="J129" s="84"/>
      <c r="K129" s="42" t="str">
        <f>IFERROR(VLOOKUP(火発!J129,リスト!J$1:K230,2,FALSE),"")</f>
        <v/>
      </c>
      <c r="L129" s="84"/>
      <c r="M129" s="42" t="str">
        <f>IFERROR(VLOOKUP(火発!L129,リスト!O$1:P4968,2,FALSE),"")</f>
        <v/>
      </c>
      <c r="N129" s="82"/>
      <c r="O129" s="82" t="e">
        <f>VLOOKUP(Q129,リスト!U35:AA429,2,FALSE)</f>
        <v>#N/A</v>
      </c>
      <c r="P129" s="82" t="e">
        <f>VLOOKUP(O129,リスト!U:AA,2,FALSE)</f>
        <v>#N/A</v>
      </c>
      <c r="Q129" s="84"/>
      <c r="R129" s="45" t="str">
        <f>IFERROR(VLOOKUP(火発!Q129,リスト!W$1:X534,2,FALSE),"")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VLOOKUP(火発!R129,リスト!U37:AA226,5,FALSE)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IFERROR(VLOOKUP(火発!H130,リスト!G$1:H135,2,FALSE),"")</f>
        <v/>
      </c>
      <c r="J130" s="84"/>
      <c r="K130" s="42" t="str">
        <f>IFERROR(VLOOKUP(火発!J130,リスト!J$1:K231,2,FALSE),"")</f>
        <v/>
      </c>
      <c r="L130" s="84"/>
      <c r="M130" s="42" t="str">
        <f>IFERROR(VLOOKUP(火発!L130,リスト!O$1:P4969,2,FALSE),"")</f>
        <v/>
      </c>
      <c r="N130" s="82"/>
      <c r="O130" s="82" t="e">
        <f>VLOOKUP(Q130,リスト!U36:AA430,2,FALSE)</f>
        <v>#N/A</v>
      </c>
      <c r="P130" s="82" t="e">
        <f>VLOOKUP(O130,リスト!U:AA,2,FALSE)</f>
        <v>#N/A</v>
      </c>
      <c r="Q130" s="84"/>
      <c r="R130" s="45" t="str">
        <f>IFERROR(VLOOKUP(火発!Q130,リスト!W$1:X535,2,FALSE),"")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VLOOKUP(火発!R130,リスト!U38:AA227,5,FALSE)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IFERROR(VLOOKUP(火発!H131,リスト!G$1:H136,2,FALSE),"")</f>
        <v/>
      </c>
      <c r="J131" s="84"/>
      <c r="K131" s="42" t="str">
        <f>IFERROR(VLOOKUP(火発!J131,リスト!J$1:K232,2,FALSE),"")</f>
        <v/>
      </c>
      <c r="L131" s="84"/>
      <c r="M131" s="42" t="str">
        <f>IFERROR(VLOOKUP(火発!L131,リスト!O$1:P4970,2,FALSE),"")</f>
        <v/>
      </c>
      <c r="N131" s="82"/>
      <c r="O131" s="82" t="e">
        <f>VLOOKUP(Q131,リスト!U37:AA431,2,FALSE)</f>
        <v>#N/A</v>
      </c>
      <c r="P131" s="82" t="e">
        <f>VLOOKUP(O131,リスト!U:AA,2,FALSE)</f>
        <v>#N/A</v>
      </c>
      <c r="Q131" s="84"/>
      <c r="R131" s="45" t="str">
        <f>IFERROR(VLOOKUP(火発!Q131,リスト!W$1:X536,2,FALSE),"")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VLOOKUP(火発!R131,リスト!U39:AA228,5,FALSE)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IFERROR(VLOOKUP(火発!H132,リスト!G$1:H137,2,FALSE),"")</f>
        <v/>
      </c>
      <c r="J132" s="84"/>
      <c r="K132" s="42" t="str">
        <f>IFERROR(VLOOKUP(火発!J132,リスト!J$1:K233,2,FALSE),"")</f>
        <v/>
      </c>
      <c r="L132" s="84"/>
      <c r="M132" s="42" t="str">
        <f>IFERROR(VLOOKUP(火発!L132,リスト!O$1:P4971,2,FALSE),"")</f>
        <v/>
      </c>
      <c r="N132" s="82"/>
      <c r="O132" s="82" t="e">
        <f>VLOOKUP(Q132,リスト!U38:AA432,2,FALSE)</f>
        <v>#N/A</v>
      </c>
      <c r="P132" s="82" t="e">
        <f>VLOOKUP(O132,リスト!U:AA,2,FALSE)</f>
        <v>#N/A</v>
      </c>
      <c r="Q132" s="84"/>
      <c r="R132" s="45" t="str">
        <f>IFERROR(VLOOKUP(火発!Q132,リスト!W$1:X537,2,FALSE),"")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VLOOKUP(火発!R132,リスト!U40:AA229,5,FALSE)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IFERROR(VLOOKUP(火発!H133,リスト!G$1:H138,2,FALSE),"")</f>
        <v/>
      </c>
      <c r="J133" s="84"/>
      <c r="K133" s="42" t="str">
        <f>IFERROR(VLOOKUP(火発!J133,リスト!J$1:K234,2,FALSE),"")</f>
        <v/>
      </c>
      <c r="L133" s="84"/>
      <c r="M133" s="42" t="str">
        <f>IFERROR(VLOOKUP(火発!L133,リスト!O$1:P4972,2,FALSE),"")</f>
        <v/>
      </c>
      <c r="N133" s="82"/>
      <c r="O133" s="82" t="e">
        <f>VLOOKUP(Q133,リスト!U39:AA433,2,FALSE)</f>
        <v>#N/A</v>
      </c>
      <c r="P133" s="82" t="e">
        <f>VLOOKUP(O133,リスト!U:AA,2,FALSE)</f>
        <v>#N/A</v>
      </c>
      <c r="Q133" s="84"/>
      <c r="R133" s="45" t="str">
        <f>IFERROR(VLOOKUP(火発!Q133,リスト!W$1:X538,2,FALSE),"")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VLOOKUP(火発!R133,リスト!U41:AA230,5,FALSE)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IFERROR(VLOOKUP(火発!H134,リスト!G$1:H139,2,FALSE),"")</f>
        <v/>
      </c>
      <c r="J134" s="84"/>
      <c r="K134" s="42" t="str">
        <f>IFERROR(VLOOKUP(火発!J134,リスト!J$1:K235,2,FALSE),"")</f>
        <v/>
      </c>
      <c r="L134" s="84"/>
      <c r="M134" s="42" t="str">
        <f>IFERROR(VLOOKUP(火発!L134,リスト!O$1:P4973,2,FALSE),"")</f>
        <v/>
      </c>
      <c r="N134" s="82"/>
      <c r="O134" s="82" t="e">
        <f>VLOOKUP(Q134,リスト!U40:AA434,2,FALSE)</f>
        <v>#N/A</v>
      </c>
      <c r="P134" s="82" t="e">
        <f>VLOOKUP(O134,リスト!U:AA,2,FALSE)</f>
        <v>#N/A</v>
      </c>
      <c r="Q134" s="84"/>
      <c r="R134" s="45" t="str">
        <f>IFERROR(VLOOKUP(火発!Q134,リスト!W$1:X539,2,FALSE),"")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VLOOKUP(火発!R134,リスト!U42:AA231,5,FALSE)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IFERROR(VLOOKUP(火発!H135,リスト!G$1:H140,2,FALSE),"")</f>
        <v/>
      </c>
      <c r="J135" s="84"/>
      <c r="K135" s="42" t="str">
        <f>IFERROR(VLOOKUP(火発!J135,リスト!J$1:K236,2,FALSE),"")</f>
        <v/>
      </c>
      <c r="L135" s="84"/>
      <c r="M135" s="42" t="str">
        <f>IFERROR(VLOOKUP(火発!L135,リスト!O$1:P4974,2,FALSE),"")</f>
        <v/>
      </c>
      <c r="N135" s="82"/>
      <c r="O135" s="82" t="e">
        <f>VLOOKUP(Q135,リスト!U41:AA435,2,FALSE)</f>
        <v>#N/A</v>
      </c>
      <c r="P135" s="82" t="e">
        <f>VLOOKUP(O135,リスト!U:AA,2,FALSE)</f>
        <v>#N/A</v>
      </c>
      <c r="Q135" s="84"/>
      <c r="R135" s="45" t="str">
        <f>IFERROR(VLOOKUP(火発!Q135,リスト!W$1:X540,2,FALSE),"")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VLOOKUP(火発!R135,リスト!U43:AA232,5,FALSE)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IFERROR(VLOOKUP(火発!H136,リスト!G$1:H141,2,FALSE),"")</f>
        <v/>
      </c>
      <c r="J136" s="84"/>
      <c r="K136" s="42" t="str">
        <f>IFERROR(VLOOKUP(火発!J136,リスト!J$1:K237,2,FALSE),"")</f>
        <v/>
      </c>
      <c r="L136" s="84"/>
      <c r="M136" s="42" t="str">
        <f>IFERROR(VLOOKUP(火発!L136,リスト!O$1:P4975,2,FALSE),"")</f>
        <v/>
      </c>
      <c r="N136" s="82"/>
      <c r="O136" s="82" t="e">
        <f>VLOOKUP(Q136,リスト!U42:AA436,2,FALSE)</f>
        <v>#N/A</v>
      </c>
      <c r="P136" s="82" t="e">
        <f>VLOOKUP(O136,リスト!U:AA,2,FALSE)</f>
        <v>#N/A</v>
      </c>
      <c r="Q136" s="84"/>
      <c r="R136" s="45" t="str">
        <f>IFERROR(VLOOKUP(火発!Q136,リスト!W$1:X541,2,FALSE),"")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VLOOKUP(火発!R136,リスト!U44:AA233,5,FALSE)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IFERROR(VLOOKUP(火発!H137,リスト!G$1:H142,2,FALSE),"")</f>
        <v/>
      </c>
      <c r="J137" s="84"/>
      <c r="K137" s="42" t="str">
        <f>IFERROR(VLOOKUP(火発!J137,リスト!J$1:K238,2,FALSE),"")</f>
        <v/>
      </c>
      <c r="L137" s="84"/>
      <c r="M137" s="42" t="str">
        <f>IFERROR(VLOOKUP(火発!L137,リスト!O$1:P4976,2,FALSE),"")</f>
        <v/>
      </c>
      <c r="N137" s="82"/>
      <c r="O137" s="82" t="e">
        <f>VLOOKUP(Q137,リスト!U43:AA437,2,FALSE)</f>
        <v>#N/A</v>
      </c>
      <c r="P137" s="82" t="e">
        <f>VLOOKUP(O137,リスト!U:AA,2,FALSE)</f>
        <v>#N/A</v>
      </c>
      <c r="Q137" s="84"/>
      <c r="R137" s="45" t="str">
        <f>IFERROR(VLOOKUP(火発!Q137,リスト!W$1:X542,2,FALSE),"")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VLOOKUP(火発!R137,リスト!U45:AA234,5,FALSE)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IFERROR(VLOOKUP(火発!H138,リスト!G$1:H143,2,FALSE),"")</f>
        <v/>
      </c>
      <c r="J138" s="84"/>
      <c r="K138" s="42" t="str">
        <f>IFERROR(VLOOKUP(火発!J138,リスト!J$1:K239,2,FALSE),"")</f>
        <v/>
      </c>
      <c r="L138" s="84"/>
      <c r="M138" s="42" t="str">
        <f>IFERROR(VLOOKUP(火発!L138,リスト!O$1:P4977,2,FALSE),"")</f>
        <v/>
      </c>
      <c r="N138" s="82"/>
      <c r="O138" s="82" t="e">
        <f>VLOOKUP(Q138,リスト!U44:AA438,2,FALSE)</f>
        <v>#N/A</v>
      </c>
      <c r="P138" s="82" t="e">
        <f>VLOOKUP(O138,リスト!U:AA,2,FALSE)</f>
        <v>#N/A</v>
      </c>
      <c r="Q138" s="84"/>
      <c r="R138" s="45" t="str">
        <f>IFERROR(VLOOKUP(火発!Q138,リスト!W$1:X543,2,FALSE),"")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VLOOKUP(火発!R138,リスト!U46:AA235,5,FALSE)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IFERROR(VLOOKUP(火発!H139,リスト!G$1:H97,2,FALSE),"")</f>
        <v/>
      </c>
      <c r="J139" s="84"/>
      <c r="K139" s="42" t="str">
        <f>IFERROR(VLOOKUP(火発!J139,リスト!J$1:K193,2,FALSE),"")</f>
        <v/>
      </c>
      <c r="L139" s="84"/>
      <c r="M139" s="42" t="str">
        <f>IFERROR(VLOOKUP(火発!L139,リスト!O$1:P4931,2,FALSE),"")</f>
        <v/>
      </c>
      <c r="N139" s="82"/>
      <c r="O139" s="82" t="e">
        <f>VLOOKUP(Q139,リスト!#REF!,2,FALSE)</f>
        <v>#REF!</v>
      </c>
      <c r="P139" s="82" t="e">
        <f>VLOOKUP(O139,リスト!U:AA,2,FALSE)</f>
        <v>#REF!</v>
      </c>
      <c r="Q139" s="84"/>
      <c r="R139" s="45" t="str">
        <f>IFERROR(VLOOKUP(火発!Q139,リスト!W$1:X497,2,FALSE),"")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VLOOKUP(火発!R139,リスト!#REF!,5,FALSE)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IFERROR(VLOOKUP(火発!H140,リスト!G$1:H98,2,FALSE),"")</f>
        <v/>
      </c>
      <c r="J140" s="84"/>
      <c r="K140" s="42" t="str">
        <f>IFERROR(VLOOKUP(火発!J140,リスト!J$1:K194,2,FALSE),"")</f>
        <v/>
      </c>
      <c r="L140" s="84"/>
      <c r="M140" s="42" t="str">
        <f>IFERROR(VLOOKUP(火発!L140,リスト!O$1:P4932,2,FALSE),"")</f>
        <v/>
      </c>
      <c r="N140" s="82"/>
      <c r="O140" s="82" t="e">
        <f>VLOOKUP(Q140,リスト!#REF!,2,FALSE)</f>
        <v>#REF!</v>
      </c>
      <c r="P140" s="82" t="e">
        <f>VLOOKUP(O140,リスト!U:AA,2,FALSE)</f>
        <v>#REF!</v>
      </c>
      <c r="Q140" s="84"/>
      <c r="R140" s="45" t="str">
        <f>IFERROR(VLOOKUP(火発!Q140,リスト!W$1:X498,2,FALSE),"")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VLOOKUP(火発!R140,リスト!U1:AA190,5,FALSE)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IFERROR(VLOOKUP(火発!H141,リスト!G$1:H99,2,FALSE),"")</f>
        <v/>
      </c>
      <c r="J141" s="84"/>
      <c r="K141" s="42" t="str">
        <f>IFERROR(VLOOKUP(火発!J141,リスト!J$1:K195,2,FALSE),"")</f>
        <v/>
      </c>
      <c r="L141" s="84"/>
      <c r="M141" s="42" t="str">
        <f>IFERROR(VLOOKUP(火発!L141,リスト!O$1:P4933,2,FALSE),"")</f>
        <v/>
      </c>
      <c r="N141" s="82"/>
      <c r="O141" s="82" t="e">
        <f>VLOOKUP(Q141,リスト!#REF!,2,FALSE)</f>
        <v>#REF!</v>
      </c>
      <c r="P141" s="82" t="e">
        <f>VLOOKUP(O141,リスト!U:AA,2,FALSE)</f>
        <v>#REF!</v>
      </c>
      <c r="Q141" s="84"/>
      <c r="R141" s="45" t="str">
        <f>IFERROR(VLOOKUP(火発!Q141,リスト!W$1:X499,2,FALSE),"")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VLOOKUP(火発!R141,リスト!U2:AA191,5,FALSE)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IFERROR(VLOOKUP(火発!H142,リスト!G$1:H100,2,FALSE),"")</f>
        <v/>
      </c>
      <c r="J142" s="84"/>
      <c r="K142" s="42" t="str">
        <f>IFERROR(VLOOKUP(火発!J142,リスト!J$1:K196,2,FALSE),"")</f>
        <v/>
      </c>
      <c r="L142" s="84"/>
      <c r="M142" s="42" t="str">
        <f>IFERROR(VLOOKUP(火発!L142,リスト!O$1:P4934,2,FALSE),"")</f>
        <v/>
      </c>
      <c r="N142" s="82"/>
      <c r="O142" s="82" t="e">
        <f>VLOOKUP(Q142,リスト!U1:AA395,2,FALSE)</f>
        <v>#N/A</v>
      </c>
      <c r="P142" s="82" t="e">
        <f>VLOOKUP(O142,リスト!U:AA,2,FALSE)</f>
        <v>#N/A</v>
      </c>
      <c r="Q142" s="84"/>
      <c r="R142" s="45" t="str">
        <f>IFERROR(VLOOKUP(火発!Q142,リスト!W$1:X500,2,FALSE),"")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VLOOKUP(火発!R142,リスト!U3:AA192,5,FALSE)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IFERROR(VLOOKUP(火発!H143,リスト!G$1:H101,2,FALSE),"")</f>
        <v/>
      </c>
      <c r="J143" s="84"/>
      <c r="K143" s="42" t="str">
        <f>IFERROR(VLOOKUP(火発!J143,リスト!J$1:K197,2,FALSE),"")</f>
        <v/>
      </c>
      <c r="L143" s="84"/>
      <c r="M143" s="42" t="str">
        <f>IFERROR(VLOOKUP(火発!L143,リスト!O$1:P4935,2,FALSE),"")</f>
        <v/>
      </c>
      <c r="N143" s="82"/>
      <c r="O143" s="82" t="e">
        <f>VLOOKUP(Q143,リスト!U2:AA396,2,FALSE)</f>
        <v>#N/A</v>
      </c>
      <c r="P143" s="82" t="e">
        <f>VLOOKUP(O143,リスト!U:AA,2,FALSE)</f>
        <v>#N/A</v>
      </c>
      <c r="Q143" s="84"/>
      <c r="R143" s="45" t="str">
        <f>IFERROR(VLOOKUP(火発!Q143,リスト!W$1:X501,2,FALSE),"")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VLOOKUP(火発!R143,リスト!U4:AA193,5,FALSE)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IFERROR(VLOOKUP(火発!H144,リスト!G$1:H102,2,FALSE),"")</f>
        <v/>
      </c>
      <c r="J144" s="84"/>
      <c r="K144" s="42" t="str">
        <f>IFERROR(VLOOKUP(火発!J144,リスト!J$1:K198,2,FALSE),"")</f>
        <v/>
      </c>
      <c r="L144" s="84"/>
      <c r="M144" s="42" t="str">
        <f>IFERROR(VLOOKUP(火発!L144,リスト!O$1:P4936,2,FALSE),"")</f>
        <v/>
      </c>
      <c r="N144" s="82"/>
      <c r="O144" s="82" t="e">
        <f>VLOOKUP(Q144,リスト!U3:AA397,2,FALSE)</f>
        <v>#N/A</v>
      </c>
      <c r="P144" s="82" t="e">
        <f>VLOOKUP(O144,リスト!U:AA,2,FALSE)</f>
        <v>#N/A</v>
      </c>
      <c r="Q144" s="84"/>
      <c r="R144" s="45" t="str">
        <f>IFERROR(VLOOKUP(火発!Q144,リスト!W$1:X502,2,FALSE),"")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VLOOKUP(火発!R144,リスト!U5:AA194,5,FALSE)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IFERROR(VLOOKUP(火発!H145,リスト!G$1:H103,2,FALSE),"")</f>
        <v/>
      </c>
      <c r="J145" s="84"/>
      <c r="K145" s="42" t="str">
        <f>IFERROR(VLOOKUP(火発!J145,リスト!J$1:K199,2,FALSE),"")</f>
        <v/>
      </c>
      <c r="L145" s="84"/>
      <c r="M145" s="42" t="str">
        <f>IFERROR(VLOOKUP(火発!L145,リスト!O$1:P4937,2,FALSE),"")</f>
        <v/>
      </c>
      <c r="N145" s="82"/>
      <c r="O145" s="82" t="e">
        <f>VLOOKUP(Q145,リスト!U4:AA398,2,FALSE)</f>
        <v>#N/A</v>
      </c>
      <c r="P145" s="82" t="e">
        <f>VLOOKUP(O145,リスト!U:AA,2,FALSE)</f>
        <v>#N/A</v>
      </c>
      <c r="Q145" s="84"/>
      <c r="R145" s="45" t="str">
        <f>IFERROR(VLOOKUP(火発!Q145,リスト!W$1:X503,2,FALSE),"")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VLOOKUP(火発!R145,リスト!U6:AA195,5,FALSE)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IFERROR(VLOOKUP(火発!H146,リスト!G$1:H104,2,FALSE),"")</f>
        <v/>
      </c>
      <c r="J146" s="84"/>
      <c r="K146" s="42" t="str">
        <f>IFERROR(VLOOKUP(火発!J146,リスト!J$1:K200,2,FALSE),"")</f>
        <v/>
      </c>
      <c r="L146" s="84"/>
      <c r="M146" s="42" t="str">
        <f>IFERROR(VLOOKUP(火発!L146,リスト!O$1:P4938,2,FALSE),"")</f>
        <v/>
      </c>
      <c r="N146" s="82"/>
      <c r="O146" s="82" t="e">
        <f>VLOOKUP(Q146,リスト!U5:AA399,2,FALSE)</f>
        <v>#N/A</v>
      </c>
      <c r="P146" s="82" t="e">
        <f>VLOOKUP(O146,リスト!U:AA,2,FALSE)</f>
        <v>#N/A</v>
      </c>
      <c r="Q146" s="84"/>
      <c r="R146" s="45" t="str">
        <f>IFERROR(VLOOKUP(火発!Q146,リスト!W$1:X504,2,FALSE),"")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VLOOKUP(火発!R146,リスト!U7:AA196,5,FALSE)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IFERROR(VLOOKUP(火発!H147,リスト!G$1:H105,2,FALSE),"")</f>
        <v/>
      </c>
      <c r="J147" s="84"/>
      <c r="K147" s="42" t="str">
        <f>IFERROR(VLOOKUP(火発!J147,リスト!J$1:K201,2,FALSE),"")</f>
        <v/>
      </c>
      <c r="L147" s="84"/>
      <c r="M147" s="42" t="str">
        <f>IFERROR(VLOOKUP(火発!L147,リスト!O$1:P4939,2,FALSE),"")</f>
        <v/>
      </c>
      <c r="N147" s="82"/>
      <c r="O147" s="82" t="e">
        <f>VLOOKUP(Q147,リスト!U6:AA400,2,FALSE)</f>
        <v>#N/A</v>
      </c>
      <c r="P147" s="82" t="e">
        <f>VLOOKUP(O147,リスト!U:AA,2,FALSE)</f>
        <v>#N/A</v>
      </c>
      <c r="Q147" s="84"/>
      <c r="R147" s="45" t="str">
        <f>IFERROR(VLOOKUP(火発!Q147,リスト!W$1:X505,2,FALSE),"")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VLOOKUP(火発!R147,リスト!U8:AA197,5,FALSE)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IFERROR(VLOOKUP(火発!H148,リスト!G$1:H106,2,FALSE),"")</f>
        <v/>
      </c>
      <c r="J148" s="84"/>
      <c r="K148" s="42" t="str">
        <f>IFERROR(VLOOKUP(火発!J148,リスト!J$1:K202,2,FALSE),"")</f>
        <v/>
      </c>
      <c r="L148" s="84"/>
      <c r="M148" s="42" t="str">
        <f>IFERROR(VLOOKUP(火発!L148,リスト!O$1:P4940,2,FALSE),"")</f>
        <v/>
      </c>
      <c r="N148" s="82"/>
      <c r="O148" s="82" t="e">
        <f>VLOOKUP(Q148,リスト!U7:AA401,2,FALSE)</f>
        <v>#N/A</v>
      </c>
      <c r="P148" s="82" t="e">
        <f>VLOOKUP(O148,リスト!U:AA,2,FALSE)</f>
        <v>#N/A</v>
      </c>
      <c r="Q148" s="84"/>
      <c r="R148" s="45" t="str">
        <f>IFERROR(VLOOKUP(火発!Q148,リスト!W$1:X506,2,FALSE),"")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VLOOKUP(火発!R148,リスト!U9:AA198,5,FALSE)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IFERROR(VLOOKUP(火発!H149,リスト!G$1:H107,2,FALSE),"")</f>
        <v/>
      </c>
      <c r="J149" s="84"/>
      <c r="K149" s="42" t="str">
        <f>IFERROR(VLOOKUP(火発!J149,リスト!J$1:K203,2,FALSE),"")</f>
        <v/>
      </c>
      <c r="L149" s="84"/>
      <c r="M149" s="42" t="str">
        <f>IFERROR(VLOOKUP(火発!L149,リスト!O$1:P4941,2,FALSE),"")</f>
        <v/>
      </c>
      <c r="N149" s="82"/>
      <c r="O149" s="82" t="e">
        <f>VLOOKUP(Q149,リスト!U8:AA402,2,FALSE)</f>
        <v>#N/A</v>
      </c>
      <c r="P149" s="82" t="e">
        <f>VLOOKUP(O149,リスト!U:AA,2,FALSE)</f>
        <v>#N/A</v>
      </c>
      <c r="Q149" s="84"/>
      <c r="R149" s="45" t="str">
        <f>IFERROR(VLOOKUP(火発!Q149,リスト!W$1:X507,2,FALSE),"")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VLOOKUP(火発!R149,リスト!U10:AA199,5,FALSE)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IFERROR(VLOOKUP(火発!H150,リスト!G$1:H108,2,FALSE),"")</f>
        <v/>
      </c>
      <c r="J150" s="84"/>
      <c r="K150" s="42" t="str">
        <f>IFERROR(VLOOKUP(火発!J150,リスト!J$1:K204,2,FALSE),"")</f>
        <v/>
      </c>
      <c r="L150" s="84"/>
      <c r="M150" s="42" t="str">
        <f>IFERROR(VLOOKUP(火発!L150,リスト!O$1:P4942,2,FALSE),"")</f>
        <v/>
      </c>
      <c r="N150" s="82"/>
      <c r="O150" s="82" t="e">
        <f>VLOOKUP(Q150,リスト!U9:AA403,2,FALSE)</f>
        <v>#N/A</v>
      </c>
      <c r="P150" s="82" t="e">
        <f>VLOOKUP(O150,リスト!U:AA,2,FALSE)</f>
        <v>#N/A</v>
      </c>
      <c r="Q150" s="84"/>
      <c r="R150" s="45" t="str">
        <f>IFERROR(VLOOKUP(火発!Q150,リスト!W$1:X508,2,FALSE),"")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VLOOKUP(火発!R150,リスト!U11:AA200,5,FALSE)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IFERROR(VLOOKUP(火発!H151,リスト!G$1:H109,2,FALSE),"")</f>
        <v/>
      </c>
      <c r="J151" s="84"/>
      <c r="K151" s="42" t="str">
        <f>IFERROR(VLOOKUP(火発!J151,リスト!J$1:K205,2,FALSE),"")</f>
        <v/>
      </c>
      <c r="L151" s="84"/>
      <c r="M151" s="42" t="str">
        <f>IFERROR(VLOOKUP(火発!L151,リスト!O$1:P4943,2,FALSE),"")</f>
        <v/>
      </c>
      <c r="N151" s="82"/>
      <c r="O151" s="82" t="e">
        <f>VLOOKUP(Q151,リスト!U10:AA404,2,FALSE)</f>
        <v>#N/A</v>
      </c>
      <c r="P151" s="82" t="e">
        <f>VLOOKUP(O151,リスト!U:AA,2,FALSE)</f>
        <v>#N/A</v>
      </c>
      <c r="Q151" s="84"/>
      <c r="R151" s="45" t="str">
        <f>IFERROR(VLOOKUP(火発!Q151,リスト!W$1:X509,2,FALSE),"")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VLOOKUP(火発!R151,リスト!U12:AA201,5,FALSE)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IFERROR(VLOOKUP(火発!H152,リスト!G$1:H110,2,FALSE),"")</f>
        <v/>
      </c>
      <c r="J152" s="84"/>
      <c r="K152" s="42" t="str">
        <f>IFERROR(VLOOKUP(火発!J152,リスト!J$1:K206,2,FALSE),"")</f>
        <v/>
      </c>
      <c r="L152" s="84"/>
      <c r="M152" s="42" t="str">
        <f>IFERROR(VLOOKUP(火発!L152,リスト!O$1:P4944,2,FALSE),"")</f>
        <v/>
      </c>
      <c r="N152" s="82"/>
      <c r="O152" s="82" t="e">
        <f>VLOOKUP(Q152,リスト!U11:AA405,2,FALSE)</f>
        <v>#N/A</v>
      </c>
      <c r="P152" s="82" t="e">
        <f>VLOOKUP(O152,リスト!U:AA,2,FALSE)</f>
        <v>#N/A</v>
      </c>
      <c r="Q152" s="84"/>
      <c r="R152" s="45" t="str">
        <f>IFERROR(VLOOKUP(火発!Q152,リスト!W$1:X510,2,FALSE),"")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VLOOKUP(火発!R152,リスト!U13:AA202,5,FALSE)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IFERROR(VLOOKUP(火発!H153,リスト!G$1:H111,2,FALSE),"")</f>
        <v/>
      </c>
      <c r="J153" s="84"/>
      <c r="K153" s="42" t="str">
        <f>IFERROR(VLOOKUP(火発!J153,リスト!J$1:K207,2,FALSE),"")</f>
        <v/>
      </c>
      <c r="L153" s="84"/>
      <c r="M153" s="42" t="str">
        <f>IFERROR(VLOOKUP(火発!L153,リスト!O$1:P4945,2,FALSE),"")</f>
        <v/>
      </c>
      <c r="N153" s="82"/>
      <c r="O153" s="82" t="e">
        <f>VLOOKUP(Q153,リスト!U12:AA406,2,FALSE)</f>
        <v>#N/A</v>
      </c>
      <c r="P153" s="82" t="e">
        <f>VLOOKUP(O153,リスト!U:AA,2,FALSE)</f>
        <v>#N/A</v>
      </c>
      <c r="Q153" s="84"/>
      <c r="R153" s="45" t="str">
        <f>IFERROR(VLOOKUP(火発!Q153,リスト!W$1:X511,2,FALSE),"")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VLOOKUP(火発!R153,リスト!U14:AA203,5,FALSE)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IFERROR(VLOOKUP(火発!H154,リスト!G$1:H112,2,FALSE),"")</f>
        <v/>
      </c>
      <c r="J154" s="84"/>
      <c r="K154" s="42" t="str">
        <f>IFERROR(VLOOKUP(火発!J154,リスト!J$1:K208,2,FALSE),"")</f>
        <v/>
      </c>
      <c r="L154" s="84"/>
      <c r="M154" s="42" t="str">
        <f>IFERROR(VLOOKUP(火発!L154,リスト!O$1:P4946,2,FALSE),"")</f>
        <v/>
      </c>
      <c r="N154" s="82"/>
      <c r="O154" s="82" t="e">
        <f>VLOOKUP(Q154,リスト!U13:AA407,2,FALSE)</f>
        <v>#N/A</v>
      </c>
      <c r="P154" s="82" t="e">
        <f>VLOOKUP(O154,リスト!U:AA,2,FALSE)</f>
        <v>#N/A</v>
      </c>
      <c r="Q154" s="84"/>
      <c r="R154" s="45" t="str">
        <f>IFERROR(VLOOKUP(火発!Q154,リスト!W$1:X512,2,FALSE),"")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VLOOKUP(火発!R154,リスト!U15:AA204,5,FALSE)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IFERROR(VLOOKUP(火発!H155,リスト!G$1:H113,2,FALSE),"")</f>
        <v/>
      </c>
      <c r="J155" s="84"/>
      <c r="K155" s="42" t="str">
        <f>IFERROR(VLOOKUP(火発!J155,リスト!J$1:K209,2,FALSE),"")</f>
        <v/>
      </c>
      <c r="L155" s="84"/>
      <c r="M155" s="42" t="str">
        <f>IFERROR(VLOOKUP(火発!L155,リスト!O$1:P4947,2,FALSE),"")</f>
        <v/>
      </c>
      <c r="N155" s="82"/>
      <c r="O155" s="82" t="e">
        <f>VLOOKUP(Q155,リスト!U14:AA408,2,FALSE)</f>
        <v>#N/A</v>
      </c>
      <c r="P155" s="82" t="e">
        <f>VLOOKUP(O155,リスト!U:AA,2,FALSE)</f>
        <v>#N/A</v>
      </c>
      <c r="Q155" s="84"/>
      <c r="R155" s="45" t="str">
        <f>IFERROR(VLOOKUP(火発!Q155,リスト!W$1:X513,2,FALSE),"")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VLOOKUP(火発!R155,リスト!U16:AA205,5,FALSE)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IFERROR(VLOOKUP(火発!H156,リスト!G$1:H114,2,FALSE),"")</f>
        <v/>
      </c>
      <c r="J156" s="84"/>
      <c r="K156" s="42" t="str">
        <f>IFERROR(VLOOKUP(火発!J156,リスト!J$1:K210,2,FALSE),"")</f>
        <v/>
      </c>
      <c r="L156" s="84"/>
      <c r="M156" s="42" t="str">
        <f>IFERROR(VLOOKUP(火発!L156,リスト!O$1:P4948,2,FALSE),"")</f>
        <v/>
      </c>
      <c r="N156" s="82"/>
      <c r="O156" s="82" t="e">
        <f>VLOOKUP(Q156,リスト!U15:AA409,2,FALSE)</f>
        <v>#N/A</v>
      </c>
      <c r="P156" s="82" t="e">
        <f>VLOOKUP(O156,リスト!U:AA,2,FALSE)</f>
        <v>#N/A</v>
      </c>
      <c r="Q156" s="84"/>
      <c r="R156" s="45" t="str">
        <f>IFERROR(VLOOKUP(火発!Q156,リスト!W$1:X514,2,FALSE),"")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VLOOKUP(火発!R156,リスト!U17:AA206,5,FALSE)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IFERROR(VLOOKUP(火発!H157,リスト!G$1:H115,2,FALSE),"")</f>
        <v/>
      </c>
      <c r="J157" s="84"/>
      <c r="K157" s="42" t="str">
        <f>IFERROR(VLOOKUP(火発!J157,リスト!J$1:K211,2,FALSE),"")</f>
        <v/>
      </c>
      <c r="L157" s="84"/>
      <c r="M157" s="42" t="str">
        <f>IFERROR(VLOOKUP(火発!L157,リスト!O$1:P4949,2,FALSE),"")</f>
        <v/>
      </c>
      <c r="N157" s="82"/>
      <c r="O157" s="82" t="e">
        <f>VLOOKUP(Q157,リスト!U16:AA410,2,FALSE)</f>
        <v>#N/A</v>
      </c>
      <c r="P157" s="82" t="e">
        <f>VLOOKUP(O157,リスト!U:AA,2,FALSE)</f>
        <v>#N/A</v>
      </c>
      <c r="Q157" s="84"/>
      <c r="R157" s="45" t="str">
        <f>IFERROR(VLOOKUP(火発!Q157,リスト!W$1:X515,2,FALSE),"")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VLOOKUP(火発!R157,リスト!U18:AA207,5,FALSE)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IFERROR(VLOOKUP(火発!H158,リスト!G$1:H116,2,FALSE),"")</f>
        <v/>
      </c>
      <c r="J158" s="84"/>
      <c r="K158" s="42" t="str">
        <f>IFERROR(VLOOKUP(火発!J158,リスト!J$1:K212,2,FALSE),"")</f>
        <v/>
      </c>
      <c r="L158" s="84"/>
      <c r="M158" s="42" t="str">
        <f>IFERROR(VLOOKUP(火発!L158,リスト!O$1:P4950,2,FALSE),"")</f>
        <v/>
      </c>
      <c r="N158" s="82"/>
      <c r="O158" s="82" t="e">
        <f>VLOOKUP(Q158,リスト!U17:AA411,2,FALSE)</f>
        <v>#N/A</v>
      </c>
      <c r="P158" s="82" t="e">
        <f>VLOOKUP(O158,リスト!U:AA,2,FALSE)</f>
        <v>#N/A</v>
      </c>
      <c r="Q158" s="84"/>
      <c r="R158" s="45" t="str">
        <f>IFERROR(VLOOKUP(火発!Q158,リスト!W$1:X516,2,FALSE),"")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VLOOKUP(火発!R158,リスト!U19:AA208,5,FALSE)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IFERROR(VLOOKUP(火発!H159,リスト!G$1:H117,2,FALSE),"")</f>
        <v/>
      </c>
      <c r="J159" s="84"/>
      <c r="K159" s="42" t="str">
        <f>IFERROR(VLOOKUP(火発!J159,リスト!J$1:K213,2,FALSE),"")</f>
        <v/>
      </c>
      <c r="L159" s="84"/>
      <c r="M159" s="42" t="str">
        <f>IFERROR(VLOOKUP(火発!L159,リスト!O$1:P4951,2,FALSE),"")</f>
        <v/>
      </c>
      <c r="N159" s="82"/>
      <c r="O159" s="82" t="e">
        <f>VLOOKUP(Q159,リスト!U18:AA412,2,FALSE)</f>
        <v>#N/A</v>
      </c>
      <c r="P159" s="82" t="e">
        <f>VLOOKUP(O159,リスト!U:AA,2,FALSE)</f>
        <v>#N/A</v>
      </c>
      <c r="Q159" s="84"/>
      <c r="R159" s="45" t="str">
        <f>IFERROR(VLOOKUP(火発!Q159,リスト!W$1:X517,2,FALSE),"")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VLOOKUP(火発!R159,リスト!U20:AA209,5,FALSE)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IFERROR(VLOOKUP(火発!H160,リスト!G$1:H118,2,FALSE),"")</f>
        <v/>
      </c>
      <c r="J160" s="84"/>
      <c r="K160" s="42" t="str">
        <f>IFERROR(VLOOKUP(火発!J160,リスト!J$1:K214,2,FALSE),"")</f>
        <v/>
      </c>
      <c r="L160" s="84"/>
      <c r="M160" s="42" t="str">
        <f>IFERROR(VLOOKUP(火発!L160,リスト!O$1:P4952,2,FALSE),"")</f>
        <v/>
      </c>
      <c r="N160" s="82"/>
      <c r="O160" s="82" t="e">
        <f>VLOOKUP(Q160,リスト!U19:AA413,2,FALSE)</f>
        <v>#N/A</v>
      </c>
      <c r="P160" s="82" t="e">
        <f>VLOOKUP(O160,リスト!U:AA,2,FALSE)</f>
        <v>#N/A</v>
      </c>
      <c r="Q160" s="84"/>
      <c r="R160" s="45" t="str">
        <f>IFERROR(VLOOKUP(火発!Q160,リスト!W$1:X518,2,FALSE),"")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VLOOKUP(火発!R160,リスト!U21:AA210,5,FALSE)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IFERROR(VLOOKUP(火発!H161,リスト!G$1:H119,2,FALSE),"")</f>
        <v/>
      </c>
      <c r="J161" s="84"/>
      <c r="K161" s="42" t="str">
        <f>IFERROR(VLOOKUP(火発!J161,リスト!J$1:K215,2,FALSE),"")</f>
        <v/>
      </c>
      <c r="L161" s="84"/>
      <c r="M161" s="42" t="str">
        <f>IFERROR(VLOOKUP(火発!L161,リスト!O$1:P4953,2,FALSE),"")</f>
        <v/>
      </c>
      <c r="N161" s="82"/>
      <c r="O161" s="82" t="e">
        <f>VLOOKUP(Q161,リスト!U20:AA414,2,FALSE)</f>
        <v>#N/A</v>
      </c>
      <c r="P161" s="82" t="e">
        <f>VLOOKUP(O161,リスト!U:AA,2,FALSE)</f>
        <v>#N/A</v>
      </c>
      <c r="Q161" s="84"/>
      <c r="R161" s="45" t="str">
        <f>IFERROR(VLOOKUP(火発!Q161,リスト!W$1:X519,2,FALSE),"")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VLOOKUP(火発!R161,リスト!U22:AA211,5,FALSE)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IFERROR(VLOOKUP(火発!H162,リスト!G$1:H120,2,FALSE),"")</f>
        <v/>
      </c>
      <c r="J162" s="84"/>
      <c r="K162" s="42" t="str">
        <f>IFERROR(VLOOKUP(火発!J162,リスト!J$1:K216,2,FALSE),"")</f>
        <v/>
      </c>
      <c r="L162" s="84"/>
      <c r="M162" s="42" t="str">
        <f>IFERROR(VLOOKUP(火発!L162,リスト!O$1:P4954,2,FALSE),"")</f>
        <v/>
      </c>
      <c r="N162" s="82"/>
      <c r="O162" s="82" t="e">
        <f>VLOOKUP(Q162,リスト!U21:AA415,2,FALSE)</f>
        <v>#N/A</v>
      </c>
      <c r="P162" s="82" t="e">
        <f>VLOOKUP(O162,リスト!U:AA,2,FALSE)</f>
        <v>#N/A</v>
      </c>
      <c r="Q162" s="84"/>
      <c r="R162" s="45" t="str">
        <f>IFERROR(VLOOKUP(火発!Q162,リスト!W$1:X520,2,FALSE),"")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VLOOKUP(火発!R162,リスト!U23:AA212,5,FALSE)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IFERROR(VLOOKUP(火発!H163,リスト!G$1:H121,2,FALSE),"")</f>
        <v/>
      </c>
      <c r="J163" s="84"/>
      <c r="K163" s="42" t="str">
        <f>IFERROR(VLOOKUP(火発!J163,リスト!J$1:K217,2,FALSE),"")</f>
        <v/>
      </c>
      <c r="L163" s="84"/>
      <c r="M163" s="42" t="str">
        <f>IFERROR(VLOOKUP(火発!L163,リスト!O$1:P4955,2,FALSE),"")</f>
        <v/>
      </c>
      <c r="N163" s="82"/>
      <c r="O163" s="82" t="e">
        <f>VLOOKUP(Q163,リスト!U22:AA416,2,FALSE)</f>
        <v>#N/A</v>
      </c>
      <c r="P163" s="82" t="e">
        <f>VLOOKUP(O163,リスト!U:AA,2,FALSE)</f>
        <v>#N/A</v>
      </c>
      <c r="Q163" s="84"/>
      <c r="R163" s="45" t="str">
        <f>IFERROR(VLOOKUP(火発!Q163,リスト!W$1:X521,2,FALSE),"")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VLOOKUP(火発!R163,リスト!U24:AA213,5,FALSE)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IFERROR(VLOOKUP(火発!H164,リスト!G$1:H122,2,FALSE),"")</f>
        <v/>
      </c>
      <c r="J164" s="84"/>
      <c r="K164" s="42" t="str">
        <f>IFERROR(VLOOKUP(火発!J164,リスト!J$1:K218,2,FALSE),"")</f>
        <v/>
      </c>
      <c r="L164" s="84"/>
      <c r="M164" s="42" t="str">
        <f>IFERROR(VLOOKUP(火発!L164,リスト!O$1:P4956,2,FALSE),"")</f>
        <v/>
      </c>
      <c r="N164" s="82"/>
      <c r="O164" s="82" t="e">
        <f>VLOOKUP(Q164,リスト!U23:AA417,2,FALSE)</f>
        <v>#N/A</v>
      </c>
      <c r="P164" s="82" t="e">
        <f>VLOOKUP(O164,リスト!U:AA,2,FALSE)</f>
        <v>#N/A</v>
      </c>
      <c r="Q164" s="84"/>
      <c r="R164" s="45" t="str">
        <f>IFERROR(VLOOKUP(火発!Q164,リスト!W$1:X522,2,FALSE),"")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VLOOKUP(火発!R164,リスト!U25:AA214,5,FALSE)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IFERROR(VLOOKUP(火発!H165,リスト!G$1:H123,2,FALSE),"")</f>
        <v/>
      </c>
      <c r="J165" s="84"/>
      <c r="K165" s="42" t="str">
        <f>IFERROR(VLOOKUP(火発!J165,リスト!J$1:K219,2,FALSE),"")</f>
        <v/>
      </c>
      <c r="L165" s="84"/>
      <c r="M165" s="42" t="str">
        <f>IFERROR(VLOOKUP(火発!L165,リスト!O$1:P4957,2,FALSE),"")</f>
        <v/>
      </c>
      <c r="N165" s="82"/>
      <c r="O165" s="82" t="e">
        <f>VLOOKUP(Q165,リスト!U24:AA418,2,FALSE)</f>
        <v>#N/A</v>
      </c>
      <c r="P165" s="82" t="e">
        <f>VLOOKUP(O165,リスト!U:AA,2,FALSE)</f>
        <v>#N/A</v>
      </c>
      <c r="Q165" s="84"/>
      <c r="R165" s="45" t="str">
        <f>IFERROR(VLOOKUP(火発!Q165,リスト!W$1:X523,2,FALSE),"")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VLOOKUP(火発!R165,リスト!U26:AA215,5,FALSE)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IFERROR(VLOOKUP(火発!H166,リスト!G$1:H124,2,FALSE),"")</f>
        <v/>
      </c>
      <c r="J166" s="84"/>
      <c r="K166" s="42" t="str">
        <f>IFERROR(VLOOKUP(火発!J166,リスト!J$1:K220,2,FALSE),"")</f>
        <v/>
      </c>
      <c r="L166" s="84"/>
      <c r="M166" s="42" t="str">
        <f>IFERROR(VLOOKUP(火発!L166,リスト!O$1:P4958,2,FALSE),"")</f>
        <v/>
      </c>
      <c r="N166" s="82"/>
      <c r="O166" s="82" t="e">
        <f>VLOOKUP(Q166,リスト!U25:AA419,2,FALSE)</f>
        <v>#N/A</v>
      </c>
      <c r="P166" s="82" t="e">
        <f>VLOOKUP(O166,リスト!U:AA,2,FALSE)</f>
        <v>#N/A</v>
      </c>
      <c r="Q166" s="84"/>
      <c r="R166" s="45" t="str">
        <f>IFERROR(VLOOKUP(火発!Q166,リスト!W$1:X524,2,FALSE),"")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VLOOKUP(火発!R166,リスト!U27:AA216,5,FALSE)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IFERROR(VLOOKUP(火発!J167,リスト!J$1:K221,2,FALSE),"")</f>
        <v/>
      </c>
      <c r="L167" s="84"/>
      <c r="M167" s="42" t="str">
        <f>IFERROR(VLOOKUP(火発!L167,リスト!O$1:P4959,2,FALSE),"")</f>
        <v/>
      </c>
      <c r="N167" s="82"/>
      <c r="O167" s="82" t="e">
        <f>VLOOKUP(Q167,リスト!U26:AA420,2,FALSE)</f>
        <v>#N/A</v>
      </c>
      <c r="P167" s="82" t="e">
        <f>VLOOKUP(O167,リスト!U:AA,2,FALSE)</f>
        <v>#N/A</v>
      </c>
      <c r="Q167" s="84"/>
      <c r="R167" s="45" t="str">
        <f>IFERROR(VLOOKUP(火発!Q167,リスト!W$1:X525,2,FALSE),"")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VLOOKUP(火発!R167,リスト!U28:AA217,5,FALSE)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IFERROR(VLOOKUP(火発!H168,リスト!G$1:H87,2,FALSE),"")</f>
        <v/>
      </c>
      <c r="J168" s="84"/>
      <c r="K168" s="42" t="str">
        <f>IFERROR(VLOOKUP(火発!J168,リスト!J$1:K222,2,FALSE),"")</f>
        <v/>
      </c>
      <c r="L168" s="84"/>
      <c r="M168" s="42" t="str">
        <f>IFERROR(VLOOKUP(火発!L168,リスト!O$1:P4960,2,FALSE),"")</f>
        <v/>
      </c>
      <c r="N168" s="82"/>
      <c r="O168" s="82" t="e">
        <f>VLOOKUP(Q168,リスト!U27:AA421,2,FALSE)</f>
        <v>#N/A</v>
      </c>
      <c r="P168" s="82" t="e">
        <f>VLOOKUP(O168,リスト!U:AA,2,FALSE)</f>
        <v>#N/A</v>
      </c>
      <c r="Q168" s="84"/>
      <c r="R168" s="45" t="str">
        <f>IFERROR(VLOOKUP(火発!Q168,リスト!W$1:X526,2,FALSE),"")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VLOOKUP(火発!R168,リスト!U29:AA218,5,FALSE)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IFERROR(VLOOKUP(火発!H169,リスト!G$1:H88,2,FALSE),"")</f>
        <v/>
      </c>
      <c r="J169" s="84"/>
      <c r="K169" s="42" t="str">
        <f>IFERROR(VLOOKUP(火発!J169,リスト!J$1:K223,2,FALSE),"")</f>
        <v/>
      </c>
      <c r="L169" s="84"/>
      <c r="M169" s="42" t="str">
        <f>IFERROR(VLOOKUP(火発!L169,リスト!O$1:P4961,2,FALSE),"")</f>
        <v/>
      </c>
      <c r="N169" s="82"/>
      <c r="O169" s="82" t="e">
        <f>VLOOKUP(Q169,リスト!U28:AA422,2,FALSE)</f>
        <v>#N/A</v>
      </c>
      <c r="P169" s="82" t="e">
        <f>VLOOKUP(O169,リスト!U:AA,2,FALSE)</f>
        <v>#N/A</v>
      </c>
      <c r="Q169" s="84"/>
      <c r="R169" s="45" t="str">
        <f>IFERROR(VLOOKUP(火発!Q169,リスト!W$1:X527,2,FALSE),"")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VLOOKUP(火発!R169,リスト!U30:AA219,5,FALSE)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IFERROR(VLOOKUP(火発!H170,リスト!G$1:H89,2,FALSE),"")</f>
        <v/>
      </c>
      <c r="J170" s="84"/>
      <c r="K170" s="42" t="str">
        <f>IFERROR(VLOOKUP(火発!J170,リスト!J$1:K224,2,FALSE),"")</f>
        <v/>
      </c>
      <c r="L170" s="84"/>
      <c r="M170" s="42" t="str">
        <f>IFERROR(VLOOKUP(火発!L170,リスト!O$1:P4962,2,FALSE),"")</f>
        <v/>
      </c>
      <c r="N170" s="82"/>
      <c r="O170" s="82" t="e">
        <f>VLOOKUP(Q170,リスト!U29:AA423,2,FALSE)</f>
        <v>#N/A</v>
      </c>
      <c r="P170" s="82" t="e">
        <f>VLOOKUP(O170,リスト!U:AA,2,FALSE)</f>
        <v>#N/A</v>
      </c>
      <c r="Q170" s="84"/>
      <c r="R170" s="45" t="str">
        <f>IFERROR(VLOOKUP(火発!Q170,リスト!W$1:X528,2,FALSE),"")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VLOOKUP(火発!R170,リスト!U31:AA220,5,FALSE)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IFERROR(VLOOKUP(火発!H171,リスト!G$1:H90,2,FALSE),"")</f>
        <v/>
      </c>
      <c r="J171" s="84"/>
      <c r="K171" s="42" t="str">
        <f>IFERROR(VLOOKUP(火発!J171,リスト!J$1:K225,2,FALSE),"")</f>
        <v/>
      </c>
      <c r="L171" s="84"/>
      <c r="M171" s="42" t="str">
        <f>IFERROR(VLOOKUP(火発!L171,リスト!O$1:P4963,2,FALSE),"")</f>
        <v/>
      </c>
      <c r="N171" s="82"/>
      <c r="O171" s="82" t="e">
        <f>VLOOKUP(Q171,リスト!U30:AA424,2,FALSE)</f>
        <v>#N/A</v>
      </c>
      <c r="P171" s="82" t="e">
        <f>VLOOKUP(O171,リスト!U:AA,2,FALSE)</f>
        <v>#N/A</v>
      </c>
      <c r="Q171" s="84"/>
      <c r="R171" s="45" t="str">
        <f>IFERROR(VLOOKUP(火発!Q171,リスト!W$1:X529,2,FALSE),"")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VLOOKUP(火発!R171,リスト!U32:AA221,5,FALSE)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IFERROR(VLOOKUP(火発!H172,リスト!G$1:H91,2,FALSE),"")</f>
        <v/>
      </c>
      <c r="J172" s="84"/>
      <c r="K172" s="42" t="str">
        <f>IFERROR(VLOOKUP(火発!J172,リスト!J$1:K226,2,FALSE),"")</f>
        <v/>
      </c>
      <c r="L172" s="84"/>
      <c r="M172" s="42" t="str">
        <f>IFERROR(VLOOKUP(火発!L172,リスト!O$1:P4964,2,FALSE),"")</f>
        <v/>
      </c>
      <c r="N172" s="82"/>
      <c r="O172" s="82" t="e">
        <f>VLOOKUP(Q172,リスト!U31:AA425,2,FALSE)</f>
        <v>#N/A</v>
      </c>
      <c r="P172" s="82" t="e">
        <f>VLOOKUP(O172,リスト!U:AA,2,FALSE)</f>
        <v>#N/A</v>
      </c>
      <c r="Q172" s="84"/>
      <c r="R172" s="45" t="str">
        <f>IFERROR(VLOOKUP(火発!Q172,リスト!W$1:X530,2,FALSE),"")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VLOOKUP(火発!R172,リスト!U33:AA222,5,FALSE)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IFERROR(VLOOKUP(火発!H173,リスト!G$1:H92,2,FALSE),"")</f>
        <v/>
      </c>
      <c r="J173" s="84"/>
      <c r="K173" s="42" t="str">
        <f>IFERROR(VLOOKUP(火発!J173,リスト!J$1:K227,2,FALSE),"")</f>
        <v/>
      </c>
      <c r="L173" s="84"/>
      <c r="M173" s="42" t="str">
        <f>IFERROR(VLOOKUP(火発!L173,リスト!O$1:P4965,2,FALSE),"")</f>
        <v/>
      </c>
      <c r="N173" s="82"/>
      <c r="O173" s="82" t="e">
        <f>VLOOKUP(Q173,リスト!U32:AA426,2,FALSE)</f>
        <v>#N/A</v>
      </c>
      <c r="P173" s="82" t="e">
        <f>VLOOKUP(O173,リスト!U:AA,2,FALSE)</f>
        <v>#N/A</v>
      </c>
      <c r="Q173" s="84"/>
      <c r="R173" s="45" t="str">
        <f>IFERROR(VLOOKUP(火発!Q173,リスト!W$1:X531,2,FALSE),"")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VLOOKUP(火発!R173,リスト!U34:AA223,5,FALSE)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IFERROR(VLOOKUP(火発!H174,リスト!G$1:H93,2,FALSE),"")</f>
        <v/>
      </c>
      <c r="J174" s="84"/>
      <c r="K174" s="42" t="str">
        <f>IFERROR(VLOOKUP(火発!J174,リスト!J$1:K228,2,FALSE),"")</f>
        <v/>
      </c>
      <c r="L174" s="84"/>
      <c r="M174" s="42" t="str">
        <f>IFERROR(VLOOKUP(火発!L174,リスト!O$1:P4966,2,FALSE),"")</f>
        <v/>
      </c>
      <c r="N174" s="82"/>
      <c r="O174" s="82" t="e">
        <f>VLOOKUP(Q174,リスト!U33:AA427,2,FALSE)</f>
        <v>#N/A</v>
      </c>
      <c r="P174" s="82" t="e">
        <f>VLOOKUP(O174,リスト!U:AA,2,FALSE)</f>
        <v>#N/A</v>
      </c>
      <c r="Q174" s="84"/>
      <c r="R174" s="45" t="str">
        <f>IFERROR(VLOOKUP(火発!Q174,リスト!W$1:X532,2,FALSE),"")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VLOOKUP(火発!R174,リスト!U35:AA224,5,FALSE)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IFERROR(VLOOKUP(火発!H175,リスト!G$1:H94,2,FALSE),"")</f>
        <v/>
      </c>
      <c r="J175" s="84"/>
      <c r="K175" s="42" t="str">
        <f>IFERROR(VLOOKUP(火発!J175,リスト!J$1:K229,2,FALSE),"")</f>
        <v/>
      </c>
      <c r="L175" s="84"/>
      <c r="M175" s="42" t="str">
        <f>IFERROR(VLOOKUP(火発!L175,リスト!O$1:P4967,2,FALSE),"")</f>
        <v/>
      </c>
      <c r="N175" s="82"/>
      <c r="O175" s="82" t="e">
        <f>VLOOKUP(Q175,リスト!U34:AA428,2,FALSE)</f>
        <v>#N/A</v>
      </c>
      <c r="P175" s="82" t="e">
        <f>VLOOKUP(O175,リスト!U:AA,2,FALSE)</f>
        <v>#N/A</v>
      </c>
      <c r="Q175" s="84"/>
      <c r="R175" s="45" t="str">
        <f>IFERROR(VLOOKUP(火発!Q175,リスト!W$1:X533,2,FALSE),"")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VLOOKUP(火発!R175,リスト!U36:AA225,5,FALSE)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IFERROR(VLOOKUP(火発!H176,リスト!G$1:H95,2,FALSE),"")</f>
        <v/>
      </c>
      <c r="J176" s="84"/>
      <c r="K176" s="42" t="str">
        <f>IFERROR(VLOOKUP(火発!J176,リスト!J$1:K230,2,FALSE),"")</f>
        <v/>
      </c>
      <c r="L176" s="84"/>
      <c r="M176" s="42" t="str">
        <f>IFERROR(VLOOKUP(火発!L176,リスト!O$1:P4968,2,FALSE),"")</f>
        <v/>
      </c>
      <c r="N176" s="82"/>
      <c r="O176" s="82" t="e">
        <f>VLOOKUP(Q176,リスト!U35:AA429,2,FALSE)</f>
        <v>#N/A</v>
      </c>
      <c r="P176" s="82" t="e">
        <f>VLOOKUP(O176,リスト!U:AA,2,FALSE)</f>
        <v>#N/A</v>
      </c>
      <c r="Q176" s="84"/>
      <c r="R176" s="45" t="str">
        <f>IFERROR(VLOOKUP(火発!Q176,リスト!W$1:X534,2,FALSE),"")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VLOOKUP(火発!R176,リスト!U37:AA226,5,FALSE)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IFERROR(VLOOKUP(火発!H177,リスト!G$1:H96,2,FALSE),"")</f>
        <v/>
      </c>
      <c r="J177" s="84"/>
      <c r="K177" s="42" t="str">
        <f>IFERROR(VLOOKUP(火発!J177,リスト!J$1:K231,2,FALSE),"")</f>
        <v/>
      </c>
      <c r="L177" s="84"/>
      <c r="M177" s="42" t="str">
        <f>IFERROR(VLOOKUP(火発!L177,リスト!O$1:P4969,2,FALSE),"")</f>
        <v/>
      </c>
      <c r="N177" s="82"/>
      <c r="O177" s="82" t="e">
        <f>VLOOKUP(Q177,リスト!U36:AA430,2,FALSE)</f>
        <v>#N/A</v>
      </c>
      <c r="P177" s="82" t="e">
        <f>VLOOKUP(O177,リスト!U:AA,2,FALSE)</f>
        <v>#N/A</v>
      </c>
      <c r="Q177" s="84"/>
      <c r="R177" s="45" t="str">
        <f>IFERROR(VLOOKUP(火発!Q177,リスト!W$1:X535,2,FALSE),"")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VLOOKUP(火発!R177,リスト!U38:AA227,5,FALSE)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IFERROR(VLOOKUP(火発!H178,リスト!G$1:H97,2,FALSE),"")</f>
        <v/>
      </c>
      <c r="J178" s="84"/>
      <c r="K178" s="42" t="str">
        <f>IFERROR(VLOOKUP(火発!J178,リスト!J$1:K232,2,FALSE),"")</f>
        <v/>
      </c>
      <c r="L178" s="84"/>
      <c r="M178" s="42" t="str">
        <f>IFERROR(VLOOKUP(火発!L178,リスト!O$1:P4970,2,FALSE),"")</f>
        <v/>
      </c>
      <c r="N178" s="82"/>
      <c r="O178" s="82" t="e">
        <f>VLOOKUP(Q178,リスト!U37:AA431,2,FALSE)</f>
        <v>#N/A</v>
      </c>
      <c r="P178" s="82" t="e">
        <f>VLOOKUP(O178,リスト!U:AA,2,FALSE)</f>
        <v>#N/A</v>
      </c>
      <c r="Q178" s="84"/>
      <c r="R178" s="45" t="str">
        <f>IFERROR(VLOOKUP(火発!Q178,リスト!W$1:X536,2,FALSE),"")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VLOOKUP(火発!R178,リスト!U39:AA228,5,FALSE)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IFERROR(VLOOKUP(火発!H179,リスト!G$1:H98,2,FALSE),"")</f>
        <v/>
      </c>
      <c r="J179" s="84"/>
      <c r="K179" s="42" t="str">
        <f>IFERROR(VLOOKUP(火発!J179,リスト!J$1:K233,2,FALSE),"")</f>
        <v/>
      </c>
      <c r="L179" s="84"/>
      <c r="M179" s="42" t="str">
        <f>IFERROR(VLOOKUP(火発!L179,リスト!O$1:P4971,2,FALSE),"")</f>
        <v/>
      </c>
      <c r="N179" s="82"/>
      <c r="O179" s="82" t="e">
        <f>VLOOKUP(Q179,リスト!U38:AA432,2,FALSE)</f>
        <v>#N/A</v>
      </c>
      <c r="P179" s="82" t="e">
        <f>VLOOKUP(O179,リスト!U:AA,2,FALSE)</f>
        <v>#N/A</v>
      </c>
      <c r="Q179" s="84"/>
      <c r="R179" s="45" t="str">
        <f>IFERROR(VLOOKUP(火発!Q179,リスト!W$1:X537,2,FALSE),"")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VLOOKUP(火発!R179,リスト!U40:AA229,5,FALSE)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IFERROR(VLOOKUP(火発!H180,リスト!G$1:H99,2,FALSE),"")</f>
        <v/>
      </c>
      <c r="J180" s="84"/>
      <c r="K180" s="42" t="str">
        <f>IFERROR(VLOOKUP(火発!J180,リスト!J$1:K234,2,FALSE),"")</f>
        <v/>
      </c>
      <c r="L180" s="84"/>
      <c r="M180" s="42" t="str">
        <f>IFERROR(VLOOKUP(火発!L180,リスト!O$1:P4972,2,FALSE),"")</f>
        <v/>
      </c>
      <c r="N180" s="82"/>
      <c r="O180" s="82" t="e">
        <f>VLOOKUP(Q180,リスト!U39:AA433,2,FALSE)</f>
        <v>#N/A</v>
      </c>
      <c r="P180" s="82" t="e">
        <f>VLOOKUP(O180,リスト!U:AA,2,FALSE)</f>
        <v>#N/A</v>
      </c>
      <c r="Q180" s="84"/>
      <c r="R180" s="45" t="str">
        <f>IFERROR(VLOOKUP(火発!Q180,リスト!W$1:X538,2,FALSE),"")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VLOOKUP(火発!R180,リスト!U41:AA230,5,FALSE)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IFERROR(VLOOKUP(火発!H181,リスト!G$1:H100,2,FALSE),"")</f>
        <v/>
      </c>
      <c r="J181" s="84"/>
      <c r="K181" s="42" t="str">
        <f>IFERROR(VLOOKUP(火発!J181,リスト!J$1:K235,2,FALSE),"")</f>
        <v/>
      </c>
      <c r="L181" s="84"/>
      <c r="M181" s="42" t="str">
        <f>IFERROR(VLOOKUP(火発!L181,リスト!O$1:P4973,2,FALSE),"")</f>
        <v/>
      </c>
      <c r="N181" s="82"/>
      <c r="O181" s="82" t="e">
        <f>VLOOKUP(Q181,リスト!U40:AA434,2,FALSE)</f>
        <v>#N/A</v>
      </c>
      <c r="P181" s="82" t="e">
        <f>VLOOKUP(O181,リスト!U:AA,2,FALSE)</f>
        <v>#N/A</v>
      </c>
      <c r="Q181" s="84"/>
      <c r="R181" s="45" t="str">
        <f>IFERROR(VLOOKUP(火発!Q181,リスト!W$1:X539,2,FALSE),"")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VLOOKUP(火発!R181,リスト!U42:AA231,5,FALSE)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IFERROR(VLOOKUP(火発!H182,リスト!G$1:H101,2,FALSE),"")</f>
        <v/>
      </c>
      <c r="J182" s="84"/>
      <c r="K182" s="42" t="str">
        <f>IFERROR(VLOOKUP(火発!J182,リスト!J$1:K236,2,FALSE),"")</f>
        <v/>
      </c>
      <c r="L182" s="84"/>
      <c r="M182" s="42" t="str">
        <f>IFERROR(VLOOKUP(火発!L182,リスト!O$1:P4974,2,FALSE),"")</f>
        <v/>
      </c>
      <c r="N182" s="82"/>
      <c r="O182" s="82" t="e">
        <f>VLOOKUP(Q182,リスト!U41:AA435,2,FALSE)</f>
        <v>#N/A</v>
      </c>
      <c r="P182" s="82" t="e">
        <f>VLOOKUP(O182,リスト!U:AA,2,FALSE)</f>
        <v>#N/A</v>
      </c>
      <c r="Q182" s="84"/>
      <c r="R182" s="45" t="str">
        <f>IFERROR(VLOOKUP(火発!Q182,リスト!W$1:X540,2,FALSE),"")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VLOOKUP(火発!R182,リスト!U43:AA232,5,FALSE)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IFERROR(VLOOKUP(火発!H183,リスト!G$1:H102,2,FALSE),"")</f>
        <v/>
      </c>
      <c r="J183" s="84"/>
      <c r="K183" s="42" t="str">
        <f>IFERROR(VLOOKUP(火発!J183,リスト!J$1:K237,2,FALSE),"")</f>
        <v/>
      </c>
      <c r="L183" s="84"/>
      <c r="M183" s="42" t="str">
        <f>IFERROR(VLOOKUP(火発!L183,リスト!O$1:P4975,2,FALSE),"")</f>
        <v/>
      </c>
      <c r="N183" s="82"/>
      <c r="O183" s="82" t="e">
        <f>VLOOKUP(Q183,リスト!U42:AA436,2,FALSE)</f>
        <v>#N/A</v>
      </c>
      <c r="P183" s="82" t="e">
        <f>VLOOKUP(O183,リスト!U:AA,2,FALSE)</f>
        <v>#N/A</v>
      </c>
      <c r="Q183" s="84"/>
      <c r="R183" s="45" t="str">
        <f>IFERROR(VLOOKUP(火発!Q183,リスト!W$1:X541,2,FALSE),"")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VLOOKUP(火発!R183,リスト!U44:AA233,5,FALSE)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IFERROR(VLOOKUP(火発!H184,リスト!G$1:H103,2,FALSE),"")</f>
        <v/>
      </c>
      <c r="J184" s="84"/>
      <c r="K184" s="42" t="str">
        <f>IFERROR(VLOOKUP(火発!J184,リスト!J$1:K238,2,FALSE),"")</f>
        <v/>
      </c>
      <c r="L184" s="84"/>
      <c r="M184" s="42" t="str">
        <f>IFERROR(VLOOKUP(火発!L184,リスト!O$1:P4976,2,FALSE),"")</f>
        <v/>
      </c>
      <c r="N184" s="82"/>
      <c r="O184" s="82" t="e">
        <f>VLOOKUP(Q184,リスト!U43:AA437,2,FALSE)</f>
        <v>#N/A</v>
      </c>
      <c r="P184" s="82" t="e">
        <f>VLOOKUP(O184,リスト!U:AA,2,FALSE)</f>
        <v>#N/A</v>
      </c>
      <c r="Q184" s="84"/>
      <c r="R184" s="45" t="str">
        <f>IFERROR(VLOOKUP(火発!Q184,リスト!W$1:X542,2,FALSE),"")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VLOOKUP(火発!R184,リスト!U45:AA234,5,FALSE)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IFERROR(VLOOKUP(火発!H185,リスト!G$1:H104,2,FALSE),"")</f>
        <v/>
      </c>
      <c r="J185" s="84"/>
      <c r="K185" s="42" t="str">
        <f>IFERROR(VLOOKUP(火発!J185,リスト!J$1:K239,2,FALSE),"")</f>
        <v/>
      </c>
      <c r="L185" s="84"/>
      <c r="M185" s="42" t="str">
        <f>IFERROR(VLOOKUP(火発!L185,リスト!O$1:P4977,2,FALSE),"")</f>
        <v/>
      </c>
      <c r="N185" s="82"/>
      <c r="O185" s="82" t="e">
        <f>VLOOKUP(Q185,リスト!U44:AA438,2,FALSE)</f>
        <v>#N/A</v>
      </c>
      <c r="P185" s="82" t="e">
        <f>VLOOKUP(O185,リスト!U:AA,2,FALSE)</f>
        <v>#N/A</v>
      </c>
      <c r="Q185" s="84"/>
      <c r="R185" s="45" t="str">
        <f>IFERROR(VLOOKUP(火発!Q185,リスト!W$1:X543,2,FALSE),"")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VLOOKUP(火発!R185,リスト!U46:AA235,5,FALSE)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IFERROR(VLOOKUP(火発!H186,リスト!G$1:H144,2,FALSE),"")</f>
        <v/>
      </c>
      <c r="J186" s="84"/>
      <c r="K186" s="42" t="str">
        <f>IFERROR(VLOOKUP(火発!J186,リスト!J$1:K240,2,FALSE),"")</f>
        <v/>
      </c>
      <c r="L186" s="84"/>
      <c r="M186" s="42" t="str">
        <f>IFERROR(VLOOKUP(火発!L186,リスト!O$1:P4978,2,FALSE),"")</f>
        <v/>
      </c>
      <c r="N186" s="82"/>
      <c r="O186" s="82" t="e">
        <f>VLOOKUP(Q186,リスト!U45:AA439,2,FALSE)</f>
        <v>#N/A</v>
      </c>
      <c r="P186" s="82" t="e">
        <f>VLOOKUP(O186,リスト!U:AA,2,FALSE)</f>
        <v>#N/A</v>
      </c>
      <c r="Q186" s="84"/>
      <c r="R186" s="45" t="str">
        <f>IFERROR(VLOOKUP(火発!Q186,リスト!W$1:X544,2,FALSE),"")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VLOOKUP(火発!R186,リスト!U47:AA236,5,FALSE)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IFERROR(VLOOKUP(火発!H187,リスト!G$1:H145,2,FALSE),"")</f>
        <v/>
      </c>
      <c r="J187" s="84"/>
      <c r="K187" s="42" t="str">
        <f>IFERROR(VLOOKUP(火発!J187,リスト!J$1:K241,2,FALSE),"")</f>
        <v/>
      </c>
      <c r="L187" s="84"/>
      <c r="M187" s="42" t="str">
        <f>IFERROR(VLOOKUP(火発!L187,リスト!O$1:P4979,2,FALSE),"")</f>
        <v/>
      </c>
      <c r="N187" s="82"/>
      <c r="O187" s="82" t="e">
        <f>VLOOKUP(Q187,リスト!U46:AA440,2,FALSE)</f>
        <v>#N/A</v>
      </c>
      <c r="P187" s="82" t="e">
        <f>VLOOKUP(O187,リスト!U:AA,2,FALSE)</f>
        <v>#N/A</v>
      </c>
      <c r="Q187" s="84"/>
      <c r="R187" s="45" t="str">
        <f>IFERROR(VLOOKUP(火発!Q187,リスト!W$1:X545,2,FALSE),"")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VLOOKUP(火発!R187,リスト!U48:AA237,5,FALSE)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IFERROR(VLOOKUP(火発!H188,リスト!G$1:H146,2,FALSE),"")</f>
        <v/>
      </c>
      <c r="J188" s="84"/>
      <c r="K188" s="42" t="str">
        <f>IFERROR(VLOOKUP(火発!J188,リスト!J$1:K242,2,FALSE),"")</f>
        <v/>
      </c>
      <c r="L188" s="84"/>
      <c r="M188" s="42" t="str">
        <f>IFERROR(VLOOKUP(火発!L188,リスト!O$1:P4980,2,FALSE),"")</f>
        <v/>
      </c>
      <c r="N188" s="82"/>
      <c r="O188" s="82" t="e">
        <f>VLOOKUP(Q188,リスト!U47:AA441,2,FALSE)</f>
        <v>#N/A</v>
      </c>
      <c r="P188" s="82" t="e">
        <f>VLOOKUP(O188,リスト!U:AA,2,FALSE)</f>
        <v>#N/A</v>
      </c>
      <c r="Q188" s="84"/>
      <c r="R188" s="45" t="str">
        <f>IFERROR(VLOOKUP(火発!Q188,リスト!W$1:X546,2,FALSE),"")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VLOOKUP(火発!R188,リスト!U49:AA238,5,FALSE)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IFERROR(VLOOKUP(火発!H189,リスト!G$1:H147,2,FALSE),"")</f>
        <v/>
      </c>
      <c r="J189" s="84"/>
      <c r="K189" s="42" t="str">
        <f>IFERROR(VLOOKUP(火発!J189,リスト!J$1:K243,2,FALSE),"")</f>
        <v/>
      </c>
      <c r="L189" s="84"/>
      <c r="M189" s="42" t="str">
        <f>IFERROR(VLOOKUP(火発!L189,リスト!O$1:P4981,2,FALSE),"")</f>
        <v/>
      </c>
      <c r="N189" s="82"/>
      <c r="O189" s="82" t="e">
        <f>VLOOKUP(Q189,リスト!U48:AA442,2,FALSE)</f>
        <v>#N/A</v>
      </c>
      <c r="P189" s="82" t="e">
        <f>VLOOKUP(O189,リスト!U:AA,2,FALSE)</f>
        <v>#N/A</v>
      </c>
      <c r="Q189" s="84"/>
      <c r="R189" s="45" t="str">
        <f>IFERROR(VLOOKUP(火発!Q189,リスト!W$1:X547,2,FALSE),"")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VLOOKUP(火発!R189,リスト!U50:AA239,5,FALSE)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IFERROR(VLOOKUP(火発!H190,リスト!G$1:H148,2,FALSE),"")</f>
        <v/>
      </c>
      <c r="J190" s="84"/>
      <c r="K190" s="42" t="str">
        <f>IFERROR(VLOOKUP(火発!J190,リスト!J$1:K244,2,FALSE),"")</f>
        <v/>
      </c>
      <c r="L190" s="84"/>
      <c r="M190" s="42" t="str">
        <f>IFERROR(VLOOKUP(火発!L190,リスト!O$1:P4982,2,FALSE),"")</f>
        <v/>
      </c>
      <c r="N190" s="82"/>
      <c r="O190" s="82" t="e">
        <f>VLOOKUP(Q190,リスト!U49:AA443,2,FALSE)</f>
        <v>#N/A</v>
      </c>
      <c r="P190" s="82" t="e">
        <f>VLOOKUP(O190,リスト!U:AA,2,FALSE)</f>
        <v>#N/A</v>
      </c>
      <c r="Q190" s="84"/>
      <c r="R190" s="45" t="str">
        <f>IFERROR(VLOOKUP(火発!Q190,リスト!W$1:X548,2,FALSE),"")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VLOOKUP(火発!R190,リスト!U51:AA240,5,FALSE)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IFERROR(VLOOKUP(火発!H191,リスト!G$1:H149,2,FALSE),"")</f>
        <v/>
      </c>
      <c r="J191" s="84"/>
      <c r="K191" s="42" t="str">
        <f>IFERROR(VLOOKUP(火発!J191,リスト!J$1:K245,2,FALSE),"")</f>
        <v/>
      </c>
      <c r="L191" s="84"/>
      <c r="M191" s="42" t="str">
        <f>IFERROR(VLOOKUP(火発!L191,リスト!O$1:P4983,2,FALSE),"")</f>
        <v/>
      </c>
      <c r="N191" s="82"/>
      <c r="O191" s="82" t="e">
        <f>VLOOKUP(Q191,リスト!U50:AA444,2,FALSE)</f>
        <v>#N/A</v>
      </c>
      <c r="P191" s="82" t="e">
        <f>VLOOKUP(O191,リスト!U:AA,2,FALSE)</f>
        <v>#N/A</v>
      </c>
      <c r="Q191" s="84"/>
      <c r="R191" s="45" t="str">
        <f>IFERROR(VLOOKUP(火発!Q191,リスト!W$1:X549,2,FALSE),"")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VLOOKUP(火発!R191,リスト!U52:AA241,5,FALSE)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IFERROR(VLOOKUP(火発!H192,リスト!G$1:H150,2,FALSE),"")</f>
        <v/>
      </c>
      <c r="J192" s="84"/>
      <c r="K192" s="42" t="str">
        <f>IFERROR(VLOOKUP(火発!J192,リスト!J$1:K246,2,FALSE),"")</f>
        <v/>
      </c>
      <c r="L192" s="84"/>
      <c r="M192" s="42" t="str">
        <f>IFERROR(VLOOKUP(火発!L192,リスト!O$1:P4984,2,FALSE),"")</f>
        <v/>
      </c>
      <c r="N192" s="82"/>
      <c r="O192" s="82" t="e">
        <f>VLOOKUP(Q192,リスト!U51:AA445,2,FALSE)</f>
        <v>#N/A</v>
      </c>
      <c r="P192" s="82" t="e">
        <f>VLOOKUP(O192,リスト!U:AA,2,FALSE)</f>
        <v>#N/A</v>
      </c>
      <c r="Q192" s="84"/>
      <c r="R192" s="45" t="str">
        <f>IFERROR(VLOOKUP(火発!Q192,リスト!W$1:X550,2,FALSE),"")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VLOOKUP(火発!R192,リスト!U53:AA242,5,FALSE)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IFERROR(VLOOKUP(火発!H193,リスト!G$1:H151,2,FALSE),"")</f>
        <v/>
      </c>
      <c r="J193" s="84"/>
      <c r="K193" s="42" t="str">
        <f>IFERROR(VLOOKUP(火発!J193,リスト!J$1:K247,2,FALSE),"")</f>
        <v/>
      </c>
      <c r="L193" s="84"/>
      <c r="M193" s="42" t="str">
        <f>IFERROR(VLOOKUP(火発!L193,リスト!O$1:P4985,2,FALSE),"")</f>
        <v/>
      </c>
      <c r="N193" s="82"/>
      <c r="O193" s="82" t="e">
        <f>VLOOKUP(Q193,リスト!U52:AA446,2,FALSE)</f>
        <v>#N/A</v>
      </c>
      <c r="P193" s="82" t="e">
        <f>VLOOKUP(O193,リスト!U:AA,2,FALSE)</f>
        <v>#N/A</v>
      </c>
      <c r="Q193" s="84"/>
      <c r="R193" s="45" t="str">
        <f>IFERROR(VLOOKUP(火発!Q193,リスト!W$1:X551,2,FALSE),"")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VLOOKUP(火発!R193,リスト!U54:AA243,5,FALSE)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IFERROR(VLOOKUP(火発!H194,リスト!G$1:H152,2,FALSE),"")</f>
        <v/>
      </c>
      <c r="J194" s="84"/>
      <c r="K194" s="42" t="str">
        <f>IFERROR(VLOOKUP(火発!J194,リスト!J$1:K248,2,FALSE),"")</f>
        <v/>
      </c>
      <c r="L194" s="84"/>
      <c r="M194" s="42" t="str">
        <f>IFERROR(VLOOKUP(火発!L194,リスト!O$1:P4986,2,FALSE),"")</f>
        <v/>
      </c>
      <c r="N194" s="82"/>
      <c r="O194" s="82" t="e">
        <f>VLOOKUP(Q194,リスト!U53:AA447,2,FALSE)</f>
        <v>#N/A</v>
      </c>
      <c r="P194" s="82" t="e">
        <f>VLOOKUP(O194,リスト!U:AA,2,FALSE)</f>
        <v>#N/A</v>
      </c>
      <c r="Q194" s="84"/>
      <c r="R194" s="45" t="str">
        <f>IFERROR(VLOOKUP(火発!Q194,リスト!W$1:X552,2,FALSE),"")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VLOOKUP(火発!R194,リスト!U55:AA244,5,FALSE)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IFERROR(VLOOKUP(火発!H195,リスト!G$1:H153,2,FALSE),"")</f>
        <v/>
      </c>
      <c r="J195" s="84"/>
      <c r="K195" s="42" t="str">
        <f>IFERROR(VLOOKUP(火発!J195,リスト!J$1:K249,2,FALSE),"")</f>
        <v/>
      </c>
      <c r="L195" s="84"/>
      <c r="M195" s="42" t="str">
        <f>IFERROR(VLOOKUP(火発!L195,リスト!O$1:P4987,2,FALSE),"")</f>
        <v/>
      </c>
      <c r="N195" s="82"/>
      <c r="O195" s="82" t="e">
        <f>VLOOKUP(Q195,リスト!U54:AA448,2,FALSE)</f>
        <v>#N/A</v>
      </c>
      <c r="P195" s="82" t="e">
        <f>VLOOKUP(O195,リスト!U:AA,2,FALSE)</f>
        <v>#N/A</v>
      </c>
      <c r="Q195" s="84"/>
      <c r="R195" s="45" t="str">
        <f>IFERROR(VLOOKUP(火発!Q195,リスト!W$1:X553,2,FALSE),"")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VLOOKUP(火発!R195,リスト!U56:AA245,5,FALSE)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IFERROR(VLOOKUP(火発!H196,リスト!G$1:H154,2,FALSE),"")</f>
        <v/>
      </c>
      <c r="J196" s="84"/>
      <c r="K196" s="42" t="str">
        <f>IFERROR(VLOOKUP(火発!J196,リスト!J$1:K250,2,FALSE),"")</f>
        <v/>
      </c>
      <c r="L196" s="84"/>
      <c r="M196" s="42" t="str">
        <f>IFERROR(VLOOKUP(火発!L196,リスト!O$1:P4988,2,FALSE),"")</f>
        <v/>
      </c>
      <c r="N196" s="82"/>
      <c r="O196" s="82" t="e">
        <f>VLOOKUP(Q196,リスト!U55:AA449,2,FALSE)</f>
        <v>#N/A</v>
      </c>
      <c r="P196" s="82" t="e">
        <f>VLOOKUP(O196,リスト!U:AA,2,FALSE)</f>
        <v>#N/A</v>
      </c>
      <c r="Q196" s="84"/>
      <c r="R196" s="45" t="str">
        <f>IFERROR(VLOOKUP(火発!Q196,リスト!W$1:X554,2,FALSE),"")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VLOOKUP(火発!R196,リスト!U57:AA246,5,FALSE)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IFERROR(VLOOKUP(火発!H197,リスト!G$1:H155,2,FALSE),"")</f>
        <v/>
      </c>
      <c r="J197" s="84"/>
      <c r="K197" s="42" t="str">
        <f>IFERROR(VLOOKUP(火発!J197,リスト!J$1:K251,2,FALSE),"")</f>
        <v/>
      </c>
      <c r="L197" s="84"/>
      <c r="M197" s="42" t="str">
        <f>IFERROR(VLOOKUP(火発!L197,リスト!O$1:P4989,2,FALSE),"")</f>
        <v/>
      </c>
      <c r="N197" s="82"/>
      <c r="O197" s="82" t="e">
        <f>VLOOKUP(Q197,リスト!U56:AA450,2,FALSE)</f>
        <v>#N/A</v>
      </c>
      <c r="P197" s="82" t="e">
        <f>VLOOKUP(O197,リスト!U:AA,2,FALSE)</f>
        <v>#N/A</v>
      </c>
      <c r="Q197" s="84"/>
      <c r="R197" s="45" t="str">
        <f>IFERROR(VLOOKUP(火発!Q197,リスト!W$1:X555,2,FALSE),"")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VLOOKUP(火発!R197,リスト!U58:AA247,5,FALSE)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IFERROR(VLOOKUP(火発!H198,リスト!G$1:H156,2,FALSE),"")</f>
        <v/>
      </c>
      <c r="J198" s="84"/>
      <c r="K198" s="42" t="str">
        <f>IFERROR(VLOOKUP(火発!J198,リスト!J$1:K252,2,FALSE),"")</f>
        <v/>
      </c>
      <c r="L198" s="84"/>
      <c r="M198" s="42" t="str">
        <f>IFERROR(VLOOKUP(火発!L198,リスト!O$1:P4990,2,FALSE),"")</f>
        <v/>
      </c>
      <c r="N198" s="82"/>
      <c r="O198" s="82" t="e">
        <f>VLOOKUP(Q198,リスト!U57:AA451,2,FALSE)</f>
        <v>#N/A</v>
      </c>
      <c r="P198" s="82" t="e">
        <f>VLOOKUP(O198,リスト!U:AA,2,FALSE)</f>
        <v>#N/A</v>
      </c>
      <c r="Q198" s="84"/>
      <c r="R198" s="45" t="str">
        <f>IFERROR(VLOOKUP(火発!Q198,リスト!W$1:X556,2,FALSE),"")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VLOOKUP(火発!R198,リスト!U59:AA248,5,FALSE)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IFERROR(VLOOKUP(火発!H199,リスト!G$1:H157,2,FALSE),"")</f>
        <v/>
      </c>
      <c r="J199" s="84"/>
      <c r="K199" s="42" t="str">
        <f>IFERROR(VLOOKUP(火発!J199,リスト!J$1:K253,2,FALSE),"")</f>
        <v/>
      </c>
      <c r="L199" s="84"/>
      <c r="M199" s="42" t="str">
        <f>IFERROR(VLOOKUP(火発!L199,リスト!O$1:P4991,2,FALSE),"")</f>
        <v/>
      </c>
      <c r="N199" s="82"/>
      <c r="O199" s="82" t="e">
        <f>VLOOKUP(Q199,リスト!U58:AA452,2,FALSE)</f>
        <v>#N/A</v>
      </c>
      <c r="P199" s="82" t="e">
        <f>VLOOKUP(O199,リスト!U:AA,2,FALSE)</f>
        <v>#N/A</v>
      </c>
      <c r="Q199" s="84"/>
      <c r="R199" s="45" t="str">
        <f>IFERROR(VLOOKUP(火発!Q199,リスト!W$1:X557,2,FALSE),"")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VLOOKUP(火発!R199,リスト!U60:AA249,5,FALSE)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IFERROR(VLOOKUP(火発!H200,リスト!G$1:H158,2,FALSE),"")</f>
        <v/>
      </c>
      <c r="J200" s="84"/>
      <c r="K200" s="42" t="str">
        <f>IFERROR(VLOOKUP(火発!J200,リスト!J$1:K254,2,FALSE),"")</f>
        <v/>
      </c>
      <c r="L200" s="84"/>
      <c r="M200" s="42" t="str">
        <f>IFERROR(VLOOKUP(火発!L200,リスト!O$1:P4992,2,FALSE),"")</f>
        <v/>
      </c>
      <c r="N200" s="82"/>
      <c r="O200" s="82" t="e">
        <f>VLOOKUP(Q200,リスト!U59:AA453,2,FALSE)</f>
        <v>#N/A</v>
      </c>
      <c r="P200" s="82" t="e">
        <f>VLOOKUP(O200,リスト!U:AA,2,FALSE)</f>
        <v>#N/A</v>
      </c>
      <c r="Q200" s="84"/>
      <c r="R200" s="45" t="str">
        <f>IFERROR(VLOOKUP(火発!Q200,リスト!W$1:X558,2,FALSE),"")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VLOOKUP(火発!R200,リスト!U61:AA250,5,FALSE)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IFERROR(VLOOKUP(火発!H201,リスト!G$1:H159,2,FALSE),"")</f>
        <v/>
      </c>
      <c r="J201" s="84"/>
      <c r="K201" s="42" t="str">
        <f>IFERROR(VLOOKUP(火発!J201,リスト!J$1:K255,2,FALSE),"")</f>
        <v/>
      </c>
      <c r="L201" s="84"/>
      <c r="M201" s="42" t="str">
        <f>IFERROR(VLOOKUP(火発!L201,リスト!O$1:P4993,2,FALSE),"")</f>
        <v/>
      </c>
      <c r="N201" s="82"/>
      <c r="O201" s="82" t="e">
        <f>VLOOKUP(Q201,リスト!U60:AA454,2,FALSE)</f>
        <v>#N/A</v>
      </c>
      <c r="P201" s="82" t="e">
        <f>VLOOKUP(O201,リスト!U:AA,2,FALSE)</f>
        <v>#N/A</v>
      </c>
      <c r="Q201" s="84"/>
      <c r="R201" s="45" t="str">
        <f>IFERROR(VLOOKUP(火発!Q201,リスト!W$1:X559,2,FALSE),"")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VLOOKUP(火発!R201,リスト!U62:AA251,5,FALSE)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IFERROR(VLOOKUP(火発!H202,リスト!G$1:H160,2,FALSE),"")</f>
        <v/>
      </c>
      <c r="J202" s="84"/>
      <c r="K202" s="42" t="str">
        <f>IFERROR(VLOOKUP(火発!J202,リスト!J$1:K256,2,FALSE),"")</f>
        <v/>
      </c>
      <c r="L202" s="84"/>
      <c r="M202" s="42" t="str">
        <f>IFERROR(VLOOKUP(火発!L202,リスト!O$1:P4994,2,FALSE),"")</f>
        <v/>
      </c>
      <c r="N202" s="82"/>
      <c r="O202" s="82" t="e">
        <f>VLOOKUP(Q202,リスト!U61:AA455,2,FALSE)</f>
        <v>#N/A</v>
      </c>
      <c r="P202" s="82" t="e">
        <f>VLOOKUP(O202,リスト!U:AA,2,FALSE)</f>
        <v>#N/A</v>
      </c>
      <c r="Q202" s="84"/>
      <c r="R202" s="45" t="str">
        <f>IFERROR(VLOOKUP(火発!Q202,リスト!W$1:X560,2,FALSE),"")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VLOOKUP(火発!R202,リスト!U63:AA252,5,FALSE)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IFERROR(VLOOKUP(火発!H203,リスト!G$1:H161,2,FALSE),"")</f>
        <v/>
      </c>
      <c r="J203" s="84"/>
      <c r="K203" s="42" t="str">
        <f>IFERROR(VLOOKUP(火発!J203,リスト!J$1:K257,2,FALSE),"")</f>
        <v/>
      </c>
      <c r="L203" s="84"/>
      <c r="M203" s="42" t="str">
        <f>IFERROR(VLOOKUP(火発!L203,リスト!O$1:P4995,2,FALSE),"")</f>
        <v/>
      </c>
      <c r="N203" s="82"/>
      <c r="O203" s="82" t="e">
        <f>VLOOKUP(Q203,リスト!U62:AA456,2,FALSE)</f>
        <v>#N/A</v>
      </c>
      <c r="P203" s="82" t="e">
        <f>VLOOKUP(O203,リスト!U:AA,2,FALSE)</f>
        <v>#N/A</v>
      </c>
      <c r="Q203" s="84"/>
      <c r="R203" s="45" t="str">
        <f>IFERROR(VLOOKUP(火発!Q203,リスト!W$1:X561,2,FALSE),"")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VLOOKUP(火発!R203,リスト!U64:AA253,5,FALSE)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IFERROR(VLOOKUP(火発!H204,リスト!G$1:H162,2,FALSE),"")</f>
        <v/>
      </c>
      <c r="J204" s="84"/>
      <c r="K204" s="42" t="str">
        <f>IFERROR(VLOOKUP(火発!J204,リスト!J$1:K258,2,FALSE),"")</f>
        <v/>
      </c>
      <c r="L204" s="84"/>
      <c r="M204" s="42" t="str">
        <f>IFERROR(VLOOKUP(火発!L204,リスト!O$1:P4996,2,FALSE),"")</f>
        <v/>
      </c>
      <c r="N204" s="82"/>
      <c r="O204" s="82" t="e">
        <f>VLOOKUP(Q204,リスト!U63:AA457,2,FALSE)</f>
        <v>#N/A</v>
      </c>
      <c r="P204" s="82" t="e">
        <f>VLOOKUP(O204,リスト!U:AA,2,FALSE)</f>
        <v>#N/A</v>
      </c>
      <c r="Q204" s="84"/>
      <c r="R204" s="45" t="str">
        <f>IFERROR(VLOOKUP(火発!Q204,リスト!W$1:X562,2,FALSE),"")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VLOOKUP(火発!R204,リスト!U65:AA254,5,FALSE)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IFERROR(VLOOKUP(火発!H205,リスト!G$1:H163,2,FALSE),"")</f>
        <v/>
      </c>
      <c r="J205" s="84"/>
      <c r="K205" s="42" t="str">
        <f>IFERROR(VLOOKUP(火発!J205,リスト!J$1:K259,2,FALSE),"")</f>
        <v/>
      </c>
      <c r="L205" s="84"/>
      <c r="M205" s="42" t="str">
        <f>IFERROR(VLOOKUP(火発!L205,リスト!O$1:P4997,2,FALSE),"")</f>
        <v/>
      </c>
      <c r="N205" s="82"/>
      <c r="O205" s="82" t="e">
        <f>VLOOKUP(Q205,リスト!U64:AA458,2,FALSE)</f>
        <v>#N/A</v>
      </c>
      <c r="P205" s="82" t="e">
        <f>VLOOKUP(O205,リスト!U:AA,2,FALSE)</f>
        <v>#N/A</v>
      </c>
      <c r="Q205" s="84"/>
      <c r="R205" s="45" t="str">
        <f>IFERROR(VLOOKUP(火発!Q205,リスト!W$1:X563,2,FALSE),"")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VLOOKUP(火発!R205,リスト!U66:AA255,5,FALSE)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IFERROR(VLOOKUP(火発!H206,リスト!G$1:H164,2,FALSE),"")</f>
        <v/>
      </c>
      <c r="J206" s="84"/>
      <c r="K206" s="42" t="str">
        <f>IFERROR(VLOOKUP(火発!J206,リスト!J$1:K260,2,FALSE),"")</f>
        <v/>
      </c>
      <c r="L206" s="84"/>
      <c r="M206" s="42" t="str">
        <f>IFERROR(VLOOKUP(火発!L206,リスト!O$1:P4998,2,FALSE),"")</f>
        <v/>
      </c>
      <c r="N206" s="82"/>
      <c r="O206" s="82" t="e">
        <f>VLOOKUP(Q206,リスト!U65:AA459,2,FALSE)</f>
        <v>#N/A</v>
      </c>
      <c r="P206" s="82" t="e">
        <f>VLOOKUP(O206,リスト!U:AA,2,FALSE)</f>
        <v>#N/A</v>
      </c>
      <c r="Q206" s="84"/>
      <c r="R206" s="45" t="str">
        <f>IFERROR(VLOOKUP(火発!Q206,リスト!W$1:X564,2,FALSE),"")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VLOOKUP(火発!R206,リスト!U67:AA256,5,FALSE)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IFERROR(VLOOKUP(火発!H207,リスト!G$1:H165,2,FALSE),"")</f>
        <v/>
      </c>
      <c r="J207" s="84"/>
      <c r="K207" s="42" t="str">
        <f>IFERROR(VLOOKUP(火発!J207,リスト!J$1:K261,2,FALSE),"")</f>
        <v/>
      </c>
      <c r="L207" s="84"/>
      <c r="M207" s="42" t="str">
        <f>IFERROR(VLOOKUP(火発!L207,リスト!O$1:P4999,2,FALSE),"")</f>
        <v/>
      </c>
      <c r="N207" s="82"/>
      <c r="O207" s="82" t="e">
        <f>VLOOKUP(Q207,リスト!U66:AA460,2,FALSE)</f>
        <v>#N/A</v>
      </c>
      <c r="P207" s="82" t="e">
        <f>VLOOKUP(O207,リスト!U:AA,2,FALSE)</f>
        <v>#N/A</v>
      </c>
      <c r="Q207" s="84"/>
      <c r="R207" s="45" t="str">
        <f>IFERROR(VLOOKUP(火発!Q207,リスト!W$1:X565,2,FALSE),"")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VLOOKUP(火発!R207,リスト!U68:AA257,5,FALSE)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IFERROR(VLOOKUP(火発!H208,リスト!G$1:H166,2,FALSE),"")</f>
        <v/>
      </c>
      <c r="J208" s="84"/>
      <c r="K208" s="42" t="str">
        <f>IFERROR(VLOOKUP(火発!J208,リスト!J$1:K262,2,FALSE),"")</f>
        <v/>
      </c>
      <c r="L208" s="84"/>
      <c r="M208" s="42" t="str">
        <f>IFERROR(VLOOKUP(火発!L208,リスト!O$1:P5000,2,FALSE),"")</f>
        <v/>
      </c>
      <c r="N208" s="82"/>
      <c r="O208" s="82" t="e">
        <f>VLOOKUP(Q208,リスト!U67:AA461,2,FALSE)</f>
        <v>#N/A</v>
      </c>
      <c r="P208" s="82" t="e">
        <f>VLOOKUP(O208,リスト!U:AA,2,FALSE)</f>
        <v>#N/A</v>
      </c>
      <c r="Q208" s="84"/>
      <c r="R208" s="45" t="str">
        <f>IFERROR(VLOOKUP(火発!Q208,リスト!W$1:X566,2,FALSE),"")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VLOOKUP(火発!R208,リスト!U69:AA258,5,FALSE)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IFERROR(VLOOKUP(火発!H209,リスト!G$1:H167,2,FALSE),"")</f>
        <v/>
      </c>
      <c r="J209" s="84"/>
      <c r="K209" s="42" t="str">
        <f>IFERROR(VLOOKUP(火発!J209,リスト!J$1:K263,2,FALSE),"")</f>
        <v/>
      </c>
      <c r="L209" s="84"/>
      <c r="M209" s="42" t="str">
        <f>IFERROR(VLOOKUP(火発!L209,リスト!O$1:P5001,2,FALSE),"")</f>
        <v/>
      </c>
      <c r="N209" s="82"/>
      <c r="O209" s="82" t="e">
        <f>VLOOKUP(Q209,リスト!U68:AA462,2,FALSE)</f>
        <v>#N/A</v>
      </c>
      <c r="P209" s="82" t="e">
        <f>VLOOKUP(O209,リスト!U:AA,2,FALSE)</f>
        <v>#N/A</v>
      </c>
      <c r="Q209" s="84"/>
      <c r="R209" s="45" t="str">
        <f>IFERROR(VLOOKUP(火発!Q209,リスト!W$1:X567,2,FALSE),"")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VLOOKUP(火発!R209,リスト!U70:AA259,5,FALSE)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IFERROR(VLOOKUP(火発!H210,リスト!G$1:H168,2,FALSE),"")</f>
        <v/>
      </c>
      <c r="J210" s="84"/>
      <c r="K210" s="42" t="str">
        <f>IFERROR(VLOOKUP(火発!J210,リスト!J$1:K264,2,FALSE),"")</f>
        <v/>
      </c>
      <c r="L210" s="84"/>
      <c r="M210" s="42" t="str">
        <f>IFERROR(VLOOKUP(火発!L210,リスト!O$1:P5002,2,FALSE),"")</f>
        <v/>
      </c>
      <c r="N210" s="82"/>
      <c r="O210" s="82" t="e">
        <f>VLOOKUP(Q210,リスト!U69:AA463,2,FALSE)</f>
        <v>#N/A</v>
      </c>
      <c r="P210" s="82" t="e">
        <f>VLOOKUP(O210,リスト!U:AA,2,FALSE)</f>
        <v>#N/A</v>
      </c>
      <c r="Q210" s="84"/>
      <c r="R210" s="45" t="str">
        <f>IFERROR(VLOOKUP(火発!Q210,リスト!W$1:X568,2,FALSE),"")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VLOOKUP(火発!R210,リスト!U71:AA260,5,FALSE)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IFERROR(VLOOKUP(火発!H211,リスト!G$1:H169,2,FALSE),"")</f>
        <v/>
      </c>
      <c r="J211" s="84"/>
      <c r="K211" s="42" t="str">
        <f>IFERROR(VLOOKUP(火発!J211,リスト!J$1:K265,2,FALSE),"")</f>
        <v/>
      </c>
      <c r="L211" s="84"/>
      <c r="M211" s="42" t="str">
        <f>IFERROR(VLOOKUP(火発!L211,リスト!O$1:P5003,2,FALSE),"")</f>
        <v/>
      </c>
      <c r="N211" s="82"/>
      <c r="O211" s="82" t="e">
        <f>VLOOKUP(Q211,リスト!U70:AA464,2,FALSE)</f>
        <v>#N/A</v>
      </c>
      <c r="P211" s="82" t="e">
        <f>VLOOKUP(O211,リスト!U:AA,2,FALSE)</f>
        <v>#N/A</v>
      </c>
      <c r="Q211" s="84"/>
      <c r="R211" s="45" t="str">
        <f>IFERROR(VLOOKUP(火発!Q211,リスト!W$1:X569,2,FALSE),"")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VLOOKUP(火発!R211,リスト!U72:AA261,5,FALSE)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IFERROR(VLOOKUP(火発!H212,リスト!G$1:H170,2,FALSE),"")</f>
        <v/>
      </c>
      <c r="J212" s="84"/>
      <c r="K212" s="42" t="str">
        <f>IFERROR(VLOOKUP(火発!J212,リスト!J$1:K266,2,FALSE),"")</f>
        <v/>
      </c>
      <c r="L212" s="84"/>
      <c r="M212" s="42" t="str">
        <f>IFERROR(VLOOKUP(火発!L212,リスト!O$1:P5004,2,FALSE),"")</f>
        <v/>
      </c>
      <c r="N212" s="82"/>
      <c r="O212" s="82" t="e">
        <f>VLOOKUP(Q212,リスト!U71:AA465,2,FALSE)</f>
        <v>#N/A</v>
      </c>
      <c r="P212" s="82" t="e">
        <f>VLOOKUP(O212,リスト!U:AA,2,FALSE)</f>
        <v>#N/A</v>
      </c>
      <c r="Q212" s="84"/>
      <c r="R212" s="45" t="str">
        <f>IFERROR(VLOOKUP(火発!Q212,リスト!W$1:X570,2,FALSE),"")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VLOOKUP(火発!R212,リスト!U73:AA262,5,FALSE)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IFERROR(VLOOKUP(火発!H213,リスト!G$1:H171,2,FALSE),"")</f>
        <v/>
      </c>
      <c r="J213" s="84"/>
      <c r="K213" s="42" t="str">
        <f>IFERROR(VLOOKUP(火発!J213,リスト!J$1:K267,2,FALSE),"")</f>
        <v/>
      </c>
      <c r="L213" s="84"/>
      <c r="M213" s="42" t="str">
        <f>IFERROR(VLOOKUP(火発!L213,リスト!O$1:P5005,2,FALSE),"")</f>
        <v/>
      </c>
      <c r="N213" s="82"/>
      <c r="O213" s="82" t="e">
        <f>VLOOKUP(Q213,リスト!U72:AA466,2,FALSE)</f>
        <v>#N/A</v>
      </c>
      <c r="P213" s="82" t="e">
        <f>VLOOKUP(O213,リスト!U:AA,2,FALSE)</f>
        <v>#N/A</v>
      </c>
      <c r="Q213" s="84"/>
      <c r="R213" s="45" t="str">
        <f>IFERROR(VLOOKUP(火発!Q213,リスト!W$1:X571,2,FALSE),"")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VLOOKUP(火発!R213,リスト!U74:AA263,5,FALSE)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IFERROR(VLOOKUP(火発!H214,リスト!G$1:H172,2,FALSE),"")</f>
        <v/>
      </c>
      <c r="J214" s="84"/>
      <c r="K214" s="42" t="str">
        <f>IFERROR(VLOOKUP(火発!J214,リスト!J$1:K268,2,FALSE),"")</f>
        <v/>
      </c>
      <c r="L214" s="84"/>
      <c r="M214" s="42" t="str">
        <f>IFERROR(VLOOKUP(火発!L214,リスト!O$1:P5006,2,FALSE),"")</f>
        <v/>
      </c>
      <c r="N214" s="82"/>
      <c r="O214" s="82" t="e">
        <f>VLOOKUP(Q214,リスト!U73:AA467,2,FALSE)</f>
        <v>#N/A</v>
      </c>
      <c r="P214" s="82" t="e">
        <f>VLOOKUP(O214,リスト!U:AA,2,FALSE)</f>
        <v>#N/A</v>
      </c>
      <c r="Q214" s="84"/>
      <c r="R214" s="45" t="str">
        <f>IFERROR(VLOOKUP(火発!Q214,リスト!W$1:X572,2,FALSE),"")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VLOOKUP(火発!R214,リスト!U75:AA264,5,FALSE)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IFERROR(VLOOKUP(火発!J215,リスト!J$1:K269,2,FALSE),"")</f>
        <v/>
      </c>
      <c r="L215" s="84"/>
      <c r="M215" s="42" t="str">
        <f>IFERROR(VLOOKUP(火発!L215,リスト!O$1:P5007,2,FALSE),"")</f>
        <v/>
      </c>
      <c r="N215" s="82"/>
      <c r="O215" s="82" t="e">
        <f>VLOOKUP(Q215,リスト!U74:AA468,2,FALSE)</f>
        <v>#N/A</v>
      </c>
      <c r="P215" s="82" t="e">
        <f>VLOOKUP(O215,リスト!U:AA,2,FALSE)</f>
        <v>#N/A</v>
      </c>
      <c r="Q215" s="84"/>
      <c r="R215" s="45" t="str">
        <f>IFERROR(VLOOKUP(火発!Q215,リスト!W$1:X573,2,FALSE),"")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VLOOKUP(火発!R215,リスト!U76:AA265,5,FALSE)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IFERROR(VLOOKUP(火発!H216,リスト!G$1:H135,2,FALSE),"")</f>
        <v/>
      </c>
      <c r="J216" s="84"/>
      <c r="K216" s="42" t="str">
        <f>IFERROR(VLOOKUP(火発!J216,リスト!J$1:K270,2,FALSE),"")</f>
        <v/>
      </c>
      <c r="L216" s="84"/>
      <c r="M216" s="42" t="str">
        <f>IFERROR(VLOOKUP(火発!L216,リスト!O$1:P5008,2,FALSE),"")</f>
        <v/>
      </c>
      <c r="N216" s="82"/>
      <c r="O216" s="82" t="e">
        <f>VLOOKUP(Q216,リスト!U75:AA469,2,FALSE)</f>
        <v>#N/A</v>
      </c>
      <c r="P216" s="82" t="e">
        <f>VLOOKUP(O216,リスト!U:AA,2,FALSE)</f>
        <v>#N/A</v>
      </c>
      <c r="Q216" s="84"/>
      <c r="R216" s="45" t="str">
        <f>IFERROR(VLOOKUP(火発!Q216,リスト!W$1:X574,2,FALSE),"")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VLOOKUP(火発!R216,リスト!U77:AA266,5,FALSE)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IFERROR(VLOOKUP(火発!H217,リスト!G$1:H136,2,FALSE),"")</f>
        <v/>
      </c>
      <c r="J217" s="84"/>
      <c r="K217" s="42" t="str">
        <f>IFERROR(VLOOKUP(火発!J217,リスト!J$1:K271,2,FALSE),"")</f>
        <v/>
      </c>
      <c r="L217" s="84"/>
      <c r="M217" s="42" t="str">
        <f>IFERROR(VLOOKUP(火発!L217,リスト!O$1:P5009,2,FALSE),"")</f>
        <v/>
      </c>
      <c r="N217" s="82"/>
      <c r="O217" s="82" t="e">
        <f>VLOOKUP(Q217,リスト!U76:AA470,2,FALSE)</f>
        <v>#N/A</v>
      </c>
      <c r="P217" s="82" t="e">
        <f>VLOOKUP(O217,リスト!U:AA,2,FALSE)</f>
        <v>#N/A</v>
      </c>
      <c r="Q217" s="84"/>
      <c r="R217" s="45" t="str">
        <f>IFERROR(VLOOKUP(火発!Q217,リスト!W$1:X575,2,FALSE),"")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VLOOKUP(火発!R217,リスト!U78:AA267,5,FALSE)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IFERROR(VLOOKUP(火発!H218,リスト!G$1:H137,2,FALSE),"")</f>
        <v/>
      </c>
      <c r="J218" s="84"/>
      <c r="K218" s="42" t="str">
        <f>IFERROR(VLOOKUP(火発!J218,リスト!J$1:K272,2,FALSE),"")</f>
        <v/>
      </c>
      <c r="L218" s="84"/>
      <c r="M218" s="42" t="str">
        <f>IFERROR(VLOOKUP(火発!L218,リスト!O$1:P5010,2,FALSE),"")</f>
        <v/>
      </c>
      <c r="N218" s="82"/>
      <c r="O218" s="82" t="e">
        <f>VLOOKUP(Q218,リスト!U77:AA471,2,FALSE)</f>
        <v>#N/A</v>
      </c>
      <c r="P218" s="82" t="e">
        <f>VLOOKUP(O218,リスト!U:AA,2,FALSE)</f>
        <v>#N/A</v>
      </c>
      <c r="Q218" s="84"/>
      <c r="R218" s="45" t="str">
        <f>IFERROR(VLOOKUP(火発!Q218,リスト!W$1:X576,2,FALSE),"")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VLOOKUP(火発!R218,リスト!U79:AA268,5,FALSE)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IFERROR(VLOOKUP(火発!H219,リスト!G$1:H138,2,FALSE),"")</f>
        <v/>
      </c>
      <c r="J219" s="84"/>
      <c r="K219" s="42" t="str">
        <f>IFERROR(VLOOKUP(火発!J219,リスト!J$1:K273,2,FALSE),"")</f>
        <v/>
      </c>
      <c r="L219" s="84"/>
      <c r="M219" s="42" t="str">
        <f>IFERROR(VLOOKUP(火発!L219,リスト!O$1:P5011,2,FALSE),"")</f>
        <v/>
      </c>
      <c r="N219" s="82"/>
      <c r="O219" s="82" t="e">
        <f>VLOOKUP(Q219,リスト!U78:AA472,2,FALSE)</f>
        <v>#N/A</v>
      </c>
      <c r="P219" s="82" t="e">
        <f>VLOOKUP(O219,リスト!U:AA,2,FALSE)</f>
        <v>#N/A</v>
      </c>
      <c r="Q219" s="84"/>
      <c r="R219" s="45" t="str">
        <f>IFERROR(VLOOKUP(火発!Q219,リスト!W$1:X577,2,FALSE),"")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VLOOKUP(火発!R219,リスト!U80:AA269,5,FALSE)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IFERROR(VLOOKUP(火発!H220,リスト!G$1:H139,2,FALSE),"")</f>
        <v/>
      </c>
      <c r="J220" s="84"/>
      <c r="K220" s="42" t="str">
        <f>IFERROR(VLOOKUP(火発!J220,リスト!J$1:K274,2,FALSE),"")</f>
        <v/>
      </c>
      <c r="L220" s="84"/>
      <c r="M220" s="42" t="str">
        <f>IFERROR(VLOOKUP(火発!L220,リスト!O$1:P5012,2,FALSE),"")</f>
        <v/>
      </c>
      <c r="N220" s="82"/>
      <c r="O220" s="82" t="e">
        <f>VLOOKUP(Q220,リスト!U79:AA473,2,FALSE)</f>
        <v>#N/A</v>
      </c>
      <c r="P220" s="82" t="e">
        <f>VLOOKUP(O220,リスト!U:AA,2,FALSE)</f>
        <v>#N/A</v>
      </c>
      <c r="Q220" s="84"/>
      <c r="R220" s="45" t="str">
        <f>IFERROR(VLOOKUP(火発!Q220,リスト!W$1:X578,2,FALSE),"")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VLOOKUP(火発!R220,リスト!U81:AA270,5,FALSE)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IFERROR(VLOOKUP(火発!H221,リスト!G$1:H140,2,FALSE),"")</f>
        <v/>
      </c>
      <c r="J221" s="84"/>
      <c r="K221" s="42" t="str">
        <f>IFERROR(VLOOKUP(火発!J221,リスト!J$1:K275,2,FALSE),"")</f>
        <v/>
      </c>
      <c r="L221" s="84"/>
      <c r="M221" s="42" t="str">
        <f>IFERROR(VLOOKUP(火発!L221,リスト!O$1:P5013,2,FALSE),"")</f>
        <v/>
      </c>
      <c r="N221" s="82"/>
      <c r="O221" s="82" t="e">
        <f>VLOOKUP(Q221,リスト!U80:AA474,2,FALSE)</f>
        <v>#N/A</v>
      </c>
      <c r="P221" s="82" t="e">
        <f>VLOOKUP(O221,リスト!U:AA,2,FALSE)</f>
        <v>#N/A</v>
      </c>
      <c r="Q221" s="84"/>
      <c r="R221" s="45" t="str">
        <f>IFERROR(VLOOKUP(火発!Q221,リスト!W$1:X579,2,FALSE),"")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VLOOKUP(火発!R221,リスト!U82:AA271,5,FALSE)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IFERROR(VLOOKUP(火発!H222,リスト!G$1:H141,2,FALSE),"")</f>
        <v/>
      </c>
      <c r="J222" s="84"/>
      <c r="K222" s="42" t="str">
        <f>IFERROR(VLOOKUP(火発!J222,リスト!J$1:K276,2,FALSE),"")</f>
        <v/>
      </c>
      <c r="L222" s="84"/>
      <c r="M222" s="42" t="str">
        <f>IFERROR(VLOOKUP(火発!L222,リスト!O$1:P5014,2,FALSE),"")</f>
        <v/>
      </c>
      <c r="N222" s="82"/>
      <c r="O222" s="82" t="e">
        <f>VLOOKUP(Q222,リスト!U81:AA475,2,FALSE)</f>
        <v>#N/A</v>
      </c>
      <c r="P222" s="82" t="e">
        <f>VLOOKUP(O222,リスト!U:AA,2,FALSE)</f>
        <v>#N/A</v>
      </c>
      <c r="Q222" s="84"/>
      <c r="R222" s="45" t="str">
        <f>IFERROR(VLOOKUP(火発!Q222,リスト!W$1:X580,2,FALSE),"")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VLOOKUP(火発!R222,リスト!U83:AA272,5,FALSE)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IFERROR(VLOOKUP(火発!H223,リスト!G$1:H142,2,FALSE),"")</f>
        <v/>
      </c>
      <c r="J223" s="84"/>
      <c r="K223" s="42" t="str">
        <f>IFERROR(VLOOKUP(火発!J223,リスト!J$1:K277,2,FALSE),"")</f>
        <v/>
      </c>
      <c r="L223" s="84"/>
      <c r="M223" s="42" t="str">
        <f>IFERROR(VLOOKUP(火発!L223,リスト!O$1:P5015,2,FALSE),"")</f>
        <v/>
      </c>
      <c r="N223" s="82"/>
      <c r="O223" s="82" t="e">
        <f>VLOOKUP(Q223,リスト!U82:AA476,2,FALSE)</f>
        <v>#N/A</v>
      </c>
      <c r="P223" s="82" t="e">
        <f>VLOOKUP(O223,リスト!U:AA,2,FALSE)</f>
        <v>#N/A</v>
      </c>
      <c r="Q223" s="84"/>
      <c r="R223" s="45" t="str">
        <f>IFERROR(VLOOKUP(火発!Q223,リスト!W$1:X581,2,FALSE),"")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VLOOKUP(火発!R223,リスト!U84:AA273,5,FALSE)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IFERROR(VLOOKUP(火発!H224,リスト!G$1:H143,2,FALSE),"")</f>
        <v/>
      </c>
      <c r="J224" s="84"/>
      <c r="K224" s="42" t="str">
        <f>IFERROR(VLOOKUP(火発!J224,リスト!J$1:K278,2,FALSE),"")</f>
        <v/>
      </c>
      <c r="L224" s="84"/>
      <c r="M224" s="42" t="str">
        <f>IFERROR(VLOOKUP(火発!L224,リスト!O$1:P5016,2,FALSE),"")</f>
        <v/>
      </c>
      <c r="N224" s="82"/>
      <c r="O224" s="82" t="e">
        <f>VLOOKUP(Q224,リスト!U83:AA477,2,FALSE)</f>
        <v>#N/A</v>
      </c>
      <c r="P224" s="82" t="e">
        <f>VLOOKUP(O224,リスト!U:AA,2,FALSE)</f>
        <v>#N/A</v>
      </c>
      <c r="Q224" s="84"/>
      <c r="R224" s="45" t="str">
        <f>IFERROR(VLOOKUP(火発!Q224,リスト!W$1:X582,2,FALSE),"")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VLOOKUP(火発!R224,リスト!U85:AA274,5,FALSE)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IFERROR(VLOOKUP(火発!H225,リスト!G$1:H144,2,FALSE),"")</f>
        <v/>
      </c>
      <c r="J225" s="84"/>
      <c r="K225" s="42" t="str">
        <f>IFERROR(VLOOKUP(火発!J225,リスト!J$1:K279,2,FALSE),"")</f>
        <v/>
      </c>
      <c r="L225" s="84"/>
      <c r="M225" s="42" t="str">
        <f>IFERROR(VLOOKUP(火発!L225,リスト!O$1:P5017,2,FALSE),"")</f>
        <v/>
      </c>
      <c r="N225" s="82"/>
      <c r="O225" s="82" t="e">
        <f>VLOOKUP(Q225,リスト!U84:AA478,2,FALSE)</f>
        <v>#N/A</v>
      </c>
      <c r="P225" s="82" t="e">
        <f>VLOOKUP(O225,リスト!U:AA,2,FALSE)</f>
        <v>#N/A</v>
      </c>
      <c r="Q225" s="84"/>
      <c r="R225" s="45" t="str">
        <f>IFERROR(VLOOKUP(火発!Q225,リスト!W$1:X583,2,FALSE),"")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VLOOKUP(火発!R225,リスト!U86:AA275,5,FALSE)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IFERROR(VLOOKUP(火発!H226,リスト!G$1:H145,2,FALSE),"")</f>
        <v/>
      </c>
      <c r="J226" s="84"/>
      <c r="K226" s="42" t="str">
        <f>IFERROR(VLOOKUP(火発!J226,リスト!J$1:K280,2,FALSE),"")</f>
        <v/>
      </c>
      <c r="L226" s="84"/>
      <c r="M226" s="42" t="str">
        <f>IFERROR(VLOOKUP(火発!L226,リスト!O$1:P5018,2,FALSE),"")</f>
        <v/>
      </c>
      <c r="N226" s="82"/>
      <c r="O226" s="82" t="e">
        <f>VLOOKUP(Q226,リスト!U85:AA479,2,FALSE)</f>
        <v>#N/A</v>
      </c>
      <c r="P226" s="82" t="e">
        <f>VLOOKUP(O226,リスト!U:AA,2,FALSE)</f>
        <v>#N/A</v>
      </c>
      <c r="Q226" s="84"/>
      <c r="R226" s="45" t="str">
        <f>IFERROR(VLOOKUP(火発!Q226,リスト!W$1:X584,2,FALSE),"")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VLOOKUP(火発!R226,リスト!U87:AA276,5,FALSE)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IFERROR(VLOOKUP(火発!H227,リスト!G$1:H146,2,FALSE),"")</f>
        <v/>
      </c>
      <c r="J227" s="84"/>
      <c r="K227" s="42" t="str">
        <f>IFERROR(VLOOKUP(火発!J227,リスト!J$1:K281,2,FALSE),"")</f>
        <v/>
      </c>
      <c r="L227" s="84"/>
      <c r="M227" s="42" t="str">
        <f>IFERROR(VLOOKUP(火発!L227,リスト!O$1:P5019,2,FALSE),"")</f>
        <v/>
      </c>
      <c r="N227" s="82"/>
      <c r="O227" s="82" t="e">
        <f>VLOOKUP(Q227,リスト!U86:AA480,2,FALSE)</f>
        <v>#N/A</v>
      </c>
      <c r="P227" s="82" t="e">
        <f>VLOOKUP(O227,リスト!U:AA,2,FALSE)</f>
        <v>#N/A</v>
      </c>
      <c r="Q227" s="84"/>
      <c r="R227" s="45" t="str">
        <f>IFERROR(VLOOKUP(火発!Q227,リスト!W$1:X585,2,FALSE),"")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VLOOKUP(火発!R227,リスト!U88:AA277,5,FALSE)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IFERROR(VLOOKUP(火発!H228,リスト!G$1:H147,2,FALSE),"")</f>
        <v/>
      </c>
      <c r="J228" s="84"/>
      <c r="K228" s="42" t="str">
        <f>IFERROR(VLOOKUP(火発!J228,リスト!J$1:K282,2,FALSE),"")</f>
        <v/>
      </c>
      <c r="L228" s="84"/>
      <c r="M228" s="42" t="str">
        <f>IFERROR(VLOOKUP(火発!L228,リスト!O$1:P5020,2,FALSE),"")</f>
        <v/>
      </c>
      <c r="N228" s="82"/>
      <c r="O228" s="82" t="e">
        <f>VLOOKUP(Q228,リスト!U87:AA481,2,FALSE)</f>
        <v>#N/A</v>
      </c>
      <c r="P228" s="82" t="e">
        <f>VLOOKUP(O228,リスト!U:AA,2,FALSE)</f>
        <v>#N/A</v>
      </c>
      <c r="Q228" s="84"/>
      <c r="R228" s="45" t="str">
        <f>IFERROR(VLOOKUP(火発!Q228,リスト!W$1:X586,2,FALSE),"")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VLOOKUP(火発!R228,リスト!U89:AA278,5,FALSE)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IFERROR(VLOOKUP(火発!H229,リスト!G$1:H148,2,FALSE),"")</f>
        <v/>
      </c>
      <c r="J229" s="84"/>
      <c r="K229" s="42" t="str">
        <f>IFERROR(VLOOKUP(火発!J229,リスト!J$1:K283,2,FALSE),"")</f>
        <v/>
      </c>
      <c r="L229" s="84"/>
      <c r="M229" s="42" t="str">
        <f>IFERROR(VLOOKUP(火発!L229,リスト!O$1:P5021,2,FALSE),"")</f>
        <v/>
      </c>
      <c r="N229" s="82"/>
      <c r="O229" s="82" t="e">
        <f>VLOOKUP(Q229,リスト!U88:AA482,2,FALSE)</f>
        <v>#N/A</v>
      </c>
      <c r="P229" s="82" t="e">
        <f>VLOOKUP(O229,リスト!U:AA,2,FALSE)</f>
        <v>#N/A</v>
      </c>
      <c r="Q229" s="84"/>
      <c r="R229" s="45" t="str">
        <f>IFERROR(VLOOKUP(火発!Q229,リスト!W$1:X587,2,FALSE),"")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VLOOKUP(火発!R229,リスト!U90:AA279,5,FALSE)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IFERROR(VLOOKUP(火発!H230,リスト!G$1:H149,2,FALSE),"")</f>
        <v/>
      </c>
      <c r="J230" s="84"/>
      <c r="K230" s="42" t="str">
        <f>IFERROR(VLOOKUP(火発!J230,リスト!J$1:K284,2,FALSE),"")</f>
        <v/>
      </c>
      <c r="L230" s="84"/>
      <c r="M230" s="42" t="str">
        <f>IFERROR(VLOOKUP(火発!L230,リスト!O$1:P5022,2,FALSE),"")</f>
        <v/>
      </c>
      <c r="N230" s="82"/>
      <c r="O230" s="82" t="e">
        <f>VLOOKUP(Q230,リスト!U89:AA483,2,FALSE)</f>
        <v>#N/A</v>
      </c>
      <c r="P230" s="82" t="e">
        <f>VLOOKUP(O230,リスト!U:AA,2,FALSE)</f>
        <v>#N/A</v>
      </c>
      <c r="Q230" s="84"/>
      <c r="R230" s="45" t="str">
        <f>IFERROR(VLOOKUP(火発!Q230,リスト!W$1:X588,2,FALSE),"")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VLOOKUP(火発!R230,リスト!U91:AA280,5,FALSE)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IFERROR(VLOOKUP(火発!H231,リスト!G$1:H150,2,FALSE),"")</f>
        <v/>
      </c>
      <c r="J231" s="84"/>
      <c r="K231" s="42" t="str">
        <f>IFERROR(VLOOKUP(火発!J231,リスト!J$1:K285,2,FALSE),"")</f>
        <v/>
      </c>
      <c r="L231" s="84"/>
      <c r="M231" s="42" t="str">
        <f>IFERROR(VLOOKUP(火発!L231,リスト!O$1:P5023,2,FALSE),"")</f>
        <v/>
      </c>
      <c r="N231" s="82"/>
      <c r="O231" s="82" t="e">
        <f>VLOOKUP(Q231,リスト!U90:AA484,2,FALSE)</f>
        <v>#N/A</v>
      </c>
      <c r="P231" s="82" t="e">
        <f>VLOOKUP(O231,リスト!U:AA,2,FALSE)</f>
        <v>#N/A</v>
      </c>
      <c r="Q231" s="84"/>
      <c r="R231" s="45" t="str">
        <f>IFERROR(VLOOKUP(火発!Q231,リスト!W$1:X589,2,FALSE),"")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VLOOKUP(火発!R231,リスト!U92:AA281,5,FALSE)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IFERROR(VLOOKUP(火発!H232,リスト!G$1:H151,2,FALSE),"")</f>
        <v/>
      </c>
      <c r="J232" s="84"/>
      <c r="K232" s="42" t="str">
        <f>IFERROR(VLOOKUP(火発!J232,リスト!J$1:K286,2,FALSE),"")</f>
        <v/>
      </c>
      <c r="L232" s="84"/>
      <c r="M232" s="42" t="str">
        <f>IFERROR(VLOOKUP(火発!L232,リスト!O$1:P5024,2,FALSE),"")</f>
        <v/>
      </c>
      <c r="N232" s="82"/>
      <c r="O232" s="82" t="e">
        <f>VLOOKUP(Q232,リスト!U91:AA485,2,FALSE)</f>
        <v>#N/A</v>
      </c>
      <c r="P232" s="82" t="e">
        <f>VLOOKUP(O232,リスト!U:AA,2,FALSE)</f>
        <v>#N/A</v>
      </c>
      <c r="Q232" s="84"/>
      <c r="R232" s="45" t="str">
        <f>IFERROR(VLOOKUP(火発!Q232,リスト!W$1:X590,2,FALSE),"")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VLOOKUP(火発!R232,リスト!U93:AA282,5,FALSE)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IFERROR(VLOOKUP(火発!H233,リスト!G$1:H152,2,FALSE),"")</f>
        <v/>
      </c>
      <c r="J233" s="84"/>
      <c r="K233" s="42" t="str">
        <f>IFERROR(VLOOKUP(火発!J233,リスト!J$1:K287,2,FALSE),"")</f>
        <v/>
      </c>
      <c r="L233" s="84"/>
      <c r="M233" s="42" t="str">
        <f>IFERROR(VLOOKUP(火発!L233,リスト!O$1:P5025,2,FALSE),"")</f>
        <v/>
      </c>
      <c r="N233" s="82"/>
      <c r="O233" s="82" t="e">
        <f>VLOOKUP(Q233,リスト!U92:AA486,2,FALSE)</f>
        <v>#N/A</v>
      </c>
      <c r="P233" s="82" t="e">
        <f>VLOOKUP(O233,リスト!U:AA,2,FALSE)</f>
        <v>#N/A</v>
      </c>
      <c r="Q233" s="84"/>
      <c r="R233" s="45" t="str">
        <f>IFERROR(VLOOKUP(火発!Q233,リスト!W$1:X591,2,FALSE),"")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VLOOKUP(火発!R233,リスト!U94:AA283,5,FALSE)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83CF13B-FD22-40F1-B694-9707F89BC39A}">
          <x14:formula1>
            <xm:f>リスト!$AC$3:$AC$11</xm:f>
          </x14:formula1>
          <xm:sqref>S7:S129 S194:S233</xm:sqref>
        </x14:dataValidation>
        <x14:dataValidation type="list" allowBlank="1" showInputMessage="1" showErrorMessage="1" xr:uid="{E7AE28A3-1BAE-4F6B-A196-027F6D272D90}">
          <x14:formula1>
            <xm:f>リスト!$AQ$3:$AQ$6</xm:f>
          </x14:formula1>
          <xm:sqref>Z7:Z233</xm:sqref>
        </x14:dataValidation>
        <x14:dataValidation type="list" allowBlank="1" showInputMessage="1" showErrorMessage="1" xr:uid="{C3DCC7EB-6E6C-41E3-A546-9C53CF829667}">
          <x14:formula1>
            <xm:f>リスト!$B$3:$B$9</xm:f>
          </x14:formula1>
          <xm:sqref>E7:E233</xm:sqref>
        </x14:dataValidation>
        <x14:dataValidation type="list" allowBlank="1" showInputMessage="1" showErrorMessage="1" xr:uid="{E5DEF25C-4B89-4DFA-8962-99E1B5B2960F}">
          <x14:formula1>
            <xm:f>リスト!$E$3:$E$6</xm:f>
          </x14:formula1>
          <xm:sqref>D7:D233</xm:sqref>
        </x14:dataValidation>
        <x14:dataValidation type="list" allowBlank="1" showInputMessage="1" showErrorMessage="1" xr:uid="{3AB2EB0E-9F26-4326-A8BB-13D06175C6B1}">
          <x14:formula1>
            <xm:f>リスト!$S$3:$S$7</xm:f>
          </x14:formula1>
          <xm:sqref>N7:N233</xm:sqref>
        </x14:dataValidation>
        <x14:dataValidation type="list" allowBlank="1" showInputMessage="1" showErrorMessage="1" xr:uid="{DB7355AE-4B70-4C8B-B658-19FEE9984D1F}">
          <x14:formula1>
            <xm:f>リスト!$M$3:$M$15</xm:f>
          </x14:formula1>
          <xm:sqref>Y1:Y1048576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36C3-D8A9-46F4-BEA2-472A9877DCFF}">
  <sheetPr>
    <tabColor rgb="FFFFFF00"/>
  </sheetPr>
  <dimension ref="A3:BN2231"/>
  <sheetViews>
    <sheetView zoomScale="140" zoomScaleNormal="140" workbookViewId="0">
      <pane ySplit="6" topLeftCell="A7" activePane="bottomLeft" state="frozen"/>
      <selection activeCell="K17" sqref="K17:K18"/>
      <selection pane="bottomLeft" activeCell="K17" sqref="K17:K18"/>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IFERROR(VLOOKUP(水発!H7,リスト!G$1:H100,2,FALSE),"")</f>
        <v/>
      </c>
      <c r="J7" s="84"/>
      <c r="K7" s="42" t="str">
        <f>IFERROR(VLOOKUP(水発!J7,リスト!J$1:K196,2,FALSE),"")</f>
        <v/>
      </c>
      <c r="L7" s="84"/>
      <c r="M7" s="42" t="str">
        <f>IFERROR(VLOOKUP(水発!L7,リスト!O$1:P4934,2,FALSE),"")</f>
        <v/>
      </c>
      <c r="N7" s="82"/>
      <c r="O7" s="82"/>
      <c r="P7" s="82"/>
      <c r="Q7" s="84"/>
      <c r="R7" s="45" t="str">
        <f>IFERROR(VLOOKUP(水発!Q7,リスト!W$1:X500,2,FALSE),"")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VLOOKUP(水発!R7,リスト!U3:AA192,5,FALSE)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IFERROR(VLOOKUP(水発!H8,リスト!G$1:H101,2,FALSE),"")</f>
        <v/>
      </c>
      <c r="J8" s="84"/>
      <c r="K8" s="42" t="str">
        <f>IFERROR(VLOOKUP(水発!J8,リスト!J$1:K197,2,FALSE),"")</f>
        <v/>
      </c>
      <c r="L8" s="84"/>
      <c r="M8" s="42" t="str">
        <f>IFERROR(VLOOKUP(水発!L8,リスト!O$1:P4935,2,FALSE),"")</f>
        <v/>
      </c>
      <c r="N8" s="82"/>
      <c r="O8" s="82" t="e">
        <f>VLOOKUP(Q8,リスト!U2:AA396,2,FALSE)</f>
        <v>#N/A</v>
      </c>
      <c r="P8" s="82" t="e">
        <f>VLOOKUP(O8,リスト!U:AA,2,FALSE)</f>
        <v>#N/A</v>
      </c>
      <c r="Q8" s="84"/>
      <c r="R8" s="45" t="str">
        <f>IFERROR(VLOOKUP(水発!Q8,リスト!W$1:X501,2,FALSE),"")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VLOOKUP(水発!R8,リスト!U4:AA193,5,FALSE)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IFERROR(VLOOKUP(水発!H9,リスト!G$1:H102,2,FALSE),"")</f>
        <v/>
      </c>
      <c r="J9" s="84"/>
      <c r="K9" s="42" t="str">
        <f>IFERROR(VLOOKUP(水発!J9,リスト!J$1:K198,2,FALSE),"")</f>
        <v/>
      </c>
      <c r="L9" s="84"/>
      <c r="M9" s="42" t="str">
        <f>IFERROR(VLOOKUP(水発!L9,リスト!O$1:P4936,2,FALSE),"")</f>
        <v/>
      </c>
      <c r="N9" s="82"/>
      <c r="O9" s="82" t="e">
        <f>VLOOKUP(Q9,リスト!U3:AA397,2,FALSE)</f>
        <v>#N/A</v>
      </c>
      <c r="P9" s="82" t="e">
        <f>VLOOKUP(O9,リスト!U:AA,2,FALSE)</f>
        <v>#N/A</v>
      </c>
      <c r="Q9" s="84"/>
      <c r="R9" s="45" t="str">
        <f>IFERROR(VLOOKUP(水発!Q9,リスト!W$1:X502,2,FALSE),"")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VLOOKUP(水発!R9,リスト!U5:AA194,5,FALSE)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IFERROR(VLOOKUP(水発!H10,リスト!G$1:H15,2,FALSE),"")</f>
        <v/>
      </c>
      <c r="J10" s="84"/>
      <c r="K10" s="42" t="str">
        <f>IFERROR(VLOOKUP(水発!J10,リスト!J$1:K111,2,FALSE),"")</f>
        <v/>
      </c>
      <c r="L10" s="84"/>
      <c r="M10" s="42" t="str">
        <f>IFERROR(VLOOKUP(水発!L10,リスト!O$1:P4849,2,FALSE),"")</f>
        <v/>
      </c>
      <c r="N10" s="82"/>
      <c r="O10" s="82" t="e">
        <f>VLOOKUP(Q10,リスト!#REF!,2,FALSE)</f>
        <v>#REF!</v>
      </c>
      <c r="P10" s="82" t="e">
        <f>VLOOKUP(O10,リスト!U:AA,2,FALSE)</f>
        <v>#REF!</v>
      </c>
      <c r="Q10" s="84"/>
      <c r="R10" s="45" t="str">
        <f>IFERROR(VLOOKUP(水発!Q10,リスト!W$1:X415,2,FALSE),"")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VLOOKUP(水発!R10,リスト!#REF!,5,FALSE)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IFERROR(VLOOKUP(水発!H11,リスト!G$1:H16,2,FALSE),"")</f>
        <v/>
      </c>
      <c r="J11" s="84"/>
      <c r="K11" s="42" t="str">
        <f>IFERROR(VLOOKUP(水発!J11,リスト!J$1:K112,2,FALSE),"")</f>
        <v/>
      </c>
      <c r="L11" s="84"/>
      <c r="M11" s="42" t="str">
        <f>IFERROR(VLOOKUP(水発!L11,リスト!O$1:P4850,2,FALSE),"")</f>
        <v/>
      </c>
      <c r="N11" s="82"/>
      <c r="O11" s="82" t="e">
        <f>VLOOKUP(Q11,リスト!#REF!,2,FALSE)</f>
        <v>#REF!</v>
      </c>
      <c r="P11" s="82" t="e">
        <f>VLOOKUP(O11,リスト!U:AA,2,FALSE)</f>
        <v>#REF!</v>
      </c>
      <c r="Q11" s="84"/>
      <c r="R11" s="45" t="str">
        <f>IFERROR(VLOOKUP(水発!Q11,リスト!W$1:X416,2,FALSE),"")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VLOOKUP(水発!R11,リスト!#REF!,5,FALSE)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IFERROR(VLOOKUP(水発!H12,リスト!G$1:H17,2,FALSE),"")</f>
        <v/>
      </c>
      <c r="J12" s="84"/>
      <c r="K12" s="42" t="str">
        <f>IFERROR(VLOOKUP(水発!J12,リスト!J$1:K113,2,FALSE),"")</f>
        <v/>
      </c>
      <c r="L12" s="84"/>
      <c r="M12" s="42" t="str">
        <f>IFERROR(VLOOKUP(水発!L12,リスト!O$1:P4851,2,FALSE),"")</f>
        <v/>
      </c>
      <c r="N12" s="82"/>
      <c r="O12" s="82" t="e">
        <f>VLOOKUP(Q12,リスト!#REF!,2,FALSE)</f>
        <v>#REF!</v>
      </c>
      <c r="P12" s="82" t="e">
        <f>VLOOKUP(O12,リスト!U:AA,2,FALSE)</f>
        <v>#REF!</v>
      </c>
      <c r="Q12" s="84"/>
      <c r="R12" s="45" t="str">
        <f>IFERROR(VLOOKUP(水発!Q12,リスト!W$1:X417,2,FALSE),"")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VLOOKUP(水発!R12,リスト!#REF!,5,FALSE)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IFERROR(VLOOKUP(水発!H13,リスト!G$1:H18,2,FALSE),"")</f>
        <v/>
      </c>
      <c r="J13" s="84"/>
      <c r="K13" s="42" t="str">
        <f>IFERROR(VLOOKUP(水発!J13,リスト!J$1:K114,2,FALSE),"")</f>
        <v/>
      </c>
      <c r="L13" s="84"/>
      <c r="M13" s="42" t="str">
        <f>IFERROR(VLOOKUP(水発!L13,リスト!O$1:P4852,2,FALSE),"")</f>
        <v/>
      </c>
      <c r="N13" s="82"/>
      <c r="O13" s="82" t="e">
        <f>VLOOKUP(Q13,リスト!#REF!,2,FALSE)</f>
        <v>#REF!</v>
      </c>
      <c r="P13" s="82" t="e">
        <f>VLOOKUP(O13,リスト!U:AA,2,FALSE)</f>
        <v>#REF!</v>
      </c>
      <c r="Q13" s="84"/>
      <c r="R13" s="45" t="str">
        <f>IFERROR(VLOOKUP(水発!Q13,リスト!W$1:X418,2,FALSE),"")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VLOOKUP(水発!R13,リスト!#REF!,5,FALSE)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IFERROR(VLOOKUP(水発!H14,リスト!G$1:H19,2,FALSE),"")</f>
        <v/>
      </c>
      <c r="J14" s="84"/>
      <c r="K14" s="42" t="str">
        <f>IFERROR(VLOOKUP(水発!J14,リスト!J$1:K115,2,FALSE),"")</f>
        <v/>
      </c>
      <c r="L14" s="84"/>
      <c r="M14" s="42" t="str">
        <f>IFERROR(VLOOKUP(水発!L14,リスト!O$1:P4853,2,FALSE),"")</f>
        <v/>
      </c>
      <c r="N14" s="82"/>
      <c r="O14" s="82" t="e">
        <f>VLOOKUP(Q14,リスト!#REF!,2,FALSE)</f>
        <v>#REF!</v>
      </c>
      <c r="P14" s="82" t="e">
        <f>VLOOKUP(O14,リスト!U:AA,2,FALSE)</f>
        <v>#REF!</v>
      </c>
      <c r="Q14" s="84"/>
      <c r="R14" s="45" t="str">
        <f>IFERROR(VLOOKUP(水発!Q14,リスト!W$1:X419,2,FALSE),"")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VLOOKUP(水発!R14,リスト!#REF!,5,FALSE)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IFERROR(VLOOKUP(水発!H15,リスト!G$1:H20,2,FALSE),"")</f>
        <v/>
      </c>
      <c r="J15" s="84"/>
      <c r="K15" s="42" t="str">
        <f>IFERROR(VLOOKUP(水発!J15,リスト!J$1:K116,2,FALSE),"")</f>
        <v/>
      </c>
      <c r="L15" s="84"/>
      <c r="M15" s="42" t="str">
        <f>IFERROR(VLOOKUP(水発!L15,リスト!O$1:P4854,2,FALSE),"")</f>
        <v/>
      </c>
      <c r="N15" s="82"/>
      <c r="O15" s="82" t="e">
        <f>VLOOKUP(Q15,リスト!#REF!,2,FALSE)</f>
        <v>#REF!</v>
      </c>
      <c r="P15" s="82" t="e">
        <f>VLOOKUP(O15,リスト!U:AA,2,FALSE)</f>
        <v>#REF!</v>
      </c>
      <c r="Q15" s="84"/>
      <c r="R15" s="45" t="str">
        <f>IFERROR(VLOOKUP(水発!Q15,リスト!W$1:X420,2,FALSE),"")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VLOOKUP(水発!R15,リスト!#REF!,5,FALSE)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IFERROR(VLOOKUP(水発!H16,リスト!G$1:H21,2,FALSE),"")</f>
        <v/>
      </c>
      <c r="J16" s="84"/>
      <c r="K16" s="42" t="str">
        <f>IFERROR(VLOOKUP(水発!J16,リスト!J$1:K117,2,FALSE),"")</f>
        <v/>
      </c>
      <c r="L16" s="84"/>
      <c r="M16" s="42" t="str">
        <f>IFERROR(VLOOKUP(水発!L16,リスト!O$1:P4855,2,FALSE),"")</f>
        <v/>
      </c>
      <c r="N16" s="82"/>
      <c r="O16" s="82" t="e">
        <f>VLOOKUP(Q16,リスト!#REF!,2,FALSE)</f>
        <v>#REF!</v>
      </c>
      <c r="P16" s="82" t="e">
        <f>VLOOKUP(O16,リスト!U:AA,2,FALSE)</f>
        <v>#REF!</v>
      </c>
      <c r="Q16" s="84"/>
      <c r="R16" s="45" t="str">
        <f>IFERROR(VLOOKUP(水発!Q16,リスト!W$1:X421,2,FALSE),"")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VLOOKUP(水発!R16,リスト!#REF!,5,FALSE)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IFERROR(VLOOKUP(水発!H17,リスト!G$1:H22,2,FALSE),"")</f>
        <v/>
      </c>
      <c r="J17" s="84"/>
      <c r="K17" s="42" t="str">
        <f>IFERROR(VLOOKUP(水発!J17,リスト!J$1:K118,2,FALSE),"")</f>
        <v/>
      </c>
      <c r="L17" s="84"/>
      <c r="M17" s="42" t="str">
        <f>IFERROR(VLOOKUP(水発!L17,リスト!O$1:P4856,2,FALSE),"")</f>
        <v/>
      </c>
      <c r="N17" s="82"/>
      <c r="O17" s="82" t="e">
        <f>VLOOKUP(Q17,リスト!#REF!,2,FALSE)</f>
        <v>#REF!</v>
      </c>
      <c r="P17" s="82" t="e">
        <f>VLOOKUP(O17,リスト!U:AA,2,FALSE)</f>
        <v>#REF!</v>
      </c>
      <c r="Q17" s="84"/>
      <c r="R17" s="45" t="str">
        <f>IFERROR(VLOOKUP(水発!Q17,リスト!W$1:X422,2,FALSE),"")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VLOOKUP(水発!R17,リスト!#REF!,5,FALSE)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IFERROR(VLOOKUP(水発!H18,リスト!G$1:H23,2,FALSE),"")</f>
        <v/>
      </c>
      <c r="J18" s="84"/>
      <c r="K18" s="42" t="str">
        <f>IFERROR(VLOOKUP(水発!J18,リスト!J$1:K119,2,FALSE),"")</f>
        <v/>
      </c>
      <c r="L18" s="84"/>
      <c r="M18" s="42" t="str">
        <f>IFERROR(VLOOKUP(水発!L18,リスト!O$1:P4857,2,FALSE),"")</f>
        <v/>
      </c>
      <c r="N18" s="82"/>
      <c r="O18" s="82" t="e">
        <f>VLOOKUP(Q18,リスト!#REF!,2,FALSE)</f>
        <v>#REF!</v>
      </c>
      <c r="P18" s="82" t="e">
        <f>VLOOKUP(O18,リスト!U:AA,2,FALSE)</f>
        <v>#REF!</v>
      </c>
      <c r="Q18" s="84"/>
      <c r="R18" s="45" t="str">
        <f>IFERROR(VLOOKUP(水発!Q18,リスト!W$1:X423,2,FALSE),"")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VLOOKUP(水発!R18,リスト!#REF!,5,FALSE)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IFERROR(VLOOKUP(水発!H19,リスト!G$1:H24,2,FALSE),"")</f>
        <v/>
      </c>
      <c r="J19" s="84"/>
      <c r="K19" s="42" t="str">
        <f>IFERROR(VLOOKUP(水発!J19,リスト!J$1:K120,2,FALSE),"")</f>
        <v/>
      </c>
      <c r="L19" s="84"/>
      <c r="M19" s="42" t="str">
        <f>IFERROR(VLOOKUP(水発!L19,リスト!O$1:P4858,2,FALSE),"")</f>
        <v/>
      </c>
      <c r="N19" s="82"/>
      <c r="O19" s="82" t="e">
        <f>VLOOKUP(Q19,リスト!#REF!,2,FALSE)</f>
        <v>#REF!</v>
      </c>
      <c r="P19" s="82" t="e">
        <f>VLOOKUP(O19,リスト!U:AA,2,FALSE)</f>
        <v>#REF!</v>
      </c>
      <c r="Q19" s="84"/>
      <c r="R19" s="45" t="str">
        <f>IFERROR(VLOOKUP(水発!Q19,リスト!W$1:X424,2,FALSE),"")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VLOOKUP(水発!R19,リスト!#REF!,5,FALSE)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IFERROR(VLOOKUP(水発!H20,リスト!G$1:H25,2,FALSE),"")</f>
        <v/>
      </c>
      <c r="J20" s="84"/>
      <c r="K20" s="42" t="str">
        <f>IFERROR(VLOOKUP(水発!J20,リスト!J$1:K121,2,FALSE),"")</f>
        <v/>
      </c>
      <c r="L20" s="84"/>
      <c r="M20" s="42" t="str">
        <f>IFERROR(VLOOKUP(水発!L20,リスト!O$1:P4859,2,FALSE),"")</f>
        <v/>
      </c>
      <c r="N20" s="82"/>
      <c r="O20" s="82" t="e">
        <f>VLOOKUP(Q20,リスト!#REF!,2,FALSE)</f>
        <v>#REF!</v>
      </c>
      <c r="P20" s="82" t="e">
        <f>VLOOKUP(O20,リスト!U:AA,2,FALSE)</f>
        <v>#REF!</v>
      </c>
      <c r="Q20" s="84"/>
      <c r="R20" s="45" t="str">
        <f>IFERROR(VLOOKUP(水発!Q20,リスト!W$1:X425,2,FALSE),"")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VLOOKUP(水発!R20,リスト!#REF!,5,FALSE)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IFERROR(VLOOKUP(水発!H21,リスト!G$1:H26,2,FALSE),"")</f>
        <v/>
      </c>
      <c r="J21" s="84"/>
      <c r="K21" s="42" t="str">
        <f>IFERROR(VLOOKUP(水発!J21,リスト!J$1:K122,2,FALSE),"")</f>
        <v/>
      </c>
      <c r="L21" s="84"/>
      <c r="M21" s="42" t="str">
        <f>IFERROR(VLOOKUP(水発!L21,リスト!O$1:P4860,2,FALSE),"")</f>
        <v/>
      </c>
      <c r="N21" s="82"/>
      <c r="O21" s="82" t="e">
        <f>VLOOKUP(Q21,リスト!#REF!,2,FALSE)</f>
        <v>#REF!</v>
      </c>
      <c r="P21" s="82" t="e">
        <f>VLOOKUP(O21,リスト!U:AA,2,FALSE)</f>
        <v>#REF!</v>
      </c>
      <c r="Q21" s="84"/>
      <c r="R21" s="45" t="str">
        <f>IFERROR(VLOOKUP(水発!Q21,リスト!W$1:X426,2,FALSE),"")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VLOOKUP(水発!R21,リスト!#REF!,5,FALSE)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IFERROR(VLOOKUP(水発!H22,リスト!G$1:H27,2,FALSE),"")</f>
        <v/>
      </c>
      <c r="J22" s="84"/>
      <c r="K22" s="42" t="str">
        <f>IFERROR(VLOOKUP(水発!J22,リスト!J$1:K123,2,FALSE),"")</f>
        <v/>
      </c>
      <c r="L22" s="84"/>
      <c r="M22" s="42" t="str">
        <f>IFERROR(VLOOKUP(水発!L22,リスト!O$1:P4861,2,FALSE),"")</f>
        <v/>
      </c>
      <c r="N22" s="82"/>
      <c r="O22" s="82" t="e">
        <f>VLOOKUP(Q22,リスト!#REF!,2,FALSE)</f>
        <v>#REF!</v>
      </c>
      <c r="P22" s="82" t="e">
        <f>VLOOKUP(O22,リスト!U:AA,2,FALSE)</f>
        <v>#REF!</v>
      </c>
      <c r="Q22" s="84"/>
      <c r="R22" s="45" t="str">
        <f>IFERROR(VLOOKUP(水発!Q22,リスト!W$1:X427,2,FALSE),"")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VLOOKUP(水発!R22,リスト!#REF!,5,FALSE)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IFERROR(VLOOKUP(水発!H23,リスト!G$1:H28,2,FALSE),"")</f>
        <v/>
      </c>
      <c r="J23" s="84"/>
      <c r="K23" s="42" t="str">
        <f>IFERROR(VLOOKUP(水発!J23,リスト!J$1:K124,2,FALSE),"")</f>
        <v/>
      </c>
      <c r="L23" s="84"/>
      <c r="M23" s="42" t="str">
        <f>IFERROR(VLOOKUP(水発!L23,リスト!O$1:P4862,2,FALSE),"")</f>
        <v/>
      </c>
      <c r="N23" s="82"/>
      <c r="O23" s="82" t="e">
        <f>VLOOKUP(Q23,リスト!#REF!,2,FALSE)</f>
        <v>#REF!</v>
      </c>
      <c r="P23" s="82" t="e">
        <f>VLOOKUP(O23,リスト!U:AA,2,FALSE)</f>
        <v>#REF!</v>
      </c>
      <c r="Q23" s="84"/>
      <c r="R23" s="45" t="str">
        <f>IFERROR(VLOOKUP(水発!Q23,リスト!W$1:X428,2,FALSE),"")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VLOOKUP(水発!R23,リスト!#REF!,5,FALSE)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IFERROR(VLOOKUP(水発!H24,リスト!G$1:H29,2,FALSE),"")</f>
        <v/>
      </c>
      <c r="J24" s="84"/>
      <c r="K24" s="42" t="str">
        <f>IFERROR(VLOOKUP(水発!J24,リスト!J$1:K125,2,FALSE),"")</f>
        <v/>
      </c>
      <c r="L24" s="84"/>
      <c r="M24" s="42" t="str">
        <f>IFERROR(VLOOKUP(水発!L24,リスト!O$1:P4863,2,FALSE),"")</f>
        <v/>
      </c>
      <c r="N24" s="82"/>
      <c r="O24" s="82" t="e">
        <f>VLOOKUP(Q24,リスト!#REF!,2,FALSE)</f>
        <v>#REF!</v>
      </c>
      <c r="P24" s="82" t="e">
        <f>VLOOKUP(O24,リスト!U:AA,2,FALSE)</f>
        <v>#REF!</v>
      </c>
      <c r="Q24" s="84"/>
      <c r="R24" s="45" t="str">
        <f>IFERROR(VLOOKUP(水発!Q24,リスト!W$1:X429,2,FALSE),"")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VLOOKUP(水発!R24,リスト!#REF!,5,FALSE)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IFERROR(VLOOKUP(水発!H25,リスト!G$1:H30,2,FALSE),"")</f>
        <v/>
      </c>
      <c r="J25" s="84"/>
      <c r="K25" s="42" t="str">
        <f>IFERROR(VLOOKUP(水発!J25,リスト!J$1:K126,2,FALSE),"")</f>
        <v/>
      </c>
      <c r="L25" s="84"/>
      <c r="M25" s="42" t="str">
        <f>IFERROR(VLOOKUP(水発!L25,リスト!O$1:P4864,2,FALSE),"")</f>
        <v/>
      </c>
      <c r="N25" s="82"/>
      <c r="O25" s="82" t="e">
        <f>VLOOKUP(Q25,リスト!#REF!,2,FALSE)</f>
        <v>#REF!</v>
      </c>
      <c r="P25" s="82" t="e">
        <f>VLOOKUP(O25,リスト!U:AA,2,FALSE)</f>
        <v>#REF!</v>
      </c>
      <c r="Q25" s="84"/>
      <c r="R25" s="45" t="str">
        <f>IFERROR(VLOOKUP(水発!Q25,リスト!W$1:X430,2,FALSE),"")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VLOOKUP(水発!R25,リスト!#REF!,5,FALSE)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IFERROR(VLOOKUP(水発!H26,リスト!G$1:H31,2,FALSE),"")</f>
        <v/>
      </c>
      <c r="J26" s="84"/>
      <c r="K26" s="42" t="str">
        <f>IFERROR(VLOOKUP(水発!J26,リスト!J$1:K127,2,FALSE),"")</f>
        <v/>
      </c>
      <c r="L26" s="84"/>
      <c r="M26" s="42" t="str">
        <f>IFERROR(VLOOKUP(水発!L26,リスト!O$1:P4865,2,FALSE),"")</f>
        <v/>
      </c>
      <c r="N26" s="82"/>
      <c r="O26" s="82" t="e">
        <f>VLOOKUP(Q26,リスト!#REF!,2,FALSE)</f>
        <v>#REF!</v>
      </c>
      <c r="P26" s="82" t="e">
        <f>VLOOKUP(O26,リスト!U:AA,2,FALSE)</f>
        <v>#REF!</v>
      </c>
      <c r="Q26" s="84"/>
      <c r="R26" s="45" t="str">
        <f>IFERROR(VLOOKUP(水発!Q26,リスト!W$1:X431,2,FALSE),"")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VLOOKUP(水発!R26,リスト!#REF!,5,FALSE)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IFERROR(VLOOKUP(水発!H27,リスト!G$1:H32,2,FALSE),"")</f>
        <v/>
      </c>
      <c r="J27" s="84"/>
      <c r="K27" s="42" t="str">
        <f>IFERROR(VLOOKUP(水発!J27,リスト!J$1:K128,2,FALSE),"")</f>
        <v/>
      </c>
      <c r="L27" s="84"/>
      <c r="M27" s="42" t="str">
        <f>IFERROR(VLOOKUP(水発!L27,リスト!O$1:P4866,2,FALSE),"")</f>
        <v/>
      </c>
      <c r="N27" s="82"/>
      <c r="O27" s="82" t="e">
        <f>VLOOKUP(Q27,リスト!#REF!,2,FALSE)</f>
        <v>#REF!</v>
      </c>
      <c r="P27" s="82" t="e">
        <f>VLOOKUP(O27,リスト!U:AA,2,FALSE)</f>
        <v>#REF!</v>
      </c>
      <c r="Q27" s="84"/>
      <c r="R27" s="45" t="str">
        <f>IFERROR(VLOOKUP(水発!Q27,リスト!W$1:X432,2,FALSE),"")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VLOOKUP(水発!R27,リスト!#REF!,5,FALSE)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IFERROR(VLOOKUP(水発!H28,リスト!G$1:H33,2,FALSE),"")</f>
        <v/>
      </c>
      <c r="J28" s="84"/>
      <c r="K28" s="42" t="str">
        <f>IFERROR(VLOOKUP(水発!J28,リスト!J$1:K129,2,FALSE),"")</f>
        <v/>
      </c>
      <c r="L28" s="84"/>
      <c r="M28" s="42" t="str">
        <f>IFERROR(VLOOKUP(水発!L28,リスト!O$1:P4867,2,FALSE),"")</f>
        <v/>
      </c>
      <c r="N28" s="82"/>
      <c r="O28" s="82" t="e">
        <f>VLOOKUP(Q28,リスト!#REF!,2,FALSE)</f>
        <v>#REF!</v>
      </c>
      <c r="P28" s="82" t="e">
        <f>VLOOKUP(O28,リスト!U:AA,2,FALSE)</f>
        <v>#REF!</v>
      </c>
      <c r="Q28" s="84"/>
      <c r="R28" s="45" t="str">
        <f>IFERROR(VLOOKUP(水発!Q28,リスト!W$1:X433,2,FALSE),"")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VLOOKUP(水発!R28,リスト!#REF!,5,FALSE)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IFERROR(VLOOKUP(水発!H29,リスト!G$1:H34,2,FALSE),"")</f>
        <v/>
      </c>
      <c r="J29" s="84"/>
      <c r="K29" s="42" t="str">
        <f>IFERROR(VLOOKUP(水発!J29,リスト!J$1:K130,2,FALSE),"")</f>
        <v/>
      </c>
      <c r="L29" s="84"/>
      <c r="M29" s="42" t="str">
        <f>IFERROR(VLOOKUP(水発!L29,リスト!O$1:P4868,2,FALSE),"")</f>
        <v/>
      </c>
      <c r="N29" s="82"/>
      <c r="O29" s="82" t="e">
        <f>VLOOKUP(Q29,リスト!#REF!,2,FALSE)</f>
        <v>#REF!</v>
      </c>
      <c r="P29" s="82" t="e">
        <f>VLOOKUP(O29,リスト!U:AA,2,FALSE)</f>
        <v>#REF!</v>
      </c>
      <c r="Q29" s="84"/>
      <c r="R29" s="45" t="str">
        <f>IFERROR(VLOOKUP(水発!Q29,リスト!W$1:X434,2,FALSE),"")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VLOOKUP(水発!R29,リスト!#REF!,5,FALSE)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IFERROR(VLOOKUP(水発!H30,リスト!G$1:H35,2,FALSE),"")</f>
        <v/>
      </c>
      <c r="J30" s="84"/>
      <c r="K30" s="42" t="str">
        <f>IFERROR(VLOOKUP(水発!J30,リスト!J$1:K131,2,FALSE),"")</f>
        <v/>
      </c>
      <c r="L30" s="84"/>
      <c r="M30" s="42" t="str">
        <f>IFERROR(VLOOKUP(水発!L30,リスト!O$1:P4869,2,FALSE),"")</f>
        <v/>
      </c>
      <c r="N30" s="82"/>
      <c r="O30" s="82" t="e">
        <f>VLOOKUP(Q30,リスト!#REF!,2,FALSE)</f>
        <v>#REF!</v>
      </c>
      <c r="P30" s="82" t="e">
        <f>VLOOKUP(O30,リスト!U:AA,2,FALSE)</f>
        <v>#REF!</v>
      </c>
      <c r="Q30" s="84"/>
      <c r="R30" s="45" t="str">
        <f>IFERROR(VLOOKUP(水発!Q30,リスト!W$1:X435,2,FALSE),"")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VLOOKUP(水発!R30,リスト!#REF!,5,FALSE)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IFERROR(VLOOKUP(水発!H31,リスト!G$1:H36,2,FALSE),"")</f>
        <v/>
      </c>
      <c r="J31" s="84"/>
      <c r="K31" s="42" t="str">
        <f>IFERROR(VLOOKUP(水発!J31,リスト!J$1:K132,2,FALSE),"")</f>
        <v/>
      </c>
      <c r="L31" s="84"/>
      <c r="M31" s="42" t="str">
        <f>IFERROR(VLOOKUP(水発!L31,リスト!O$1:P4870,2,FALSE),"")</f>
        <v/>
      </c>
      <c r="N31" s="82"/>
      <c r="O31" s="82" t="e">
        <f>VLOOKUP(Q31,リスト!#REF!,2,FALSE)</f>
        <v>#REF!</v>
      </c>
      <c r="P31" s="82" t="e">
        <f>VLOOKUP(O31,リスト!U:AA,2,FALSE)</f>
        <v>#REF!</v>
      </c>
      <c r="Q31" s="84"/>
      <c r="R31" s="45" t="str">
        <f>IFERROR(VLOOKUP(水発!Q31,リスト!W$1:X436,2,FALSE),"")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VLOOKUP(水発!R31,リスト!#REF!,5,FALSE)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IFERROR(VLOOKUP(水発!H32,リスト!G$1:H37,2,FALSE),"")</f>
        <v/>
      </c>
      <c r="J32" s="84"/>
      <c r="K32" s="42" t="str">
        <f>IFERROR(VLOOKUP(水発!J32,リスト!J$1:K133,2,FALSE),"")</f>
        <v/>
      </c>
      <c r="L32" s="84"/>
      <c r="M32" s="42" t="str">
        <f>IFERROR(VLOOKUP(水発!L32,リスト!O$1:P4871,2,FALSE),"")</f>
        <v/>
      </c>
      <c r="N32" s="82"/>
      <c r="O32" s="82" t="e">
        <f>VLOOKUP(Q32,リスト!#REF!,2,FALSE)</f>
        <v>#REF!</v>
      </c>
      <c r="P32" s="82" t="e">
        <f>VLOOKUP(O32,リスト!U:AA,2,FALSE)</f>
        <v>#REF!</v>
      </c>
      <c r="Q32" s="84"/>
      <c r="R32" s="45" t="str">
        <f>IFERROR(VLOOKUP(水発!Q32,リスト!W$1:X437,2,FALSE),"")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VLOOKUP(水発!R32,リスト!#REF!,5,FALSE)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IFERROR(VLOOKUP(水発!H33,リスト!G$1:H38,2,FALSE),"")</f>
        <v/>
      </c>
      <c r="J33" s="84"/>
      <c r="K33" s="42" t="str">
        <f>IFERROR(VLOOKUP(水発!J33,リスト!J$1:K134,2,FALSE),"")</f>
        <v/>
      </c>
      <c r="L33" s="84"/>
      <c r="M33" s="42" t="str">
        <f>IFERROR(VLOOKUP(水発!L33,リスト!O$1:P4872,2,FALSE),"")</f>
        <v/>
      </c>
      <c r="N33" s="82"/>
      <c r="O33" s="82" t="e">
        <f>VLOOKUP(Q33,リスト!#REF!,2,FALSE)</f>
        <v>#REF!</v>
      </c>
      <c r="P33" s="82" t="e">
        <f>VLOOKUP(O33,リスト!U:AA,2,FALSE)</f>
        <v>#REF!</v>
      </c>
      <c r="Q33" s="84"/>
      <c r="R33" s="45" t="str">
        <f>IFERROR(VLOOKUP(水発!Q33,リスト!W$1:X438,2,FALSE),"")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VLOOKUP(水発!R33,リスト!#REF!,5,FALSE)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IFERROR(VLOOKUP(水発!H34,リスト!G$1:H39,2,FALSE),"")</f>
        <v/>
      </c>
      <c r="J34" s="84"/>
      <c r="K34" s="42" t="str">
        <f>IFERROR(VLOOKUP(水発!J34,リスト!J$1:K135,2,FALSE),"")</f>
        <v/>
      </c>
      <c r="L34" s="84"/>
      <c r="M34" s="42" t="str">
        <f>IFERROR(VLOOKUP(水発!L34,リスト!O$1:P4873,2,FALSE),"")</f>
        <v/>
      </c>
      <c r="N34" s="82"/>
      <c r="O34" s="82" t="e">
        <f>VLOOKUP(Q34,リスト!#REF!,2,FALSE)</f>
        <v>#REF!</v>
      </c>
      <c r="P34" s="82" t="e">
        <f>VLOOKUP(O34,リスト!U:AA,2,FALSE)</f>
        <v>#REF!</v>
      </c>
      <c r="Q34" s="84"/>
      <c r="R34" s="45" t="str">
        <f>IFERROR(VLOOKUP(水発!Q34,リスト!W$1:X439,2,FALSE),"")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VLOOKUP(水発!R34,リスト!#REF!,5,FALSE)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IFERROR(VLOOKUP(水発!H35,リスト!G$1:H40,2,FALSE),"")</f>
        <v/>
      </c>
      <c r="J35" s="84"/>
      <c r="K35" s="42" t="str">
        <f>IFERROR(VLOOKUP(水発!J35,リスト!J$1:K136,2,FALSE),"")</f>
        <v/>
      </c>
      <c r="L35" s="84"/>
      <c r="M35" s="42" t="str">
        <f>IFERROR(VLOOKUP(水発!L35,リスト!O$1:P4874,2,FALSE),"")</f>
        <v/>
      </c>
      <c r="N35" s="82"/>
      <c r="O35" s="82" t="e">
        <f>VLOOKUP(Q35,リスト!#REF!,2,FALSE)</f>
        <v>#REF!</v>
      </c>
      <c r="P35" s="82" t="e">
        <f>VLOOKUP(O35,リスト!U:AA,2,FALSE)</f>
        <v>#REF!</v>
      </c>
      <c r="Q35" s="84"/>
      <c r="R35" s="45" t="str">
        <f>IFERROR(VLOOKUP(水発!Q35,リスト!W$1:X440,2,FALSE),"")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VLOOKUP(水発!R35,リスト!#REF!,5,FALSE)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IFERROR(VLOOKUP(水発!H36,リスト!G$1:H41,2,FALSE),"")</f>
        <v/>
      </c>
      <c r="J36" s="84"/>
      <c r="K36" s="42" t="str">
        <f>IFERROR(VLOOKUP(水発!J36,リスト!J$1:K137,2,FALSE),"")</f>
        <v/>
      </c>
      <c r="L36" s="84"/>
      <c r="M36" s="42" t="str">
        <f>IFERROR(VLOOKUP(水発!L36,リスト!O$1:P4875,2,FALSE),"")</f>
        <v/>
      </c>
      <c r="N36" s="82"/>
      <c r="O36" s="82" t="e">
        <f>VLOOKUP(Q36,リスト!#REF!,2,FALSE)</f>
        <v>#REF!</v>
      </c>
      <c r="P36" s="82" t="e">
        <f>VLOOKUP(O36,リスト!U:AA,2,FALSE)</f>
        <v>#REF!</v>
      </c>
      <c r="Q36" s="84"/>
      <c r="R36" s="45" t="str">
        <f>IFERROR(VLOOKUP(水発!Q36,リスト!W$1:X441,2,FALSE),"")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VLOOKUP(水発!R36,リスト!#REF!,5,FALSE)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IFERROR(VLOOKUP(水発!H37,リスト!G$1:H42,2,FALSE),"")</f>
        <v/>
      </c>
      <c r="J37" s="84"/>
      <c r="K37" s="42" t="str">
        <f>IFERROR(VLOOKUP(水発!J37,リスト!J$1:K138,2,FALSE),"")</f>
        <v/>
      </c>
      <c r="L37" s="84"/>
      <c r="M37" s="42" t="str">
        <f>IFERROR(VLOOKUP(水発!L37,リスト!O$1:P4876,2,FALSE),"")</f>
        <v/>
      </c>
      <c r="N37" s="82"/>
      <c r="O37" s="82" t="e">
        <f>VLOOKUP(Q37,リスト!#REF!,2,FALSE)</f>
        <v>#REF!</v>
      </c>
      <c r="P37" s="82" t="e">
        <f>VLOOKUP(O37,リスト!U:AA,2,FALSE)</f>
        <v>#REF!</v>
      </c>
      <c r="Q37" s="84"/>
      <c r="R37" s="45" t="str">
        <f>IFERROR(VLOOKUP(水発!Q37,リスト!W$1:X442,2,FALSE),"")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VLOOKUP(水発!R37,リスト!#REF!,5,FALSE)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IFERROR(VLOOKUP(水発!H38,リスト!G$1:H43,2,FALSE),"")</f>
        <v/>
      </c>
      <c r="J38" s="84"/>
      <c r="K38" s="42" t="str">
        <f>IFERROR(VLOOKUP(水発!J38,リスト!J$1:K139,2,FALSE),"")</f>
        <v/>
      </c>
      <c r="L38" s="84"/>
      <c r="M38" s="42" t="str">
        <f>IFERROR(VLOOKUP(水発!L38,リスト!O$1:P4877,2,FALSE),"")</f>
        <v/>
      </c>
      <c r="N38" s="82"/>
      <c r="O38" s="82" t="e">
        <f>VLOOKUP(Q38,リスト!#REF!,2,FALSE)</f>
        <v>#REF!</v>
      </c>
      <c r="P38" s="82" t="e">
        <f>VLOOKUP(O38,リスト!U:AA,2,FALSE)</f>
        <v>#REF!</v>
      </c>
      <c r="Q38" s="84"/>
      <c r="R38" s="45" t="str">
        <f>IFERROR(VLOOKUP(水発!Q38,リスト!W$1:X443,2,FALSE),"")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VLOOKUP(水発!R38,リスト!#REF!,5,FALSE)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IFERROR(VLOOKUP(水発!H39,リスト!G$1:H44,2,FALSE),"")</f>
        <v/>
      </c>
      <c r="J39" s="84"/>
      <c r="K39" s="42" t="str">
        <f>IFERROR(VLOOKUP(水発!J39,リスト!J$1:K140,2,FALSE),"")</f>
        <v/>
      </c>
      <c r="L39" s="84"/>
      <c r="M39" s="42" t="str">
        <f>IFERROR(VLOOKUP(水発!L39,リスト!O$1:P4878,2,FALSE),"")</f>
        <v/>
      </c>
      <c r="N39" s="82"/>
      <c r="O39" s="82" t="e">
        <f>VLOOKUP(Q39,リスト!#REF!,2,FALSE)</f>
        <v>#REF!</v>
      </c>
      <c r="P39" s="82" t="e">
        <f>VLOOKUP(O39,リスト!U:AA,2,FALSE)</f>
        <v>#REF!</v>
      </c>
      <c r="Q39" s="84"/>
      <c r="R39" s="45" t="str">
        <f>IFERROR(VLOOKUP(水発!Q39,リスト!W$1:X444,2,FALSE),"")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VLOOKUP(水発!R39,リスト!#REF!,5,FALSE)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IFERROR(VLOOKUP(水発!H40,リスト!G$1:H45,2,FALSE),"")</f>
        <v/>
      </c>
      <c r="J40" s="84"/>
      <c r="K40" s="42" t="str">
        <f>IFERROR(VLOOKUP(水発!J40,リスト!J$1:K141,2,FALSE),"")</f>
        <v/>
      </c>
      <c r="L40" s="84"/>
      <c r="M40" s="42" t="str">
        <f>IFERROR(VLOOKUP(水発!L40,リスト!O$1:P4879,2,FALSE),"")</f>
        <v/>
      </c>
      <c r="N40" s="82"/>
      <c r="O40" s="82" t="e">
        <f>VLOOKUP(Q40,リスト!#REF!,2,FALSE)</f>
        <v>#REF!</v>
      </c>
      <c r="P40" s="82" t="e">
        <f>VLOOKUP(O40,リスト!U:AA,2,FALSE)</f>
        <v>#REF!</v>
      </c>
      <c r="Q40" s="84"/>
      <c r="R40" s="45" t="str">
        <f>IFERROR(VLOOKUP(水発!Q40,リスト!W$1:X445,2,FALSE),"")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VLOOKUP(水発!R40,リスト!#REF!,5,FALSE)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IFERROR(VLOOKUP(水発!H41,リスト!G$1:H46,2,FALSE),"")</f>
        <v/>
      </c>
      <c r="J41" s="84"/>
      <c r="K41" s="42" t="str">
        <f>IFERROR(VLOOKUP(水発!J41,リスト!J$1:K142,2,FALSE),"")</f>
        <v/>
      </c>
      <c r="L41" s="84"/>
      <c r="M41" s="42" t="str">
        <f>IFERROR(VLOOKUP(水発!L41,リスト!O$1:P4880,2,FALSE),"")</f>
        <v/>
      </c>
      <c r="N41" s="82"/>
      <c r="O41" s="82" t="e">
        <f>VLOOKUP(Q41,リスト!#REF!,2,FALSE)</f>
        <v>#REF!</v>
      </c>
      <c r="P41" s="82" t="e">
        <f>VLOOKUP(O41,リスト!U:AA,2,FALSE)</f>
        <v>#REF!</v>
      </c>
      <c r="Q41" s="84"/>
      <c r="R41" s="45" t="str">
        <f>IFERROR(VLOOKUP(水発!Q41,リスト!W$1:X446,2,FALSE),"")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VLOOKUP(水発!R41,リスト!#REF!,5,FALSE)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IFERROR(VLOOKUP(水発!H42,リスト!G$1:H47,2,FALSE),"")</f>
        <v/>
      </c>
      <c r="J42" s="84"/>
      <c r="K42" s="42" t="str">
        <f>IFERROR(VLOOKUP(水発!J42,リスト!J$1:K143,2,FALSE),"")</f>
        <v/>
      </c>
      <c r="L42" s="84"/>
      <c r="M42" s="42" t="str">
        <f>IFERROR(VLOOKUP(水発!L42,リスト!O$1:P4881,2,FALSE),"")</f>
        <v/>
      </c>
      <c r="N42" s="82"/>
      <c r="O42" s="82" t="e">
        <f>VLOOKUP(Q42,リスト!#REF!,2,FALSE)</f>
        <v>#REF!</v>
      </c>
      <c r="P42" s="82" t="e">
        <f>VLOOKUP(O42,リスト!U:AA,2,FALSE)</f>
        <v>#REF!</v>
      </c>
      <c r="Q42" s="84"/>
      <c r="R42" s="45" t="str">
        <f>IFERROR(VLOOKUP(水発!Q42,リスト!W$1:X447,2,FALSE),"")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VLOOKUP(水発!R42,リスト!#REF!,5,FALSE)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IFERROR(VLOOKUP(水発!H43,リスト!G$1:H48,2,FALSE),"")</f>
        <v/>
      </c>
      <c r="J43" s="84"/>
      <c r="K43" s="42" t="str">
        <f>IFERROR(VLOOKUP(水発!J43,リスト!J$1:K144,2,FALSE),"")</f>
        <v/>
      </c>
      <c r="L43" s="84"/>
      <c r="M43" s="42" t="str">
        <f>IFERROR(VLOOKUP(水発!L43,リスト!O$1:P4882,2,FALSE),"")</f>
        <v/>
      </c>
      <c r="N43" s="82"/>
      <c r="O43" s="82" t="e">
        <f>VLOOKUP(Q43,リスト!#REF!,2,FALSE)</f>
        <v>#REF!</v>
      </c>
      <c r="P43" s="82" t="e">
        <f>VLOOKUP(O43,リスト!U:AA,2,FALSE)</f>
        <v>#REF!</v>
      </c>
      <c r="Q43" s="84"/>
      <c r="R43" s="45" t="str">
        <f>IFERROR(VLOOKUP(水発!Q43,リスト!W$1:X448,2,FALSE),"")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VLOOKUP(水発!R43,リスト!#REF!,5,FALSE)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IFERROR(VLOOKUP(水発!H44,リスト!G$1:H49,2,FALSE),"")</f>
        <v/>
      </c>
      <c r="J44" s="84"/>
      <c r="K44" s="42" t="str">
        <f>IFERROR(VLOOKUP(水発!J44,リスト!J$1:K145,2,FALSE),"")</f>
        <v/>
      </c>
      <c r="L44" s="84"/>
      <c r="M44" s="42" t="str">
        <f>IFERROR(VLOOKUP(水発!L44,リスト!O$1:P4883,2,FALSE),"")</f>
        <v/>
      </c>
      <c r="N44" s="82"/>
      <c r="O44" s="82" t="e">
        <f>VLOOKUP(Q44,リスト!#REF!,2,FALSE)</f>
        <v>#REF!</v>
      </c>
      <c r="P44" s="82" t="e">
        <f>VLOOKUP(O44,リスト!U:AA,2,FALSE)</f>
        <v>#REF!</v>
      </c>
      <c r="Q44" s="84"/>
      <c r="R44" s="45" t="str">
        <f>IFERROR(VLOOKUP(水発!Q44,リスト!W$1:X449,2,FALSE),"")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VLOOKUP(水発!R44,リスト!#REF!,5,FALSE)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IFERROR(VLOOKUP(水発!H45,リスト!G$1:H50,2,FALSE),"")</f>
        <v/>
      </c>
      <c r="J45" s="84"/>
      <c r="K45" s="42" t="str">
        <f>IFERROR(VLOOKUP(水発!J45,リスト!J$1:K146,2,FALSE),"")</f>
        <v/>
      </c>
      <c r="L45" s="84"/>
      <c r="M45" s="42" t="str">
        <f>IFERROR(VLOOKUP(水発!L45,リスト!O$1:P4884,2,FALSE),"")</f>
        <v/>
      </c>
      <c r="N45" s="82"/>
      <c r="O45" s="82" t="e">
        <f>VLOOKUP(Q45,リスト!#REF!,2,FALSE)</f>
        <v>#REF!</v>
      </c>
      <c r="P45" s="82" t="e">
        <f>VLOOKUP(O45,リスト!U:AA,2,FALSE)</f>
        <v>#REF!</v>
      </c>
      <c r="Q45" s="84"/>
      <c r="R45" s="45" t="str">
        <f>IFERROR(VLOOKUP(水発!Q45,リスト!W$1:X450,2,FALSE),"")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VLOOKUP(水発!R45,リスト!#REF!,5,FALSE)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IFERROR(VLOOKUP(水発!H46,リスト!G$1:H51,2,FALSE),"")</f>
        <v/>
      </c>
      <c r="J46" s="84"/>
      <c r="K46" s="42" t="str">
        <f>IFERROR(VLOOKUP(水発!J46,リスト!J$1:K147,2,FALSE),"")</f>
        <v/>
      </c>
      <c r="L46" s="84"/>
      <c r="M46" s="42" t="str">
        <f>IFERROR(VLOOKUP(水発!L46,リスト!O$1:P4885,2,FALSE),"")</f>
        <v/>
      </c>
      <c r="N46" s="82"/>
      <c r="O46" s="82" t="e">
        <f>VLOOKUP(Q46,リスト!#REF!,2,FALSE)</f>
        <v>#REF!</v>
      </c>
      <c r="P46" s="82" t="e">
        <f>VLOOKUP(O46,リスト!U:AA,2,FALSE)</f>
        <v>#REF!</v>
      </c>
      <c r="Q46" s="84"/>
      <c r="R46" s="45" t="str">
        <f>IFERROR(VLOOKUP(水発!Q46,リスト!W$1:X451,2,FALSE),"")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VLOOKUP(水発!R46,リスト!#REF!,5,FALSE)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IFERROR(VLOOKUP(水発!H47,リスト!G$1:H52,2,FALSE),"")</f>
        <v/>
      </c>
      <c r="J47" s="84"/>
      <c r="K47" s="42" t="str">
        <f>IFERROR(VLOOKUP(水発!J47,リスト!J$1:K148,2,FALSE),"")</f>
        <v/>
      </c>
      <c r="L47" s="84"/>
      <c r="M47" s="42" t="str">
        <f>IFERROR(VLOOKUP(水発!L47,リスト!O$1:P4886,2,FALSE),"")</f>
        <v/>
      </c>
      <c r="N47" s="82"/>
      <c r="O47" s="82" t="e">
        <f>VLOOKUP(Q47,リスト!#REF!,2,FALSE)</f>
        <v>#REF!</v>
      </c>
      <c r="P47" s="82" t="e">
        <f>VLOOKUP(O47,リスト!U:AA,2,FALSE)</f>
        <v>#REF!</v>
      </c>
      <c r="Q47" s="84"/>
      <c r="R47" s="45" t="str">
        <f>IFERROR(VLOOKUP(水発!Q47,リスト!W$1:X452,2,FALSE),"")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VLOOKUP(水発!R47,リスト!#REF!,5,FALSE)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IFERROR(VLOOKUP(水発!H48,リスト!G$1:H53,2,FALSE),"")</f>
        <v/>
      </c>
      <c r="J48" s="84"/>
      <c r="K48" s="42" t="str">
        <f>IFERROR(VLOOKUP(水発!J48,リスト!J$1:K149,2,FALSE),"")</f>
        <v/>
      </c>
      <c r="L48" s="84"/>
      <c r="M48" s="42" t="str">
        <f>IFERROR(VLOOKUP(水発!L48,リスト!O$1:P4887,2,FALSE),"")</f>
        <v/>
      </c>
      <c r="N48" s="82"/>
      <c r="O48" s="82" t="e">
        <f>VLOOKUP(Q48,リスト!#REF!,2,FALSE)</f>
        <v>#REF!</v>
      </c>
      <c r="P48" s="82" t="e">
        <f>VLOOKUP(O48,リスト!U:AA,2,FALSE)</f>
        <v>#REF!</v>
      </c>
      <c r="Q48" s="84"/>
      <c r="R48" s="45" t="str">
        <f>IFERROR(VLOOKUP(水発!Q48,リスト!W$1:X453,2,FALSE),"")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VLOOKUP(水発!R48,リスト!#REF!,5,FALSE)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IFERROR(VLOOKUP(水発!H49,リスト!G$1:H54,2,FALSE),"")</f>
        <v/>
      </c>
      <c r="J49" s="84"/>
      <c r="K49" s="42" t="str">
        <f>IFERROR(VLOOKUP(水発!J49,リスト!J$1:K150,2,FALSE),"")</f>
        <v/>
      </c>
      <c r="L49" s="84"/>
      <c r="M49" s="42" t="str">
        <f>IFERROR(VLOOKUP(水発!L49,リスト!O$1:P4888,2,FALSE),"")</f>
        <v/>
      </c>
      <c r="N49" s="82"/>
      <c r="O49" s="82" t="e">
        <f>VLOOKUP(Q49,リスト!#REF!,2,FALSE)</f>
        <v>#REF!</v>
      </c>
      <c r="P49" s="82" t="e">
        <f>VLOOKUP(O49,リスト!U:AA,2,FALSE)</f>
        <v>#REF!</v>
      </c>
      <c r="Q49" s="84"/>
      <c r="R49" s="45" t="str">
        <f>IFERROR(VLOOKUP(水発!Q49,リスト!W$1:X454,2,FALSE),"")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VLOOKUP(水発!R49,リスト!#REF!,5,FALSE)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IFERROR(VLOOKUP(水発!H50,リスト!G$1:H55,2,FALSE),"")</f>
        <v/>
      </c>
      <c r="J50" s="84"/>
      <c r="K50" s="42" t="str">
        <f>IFERROR(VLOOKUP(水発!J50,リスト!J$1:K151,2,FALSE),"")</f>
        <v/>
      </c>
      <c r="L50" s="84"/>
      <c r="M50" s="42" t="str">
        <f>IFERROR(VLOOKUP(水発!L50,リスト!O$1:P4889,2,FALSE),"")</f>
        <v/>
      </c>
      <c r="N50" s="82"/>
      <c r="O50" s="82" t="e">
        <f>VLOOKUP(Q50,リスト!#REF!,2,FALSE)</f>
        <v>#REF!</v>
      </c>
      <c r="P50" s="82" t="e">
        <f>VLOOKUP(O50,リスト!U:AA,2,FALSE)</f>
        <v>#REF!</v>
      </c>
      <c r="Q50" s="84"/>
      <c r="R50" s="45" t="str">
        <f>IFERROR(VLOOKUP(水発!Q50,リスト!W$1:X455,2,FALSE),"")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VLOOKUP(水発!R50,リスト!#REF!,5,FALSE)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IFERROR(VLOOKUP(水発!H51,リスト!G$1:H56,2,FALSE),"")</f>
        <v/>
      </c>
      <c r="J51" s="84"/>
      <c r="K51" s="42" t="str">
        <f>IFERROR(VLOOKUP(水発!J51,リスト!J$1:K152,2,FALSE),"")</f>
        <v/>
      </c>
      <c r="L51" s="84"/>
      <c r="M51" s="42" t="str">
        <f>IFERROR(VLOOKUP(水発!L51,リスト!O$1:P4890,2,FALSE),"")</f>
        <v/>
      </c>
      <c r="N51" s="82"/>
      <c r="O51" s="82" t="e">
        <f>VLOOKUP(Q51,リスト!#REF!,2,FALSE)</f>
        <v>#REF!</v>
      </c>
      <c r="P51" s="82" t="e">
        <f>VLOOKUP(O51,リスト!U:AA,2,FALSE)</f>
        <v>#REF!</v>
      </c>
      <c r="Q51" s="84"/>
      <c r="R51" s="45" t="str">
        <f>IFERROR(VLOOKUP(水発!Q51,リスト!W$1:X456,2,FALSE),"")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VLOOKUP(水発!R51,リスト!#REF!,5,FALSE)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IFERROR(VLOOKUP(水発!H52,リスト!G$1:H57,2,FALSE),"")</f>
        <v/>
      </c>
      <c r="J52" s="84"/>
      <c r="K52" s="42" t="str">
        <f>IFERROR(VLOOKUP(水発!J52,リスト!J$1:K153,2,FALSE),"")</f>
        <v/>
      </c>
      <c r="L52" s="84"/>
      <c r="M52" s="42" t="str">
        <f>IFERROR(VLOOKUP(水発!L52,リスト!O$1:P4891,2,FALSE),"")</f>
        <v/>
      </c>
      <c r="N52" s="82"/>
      <c r="O52" s="82" t="e">
        <f>VLOOKUP(Q52,リスト!#REF!,2,FALSE)</f>
        <v>#REF!</v>
      </c>
      <c r="P52" s="82" t="e">
        <f>VLOOKUP(O52,リスト!U:AA,2,FALSE)</f>
        <v>#REF!</v>
      </c>
      <c r="Q52" s="84"/>
      <c r="R52" s="45" t="str">
        <f>IFERROR(VLOOKUP(水発!Q52,リスト!W$1:X457,2,FALSE),"")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VLOOKUP(水発!R52,リスト!#REF!,5,FALSE)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IFERROR(VLOOKUP(水発!H53,リスト!G$1:H58,2,FALSE),"")</f>
        <v/>
      </c>
      <c r="J53" s="84"/>
      <c r="K53" s="42" t="str">
        <f>IFERROR(VLOOKUP(水発!J53,リスト!J$1:K154,2,FALSE),"")</f>
        <v/>
      </c>
      <c r="L53" s="84"/>
      <c r="M53" s="42" t="str">
        <f>IFERROR(VLOOKUP(水発!L53,リスト!O$1:P4892,2,FALSE),"")</f>
        <v/>
      </c>
      <c r="N53" s="82"/>
      <c r="O53" s="82" t="e">
        <f>VLOOKUP(Q53,リスト!#REF!,2,FALSE)</f>
        <v>#REF!</v>
      </c>
      <c r="P53" s="82" t="e">
        <f>VLOOKUP(O53,リスト!U:AA,2,FALSE)</f>
        <v>#REF!</v>
      </c>
      <c r="Q53" s="84"/>
      <c r="R53" s="45" t="str">
        <f>IFERROR(VLOOKUP(水発!Q53,リスト!W$1:X458,2,FALSE),"")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VLOOKUP(水発!R53,リスト!#REF!,5,FALSE)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IFERROR(VLOOKUP(水発!H54,リスト!G$1:H59,2,FALSE),"")</f>
        <v/>
      </c>
      <c r="J54" s="84"/>
      <c r="K54" s="42" t="str">
        <f>IFERROR(VLOOKUP(水発!J54,リスト!J$1:K155,2,FALSE),"")</f>
        <v/>
      </c>
      <c r="L54" s="84"/>
      <c r="M54" s="42" t="str">
        <f>IFERROR(VLOOKUP(水発!L54,リスト!O$1:P4893,2,FALSE),"")</f>
        <v/>
      </c>
      <c r="N54" s="82"/>
      <c r="O54" s="82" t="e">
        <f>VLOOKUP(Q54,リスト!#REF!,2,FALSE)</f>
        <v>#REF!</v>
      </c>
      <c r="P54" s="82" t="e">
        <f>VLOOKUP(O54,リスト!U:AA,2,FALSE)</f>
        <v>#REF!</v>
      </c>
      <c r="Q54" s="84"/>
      <c r="R54" s="45" t="str">
        <f>IFERROR(VLOOKUP(水発!Q54,リスト!W$1:X459,2,FALSE),"")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VLOOKUP(水発!R54,リスト!#REF!,5,FALSE)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IFERROR(VLOOKUP(水発!H55,リスト!G$1:H60,2,FALSE),"")</f>
        <v/>
      </c>
      <c r="J55" s="84"/>
      <c r="K55" s="42" t="str">
        <f>IFERROR(VLOOKUP(水発!J55,リスト!J$1:K156,2,FALSE),"")</f>
        <v/>
      </c>
      <c r="L55" s="84"/>
      <c r="M55" s="42" t="str">
        <f>IFERROR(VLOOKUP(水発!L55,リスト!O$1:P4894,2,FALSE),"")</f>
        <v/>
      </c>
      <c r="N55" s="82"/>
      <c r="O55" s="82" t="e">
        <f>VLOOKUP(Q55,リスト!#REF!,2,FALSE)</f>
        <v>#REF!</v>
      </c>
      <c r="P55" s="82" t="e">
        <f>VLOOKUP(O55,リスト!U:AA,2,FALSE)</f>
        <v>#REF!</v>
      </c>
      <c r="Q55" s="84"/>
      <c r="R55" s="45" t="str">
        <f>IFERROR(VLOOKUP(水発!Q55,リスト!W$1:X460,2,FALSE),"")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VLOOKUP(水発!R55,リスト!#REF!,5,FALSE)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IFERROR(VLOOKUP(水発!H56,リスト!G$1:H61,2,FALSE),"")</f>
        <v/>
      </c>
      <c r="J56" s="84"/>
      <c r="K56" s="42" t="str">
        <f>IFERROR(VLOOKUP(水発!J56,リスト!J$1:K157,2,FALSE),"")</f>
        <v/>
      </c>
      <c r="L56" s="84"/>
      <c r="M56" s="42" t="str">
        <f>IFERROR(VLOOKUP(水発!L56,リスト!O$1:P4895,2,FALSE),"")</f>
        <v/>
      </c>
      <c r="N56" s="82"/>
      <c r="O56" s="82" t="e">
        <f>VLOOKUP(Q56,リスト!#REF!,2,FALSE)</f>
        <v>#REF!</v>
      </c>
      <c r="P56" s="82" t="e">
        <f>VLOOKUP(O56,リスト!U:AA,2,FALSE)</f>
        <v>#REF!</v>
      </c>
      <c r="Q56" s="84"/>
      <c r="R56" s="45" t="str">
        <f>IFERROR(VLOOKUP(水発!Q56,リスト!W$1:X461,2,FALSE),"")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VLOOKUP(水発!R56,リスト!#REF!,5,FALSE)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IFERROR(VLOOKUP(水発!H57,リスト!G$1:H62,2,FALSE),"")</f>
        <v/>
      </c>
      <c r="J57" s="84"/>
      <c r="K57" s="42" t="str">
        <f>IFERROR(VLOOKUP(水発!J57,リスト!J$1:K158,2,FALSE),"")</f>
        <v/>
      </c>
      <c r="L57" s="84"/>
      <c r="M57" s="42" t="str">
        <f>IFERROR(VLOOKUP(水発!L57,リスト!O$1:P4896,2,FALSE),"")</f>
        <v/>
      </c>
      <c r="N57" s="82"/>
      <c r="O57" s="82" t="e">
        <f>VLOOKUP(Q57,リスト!#REF!,2,FALSE)</f>
        <v>#REF!</v>
      </c>
      <c r="P57" s="82" t="e">
        <f>VLOOKUP(O57,リスト!U:AA,2,FALSE)</f>
        <v>#REF!</v>
      </c>
      <c r="Q57" s="84"/>
      <c r="R57" s="45" t="str">
        <f>IFERROR(VLOOKUP(水発!Q57,リスト!W$1:X462,2,FALSE),"")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VLOOKUP(水発!R57,リスト!#REF!,5,FALSE)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IFERROR(VLOOKUP(水発!H58,リスト!G$1:H63,2,FALSE),"")</f>
        <v/>
      </c>
      <c r="J58" s="84"/>
      <c r="K58" s="42" t="str">
        <f>IFERROR(VLOOKUP(水発!J58,リスト!J$1:K159,2,FALSE),"")</f>
        <v/>
      </c>
      <c r="L58" s="84"/>
      <c r="M58" s="42" t="str">
        <f>IFERROR(VLOOKUP(水発!L58,リスト!O$1:P4897,2,FALSE),"")</f>
        <v/>
      </c>
      <c r="N58" s="82"/>
      <c r="O58" s="82" t="e">
        <f>VLOOKUP(Q58,リスト!#REF!,2,FALSE)</f>
        <v>#REF!</v>
      </c>
      <c r="P58" s="82" t="e">
        <f>VLOOKUP(O58,リスト!U:AA,2,FALSE)</f>
        <v>#REF!</v>
      </c>
      <c r="Q58" s="84"/>
      <c r="R58" s="45" t="str">
        <f>IFERROR(VLOOKUP(水発!Q58,リスト!W$1:X463,2,FALSE),"")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VLOOKUP(水発!R58,リスト!#REF!,5,FALSE)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IFERROR(VLOOKUP(水発!H59,リスト!G$1:H64,2,FALSE),"")</f>
        <v/>
      </c>
      <c r="J59" s="84"/>
      <c r="K59" s="42" t="str">
        <f>IFERROR(VLOOKUP(水発!J59,リスト!J$1:K160,2,FALSE),"")</f>
        <v/>
      </c>
      <c r="L59" s="84"/>
      <c r="M59" s="42" t="str">
        <f>IFERROR(VLOOKUP(水発!L59,リスト!O$1:P4898,2,FALSE),"")</f>
        <v/>
      </c>
      <c r="N59" s="82"/>
      <c r="O59" s="82" t="e">
        <f>VLOOKUP(Q59,リスト!#REF!,2,FALSE)</f>
        <v>#REF!</v>
      </c>
      <c r="P59" s="82" t="e">
        <f>VLOOKUP(O59,リスト!U:AA,2,FALSE)</f>
        <v>#REF!</v>
      </c>
      <c r="Q59" s="84"/>
      <c r="R59" s="45" t="str">
        <f>IFERROR(VLOOKUP(水発!Q59,リスト!W$1:X464,2,FALSE),"")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VLOOKUP(水発!R59,リスト!#REF!,5,FALSE)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IFERROR(VLOOKUP(水発!H60,リスト!G$1:H65,2,FALSE),"")</f>
        <v/>
      </c>
      <c r="J60" s="84"/>
      <c r="K60" s="42" t="str">
        <f>IFERROR(VLOOKUP(水発!J60,リスト!J$1:K161,2,FALSE),"")</f>
        <v/>
      </c>
      <c r="L60" s="84"/>
      <c r="M60" s="42" t="str">
        <f>IFERROR(VLOOKUP(水発!L60,リスト!O$1:P4899,2,FALSE),"")</f>
        <v/>
      </c>
      <c r="N60" s="82"/>
      <c r="O60" s="82" t="e">
        <f>VLOOKUP(Q60,リスト!#REF!,2,FALSE)</f>
        <v>#REF!</v>
      </c>
      <c r="P60" s="82" t="e">
        <f>VLOOKUP(O60,リスト!U:AA,2,FALSE)</f>
        <v>#REF!</v>
      </c>
      <c r="Q60" s="84"/>
      <c r="R60" s="45" t="str">
        <f>IFERROR(VLOOKUP(水発!Q60,リスト!W$1:X465,2,FALSE),"")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VLOOKUP(水発!R60,リスト!#REF!,5,FALSE)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IFERROR(VLOOKUP(水発!H61,リスト!G$1:H66,2,FALSE),"")</f>
        <v/>
      </c>
      <c r="J61" s="84"/>
      <c r="K61" s="42" t="str">
        <f>IFERROR(VLOOKUP(水発!J61,リスト!J$1:K162,2,FALSE),"")</f>
        <v/>
      </c>
      <c r="L61" s="84"/>
      <c r="M61" s="42" t="str">
        <f>IFERROR(VLOOKUP(水発!L61,リスト!O$1:P4900,2,FALSE),"")</f>
        <v/>
      </c>
      <c r="N61" s="82"/>
      <c r="O61" s="82" t="e">
        <f>VLOOKUP(Q61,リスト!#REF!,2,FALSE)</f>
        <v>#REF!</v>
      </c>
      <c r="P61" s="82" t="e">
        <f>VLOOKUP(O61,リスト!U:AA,2,FALSE)</f>
        <v>#REF!</v>
      </c>
      <c r="Q61" s="84"/>
      <c r="R61" s="45" t="str">
        <f>IFERROR(VLOOKUP(水発!Q61,リスト!W$1:X466,2,FALSE),"")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VLOOKUP(水発!R61,リスト!#REF!,5,FALSE)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IFERROR(VLOOKUP(水発!H62,リスト!G$1:H67,2,FALSE),"")</f>
        <v/>
      </c>
      <c r="J62" s="84"/>
      <c r="K62" s="42" t="str">
        <f>IFERROR(VLOOKUP(水発!J62,リスト!J$1:K163,2,FALSE),"")</f>
        <v/>
      </c>
      <c r="L62" s="84"/>
      <c r="M62" s="42" t="str">
        <f>IFERROR(VLOOKUP(水発!L62,リスト!O$1:P4901,2,FALSE),"")</f>
        <v/>
      </c>
      <c r="N62" s="82"/>
      <c r="O62" s="82" t="e">
        <f>VLOOKUP(Q62,リスト!#REF!,2,FALSE)</f>
        <v>#REF!</v>
      </c>
      <c r="P62" s="82" t="e">
        <f>VLOOKUP(O62,リスト!U:AA,2,FALSE)</f>
        <v>#REF!</v>
      </c>
      <c r="Q62" s="84"/>
      <c r="R62" s="45" t="str">
        <f>IFERROR(VLOOKUP(水発!Q62,リスト!W$1:X467,2,FALSE),"")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VLOOKUP(水発!R62,リスト!#REF!,5,FALSE)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IFERROR(VLOOKUP(水発!H63,リスト!G$1:H68,2,FALSE),"")</f>
        <v/>
      </c>
      <c r="J63" s="84"/>
      <c r="K63" s="42" t="str">
        <f>IFERROR(VLOOKUP(水発!J63,リスト!J$1:K164,2,FALSE),"")</f>
        <v/>
      </c>
      <c r="L63" s="84"/>
      <c r="M63" s="42" t="str">
        <f>IFERROR(VLOOKUP(水発!L63,リスト!O$1:P4902,2,FALSE),"")</f>
        <v/>
      </c>
      <c r="N63" s="82"/>
      <c r="O63" s="82" t="e">
        <f>VLOOKUP(Q63,リスト!#REF!,2,FALSE)</f>
        <v>#REF!</v>
      </c>
      <c r="P63" s="82" t="e">
        <f>VLOOKUP(O63,リスト!U:AA,2,FALSE)</f>
        <v>#REF!</v>
      </c>
      <c r="Q63" s="84"/>
      <c r="R63" s="45" t="str">
        <f>IFERROR(VLOOKUP(水発!Q63,リスト!W$1:X468,2,FALSE),"")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VLOOKUP(水発!R63,リスト!#REF!,5,FALSE)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IFERROR(VLOOKUP(水発!H64,リスト!G$1:H69,2,FALSE),"")</f>
        <v/>
      </c>
      <c r="J64" s="84"/>
      <c r="K64" s="42" t="str">
        <f>IFERROR(VLOOKUP(水発!J64,リスト!J$1:K165,2,FALSE),"")</f>
        <v/>
      </c>
      <c r="L64" s="84"/>
      <c r="M64" s="42" t="str">
        <f>IFERROR(VLOOKUP(水発!L64,リスト!O$1:P4903,2,FALSE),"")</f>
        <v/>
      </c>
      <c r="N64" s="82"/>
      <c r="O64" s="82" t="e">
        <f>VLOOKUP(Q64,リスト!#REF!,2,FALSE)</f>
        <v>#REF!</v>
      </c>
      <c r="P64" s="82" t="e">
        <f>VLOOKUP(O64,リスト!U:AA,2,FALSE)</f>
        <v>#REF!</v>
      </c>
      <c r="Q64" s="84"/>
      <c r="R64" s="45" t="str">
        <f>IFERROR(VLOOKUP(水発!Q64,リスト!W$1:X469,2,FALSE),"")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VLOOKUP(水発!R64,リスト!#REF!,5,FALSE)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IFERROR(VLOOKUP(水発!H65,リスト!G$1:H70,2,FALSE),"")</f>
        <v/>
      </c>
      <c r="J65" s="84"/>
      <c r="K65" s="42" t="str">
        <f>IFERROR(VLOOKUP(水発!J65,リスト!J$1:K166,2,FALSE),"")</f>
        <v/>
      </c>
      <c r="L65" s="84"/>
      <c r="M65" s="42" t="str">
        <f>IFERROR(VLOOKUP(水発!L65,リスト!O$1:P4904,2,FALSE),"")</f>
        <v/>
      </c>
      <c r="N65" s="82"/>
      <c r="O65" s="82" t="e">
        <f>VLOOKUP(Q65,リスト!#REF!,2,FALSE)</f>
        <v>#REF!</v>
      </c>
      <c r="P65" s="82" t="e">
        <f>VLOOKUP(O65,リスト!U:AA,2,FALSE)</f>
        <v>#REF!</v>
      </c>
      <c r="Q65" s="84"/>
      <c r="R65" s="45" t="str">
        <f>IFERROR(VLOOKUP(水発!Q65,リスト!W$1:X470,2,FALSE),"")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VLOOKUP(水発!R65,リスト!#REF!,5,FALSE)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IFERROR(VLOOKUP(水発!H66,リスト!G$1:H71,2,FALSE),"")</f>
        <v/>
      </c>
      <c r="J66" s="84"/>
      <c r="K66" s="42" t="str">
        <f>IFERROR(VLOOKUP(水発!J66,リスト!J$1:K167,2,FALSE),"")</f>
        <v/>
      </c>
      <c r="L66" s="84"/>
      <c r="M66" s="42" t="str">
        <f>IFERROR(VLOOKUP(水発!L66,リスト!O$1:P4905,2,FALSE),"")</f>
        <v/>
      </c>
      <c r="N66" s="82"/>
      <c r="O66" s="82" t="e">
        <f>VLOOKUP(Q66,リスト!#REF!,2,FALSE)</f>
        <v>#REF!</v>
      </c>
      <c r="P66" s="82" t="e">
        <f>VLOOKUP(O66,リスト!U:AA,2,FALSE)</f>
        <v>#REF!</v>
      </c>
      <c r="Q66" s="84"/>
      <c r="R66" s="45" t="str">
        <f>IFERROR(VLOOKUP(水発!Q66,リスト!W$1:X471,2,FALSE),"")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VLOOKUP(水発!R66,リスト!#REF!,5,FALSE)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IFERROR(VLOOKUP(水発!H67,リスト!G$1:H72,2,FALSE),"")</f>
        <v/>
      </c>
      <c r="J67" s="84"/>
      <c r="K67" s="42" t="str">
        <f>IFERROR(VLOOKUP(水発!J67,リスト!J$1:K168,2,FALSE),"")</f>
        <v/>
      </c>
      <c r="L67" s="84"/>
      <c r="M67" s="42" t="str">
        <f>IFERROR(VLOOKUP(水発!L67,リスト!O$1:P4906,2,FALSE),"")</f>
        <v/>
      </c>
      <c r="N67" s="82"/>
      <c r="O67" s="82" t="e">
        <f>VLOOKUP(Q67,リスト!#REF!,2,FALSE)</f>
        <v>#REF!</v>
      </c>
      <c r="P67" s="82" t="e">
        <f>VLOOKUP(O67,リスト!U:AA,2,FALSE)</f>
        <v>#REF!</v>
      </c>
      <c r="Q67" s="84"/>
      <c r="R67" s="45" t="str">
        <f>IFERROR(VLOOKUP(水発!Q67,リスト!W$1:X472,2,FALSE),"")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VLOOKUP(水発!R67,リスト!#REF!,5,FALSE)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IFERROR(VLOOKUP(水発!H68,リスト!G$1:H73,2,FALSE),"")</f>
        <v/>
      </c>
      <c r="J68" s="84"/>
      <c r="K68" s="42" t="str">
        <f>IFERROR(VLOOKUP(水発!J68,リスト!J$1:K169,2,FALSE),"")</f>
        <v/>
      </c>
      <c r="L68" s="84"/>
      <c r="M68" s="42" t="str">
        <f>IFERROR(VLOOKUP(水発!L68,リスト!O$1:P4907,2,FALSE),"")</f>
        <v/>
      </c>
      <c r="N68" s="82"/>
      <c r="O68" s="82" t="e">
        <f>VLOOKUP(Q68,リスト!#REF!,2,FALSE)</f>
        <v>#REF!</v>
      </c>
      <c r="P68" s="82" t="e">
        <f>VLOOKUP(O68,リスト!U:AA,2,FALSE)</f>
        <v>#REF!</v>
      </c>
      <c r="Q68" s="84"/>
      <c r="R68" s="45" t="str">
        <f>IFERROR(VLOOKUP(水発!Q68,リスト!W$1:X473,2,FALSE),"")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VLOOKUP(水発!R68,リスト!#REF!,5,FALSE)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IFERROR(VLOOKUP(水発!H69,リスト!G$1:H74,2,FALSE),"")</f>
        <v/>
      </c>
      <c r="J69" s="84"/>
      <c r="K69" s="42" t="str">
        <f>IFERROR(VLOOKUP(水発!J69,リスト!J$1:K170,2,FALSE),"")</f>
        <v/>
      </c>
      <c r="L69" s="84"/>
      <c r="M69" s="42" t="str">
        <f>IFERROR(VLOOKUP(水発!L69,リスト!O$1:P4908,2,FALSE),"")</f>
        <v/>
      </c>
      <c r="N69" s="82"/>
      <c r="O69" s="82" t="e">
        <f>VLOOKUP(Q69,リスト!#REF!,2,FALSE)</f>
        <v>#REF!</v>
      </c>
      <c r="P69" s="82" t="e">
        <f>VLOOKUP(O69,リスト!U:AA,2,FALSE)</f>
        <v>#REF!</v>
      </c>
      <c r="Q69" s="84"/>
      <c r="R69" s="45" t="str">
        <f>IFERROR(VLOOKUP(水発!Q69,リスト!W$1:X474,2,FALSE),"")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VLOOKUP(水発!R69,リスト!#REF!,5,FALSE)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IFERROR(VLOOKUP(水発!H70,リスト!G$1:H75,2,FALSE),"")</f>
        <v/>
      </c>
      <c r="J70" s="84"/>
      <c r="K70" s="42" t="str">
        <f>IFERROR(VLOOKUP(水発!J70,リスト!J$1:K171,2,FALSE),"")</f>
        <v/>
      </c>
      <c r="L70" s="84"/>
      <c r="M70" s="42" t="str">
        <f>IFERROR(VLOOKUP(水発!L70,リスト!O$1:P4909,2,FALSE),"")</f>
        <v/>
      </c>
      <c r="N70" s="82"/>
      <c r="O70" s="82" t="e">
        <f>VLOOKUP(Q70,リスト!#REF!,2,FALSE)</f>
        <v>#REF!</v>
      </c>
      <c r="P70" s="82" t="e">
        <f>VLOOKUP(O70,リスト!U:AA,2,FALSE)</f>
        <v>#REF!</v>
      </c>
      <c r="Q70" s="84"/>
      <c r="R70" s="45" t="str">
        <f>IFERROR(VLOOKUP(水発!Q70,リスト!W$1:X475,2,FALSE),"")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VLOOKUP(水発!R70,リスト!#REF!,5,FALSE)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IFERROR(VLOOKUP(水発!H71,リスト!G$1:H76,2,FALSE),"")</f>
        <v/>
      </c>
      <c r="J71" s="84"/>
      <c r="K71" s="42" t="str">
        <f>IFERROR(VLOOKUP(水発!J71,リスト!J$1:K172,2,FALSE),"")</f>
        <v/>
      </c>
      <c r="L71" s="84"/>
      <c r="M71" s="42" t="str">
        <f>IFERROR(VLOOKUP(水発!L71,リスト!O$1:P4910,2,FALSE),"")</f>
        <v/>
      </c>
      <c r="N71" s="82"/>
      <c r="O71" s="82" t="e">
        <f>VLOOKUP(Q71,リスト!#REF!,2,FALSE)</f>
        <v>#REF!</v>
      </c>
      <c r="P71" s="82" t="e">
        <f>VLOOKUP(O71,リスト!U:AA,2,FALSE)</f>
        <v>#REF!</v>
      </c>
      <c r="Q71" s="84"/>
      <c r="R71" s="45" t="str">
        <f>IFERROR(VLOOKUP(水発!Q71,リスト!W$1:X476,2,FALSE),"")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VLOOKUP(水発!R71,リスト!#REF!,5,FALSE)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IFERROR(VLOOKUP(水発!H72,リスト!G$1:H77,2,FALSE),"")</f>
        <v/>
      </c>
      <c r="J72" s="84"/>
      <c r="K72" s="42" t="str">
        <f>IFERROR(VLOOKUP(水発!J72,リスト!J$1:K173,2,FALSE),"")</f>
        <v/>
      </c>
      <c r="L72" s="84"/>
      <c r="M72" s="42" t="str">
        <f>IFERROR(VLOOKUP(水発!L72,リスト!O$1:P4911,2,FALSE),"")</f>
        <v/>
      </c>
      <c r="N72" s="82"/>
      <c r="O72" s="82" t="e">
        <f>VLOOKUP(Q72,リスト!#REF!,2,FALSE)</f>
        <v>#REF!</v>
      </c>
      <c r="P72" s="82" t="e">
        <f>VLOOKUP(O72,リスト!U:AA,2,FALSE)</f>
        <v>#REF!</v>
      </c>
      <c r="Q72" s="84"/>
      <c r="R72" s="45" t="str">
        <f>IFERROR(VLOOKUP(水発!Q72,リスト!W$1:X477,2,FALSE),"")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VLOOKUP(水発!R72,リスト!#REF!,5,FALSE)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IFERROR(VLOOKUP(水発!H73,リスト!G$1:H78,2,FALSE),"")</f>
        <v/>
      </c>
      <c r="J73" s="84"/>
      <c r="K73" s="42" t="str">
        <f>IFERROR(VLOOKUP(水発!J73,リスト!J$1:K174,2,FALSE),"")</f>
        <v/>
      </c>
      <c r="L73" s="84"/>
      <c r="M73" s="42" t="str">
        <f>IFERROR(VLOOKUP(水発!L73,リスト!O$1:P4912,2,FALSE),"")</f>
        <v/>
      </c>
      <c r="N73" s="82"/>
      <c r="O73" s="82" t="e">
        <f>VLOOKUP(Q73,リスト!#REF!,2,FALSE)</f>
        <v>#REF!</v>
      </c>
      <c r="P73" s="82" t="e">
        <f>VLOOKUP(O73,リスト!U:AA,2,FALSE)</f>
        <v>#REF!</v>
      </c>
      <c r="Q73" s="84"/>
      <c r="R73" s="45" t="str">
        <f>IFERROR(VLOOKUP(水発!Q73,リスト!W$1:X478,2,FALSE),"")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VLOOKUP(水発!R73,リスト!#REF!,5,FALSE)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IFERROR(VLOOKUP(水発!H74,リスト!G$1:H79,2,FALSE),"")</f>
        <v/>
      </c>
      <c r="J74" s="84"/>
      <c r="K74" s="42" t="str">
        <f>IFERROR(VLOOKUP(水発!J74,リスト!J$1:K175,2,FALSE),"")</f>
        <v/>
      </c>
      <c r="L74" s="84"/>
      <c r="M74" s="42" t="str">
        <f>IFERROR(VLOOKUP(水発!L74,リスト!O$1:P4913,2,FALSE),"")</f>
        <v/>
      </c>
      <c r="N74" s="82"/>
      <c r="O74" s="82" t="e">
        <f>VLOOKUP(Q74,リスト!#REF!,2,FALSE)</f>
        <v>#REF!</v>
      </c>
      <c r="P74" s="82" t="e">
        <f>VLOOKUP(O74,リスト!U:AA,2,FALSE)</f>
        <v>#REF!</v>
      </c>
      <c r="Q74" s="84"/>
      <c r="R74" s="45" t="str">
        <f>IFERROR(VLOOKUP(水発!Q74,リスト!W$1:X479,2,FALSE),"")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VLOOKUP(水発!R74,リスト!#REF!,5,FALSE)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IFERROR(VLOOKUP(水発!H75,リスト!G$1:H80,2,FALSE),"")</f>
        <v/>
      </c>
      <c r="J75" s="84"/>
      <c r="K75" s="42" t="str">
        <f>IFERROR(VLOOKUP(水発!J75,リスト!J$1:K176,2,FALSE),"")</f>
        <v/>
      </c>
      <c r="L75" s="84"/>
      <c r="M75" s="42" t="str">
        <f>IFERROR(VLOOKUP(水発!L75,リスト!O$1:P4914,2,FALSE),"")</f>
        <v/>
      </c>
      <c r="N75" s="82"/>
      <c r="O75" s="82" t="e">
        <f>VLOOKUP(Q75,リスト!#REF!,2,FALSE)</f>
        <v>#REF!</v>
      </c>
      <c r="P75" s="82" t="e">
        <f>VLOOKUP(O75,リスト!U:AA,2,FALSE)</f>
        <v>#REF!</v>
      </c>
      <c r="Q75" s="84"/>
      <c r="R75" s="45" t="str">
        <f>IFERROR(VLOOKUP(水発!Q75,リスト!W$1:X480,2,FALSE),"")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VLOOKUP(水発!R75,リスト!#REF!,5,FALSE)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IFERROR(VLOOKUP(水発!H76,リスト!G$1:H81,2,FALSE),"")</f>
        <v/>
      </c>
      <c r="J76" s="84"/>
      <c r="K76" s="42" t="str">
        <f>IFERROR(VLOOKUP(水発!J76,リスト!J$1:K177,2,FALSE),"")</f>
        <v/>
      </c>
      <c r="L76" s="84"/>
      <c r="M76" s="42" t="str">
        <f>IFERROR(VLOOKUP(水発!L76,リスト!O$1:P4915,2,FALSE),"")</f>
        <v/>
      </c>
      <c r="N76" s="82"/>
      <c r="O76" s="82" t="e">
        <f>VLOOKUP(Q76,リスト!#REF!,2,FALSE)</f>
        <v>#REF!</v>
      </c>
      <c r="P76" s="82" t="e">
        <f>VLOOKUP(O76,リスト!U:AA,2,FALSE)</f>
        <v>#REF!</v>
      </c>
      <c r="Q76" s="84"/>
      <c r="R76" s="45" t="str">
        <f>IFERROR(VLOOKUP(水発!Q76,リスト!W$1:X481,2,FALSE),"")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VLOOKUP(水発!R76,リスト!#REF!,5,FALSE)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IFERROR(VLOOKUP(水発!H77,リスト!G$1:H82,2,FALSE),"")</f>
        <v/>
      </c>
      <c r="J77" s="84"/>
      <c r="K77" s="42" t="str">
        <f>IFERROR(VLOOKUP(水発!J77,リスト!J$1:K178,2,FALSE),"")</f>
        <v/>
      </c>
      <c r="L77" s="84"/>
      <c r="M77" s="42" t="str">
        <f>IFERROR(VLOOKUP(水発!L77,リスト!O$1:P4916,2,FALSE),"")</f>
        <v/>
      </c>
      <c r="N77" s="82"/>
      <c r="O77" s="82" t="e">
        <f>VLOOKUP(Q77,リスト!#REF!,2,FALSE)</f>
        <v>#REF!</v>
      </c>
      <c r="P77" s="82" t="e">
        <f>VLOOKUP(O77,リスト!U:AA,2,FALSE)</f>
        <v>#REF!</v>
      </c>
      <c r="Q77" s="84"/>
      <c r="R77" s="45" t="str">
        <f>IFERROR(VLOOKUP(水発!Q77,リスト!W$1:X482,2,FALSE),"")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VLOOKUP(水発!R77,リスト!#REF!,5,FALSE)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IFERROR(VLOOKUP(水発!H78,リスト!G$1:H83,2,FALSE),"")</f>
        <v/>
      </c>
      <c r="J78" s="84"/>
      <c r="K78" s="42" t="str">
        <f>IFERROR(VLOOKUP(水発!J78,リスト!J$1:K179,2,FALSE),"")</f>
        <v/>
      </c>
      <c r="L78" s="84"/>
      <c r="M78" s="42" t="str">
        <f>IFERROR(VLOOKUP(水発!L78,リスト!O$1:P4917,2,FALSE),"")</f>
        <v/>
      </c>
      <c r="N78" s="82"/>
      <c r="O78" s="82" t="e">
        <f>VLOOKUP(Q78,リスト!#REF!,2,FALSE)</f>
        <v>#REF!</v>
      </c>
      <c r="P78" s="82" t="e">
        <f>VLOOKUP(O78,リスト!U:AA,2,FALSE)</f>
        <v>#REF!</v>
      </c>
      <c r="Q78" s="84"/>
      <c r="R78" s="45" t="str">
        <f>IFERROR(VLOOKUP(水発!Q78,リスト!W$1:X483,2,FALSE),"")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VLOOKUP(水発!R78,リスト!#REF!,5,FALSE)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IFERROR(VLOOKUP(水発!J79,リスト!J$1:K180,2,FALSE),"")</f>
        <v/>
      </c>
      <c r="L79" s="84"/>
      <c r="M79" s="42" t="str">
        <f>IFERROR(VLOOKUP(水発!L79,リスト!O$1:P4918,2,FALSE),"")</f>
        <v/>
      </c>
      <c r="N79" s="82"/>
      <c r="O79" s="82" t="e">
        <f>VLOOKUP(Q79,リスト!#REF!,2,FALSE)</f>
        <v>#REF!</v>
      </c>
      <c r="P79" s="82" t="e">
        <f>VLOOKUP(O79,リスト!U:AA,2,FALSE)</f>
        <v>#REF!</v>
      </c>
      <c r="Q79" s="84"/>
      <c r="R79" s="45" t="str">
        <f>IFERROR(VLOOKUP(水発!Q79,リスト!W$1:X484,2,FALSE),"")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VLOOKUP(水発!R79,リスト!#REF!,5,FALSE)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IFERROR(VLOOKUP(水発!H80,リスト!G$1:H46,2,FALSE),"")</f>
        <v/>
      </c>
      <c r="J80" s="84"/>
      <c r="K80" s="42" t="str">
        <f>IFERROR(VLOOKUP(水発!J80,リスト!J$1:K181,2,FALSE),"")</f>
        <v/>
      </c>
      <c r="L80" s="84"/>
      <c r="M80" s="42" t="str">
        <f>IFERROR(VLOOKUP(水発!L80,リスト!O$1:P4919,2,FALSE),"")</f>
        <v/>
      </c>
      <c r="N80" s="82"/>
      <c r="O80" s="82" t="e">
        <f>VLOOKUP(Q80,リスト!#REF!,2,FALSE)</f>
        <v>#REF!</v>
      </c>
      <c r="P80" s="82" t="e">
        <f>VLOOKUP(O80,リスト!U:AA,2,FALSE)</f>
        <v>#REF!</v>
      </c>
      <c r="Q80" s="84"/>
      <c r="R80" s="45" t="str">
        <f>IFERROR(VLOOKUP(水発!Q80,リスト!W$1:X485,2,FALSE),"")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VLOOKUP(水発!R80,リスト!#REF!,5,FALSE)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IFERROR(VLOOKUP(水発!H81,リスト!G$1:H47,2,FALSE),"")</f>
        <v/>
      </c>
      <c r="J81" s="84"/>
      <c r="K81" s="42" t="str">
        <f>IFERROR(VLOOKUP(水発!J81,リスト!J$1:K182,2,FALSE),"")</f>
        <v/>
      </c>
      <c r="L81" s="84"/>
      <c r="M81" s="42" t="str">
        <f>IFERROR(VLOOKUP(水発!L81,リスト!O$1:P4920,2,FALSE),"")</f>
        <v/>
      </c>
      <c r="N81" s="82"/>
      <c r="O81" s="82" t="e">
        <f>VLOOKUP(Q81,リスト!#REF!,2,FALSE)</f>
        <v>#REF!</v>
      </c>
      <c r="P81" s="82" t="e">
        <f>VLOOKUP(O81,リスト!U:AA,2,FALSE)</f>
        <v>#REF!</v>
      </c>
      <c r="Q81" s="84"/>
      <c r="R81" s="45" t="str">
        <f>IFERROR(VLOOKUP(水発!Q81,リスト!W$1:X486,2,FALSE),"")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VLOOKUP(水発!R81,リスト!#REF!,5,FALSE)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IFERROR(VLOOKUP(水発!H82,リスト!G$1:H48,2,FALSE),"")</f>
        <v/>
      </c>
      <c r="J82" s="84"/>
      <c r="K82" s="42" t="str">
        <f>IFERROR(VLOOKUP(水発!J82,リスト!J$1:K183,2,FALSE),"")</f>
        <v/>
      </c>
      <c r="L82" s="84"/>
      <c r="M82" s="42" t="str">
        <f>IFERROR(VLOOKUP(水発!L82,リスト!O$1:P4921,2,FALSE),"")</f>
        <v/>
      </c>
      <c r="N82" s="82"/>
      <c r="O82" s="82" t="e">
        <f>VLOOKUP(Q82,リスト!#REF!,2,FALSE)</f>
        <v>#REF!</v>
      </c>
      <c r="P82" s="82" t="e">
        <f>VLOOKUP(O82,リスト!U:AA,2,FALSE)</f>
        <v>#REF!</v>
      </c>
      <c r="Q82" s="84"/>
      <c r="R82" s="45" t="str">
        <f>IFERROR(VLOOKUP(水発!Q82,リスト!W$1:X487,2,FALSE),"")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VLOOKUP(水発!R82,リスト!#REF!,5,FALSE)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IFERROR(VLOOKUP(水発!H83,リスト!G$1:H49,2,FALSE),"")</f>
        <v/>
      </c>
      <c r="J83" s="84"/>
      <c r="K83" s="42" t="str">
        <f>IFERROR(VLOOKUP(水発!J83,リスト!J$1:K184,2,FALSE),"")</f>
        <v/>
      </c>
      <c r="L83" s="84"/>
      <c r="M83" s="42" t="str">
        <f>IFERROR(VLOOKUP(水発!L83,リスト!O$1:P4922,2,FALSE),"")</f>
        <v/>
      </c>
      <c r="N83" s="82"/>
      <c r="O83" s="82" t="e">
        <f>VLOOKUP(Q83,リスト!#REF!,2,FALSE)</f>
        <v>#REF!</v>
      </c>
      <c r="P83" s="82" t="e">
        <f>VLOOKUP(O83,リスト!U:AA,2,FALSE)</f>
        <v>#REF!</v>
      </c>
      <c r="Q83" s="84"/>
      <c r="R83" s="45" t="str">
        <f>IFERROR(VLOOKUP(水発!Q83,リスト!W$1:X488,2,FALSE),"")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VLOOKUP(水発!R83,リスト!#REF!,5,FALSE)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IFERROR(VLOOKUP(水発!H84,リスト!G$1:H50,2,FALSE),"")</f>
        <v/>
      </c>
      <c r="J84" s="84"/>
      <c r="K84" s="42" t="str">
        <f>IFERROR(VLOOKUP(水発!J84,リスト!J$1:K185,2,FALSE),"")</f>
        <v/>
      </c>
      <c r="L84" s="84"/>
      <c r="M84" s="42" t="str">
        <f>IFERROR(VLOOKUP(水発!L84,リスト!O$1:P4923,2,FALSE),"")</f>
        <v/>
      </c>
      <c r="N84" s="82"/>
      <c r="O84" s="82" t="e">
        <f>VLOOKUP(Q84,リスト!#REF!,2,FALSE)</f>
        <v>#REF!</v>
      </c>
      <c r="P84" s="82" t="e">
        <f>VLOOKUP(O84,リスト!U:AA,2,FALSE)</f>
        <v>#REF!</v>
      </c>
      <c r="Q84" s="84"/>
      <c r="R84" s="45" t="str">
        <f>IFERROR(VLOOKUP(水発!Q84,リスト!W$1:X489,2,FALSE),"")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VLOOKUP(水発!R84,リスト!#REF!,5,FALSE)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IFERROR(VLOOKUP(水発!H85,リスト!G$1:H51,2,FALSE),"")</f>
        <v/>
      </c>
      <c r="J85" s="84"/>
      <c r="K85" s="42" t="str">
        <f>IFERROR(VLOOKUP(水発!J85,リスト!J$1:K186,2,FALSE),"")</f>
        <v/>
      </c>
      <c r="L85" s="84"/>
      <c r="M85" s="42" t="str">
        <f>IFERROR(VLOOKUP(水発!L85,リスト!O$1:P4924,2,FALSE),"")</f>
        <v/>
      </c>
      <c r="N85" s="82"/>
      <c r="O85" s="82" t="e">
        <f>VLOOKUP(Q85,リスト!#REF!,2,FALSE)</f>
        <v>#REF!</v>
      </c>
      <c r="P85" s="82" t="e">
        <f>VLOOKUP(O85,リスト!U:AA,2,FALSE)</f>
        <v>#REF!</v>
      </c>
      <c r="Q85" s="84"/>
      <c r="R85" s="45" t="str">
        <f>IFERROR(VLOOKUP(水発!Q85,リスト!W$1:X490,2,FALSE),"")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VLOOKUP(水発!R85,リスト!#REF!,5,FALSE)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IFERROR(VLOOKUP(水発!H86,リスト!G$1:H52,2,FALSE),"")</f>
        <v/>
      </c>
      <c r="J86" s="84"/>
      <c r="K86" s="42" t="str">
        <f>IFERROR(VLOOKUP(水発!J86,リスト!J$1:K187,2,FALSE),"")</f>
        <v/>
      </c>
      <c r="L86" s="84"/>
      <c r="M86" s="42" t="str">
        <f>IFERROR(VLOOKUP(水発!L86,リスト!O$1:P4925,2,FALSE),"")</f>
        <v/>
      </c>
      <c r="N86" s="82"/>
      <c r="O86" s="82" t="e">
        <f>VLOOKUP(Q86,リスト!#REF!,2,FALSE)</f>
        <v>#REF!</v>
      </c>
      <c r="P86" s="82" t="e">
        <f>VLOOKUP(O86,リスト!U:AA,2,FALSE)</f>
        <v>#REF!</v>
      </c>
      <c r="Q86" s="84"/>
      <c r="R86" s="45" t="str">
        <f>IFERROR(VLOOKUP(水発!Q86,リスト!W$1:X491,2,FALSE),"")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VLOOKUP(水発!R86,リスト!#REF!,5,FALSE)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IFERROR(VLOOKUP(水発!H87,リスト!G$1:H53,2,FALSE),"")</f>
        <v/>
      </c>
      <c r="J87" s="84"/>
      <c r="K87" s="42" t="str">
        <f>IFERROR(VLOOKUP(水発!J87,リスト!J$1:K188,2,FALSE),"")</f>
        <v/>
      </c>
      <c r="L87" s="84"/>
      <c r="M87" s="42" t="str">
        <f>IFERROR(VLOOKUP(水発!L87,リスト!O$1:P4926,2,FALSE),"")</f>
        <v/>
      </c>
      <c r="N87" s="82"/>
      <c r="O87" s="82" t="e">
        <f>VLOOKUP(Q87,リスト!#REF!,2,FALSE)</f>
        <v>#REF!</v>
      </c>
      <c r="P87" s="82" t="e">
        <f>VLOOKUP(O87,リスト!U:AA,2,FALSE)</f>
        <v>#REF!</v>
      </c>
      <c r="Q87" s="84"/>
      <c r="R87" s="45" t="str">
        <f>IFERROR(VLOOKUP(水発!Q87,リスト!W$1:X492,2,FALSE),"")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VLOOKUP(水発!R87,リスト!#REF!,5,FALSE)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IFERROR(VLOOKUP(水発!H88,リスト!G$1:H54,2,FALSE),"")</f>
        <v/>
      </c>
      <c r="J88" s="84"/>
      <c r="K88" s="42" t="str">
        <f>IFERROR(VLOOKUP(水発!J88,リスト!J$1:K189,2,FALSE),"")</f>
        <v/>
      </c>
      <c r="L88" s="84"/>
      <c r="M88" s="42" t="str">
        <f>IFERROR(VLOOKUP(水発!L88,リスト!O$1:P4927,2,FALSE),"")</f>
        <v/>
      </c>
      <c r="N88" s="82"/>
      <c r="O88" s="82" t="e">
        <f>VLOOKUP(Q88,リスト!#REF!,2,FALSE)</f>
        <v>#REF!</v>
      </c>
      <c r="P88" s="82" t="e">
        <f>VLOOKUP(O88,リスト!U:AA,2,FALSE)</f>
        <v>#REF!</v>
      </c>
      <c r="Q88" s="84"/>
      <c r="R88" s="45" t="str">
        <f>IFERROR(VLOOKUP(水発!Q88,リスト!W$1:X493,2,FALSE),"")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VLOOKUP(水発!R88,リスト!#REF!,5,FALSE)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IFERROR(VLOOKUP(水発!H89,リスト!G$1:H55,2,FALSE),"")</f>
        <v/>
      </c>
      <c r="J89" s="84"/>
      <c r="K89" s="42" t="str">
        <f>IFERROR(VLOOKUP(水発!J89,リスト!J$1:K190,2,FALSE),"")</f>
        <v/>
      </c>
      <c r="L89" s="84"/>
      <c r="M89" s="42" t="str">
        <f>IFERROR(VLOOKUP(水発!L89,リスト!O$1:P4928,2,FALSE),"")</f>
        <v/>
      </c>
      <c r="N89" s="82"/>
      <c r="O89" s="82" t="e">
        <f>VLOOKUP(Q89,リスト!#REF!,2,FALSE)</f>
        <v>#REF!</v>
      </c>
      <c r="P89" s="82" t="e">
        <f>VLOOKUP(O89,リスト!U:AA,2,FALSE)</f>
        <v>#REF!</v>
      </c>
      <c r="Q89" s="84"/>
      <c r="R89" s="45" t="str">
        <f>IFERROR(VLOOKUP(水発!Q89,リスト!W$1:X494,2,FALSE),"")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VLOOKUP(水発!R89,リスト!#REF!,5,FALSE)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IFERROR(VLOOKUP(水発!H90,リスト!G$1:H56,2,FALSE),"")</f>
        <v/>
      </c>
      <c r="J90" s="84"/>
      <c r="K90" s="42" t="str">
        <f>IFERROR(VLOOKUP(水発!J90,リスト!J$1:K191,2,FALSE),"")</f>
        <v/>
      </c>
      <c r="L90" s="84"/>
      <c r="M90" s="42" t="str">
        <f>IFERROR(VLOOKUP(水発!L90,リスト!O$1:P4929,2,FALSE),"")</f>
        <v/>
      </c>
      <c r="N90" s="82"/>
      <c r="O90" s="82" t="e">
        <f>VLOOKUP(Q90,リスト!#REF!,2,FALSE)</f>
        <v>#REF!</v>
      </c>
      <c r="P90" s="82" t="e">
        <f>VLOOKUP(O90,リスト!U:AA,2,FALSE)</f>
        <v>#REF!</v>
      </c>
      <c r="Q90" s="84"/>
      <c r="R90" s="45" t="str">
        <f>IFERROR(VLOOKUP(水発!Q90,リスト!W$1:X495,2,FALSE),"")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VLOOKUP(水発!R90,リスト!#REF!,5,FALSE)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IFERROR(VLOOKUP(水発!H91,リスト!G$1:H57,2,FALSE),"")</f>
        <v/>
      </c>
      <c r="J91" s="84"/>
      <c r="K91" s="42" t="str">
        <f>IFERROR(VLOOKUP(水発!J91,リスト!J$1:K192,2,FALSE),"")</f>
        <v/>
      </c>
      <c r="L91" s="84"/>
      <c r="M91" s="42" t="str">
        <f>IFERROR(VLOOKUP(水発!L91,リスト!O$1:P4930,2,FALSE),"")</f>
        <v/>
      </c>
      <c r="N91" s="82"/>
      <c r="O91" s="82" t="e">
        <f>VLOOKUP(Q91,リスト!#REF!,2,FALSE)</f>
        <v>#REF!</v>
      </c>
      <c r="P91" s="82" t="e">
        <f>VLOOKUP(O91,リスト!U:AA,2,FALSE)</f>
        <v>#REF!</v>
      </c>
      <c r="Q91" s="84"/>
      <c r="R91" s="45" t="str">
        <f>IFERROR(VLOOKUP(水発!Q91,リスト!W$1:X496,2,FALSE),"")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VLOOKUP(水発!R91,リスト!#REF!,5,FALSE)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IFERROR(VLOOKUP(水発!H92,リスト!G$1:H58,2,FALSE),"")</f>
        <v/>
      </c>
      <c r="J92" s="84"/>
      <c r="K92" s="42" t="str">
        <f>IFERROR(VLOOKUP(水発!J92,リスト!J$1:K193,2,FALSE),"")</f>
        <v/>
      </c>
      <c r="L92" s="84"/>
      <c r="M92" s="42" t="str">
        <f>IFERROR(VLOOKUP(水発!L92,リスト!O$1:P4931,2,FALSE),"")</f>
        <v/>
      </c>
      <c r="N92" s="82"/>
      <c r="O92" s="82" t="e">
        <f>VLOOKUP(Q92,リスト!#REF!,2,FALSE)</f>
        <v>#REF!</v>
      </c>
      <c r="P92" s="82" t="e">
        <f>VLOOKUP(O92,リスト!U:AA,2,FALSE)</f>
        <v>#REF!</v>
      </c>
      <c r="Q92" s="84"/>
      <c r="R92" s="45" t="str">
        <f>IFERROR(VLOOKUP(水発!Q92,リスト!W$1:X497,2,FALSE),"")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VLOOKUP(水発!R92,リスト!#REF!,5,FALSE)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IFERROR(VLOOKUP(水発!H93,リスト!G$1:H59,2,FALSE),"")</f>
        <v/>
      </c>
      <c r="J93" s="84"/>
      <c r="K93" s="42" t="str">
        <f>IFERROR(VLOOKUP(水発!J93,リスト!J$1:K194,2,FALSE),"")</f>
        <v/>
      </c>
      <c r="L93" s="84"/>
      <c r="M93" s="42" t="str">
        <f>IFERROR(VLOOKUP(水発!L93,リスト!O$1:P4932,2,FALSE),"")</f>
        <v/>
      </c>
      <c r="N93" s="82"/>
      <c r="O93" s="82" t="e">
        <f>VLOOKUP(Q93,リスト!#REF!,2,FALSE)</f>
        <v>#REF!</v>
      </c>
      <c r="P93" s="82" t="e">
        <f>VLOOKUP(O93,リスト!U:AA,2,FALSE)</f>
        <v>#REF!</v>
      </c>
      <c r="Q93" s="84"/>
      <c r="R93" s="45" t="str">
        <f>IFERROR(VLOOKUP(水発!Q93,リスト!W$1:X498,2,FALSE),"")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VLOOKUP(水発!R93,リスト!U1:AA190,5,FALSE)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IFERROR(VLOOKUP(水発!H94,リスト!G$1:H60,2,FALSE),"")</f>
        <v/>
      </c>
      <c r="J94" s="84"/>
      <c r="K94" s="42" t="str">
        <f>IFERROR(VLOOKUP(水発!J94,リスト!J$1:K195,2,FALSE),"")</f>
        <v/>
      </c>
      <c r="L94" s="84"/>
      <c r="M94" s="42" t="str">
        <f>IFERROR(VLOOKUP(水発!L94,リスト!O$1:P4933,2,FALSE),"")</f>
        <v/>
      </c>
      <c r="N94" s="82"/>
      <c r="O94" s="82" t="e">
        <f>VLOOKUP(Q94,リスト!#REF!,2,FALSE)</f>
        <v>#REF!</v>
      </c>
      <c r="P94" s="82" t="e">
        <f>VLOOKUP(O94,リスト!U:AA,2,FALSE)</f>
        <v>#REF!</v>
      </c>
      <c r="Q94" s="84"/>
      <c r="R94" s="45" t="str">
        <f>IFERROR(VLOOKUP(水発!Q94,リスト!W$1:X499,2,FALSE),"")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VLOOKUP(水発!R94,リスト!U2:AA191,5,FALSE)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IFERROR(VLOOKUP(水発!H95,リスト!G$1:H61,2,FALSE),"")</f>
        <v/>
      </c>
      <c r="J95" s="84"/>
      <c r="K95" s="42" t="str">
        <f>IFERROR(VLOOKUP(水発!J95,リスト!J$1:K196,2,FALSE),"")</f>
        <v/>
      </c>
      <c r="L95" s="84"/>
      <c r="M95" s="42" t="str">
        <f>IFERROR(VLOOKUP(水発!L95,リスト!O$1:P4934,2,FALSE),"")</f>
        <v/>
      </c>
      <c r="N95" s="82"/>
      <c r="O95" s="82" t="e">
        <f>VLOOKUP(Q95,リスト!U1:AA395,2,FALSE)</f>
        <v>#N/A</v>
      </c>
      <c r="P95" s="82" t="e">
        <f>VLOOKUP(O95,リスト!U:AA,2,FALSE)</f>
        <v>#N/A</v>
      </c>
      <c r="Q95" s="84"/>
      <c r="R95" s="45" t="str">
        <f>IFERROR(VLOOKUP(水発!Q95,リスト!W$1:X500,2,FALSE),"")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VLOOKUP(水発!R95,リスト!U3:AA192,5,FALSE)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IFERROR(VLOOKUP(水発!H96,リスト!G$1:H62,2,FALSE),"")</f>
        <v/>
      </c>
      <c r="J96" s="84"/>
      <c r="K96" s="42" t="str">
        <f>IFERROR(VLOOKUP(水発!J96,リスト!J$1:K197,2,FALSE),"")</f>
        <v/>
      </c>
      <c r="L96" s="84"/>
      <c r="M96" s="42" t="str">
        <f>IFERROR(VLOOKUP(水発!L96,リスト!O$1:P4935,2,FALSE),"")</f>
        <v/>
      </c>
      <c r="N96" s="82"/>
      <c r="O96" s="82" t="e">
        <f>VLOOKUP(Q96,リスト!U2:AA396,2,FALSE)</f>
        <v>#N/A</v>
      </c>
      <c r="P96" s="82" t="e">
        <f>VLOOKUP(O96,リスト!U:AA,2,FALSE)</f>
        <v>#N/A</v>
      </c>
      <c r="Q96" s="84"/>
      <c r="R96" s="45" t="str">
        <f>IFERROR(VLOOKUP(水発!Q96,リスト!W$1:X501,2,FALSE),"")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VLOOKUP(水発!R96,リスト!U4:AA193,5,FALSE)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IFERROR(VLOOKUP(水発!H97,リスト!G$1:H63,2,FALSE),"")</f>
        <v/>
      </c>
      <c r="J97" s="84"/>
      <c r="K97" s="42" t="str">
        <f>IFERROR(VLOOKUP(水発!J97,リスト!J$1:K198,2,FALSE),"")</f>
        <v/>
      </c>
      <c r="L97" s="84"/>
      <c r="M97" s="42" t="str">
        <f>IFERROR(VLOOKUP(水発!L97,リスト!O$1:P4936,2,FALSE),"")</f>
        <v/>
      </c>
      <c r="N97" s="82"/>
      <c r="O97" s="82" t="e">
        <f>VLOOKUP(Q97,リスト!U3:AA397,2,FALSE)</f>
        <v>#N/A</v>
      </c>
      <c r="P97" s="82" t="e">
        <f>VLOOKUP(O97,リスト!U:AA,2,FALSE)</f>
        <v>#N/A</v>
      </c>
      <c r="Q97" s="84"/>
      <c r="R97" s="45" t="str">
        <f>IFERROR(VLOOKUP(水発!Q97,リスト!W$1:X502,2,FALSE),"")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VLOOKUP(水発!R97,リスト!U5:AA194,5,FALSE)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IFERROR(VLOOKUP(水発!H98,リスト!G$1:H103,2,FALSE),"")</f>
        <v/>
      </c>
      <c r="J98" s="84"/>
      <c r="K98" s="42" t="str">
        <f>IFERROR(VLOOKUP(水発!J98,リスト!J$1:K199,2,FALSE),"")</f>
        <v/>
      </c>
      <c r="L98" s="84"/>
      <c r="M98" s="42" t="str">
        <f>IFERROR(VLOOKUP(水発!L98,リスト!O$1:P4937,2,FALSE),"")</f>
        <v/>
      </c>
      <c r="N98" s="82"/>
      <c r="O98" s="82" t="e">
        <f>VLOOKUP(Q98,リスト!U4:AA398,2,FALSE)</f>
        <v>#N/A</v>
      </c>
      <c r="P98" s="82" t="e">
        <f>VLOOKUP(O98,リスト!U:AA,2,FALSE)</f>
        <v>#N/A</v>
      </c>
      <c r="Q98" s="84"/>
      <c r="R98" s="45" t="str">
        <f>IFERROR(VLOOKUP(水発!Q98,リスト!W$1:X503,2,FALSE),"")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VLOOKUP(水発!R98,リスト!U6:AA195,5,FALSE)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IFERROR(VLOOKUP(水発!H99,リスト!G$1:H104,2,FALSE),"")</f>
        <v/>
      </c>
      <c r="J99" s="84"/>
      <c r="K99" s="42" t="str">
        <f>IFERROR(VLOOKUP(水発!J99,リスト!J$1:K200,2,FALSE),"")</f>
        <v/>
      </c>
      <c r="L99" s="84"/>
      <c r="M99" s="42" t="str">
        <f>IFERROR(VLOOKUP(水発!L99,リスト!O$1:P4938,2,FALSE),"")</f>
        <v/>
      </c>
      <c r="N99" s="82"/>
      <c r="O99" s="82" t="e">
        <f>VLOOKUP(Q99,リスト!U5:AA399,2,FALSE)</f>
        <v>#N/A</v>
      </c>
      <c r="P99" s="82" t="e">
        <f>VLOOKUP(O99,リスト!U:AA,2,FALSE)</f>
        <v>#N/A</v>
      </c>
      <c r="Q99" s="84"/>
      <c r="R99" s="45" t="str">
        <f>IFERROR(VLOOKUP(水発!Q99,リスト!W$1:X504,2,FALSE),"")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VLOOKUP(水発!R99,リスト!U7:AA196,5,FALSE)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IFERROR(VLOOKUP(水発!H100,リスト!G$1:H105,2,FALSE),"")</f>
        <v/>
      </c>
      <c r="J100" s="84"/>
      <c r="K100" s="42" t="str">
        <f>IFERROR(VLOOKUP(水発!J100,リスト!J$1:K201,2,FALSE),"")</f>
        <v/>
      </c>
      <c r="L100" s="84"/>
      <c r="M100" s="42" t="str">
        <f>IFERROR(VLOOKUP(水発!L100,リスト!O$1:P4939,2,FALSE),"")</f>
        <v/>
      </c>
      <c r="N100" s="82"/>
      <c r="O100" s="82" t="e">
        <f>VLOOKUP(Q100,リスト!U6:AA400,2,FALSE)</f>
        <v>#N/A</v>
      </c>
      <c r="P100" s="82" t="e">
        <f>VLOOKUP(O100,リスト!U:AA,2,FALSE)</f>
        <v>#N/A</v>
      </c>
      <c r="Q100" s="84"/>
      <c r="R100" s="45" t="str">
        <f>IFERROR(VLOOKUP(水発!Q100,リスト!W$1:X505,2,FALSE),"")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VLOOKUP(水発!R100,リスト!U8:AA197,5,FALSE)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IFERROR(VLOOKUP(水発!H101,リスト!G$1:H106,2,FALSE),"")</f>
        <v/>
      </c>
      <c r="J101" s="84"/>
      <c r="K101" s="42" t="str">
        <f>IFERROR(VLOOKUP(水発!J101,リスト!J$1:K202,2,FALSE),"")</f>
        <v/>
      </c>
      <c r="L101" s="84"/>
      <c r="M101" s="42" t="str">
        <f>IFERROR(VLOOKUP(水発!L101,リスト!O$1:P4940,2,FALSE),"")</f>
        <v/>
      </c>
      <c r="N101" s="82"/>
      <c r="O101" s="82" t="e">
        <f>VLOOKUP(Q101,リスト!U7:AA401,2,FALSE)</f>
        <v>#N/A</v>
      </c>
      <c r="P101" s="82" t="e">
        <f>VLOOKUP(O101,リスト!U:AA,2,FALSE)</f>
        <v>#N/A</v>
      </c>
      <c r="Q101" s="84"/>
      <c r="R101" s="45" t="str">
        <f>IFERROR(VLOOKUP(水発!Q101,リスト!W$1:X506,2,FALSE),"")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VLOOKUP(水発!R101,リスト!U9:AA198,5,FALSE)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IFERROR(VLOOKUP(水発!H102,リスト!G$1:H107,2,FALSE),"")</f>
        <v/>
      </c>
      <c r="J102" s="84"/>
      <c r="K102" s="42" t="str">
        <f>IFERROR(VLOOKUP(水発!J102,リスト!J$1:K203,2,FALSE),"")</f>
        <v/>
      </c>
      <c r="L102" s="84"/>
      <c r="M102" s="42" t="str">
        <f>IFERROR(VLOOKUP(水発!L102,リスト!O$1:P4941,2,FALSE),"")</f>
        <v/>
      </c>
      <c r="N102" s="82"/>
      <c r="O102" s="82" t="e">
        <f>VLOOKUP(Q102,リスト!U8:AA402,2,FALSE)</f>
        <v>#N/A</v>
      </c>
      <c r="P102" s="82" t="e">
        <f>VLOOKUP(O102,リスト!U:AA,2,FALSE)</f>
        <v>#N/A</v>
      </c>
      <c r="Q102" s="84"/>
      <c r="R102" s="45" t="str">
        <f>IFERROR(VLOOKUP(水発!Q102,リスト!W$1:X507,2,FALSE),"")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VLOOKUP(水発!R102,リスト!U10:AA199,5,FALSE)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IFERROR(VLOOKUP(水発!H103,リスト!G$1:H108,2,FALSE),"")</f>
        <v/>
      </c>
      <c r="J103" s="84"/>
      <c r="K103" s="42" t="str">
        <f>IFERROR(VLOOKUP(水発!J103,リスト!J$1:K204,2,FALSE),"")</f>
        <v/>
      </c>
      <c r="L103" s="84"/>
      <c r="M103" s="42" t="str">
        <f>IFERROR(VLOOKUP(水発!L103,リスト!O$1:P4942,2,FALSE),"")</f>
        <v/>
      </c>
      <c r="N103" s="82"/>
      <c r="O103" s="82" t="e">
        <f>VLOOKUP(Q103,リスト!U9:AA403,2,FALSE)</f>
        <v>#N/A</v>
      </c>
      <c r="P103" s="82" t="e">
        <f>VLOOKUP(O103,リスト!U:AA,2,FALSE)</f>
        <v>#N/A</v>
      </c>
      <c r="Q103" s="84"/>
      <c r="R103" s="45" t="str">
        <f>IFERROR(VLOOKUP(水発!Q103,リスト!W$1:X508,2,FALSE),"")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VLOOKUP(水発!R103,リスト!U11:AA200,5,FALSE)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IFERROR(VLOOKUP(水発!H104,リスト!G$1:H109,2,FALSE),"")</f>
        <v/>
      </c>
      <c r="J104" s="84"/>
      <c r="K104" s="42" t="str">
        <f>IFERROR(VLOOKUP(水発!J104,リスト!J$1:K205,2,FALSE),"")</f>
        <v/>
      </c>
      <c r="L104" s="84"/>
      <c r="M104" s="42" t="str">
        <f>IFERROR(VLOOKUP(水発!L104,リスト!O$1:P4943,2,FALSE),"")</f>
        <v/>
      </c>
      <c r="N104" s="82"/>
      <c r="O104" s="82" t="e">
        <f>VLOOKUP(Q104,リスト!U10:AA404,2,FALSE)</f>
        <v>#N/A</v>
      </c>
      <c r="P104" s="82" t="e">
        <f>VLOOKUP(O104,リスト!U:AA,2,FALSE)</f>
        <v>#N/A</v>
      </c>
      <c r="Q104" s="84"/>
      <c r="R104" s="45" t="str">
        <f>IFERROR(VLOOKUP(水発!Q104,リスト!W$1:X509,2,FALSE),"")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VLOOKUP(水発!R104,リスト!U12:AA201,5,FALSE)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IFERROR(VLOOKUP(水発!H105,リスト!G$1:H110,2,FALSE),"")</f>
        <v/>
      </c>
      <c r="J105" s="84"/>
      <c r="K105" s="42" t="str">
        <f>IFERROR(VLOOKUP(水発!J105,リスト!J$1:K206,2,FALSE),"")</f>
        <v/>
      </c>
      <c r="L105" s="84"/>
      <c r="M105" s="42" t="str">
        <f>IFERROR(VLOOKUP(水発!L105,リスト!O$1:P4944,2,FALSE),"")</f>
        <v/>
      </c>
      <c r="N105" s="82"/>
      <c r="O105" s="82" t="e">
        <f>VLOOKUP(Q105,リスト!U11:AA405,2,FALSE)</f>
        <v>#N/A</v>
      </c>
      <c r="P105" s="82" t="e">
        <f>VLOOKUP(O105,リスト!U:AA,2,FALSE)</f>
        <v>#N/A</v>
      </c>
      <c r="Q105" s="84"/>
      <c r="R105" s="45" t="str">
        <f>IFERROR(VLOOKUP(水発!Q105,リスト!W$1:X510,2,FALSE),"")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VLOOKUP(水発!R105,リスト!U13:AA202,5,FALSE)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IFERROR(VLOOKUP(水発!H106,リスト!G$1:H111,2,FALSE),"")</f>
        <v/>
      </c>
      <c r="J106" s="84"/>
      <c r="K106" s="42" t="str">
        <f>IFERROR(VLOOKUP(水発!J106,リスト!J$1:K207,2,FALSE),"")</f>
        <v/>
      </c>
      <c r="L106" s="84"/>
      <c r="M106" s="42" t="str">
        <f>IFERROR(VLOOKUP(水発!L106,リスト!O$1:P4945,2,FALSE),"")</f>
        <v/>
      </c>
      <c r="N106" s="82"/>
      <c r="O106" s="82" t="e">
        <f>VLOOKUP(Q106,リスト!U12:AA406,2,FALSE)</f>
        <v>#N/A</v>
      </c>
      <c r="P106" s="82" t="e">
        <f>VLOOKUP(O106,リスト!U:AA,2,FALSE)</f>
        <v>#N/A</v>
      </c>
      <c r="Q106" s="84"/>
      <c r="R106" s="45" t="str">
        <f>IFERROR(VLOOKUP(水発!Q106,リスト!W$1:X511,2,FALSE),"")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VLOOKUP(水発!R106,リスト!U14:AA203,5,FALSE)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IFERROR(VLOOKUP(水発!H107,リスト!G$1:H112,2,FALSE),"")</f>
        <v/>
      </c>
      <c r="J107" s="84"/>
      <c r="K107" s="42" t="str">
        <f>IFERROR(VLOOKUP(水発!J107,リスト!J$1:K208,2,FALSE),"")</f>
        <v/>
      </c>
      <c r="L107" s="84"/>
      <c r="M107" s="42" t="str">
        <f>IFERROR(VLOOKUP(水発!L107,リスト!O$1:P4946,2,FALSE),"")</f>
        <v/>
      </c>
      <c r="N107" s="82"/>
      <c r="O107" s="82" t="e">
        <f>VLOOKUP(Q107,リスト!U13:AA407,2,FALSE)</f>
        <v>#N/A</v>
      </c>
      <c r="P107" s="82" t="e">
        <f>VLOOKUP(O107,リスト!U:AA,2,FALSE)</f>
        <v>#N/A</v>
      </c>
      <c r="Q107" s="84"/>
      <c r="R107" s="45" t="str">
        <f>IFERROR(VLOOKUP(水発!Q107,リスト!W$1:X512,2,FALSE),"")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VLOOKUP(水発!R107,リスト!U15:AA204,5,FALSE)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IFERROR(VLOOKUP(水発!H108,リスト!G$1:H113,2,FALSE),"")</f>
        <v/>
      </c>
      <c r="J108" s="84"/>
      <c r="K108" s="42" t="str">
        <f>IFERROR(VLOOKUP(水発!J108,リスト!J$1:K209,2,FALSE),"")</f>
        <v/>
      </c>
      <c r="L108" s="84"/>
      <c r="M108" s="42" t="str">
        <f>IFERROR(VLOOKUP(水発!L108,リスト!O$1:P4947,2,FALSE),"")</f>
        <v/>
      </c>
      <c r="N108" s="82"/>
      <c r="O108" s="82" t="e">
        <f>VLOOKUP(Q108,リスト!U14:AA408,2,FALSE)</f>
        <v>#N/A</v>
      </c>
      <c r="P108" s="82" t="e">
        <f>VLOOKUP(O108,リスト!U:AA,2,FALSE)</f>
        <v>#N/A</v>
      </c>
      <c r="Q108" s="84"/>
      <c r="R108" s="45" t="str">
        <f>IFERROR(VLOOKUP(水発!Q108,リスト!W$1:X513,2,FALSE),"")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VLOOKUP(水発!R108,リスト!U16:AA205,5,FALSE)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IFERROR(VLOOKUP(水発!H109,リスト!G$1:H114,2,FALSE),"")</f>
        <v/>
      </c>
      <c r="J109" s="84"/>
      <c r="K109" s="42" t="str">
        <f>IFERROR(VLOOKUP(水発!J109,リスト!J$1:K210,2,FALSE),"")</f>
        <v/>
      </c>
      <c r="L109" s="84"/>
      <c r="M109" s="42" t="str">
        <f>IFERROR(VLOOKUP(水発!L109,リスト!O$1:P4948,2,FALSE),"")</f>
        <v/>
      </c>
      <c r="N109" s="82"/>
      <c r="O109" s="82" t="e">
        <f>VLOOKUP(Q109,リスト!U15:AA409,2,FALSE)</f>
        <v>#N/A</v>
      </c>
      <c r="P109" s="82" t="e">
        <f>VLOOKUP(O109,リスト!U:AA,2,FALSE)</f>
        <v>#N/A</v>
      </c>
      <c r="Q109" s="84"/>
      <c r="R109" s="45" t="str">
        <f>IFERROR(VLOOKUP(水発!Q109,リスト!W$1:X514,2,FALSE),"")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VLOOKUP(水発!R109,リスト!U17:AA206,5,FALSE)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IFERROR(VLOOKUP(水発!H110,リスト!G$1:H115,2,FALSE),"")</f>
        <v/>
      </c>
      <c r="J110" s="84"/>
      <c r="K110" s="42" t="str">
        <f>IFERROR(VLOOKUP(水発!J110,リスト!J$1:K211,2,FALSE),"")</f>
        <v/>
      </c>
      <c r="L110" s="84"/>
      <c r="M110" s="42" t="str">
        <f>IFERROR(VLOOKUP(水発!L110,リスト!O$1:P4949,2,FALSE),"")</f>
        <v/>
      </c>
      <c r="N110" s="82"/>
      <c r="O110" s="82" t="e">
        <f>VLOOKUP(Q110,リスト!U16:AA410,2,FALSE)</f>
        <v>#N/A</v>
      </c>
      <c r="P110" s="82" t="e">
        <f>VLOOKUP(O110,リスト!U:AA,2,FALSE)</f>
        <v>#N/A</v>
      </c>
      <c r="Q110" s="84"/>
      <c r="R110" s="45" t="str">
        <f>IFERROR(VLOOKUP(水発!Q110,リスト!W$1:X515,2,FALSE),"")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VLOOKUP(水発!R110,リスト!U18:AA207,5,FALSE)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IFERROR(VLOOKUP(水発!H111,リスト!G$1:H116,2,FALSE),"")</f>
        <v/>
      </c>
      <c r="J111" s="84"/>
      <c r="K111" s="42" t="str">
        <f>IFERROR(VLOOKUP(水発!J111,リスト!J$1:K212,2,FALSE),"")</f>
        <v/>
      </c>
      <c r="L111" s="84"/>
      <c r="M111" s="42" t="str">
        <f>IFERROR(VLOOKUP(水発!L111,リスト!O$1:P4950,2,FALSE),"")</f>
        <v/>
      </c>
      <c r="N111" s="82"/>
      <c r="O111" s="82" t="e">
        <f>VLOOKUP(Q111,リスト!U17:AA411,2,FALSE)</f>
        <v>#N/A</v>
      </c>
      <c r="P111" s="82" t="e">
        <f>VLOOKUP(O111,リスト!U:AA,2,FALSE)</f>
        <v>#N/A</v>
      </c>
      <c r="Q111" s="84"/>
      <c r="R111" s="45" t="str">
        <f>IFERROR(VLOOKUP(水発!Q111,リスト!W$1:X516,2,FALSE),"")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VLOOKUP(水発!R111,リスト!U19:AA208,5,FALSE)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IFERROR(VLOOKUP(水発!H112,リスト!G$1:H117,2,FALSE),"")</f>
        <v/>
      </c>
      <c r="J112" s="84"/>
      <c r="K112" s="42" t="str">
        <f>IFERROR(VLOOKUP(水発!J112,リスト!J$1:K213,2,FALSE),"")</f>
        <v/>
      </c>
      <c r="L112" s="84"/>
      <c r="M112" s="42" t="str">
        <f>IFERROR(VLOOKUP(水発!L112,リスト!O$1:P4951,2,FALSE),"")</f>
        <v/>
      </c>
      <c r="N112" s="82"/>
      <c r="O112" s="82" t="e">
        <f>VLOOKUP(Q112,リスト!U18:AA412,2,FALSE)</f>
        <v>#N/A</v>
      </c>
      <c r="P112" s="82" t="e">
        <f>VLOOKUP(O112,リスト!U:AA,2,FALSE)</f>
        <v>#N/A</v>
      </c>
      <c r="Q112" s="84"/>
      <c r="R112" s="45" t="str">
        <f>IFERROR(VLOOKUP(水発!Q112,リスト!W$1:X517,2,FALSE),"")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VLOOKUP(水発!R112,リスト!U20:AA209,5,FALSE)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IFERROR(VLOOKUP(水発!H113,リスト!G$1:H118,2,FALSE),"")</f>
        <v/>
      </c>
      <c r="J113" s="84"/>
      <c r="K113" s="42" t="str">
        <f>IFERROR(VLOOKUP(水発!J113,リスト!J$1:K214,2,FALSE),"")</f>
        <v/>
      </c>
      <c r="L113" s="84"/>
      <c r="M113" s="42" t="str">
        <f>IFERROR(VLOOKUP(水発!L113,リスト!O$1:P4952,2,FALSE),"")</f>
        <v/>
      </c>
      <c r="N113" s="82"/>
      <c r="O113" s="82" t="e">
        <f>VLOOKUP(Q113,リスト!U19:AA413,2,FALSE)</f>
        <v>#N/A</v>
      </c>
      <c r="P113" s="82" t="e">
        <f>VLOOKUP(O113,リスト!U:AA,2,FALSE)</f>
        <v>#N/A</v>
      </c>
      <c r="Q113" s="84"/>
      <c r="R113" s="45" t="str">
        <f>IFERROR(VLOOKUP(水発!Q113,リスト!W$1:X518,2,FALSE),"")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VLOOKUP(水発!R113,リスト!U21:AA210,5,FALSE)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IFERROR(VLOOKUP(水発!H114,リスト!G$1:H119,2,FALSE),"")</f>
        <v/>
      </c>
      <c r="J114" s="84"/>
      <c r="K114" s="42" t="str">
        <f>IFERROR(VLOOKUP(水発!J114,リスト!J$1:K215,2,FALSE),"")</f>
        <v/>
      </c>
      <c r="L114" s="84"/>
      <c r="M114" s="42" t="str">
        <f>IFERROR(VLOOKUP(水発!L114,リスト!O$1:P4953,2,FALSE),"")</f>
        <v/>
      </c>
      <c r="N114" s="82"/>
      <c r="O114" s="82" t="e">
        <f>VLOOKUP(Q114,リスト!U20:AA414,2,FALSE)</f>
        <v>#N/A</v>
      </c>
      <c r="P114" s="82" t="e">
        <f>VLOOKUP(O114,リスト!U:AA,2,FALSE)</f>
        <v>#N/A</v>
      </c>
      <c r="Q114" s="84"/>
      <c r="R114" s="45" t="str">
        <f>IFERROR(VLOOKUP(水発!Q114,リスト!W$1:X519,2,FALSE),"")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VLOOKUP(水発!R114,リスト!U22:AA211,5,FALSE)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IFERROR(VLOOKUP(水発!H115,リスト!G$1:H120,2,FALSE),"")</f>
        <v/>
      </c>
      <c r="J115" s="84"/>
      <c r="K115" s="42" t="str">
        <f>IFERROR(VLOOKUP(水発!J115,リスト!J$1:K216,2,FALSE),"")</f>
        <v/>
      </c>
      <c r="L115" s="84"/>
      <c r="M115" s="42" t="str">
        <f>IFERROR(VLOOKUP(水発!L115,リスト!O$1:P4954,2,FALSE),"")</f>
        <v/>
      </c>
      <c r="N115" s="82"/>
      <c r="O115" s="82" t="e">
        <f>VLOOKUP(Q115,リスト!U21:AA415,2,FALSE)</f>
        <v>#N/A</v>
      </c>
      <c r="P115" s="82" t="e">
        <f>VLOOKUP(O115,リスト!U:AA,2,FALSE)</f>
        <v>#N/A</v>
      </c>
      <c r="Q115" s="84"/>
      <c r="R115" s="45" t="str">
        <f>IFERROR(VLOOKUP(水発!Q115,リスト!W$1:X520,2,FALSE),"")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VLOOKUP(水発!R115,リスト!U23:AA212,5,FALSE)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IFERROR(VLOOKUP(水発!H116,リスト!G$1:H121,2,FALSE),"")</f>
        <v/>
      </c>
      <c r="J116" s="84"/>
      <c r="K116" s="42" t="str">
        <f>IFERROR(VLOOKUP(水発!J116,リスト!J$1:K217,2,FALSE),"")</f>
        <v/>
      </c>
      <c r="L116" s="84"/>
      <c r="M116" s="42" t="str">
        <f>IFERROR(VLOOKUP(水発!L116,リスト!O$1:P4955,2,FALSE),"")</f>
        <v/>
      </c>
      <c r="N116" s="82"/>
      <c r="O116" s="82" t="e">
        <f>VLOOKUP(Q116,リスト!U22:AA416,2,FALSE)</f>
        <v>#N/A</v>
      </c>
      <c r="P116" s="82" t="e">
        <f>VLOOKUP(O116,リスト!U:AA,2,FALSE)</f>
        <v>#N/A</v>
      </c>
      <c r="Q116" s="84"/>
      <c r="R116" s="45" t="str">
        <f>IFERROR(VLOOKUP(水発!Q116,リスト!W$1:X521,2,FALSE),"")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VLOOKUP(水発!R116,リスト!U24:AA213,5,FALSE)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IFERROR(VLOOKUP(水発!H117,リスト!G$1:H122,2,FALSE),"")</f>
        <v/>
      </c>
      <c r="J117" s="84"/>
      <c r="K117" s="42" t="str">
        <f>IFERROR(VLOOKUP(水発!J117,リスト!J$1:K218,2,FALSE),"")</f>
        <v/>
      </c>
      <c r="L117" s="84"/>
      <c r="M117" s="42" t="str">
        <f>IFERROR(VLOOKUP(水発!L117,リスト!O$1:P4956,2,FALSE),"")</f>
        <v/>
      </c>
      <c r="N117" s="82"/>
      <c r="O117" s="82" t="e">
        <f>VLOOKUP(Q117,リスト!U23:AA417,2,FALSE)</f>
        <v>#N/A</v>
      </c>
      <c r="P117" s="82" t="e">
        <f>VLOOKUP(O117,リスト!U:AA,2,FALSE)</f>
        <v>#N/A</v>
      </c>
      <c r="Q117" s="84"/>
      <c r="R117" s="45" t="str">
        <f>IFERROR(VLOOKUP(水発!Q117,リスト!W$1:X522,2,FALSE),"")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VLOOKUP(水発!R117,リスト!U25:AA214,5,FALSE)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IFERROR(VLOOKUP(水発!H118,リスト!G$1:H123,2,FALSE),"")</f>
        <v/>
      </c>
      <c r="J118" s="84"/>
      <c r="K118" s="42" t="str">
        <f>IFERROR(VLOOKUP(水発!J118,リスト!J$1:K219,2,FALSE),"")</f>
        <v/>
      </c>
      <c r="L118" s="84"/>
      <c r="M118" s="42" t="str">
        <f>IFERROR(VLOOKUP(水発!L118,リスト!O$1:P4957,2,FALSE),"")</f>
        <v/>
      </c>
      <c r="N118" s="82"/>
      <c r="O118" s="82" t="e">
        <f>VLOOKUP(Q118,リスト!U24:AA418,2,FALSE)</f>
        <v>#N/A</v>
      </c>
      <c r="P118" s="82" t="e">
        <f>VLOOKUP(O118,リスト!U:AA,2,FALSE)</f>
        <v>#N/A</v>
      </c>
      <c r="Q118" s="84"/>
      <c r="R118" s="45" t="str">
        <f>IFERROR(VLOOKUP(水発!Q118,リスト!W$1:X523,2,FALSE),"")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VLOOKUP(水発!R118,リスト!U26:AA215,5,FALSE)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IFERROR(VLOOKUP(水発!H119,リスト!G$1:H124,2,FALSE),"")</f>
        <v/>
      </c>
      <c r="J119" s="84"/>
      <c r="K119" s="42" t="str">
        <f>IFERROR(VLOOKUP(水発!J119,リスト!J$1:K220,2,FALSE),"")</f>
        <v/>
      </c>
      <c r="L119" s="84"/>
      <c r="M119" s="42" t="str">
        <f>IFERROR(VLOOKUP(水発!L119,リスト!O$1:P4958,2,FALSE),"")</f>
        <v/>
      </c>
      <c r="N119" s="82"/>
      <c r="O119" s="82" t="e">
        <f>VLOOKUP(Q119,リスト!U25:AA419,2,FALSE)</f>
        <v>#N/A</v>
      </c>
      <c r="P119" s="82" t="e">
        <f>VLOOKUP(O119,リスト!U:AA,2,FALSE)</f>
        <v>#N/A</v>
      </c>
      <c r="Q119" s="84"/>
      <c r="R119" s="45" t="str">
        <f>IFERROR(VLOOKUP(水発!Q119,リスト!W$1:X524,2,FALSE),"")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VLOOKUP(水発!R119,リスト!U27:AA216,5,FALSE)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IFERROR(VLOOKUP(水発!H120,リスト!G$1:H125,2,FALSE),"")</f>
        <v/>
      </c>
      <c r="J120" s="84"/>
      <c r="K120" s="42" t="str">
        <f>IFERROR(VLOOKUP(水発!J120,リスト!J$1:K221,2,FALSE),"")</f>
        <v/>
      </c>
      <c r="L120" s="84"/>
      <c r="M120" s="42" t="str">
        <f>IFERROR(VLOOKUP(水発!L120,リスト!O$1:P4959,2,FALSE),"")</f>
        <v/>
      </c>
      <c r="N120" s="82"/>
      <c r="O120" s="82" t="e">
        <f>VLOOKUP(Q120,リスト!U26:AA420,2,FALSE)</f>
        <v>#N/A</v>
      </c>
      <c r="P120" s="82" t="e">
        <f>VLOOKUP(O120,リスト!U:AA,2,FALSE)</f>
        <v>#N/A</v>
      </c>
      <c r="Q120" s="84"/>
      <c r="R120" s="45" t="str">
        <f>IFERROR(VLOOKUP(水発!Q120,リスト!W$1:X525,2,FALSE),"")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VLOOKUP(水発!R120,リスト!U28:AA217,5,FALSE)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IFERROR(VLOOKUP(水発!H121,リスト!G$1:H126,2,FALSE),"")</f>
        <v/>
      </c>
      <c r="J121" s="84"/>
      <c r="K121" s="42" t="str">
        <f>IFERROR(VLOOKUP(水発!J121,リスト!J$1:K222,2,FALSE),"")</f>
        <v/>
      </c>
      <c r="L121" s="84"/>
      <c r="M121" s="42" t="str">
        <f>IFERROR(VLOOKUP(水発!L121,リスト!O$1:P4960,2,FALSE),"")</f>
        <v/>
      </c>
      <c r="N121" s="82"/>
      <c r="O121" s="82" t="e">
        <f>VLOOKUP(Q121,リスト!U27:AA421,2,FALSE)</f>
        <v>#N/A</v>
      </c>
      <c r="P121" s="82" t="e">
        <f>VLOOKUP(O121,リスト!U:AA,2,FALSE)</f>
        <v>#N/A</v>
      </c>
      <c r="Q121" s="84"/>
      <c r="R121" s="45" t="str">
        <f>IFERROR(VLOOKUP(水発!Q121,リスト!W$1:X526,2,FALSE),"")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VLOOKUP(水発!R121,リスト!U29:AA218,5,FALSE)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IFERROR(VLOOKUP(水発!H122,リスト!G$1:H127,2,FALSE),"")</f>
        <v/>
      </c>
      <c r="J122" s="84"/>
      <c r="K122" s="42" t="str">
        <f>IFERROR(VLOOKUP(水発!J122,リスト!J$1:K223,2,FALSE),"")</f>
        <v/>
      </c>
      <c r="L122" s="84"/>
      <c r="M122" s="42" t="str">
        <f>IFERROR(VLOOKUP(水発!L122,リスト!O$1:P4961,2,FALSE),"")</f>
        <v/>
      </c>
      <c r="N122" s="82"/>
      <c r="O122" s="82" t="e">
        <f>VLOOKUP(Q122,リスト!U28:AA422,2,FALSE)</f>
        <v>#N/A</v>
      </c>
      <c r="P122" s="82" t="e">
        <f>VLOOKUP(O122,リスト!U:AA,2,FALSE)</f>
        <v>#N/A</v>
      </c>
      <c r="Q122" s="84"/>
      <c r="R122" s="45" t="str">
        <f>IFERROR(VLOOKUP(水発!Q122,リスト!W$1:X527,2,FALSE),"")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VLOOKUP(水発!R122,リスト!U30:AA219,5,FALSE)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IFERROR(VLOOKUP(水発!H123,リスト!G$1:H128,2,FALSE),"")</f>
        <v/>
      </c>
      <c r="J123" s="84"/>
      <c r="K123" s="42" t="str">
        <f>IFERROR(VLOOKUP(水発!J123,リスト!J$1:K224,2,FALSE),"")</f>
        <v/>
      </c>
      <c r="L123" s="84"/>
      <c r="M123" s="42" t="str">
        <f>IFERROR(VLOOKUP(水発!L123,リスト!O$1:P4962,2,FALSE),"")</f>
        <v/>
      </c>
      <c r="N123" s="82"/>
      <c r="O123" s="82" t="e">
        <f>VLOOKUP(Q123,リスト!U29:AA423,2,FALSE)</f>
        <v>#N/A</v>
      </c>
      <c r="P123" s="82" t="e">
        <f>VLOOKUP(O123,リスト!U:AA,2,FALSE)</f>
        <v>#N/A</v>
      </c>
      <c r="Q123" s="84"/>
      <c r="R123" s="45" t="str">
        <f>IFERROR(VLOOKUP(水発!Q123,リスト!W$1:X528,2,FALSE),"")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VLOOKUP(水発!R123,リスト!U31:AA220,5,FALSE)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IFERROR(VLOOKUP(水発!H124,リスト!G$1:H129,2,FALSE),"")</f>
        <v/>
      </c>
      <c r="J124" s="84"/>
      <c r="K124" s="42" t="str">
        <f>IFERROR(VLOOKUP(水発!J124,リスト!J$1:K225,2,FALSE),"")</f>
        <v/>
      </c>
      <c r="L124" s="84"/>
      <c r="M124" s="42" t="str">
        <f>IFERROR(VLOOKUP(水発!L124,リスト!O$1:P4963,2,FALSE),"")</f>
        <v/>
      </c>
      <c r="N124" s="82"/>
      <c r="O124" s="82" t="e">
        <f>VLOOKUP(Q124,リスト!U30:AA424,2,FALSE)</f>
        <v>#N/A</v>
      </c>
      <c r="P124" s="82" t="e">
        <f>VLOOKUP(O124,リスト!U:AA,2,FALSE)</f>
        <v>#N/A</v>
      </c>
      <c r="Q124" s="84"/>
      <c r="R124" s="45" t="str">
        <f>IFERROR(VLOOKUP(水発!Q124,リスト!W$1:X529,2,FALSE),"")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VLOOKUP(水発!R124,リスト!U32:AA221,5,FALSE)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IFERROR(VLOOKUP(水発!H125,リスト!G$1:H130,2,FALSE),"")</f>
        <v/>
      </c>
      <c r="J125" s="84"/>
      <c r="K125" s="42" t="str">
        <f>IFERROR(VLOOKUP(水発!J125,リスト!J$1:K226,2,FALSE),"")</f>
        <v/>
      </c>
      <c r="L125" s="84"/>
      <c r="M125" s="42" t="str">
        <f>IFERROR(VLOOKUP(水発!L125,リスト!O$1:P4964,2,FALSE),"")</f>
        <v/>
      </c>
      <c r="N125" s="82"/>
      <c r="O125" s="82" t="e">
        <f>VLOOKUP(Q125,リスト!U31:AA425,2,FALSE)</f>
        <v>#N/A</v>
      </c>
      <c r="P125" s="82" t="e">
        <f>VLOOKUP(O125,リスト!U:AA,2,FALSE)</f>
        <v>#N/A</v>
      </c>
      <c r="Q125" s="84"/>
      <c r="R125" s="45" t="str">
        <f>IFERROR(VLOOKUP(水発!Q125,リスト!W$1:X530,2,FALSE),"")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VLOOKUP(水発!R125,リスト!U33:AA222,5,FALSE)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IFERROR(VLOOKUP(水発!H126,リスト!G$1:H131,2,FALSE),"")</f>
        <v/>
      </c>
      <c r="J126" s="84"/>
      <c r="K126" s="42" t="str">
        <f>IFERROR(VLOOKUP(水発!J126,リスト!J$1:K227,2,FALSE),"")</f>
        <v/>
      </c>
      <c r="L126" s="84"/>
      <c r="M126" s="42" t="str">
        <f>IFERROR(VLOOKUP(水発!L126,リスト!O$1:P4965,2,FALSE),"")</f>
        <v/>
      </c>
      <c r="N126" s="82"/>
      <c r="O126" s="82" t="e">
        <f>VLOOKUP(Q126,リスト!U32:AA426,2,FALSE)</f>
        <v>#N/A</v>
      </c>
      <c r="P126" s="82" t="e">
        <f>VLOOKUP(O126,リスト!U:AA,2,FALSE)</f>
        <v>#N/A</v>
      </c>
      <c r="Q126" s="84"/>
      <c r="R126" s="45" t="str">
        <f>IFERROR(VLOOKUP(水発!Q126,リスト!W$1:X531,2,FALSE),"")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VLOOKUP(水発!R126,リスト!U34:AA223,5,FALSE)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IFERROR(VLOOKUP(水発!H127,リスト!G$1:H132,2,FALSE),"")</f>
        <v/>
      </c>
      <c r="J127" s="84"/>
      <c r="K127" s="42" t="str">
        <f>IFERROR(VLOOKUP(水発!J127,リスト!J$1:K228,2,FALSE),"")</f>
        <v/>
      </c>
      <c r="L127" s="84"/>
      <c r="M127" s="42" t="str">
        <f>IFERROR(VLOOKUP(水発!L127,リスト!O$1:P4966,2,FALSE),"")</f>
        <v/>
      </c>
      <c r="N127" s="82"/>
      <c r="O127" s="82" t="e">
        <f>VLOOKUP(Q127,リスト!U33:AA427,2,FALSE)</f>
        <v>#N/A</v>
      </c>
      <c r="P127" s="82" t="e">
        <f>VLOOKUP(O127,リスト!U:AA,2,FALSE)</f>
        <v>#N/A</v>
      </c>
      <c r="Q127" s="84"/>
      <c r="R127" s="45" t="str">
        <f>IFERROR(VLOOKUP(水発!Q127,リスト!W$1:X532,2,FALSE),"")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VLOOKUP(水発!R127,リスト!U35:AA224,5,FALSE)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IFERROR(VLOOKUP(水発!H128,リスト!G$1:H133,2,FALSE),"")</f>
        <v/>
      </c>
      <c r="J128" s="84"/>
      <c r="K128" s="42" t="str">
        <f>IFERROR(VLOOKUP(水発!J128,リスト!J$1:K229,2,FALSE),"")</f>
        <v/>
      </c>
      <c r="L128" s="84"/>
      <c r="M128" s="42" t="str">
        <f>IFERROR(VLOOKUP(水発!L128,リスト!O$1:P4967,2,FALSE),"")</f>
        <v/>
      </c>
      <c r="N128" s="82"/>
      <c r="O128" s="82" t="e">
        <f>VLOOKUP(Q128,リスト!U34:AA428,2,FALSE)</f>
        <v>#N/A</v>
      </c>
      <c r="P128" s="82" t="e">
        <f>VLOOKUP(O128,リスト!U:AA,2,FALSE)</f>
        <v>#N/A</v>
      </c>
      <c r="Q128" s="84"/>
      <c r="R128" s="45" t="str">
        <f>IFERROR(VLOOKUP(水発!Q128,リスト!W$1:X533,2,FALSE),"")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VLOOKUP(水発!R128,リスト!U36:AA225,5,FALSE)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IFERROR(VLOOKUP(水発!H129,リスト!G$1:H134,2,FALSE),"")</f>
        <v/>
      </c>
      <c r="J129" s="84"/>
      <c r="K129" s="42" t="str">
        <f>IFERROR(VLOOKUP(水発!J129,リスト!J$1:K230,2,FALSE),"")</f>
        <v/>
      </c>
      <c r="L129" s="84"/>
      <c r="M129" s="42" t="str">
        <f>IFERROR(VLOOKUP(水発!L129,リスト!O$1:P4968,2,FALSE),"")</f>
        <v/>
      </c>
      <c r="N129" s="82"/>
      <c r="O129" s="82" t="e">
        <f>VLOOKUP(Q129,リスト!U35:AA429,2,FALSE)</f>
        <v>#N/A</v>
      </c>
      <c r="P129" s="82" t="e">
        <f>VLOOKUP(O129,リスト!U:AA,2,FALSE)</f>
        <v>#N/A</v>
      </c>
      <c r="Q129" s="84"/>
      <c r="R129" s="45" t="str">
        <f>IFERROR(VLOOKUP(水発!Q129,リスト!W$1:X534,2,FALSE),"")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VLOOKUP(水発!R129,リスト!U37:AA226,5,FALSE)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IFERROR(VLOOKUP(水発!H130,リスト!G$1:H135,2,FALSE),"")</f>
        <v/>
      </c>
      <c r="J130" s="84"/>
      <c r="K130" s="42" t="str">
        <f>IFERROR(VLOOKUP(水発!J130,リスト!J$1:K231,2,FALSE),"")</f>
        <v/>
      </c>
      <c r="L130" s="84"/>
      <c r="M130" s="42" t="str">
        <f>IFERROR(VLOOKUP(水発!L130,リスト!O$1:P4969,2,FALSE),"")</f>
        <v/>
      </c>
      <c r="N130" s="82"/>
      <c r="O130" s="82" t="e">
        <f>VLOOKUP(Q130,リスト!U36:AA430,2,FALSE)</f>
        <v>#N/A</v>
      </c>
      <c r="P130" s="82" t="e">
        <f>VLOOKUP(O130,リスト!U:AA,2,FALSE)</f>
        <v>#N/A</v>
      </c>
      <c r="Q130" s="84"/>
      <c r="R130" s="45" t="str">
        <f>IFERROR(VLOOKUP(水発!Q130,リスト!W$1:X535,2,FALSE),"")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VLOOKUP(水発!R130,リスト!U38:AA227,5,FALSE)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IFERROR(VLOOKUP(水発!H131,リスト!G$1:H136,2,FALSE),"")</f>
        <v/>
      </c>
      <c r="J131" s="84"/>
      <c r="K131" s="42" t="str">
        <f>IFERROR(VLOOKUP(水発!J131,リスト!J$1:K232,2,FALSE),"")</f>
        <v/>
      </c>
      <c r="L131" s="84"/>
      <c r="M131" s="42" t="str">
        <f>IFERROR(VLOOKUP(水発!L131,リスト!O$1:P4970,2,FALSE),"")</f>
        <v/>
      </c>
      <c r="N131" s="82"/>
      <c r="O131" s="82" t="e">
        <f>VLOOKUP(Q131,リスト!U37:AA431,2,FALSE)</f>
        <v>#N/A</v>
      </c>
      <c r="P131" s="82" t="e">
        <f>VLOOKUP(O131,リスト!U:AA,2,FALSE)</f>
        <v>#N/A</v>
      </c>
      <c r="Q131" s="84"/>
      <c r="R131" s="45" t="str">
        <f>IFERROR(VLOOKUP(水発!Q131,リスト!W$1:X536,2,FALSE),"")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VLOOKUP(水発!R131,リスト!U39:AA228,5,FALSE)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IFERROR(VLOOKUP(水発!H132,リスト!G$1:H137,2,FALSE),"")</f>
        <v/>
      </c>
      <c r="J132" s="84"/>
      <c r="K132" s="42" t="str">
        <f>IFERROR(VLOOKUP(水発!J132,リスト!J$1:K233,2,FALSE),"")</f>
        <v/>
      </c>
      <c r="L132" s="84"/>
      <c r="M132" s="42" t="str">
        <f>IFERROR(VLOOKUP(水発!L132,リスト!O$1:P4971,2,FALSE),"")</f>
        <v/>
      </c>
      <c r="N132" s="82"/>
      <c r="O132" s="82" t="e">
        <f>VLOOKUP(Q132,リスト!U38:AA432,2,FALSE)</f>
        <v>#N/A</v>
      </c>
      <c r="P132" s="82" t="e">
        <f>VLOOKUP(O132,リスト!U:AA,2,FALSE)</f>
        <v>#N/A</v>
      </c>
      <c r="Q132" s="84"/>
      <c r="R132" s="45" t="str">
        <f>IFERROR(VLOOKUP(水発!Q132,リスト!W$1:X537,2,FALSE),"")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VLOOKUP(水発!R132,リスト!U40:AA229,5,FALSE)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IFERROR(VLOOKUP(水発!H133,リスト!G$1:H138,2,FALSE),"")</f>
        <v/>
      </c>
      <c r="J133" s="84"/>
      <c r="K133" s="42" t="str">
        <f>IFERROR(VLOOKUP(水発!J133,リスト!J$1:K234,2,FALSE),"")</f>
        <v/>
      </c>
      <c r="L133" s="84"/>
      <c r="M133" s="42" t="str">
        <f>IFERROR(VLOOKUP(水発!L133,リスト!O$1:P4972,2,FALSE),"")</f>
        <v/>
      </c>
      <c r="N133" s="82"/>
      <c r="O133" s="82" t="e">
        <f>VLOOKUP(Q133,リスト!U39:AA433,2,FALSE)</f>
        <v>#N/A</v>
      </c>
      <c r="P133" s="82" t="e">
        <f>VLOOKUP(O133,リスト!U:AA,2,FALSE)</f>
        <v>#N/A</v>
      </c>
      <c r="Q133" s="84"/>
      <c r="R133" s="45" t="str">
        <f>IFERROR(VLOOKUP(水発!Q133,リスト!W$1:X538,2,FALSE),"")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VLOOKUP(水発!R133,リスト!U41:AA230,5,FALSE)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IFERROR(VLOOKUP(水発!H134,リスト!G$1:H139,2,FALSE),"")</f>
        <v/>
      </c>
      <c r="J134" s="84"/>
      <c r="K134" s="42" t="str">
        <f>IFERROR(VLOOKUP(水発!J134,リスト!J$1:K235,2,FALSE),"")</f>
        <v/>
      </c>
      <c r="L134" s="84"/>
      <c r="M134" s="42" t="str">
        <f>IFERROR(VLOOKUP(水発!L134,リスト!O$1:P4973,2,FALSE),"")</f>
        <v/>
      </c>
      <c r="N134" s="82"/>
      <c r="O134" s="82" t="e">
        <f>VLOOKUP(Q134,リスト!U40:AA434,2,FALSE)</f>
        <v>#N/A</v>
      </c>
      <c r="P134" s="82" t="e">
        <f>VLOOKUP(O134,リスト!U:AA,2,FALSE)</f>
        <v>#N/A</v>
      </c>
      <c r="Q134" s="84"/>
      <c r="R134" s="45" t="str">
        <f>IFERROR(VLOOKUP(水発!Q134,リスト!W$1:X539,2,FALSE),"")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VLOOKUP(水発!R134,リスト!U42:AA231,5,FALSE)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IFERROR(VLOOKUP(水発!H135,リスト!G$1:H140,2,FALSE),"")</f>
        <v/>
      </c>
      <c r="J135" s="84"/>
      <c r="K135" s="42" t="str">
        <f>IFERROR(VLOOKUP(水発!J135,リスト!J$1:K236,2,FALSE),"")</f>
        <v/>
      </c>
      <c r="L135" s="84"/>
      <c r="M135" s="42" t="str">
        <f>IFERROR(VLOOKUP(水発!L135,リスト!O$1:P4974,2,FALSE),"")</f>
        <v/>
      </c>
      <c r="N135" s="82"/>
      <c r="O135" s="82" t="e">
        <f>VLOOKUP(Q135,リスト!U41:AA435,2,FALSE)</f>
        <v>#N/A</v>
      </c>
      <c r="P135" s="82" t="e">
        <f>VLOOKUP(O135,リスト!U:AA,2,FALSE)</f>
        <v>#N/A</v>
      </c>
      <c r="Q135" s="84"/>
      <c r="R135" s="45" t="str">
        <f>IFERROR(VLOOKUP(水発!Q135,リスト!W$1:X540,2,FALSE),"")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VLOOKUP(水発!R135,リスト!U43:AA232,5,FALSE)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IFERROR(VLOOKUP(水発!H136,リスト!G$1:H141,2,FALSE),"")</f>
        <v/>
      </c>
      <c r="J136" s="84"/>
      <c r="K136" s="42" t="str">
        <f>IFERROR(VLOOKUP(水発!J136,リスト!J$1:K237,2,FALSE),"")</f>
        <v/>
      </c>
      <c r="L136" s="84"/>
      <c r="M136" s="42" t="str">
        <f>IFERROR(VLOOKUP(水発!L136,リスト!O$1:P4975,2,FALSE),"")</f>
        <v/>
      </c>
      <c r="N136" s="82"/>
      <c r="O136" s="82" t="e">
        <f>VLOOKUP(Q136,リスト!U42:AA436,2,FALSE)</f>
        <v>#N/A</v>
      </c>
      <c r="P136" s="82" t="e">
        <f>VLOOKUP(O136,リスト!U:AA,2,FALSE)</f>
        <v>#N/A</v>
      </c>
      <c r="Q136" s="84"/>
      <c r="R136" s="45" t="str">
        <f>IFERROR(VLOOKUP(水発!Q136,リスト!W$1:X541,2,FALSE),"")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VLOOKUP(水発!R136,リスト!U44:AA233,5,FALSE)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IFERROR(VLOOKUP(水発!H137,リスト!G$1:H142,2,FALSE),"")</f>
        <v/>
      </c>
      <c r="J137" s="84"/>
      <c r="K137" s="42" t="str">
        <f>IFERROR(VLOOKUP(水発!J137,リスト!J$1:K238,2,FALSE),"")</f>
        <v/>
      </c>
      <c r="L137" s="84"/>
      <c r="M137" s="42" t="str">
        <f>IFERROR(VLOOKUP(水発!L137,リスト!O$1:P4976,2,FALSE),"")</f>
        <v/>
      </c>
      <c r="N137" s="82"/>
      <c r="O137" s="82" t="e">
        <f>VLOOKUP(Q137,リスト!U43:AA437,2,FALSE)</f>
        <v>#N/A</v>
      </c>
      <c r="P137" s="82" t="e">
        <f>VLOOKUP(O137,リスト!U:AA,2,FALSE)</f>
        <v>#N/A</v>
      </c>
      <c r="Q137" s="84"/>
      <c r="R137" s="45" t="str">
        <f>IFERROR(VLOOKUP(水発!Q137,リスト!W$1:X542,2,FALSE),"")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VLOOKUP(水発!R137,リスト!U45:AA234,5,FALSE)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IFERROR(VLOOKUP(水発!H138,リスト!G$1:H143,2,FALSE),"")</f>
        <v/>
      </c>
      <c r="J138" s="84"/>
      <c r="K138" s="42" t="str">
        <f>IFERROR(VLOOKUP(水発!J138,リスト!J$1:K239,2,FALSE),"")</f>
        <v/>
      </c>
      <c r="L138" s="84"/>
      <c r="M138" s="42" t="str">
        <f>IFERROR(VLOOKUP(水発!L138,リスト!O$1:P4977,2,FALSE),"")</f>
        <v/>
      </c>
      <c r="N138" s="82"/>
      <c r="O138" s="82" t="e">
        <f>VLOOKUP(Q138,リスト!U44:AA438,2,FALSE)</f>
        <v>#N/A</v>
      </c>
      <c r="P138" s="82" t="e">
        <f>VLOOKUP(O138,リスト!U:AA,2,FALSE)</f>
        <v>#N/A</v>
      </c>
      <c r="Q138" s="84"/>
      <c r="R138" s="45" t="str">
        <f>IFERROR(VLOOKUP(水発!Q138,リスト!W$1:X543,2,FALSE),"")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VLOOKUP(水発!R138,リスト!U46:AA235,5,FALSE)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IFERROR(VLOOKUP(水発!H139,リスト!G$1:H97,2,FALSE),"")</f>
        <v/>
      </c>
      <c r="J139" s="84"/>
      <c r="K139" s="42" t="str">
        <f>IFERROR(VLOOKUP(水発!J139,リスト!J$1:K193,2,FALSE),"")</f>
        <v/>
      </c>
      <c r="L139" s="84"/>
      <c r="M139" s="42" t="str">
        <f>IFERROR(VLOOKUP(水発!L139,リスト!O$1:P4931,2,FALSE),"")</f>
        <v/>
      </c>
      <c r="N139" s="82"/>
      <c r="O139" s="82" t="e">
        <f>VLOOKUP(Q139,リスト!#REF!,2,FALSE)</f>
        <v>#REF!</v>
      </c>
      <c r="P139" s="82" t="e">
        <f>VLOOKUP(O139,リスト!U:AA,2,FALSE)</f>
        <v>#REF!</v>
      </c>
      <c r="Q139" s="84"/>
      <c r="R139" s="45" t="str">
        <f>IFERROR(VLOOKUP(水発!Q139,リスト!W$1:X497,2,FALSE),"")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VLOOKUP(水発!R139,リスト!#REF!,5,FALSE)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IFERROR(VLOOKUP(水発!H140,リスト!G$1:H98,2,FALSE),"")</f>
        <v/>
      </c>
      <c r="J140" s="84"/>
      <c r="K140" s="42" t="str">
        <f>IFERROR(VLOOKUP(水発!J140,リスト!J$1:K194,2,FALSE),"")</f>
        <v/>
      </c>
      <c r="L140" s="84"/>
      <c r="M140" s="42" t="str">
        <f>IFERROR(VLOOKUP(水発!L140,リスト!O$1:P4932,2,FALSE),"")</f>
        <v/>
      </c>
      <c r="N140" s="82"/>
      <c r="O140" s="82" t="e">
        <f>VLOOKUP(Q140,リスト!#REF!,2,FALSE)</f>
        <v>#REF!</v>
      </c>
      <c r="P140" s="82" t="e">
        <f>VLOOKUP(O140,リスト!U:AA,2,FALSE)</f>
        <v>#REF!</v>
      </c>
      <c r="Q140" s="84"/>
      <c r="R140" s="45" t="str">
        <f>IFERROR(VLOOKUP(水発!Q140,リスト!W$1:X498,2,FALSE),"")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VLOOKUP(水発!R140,リスト!U1:AA190,5,FALSE)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IFERROR(VLOOKUP(水発!H141,リスト!G$1:H99,2,FALSE),"")</f>
        <v/>
      </c>
      <c r="J141" s="84"/>
      <c r="K141" s="42" t="str">
        <f>IFERROR(VLOOKUP(水発!J141,リスト!J$1:K195,2,FALSE),"")</f>
        <v/>
      </c>
      <c r="L141" s="84"/>
      <c r="M141" s="42" t="str">
        <f>IFERROR(VLOOKUP(水発!L141,リスト!O$1:P4933,2,FALSE),"")</f>
        <v/>
      </c>
      <c r="N141" s="82"/>
      <c r="O141" s="82" t="e">
        <f>VLOOKUP(Q141,リスト!#REF!,2,FALSE)</f>
        <v>#REF!</v>
      </c>
      <c r="P141" s="82" t="e">
        <f>VLOOKUP(O141,リスト!U:AA,2,FALSE)</f>
        <v>#REF!</v>
      </c>
      <c r="Q141" s="84"/>
      <c r="R141" s="45" t="str">
        <f>IFERROR(VLOOKUP(水発!Q141,リスト!W$1:X499,2,FALSE),"")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VLOOKUP(水発!R141,リスト!U2:AA191,5,FALSE)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IFERROR(VLOOKUP(水発!H142,リスト!G$1:H100,2,FALSE),"")</f>
        <v/>
      </c>
      <c r="J142" s="84"/>
      <c r="K142" s="42" t="str">
        <f>IFERROR(VLOOKUP(水発!J142,リスト!J$1:K196,2,FALSE),"")</f>
        <v/>
      </c>
      <c r="L142" s="84"/>
      <c r="M142" s="42" t="str">
        <f>IFERROR(VLOOKUP(水発!L142,リスト!O$1:P4934,2,FALSE),"")</f>
        <v/>
      </c>
      <c r="N142" s="82"/>
      <c r="O142" s="82" t="e">
        <f>VLOOKUP(Q142,リスト!U1:AA395,2,FALSE)</f>
        <v>#N/A</v>
      </c>
      <c r="P142" s="82" t="e">
        <f>VLOOKUP(O142,リスト!U:AA,2,FALSE)</f>
        <v>#N/A</v>
      </c>
      <c r="Q142" s="84"/>
      <c r="R142" s="45" t="str">
        <f>IFERROR(VLOOKUP(水発!Q142,リスト!W$1:X500,2,FALSE),"")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VLOOKUP(水発!R142,リスト!U3:AA192,5,FALSE)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IFERROR(VLOOKUP(水発!H143,リスト!G$1:H101,2,FALSE),"")</f>
        <v/>
      </c>
      <c r="J143" s="84"/>
      <c r="K143" s="42" t="str">
        <f>IFERROR(VLOOKUP(水発!J143,リスト!J$1:K197,2,FALSE),"")</f>
        <v/>
      </c>
      <c r="L143" s="84"/>
      <c r="M143" s="42" t="str">
        <f>IFERROR(VLOOKUP(水発!L143,リスト!O$1:P4935,2,FALSE),"")</f>
        <v/>
      </c>
      <c r="N143" s="82"/>
      <c r="O143" s="82" t="e">
        <f>VLOOKUP(Q143,リスト!U2:AA396,2,FALSE)</f>
        <v>#N/A</v>
      </c>
      <c r="P143" s="82" t="e">
        <f>VLOOKUP(O143,リスト!U:AA,2,FALSE)</f>
        <v>#N/A</v>
      </c>
      <c r="Q143" s="84"/>
      <c r="R143" s="45" t="str">
        <f>IFERROR(VLOOKUP(水発!Q143,リスト!W$1:X501,2,FALSE),"")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VLOOKUP(水発!R143,リスト!U4:AA193,5,FALSE)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IFERROR(VLOOKUP(水発!H144,リスト!G$1:H102,2,FALSE),"")</f>
        <v/>
      </c>
      <c r="J144" s="84"/>
      <c r="K144" s="42" t="str">
        <f>IFERROR(VLOOKUP(水発!J144,リスト!J$1:K198,2,FALSE),"")</f>
        <v/>
      </c>
      <c r="L144" s="84"/>
      <c r="M144" s="42" t="str">
        <f>IFERROR(VLOOKUP(水発!L144,リスト!O$1:P4936,2,FALSE),"")</f>
        <v/>
      </c>
      <c r="N144" s="82"/>
      <c r="O144" s="82" t="e">
        <f>VLOOKUP(Q144,リスト!U3:AA397,2,FALSE)</f>
        <v>#N/A</v>
      </c>
      <c r="P144" s="82" t="e">
        <f>VLOOKUP(O144,リスト!U:AA,2,FALSE)</f>
        <v>#N/A</v>
      </c>
      <c r="Q144" s="84"/>
      <c r="R144" s="45" t="str">
        <f>IFERROR(VLOOKUP(水発!Q144,リスト!W$1:X502,2,FALSE),"")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VLOOKUP(水発!R144,リスト!U5:AA194,5,FALSE)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IFERROR(VLOOKUP(水発!H145,リスト!G$1:H103,2,FALSE),"")</f>
        <v/>
      </c>
      <c r="J145" s="84"/>
      <c r="K145" s="42" t="str">
        <f>IFERROR(VLOOKUP(水発!J145,リスト!J$1:K199,2,FALSE),"")</f>
        <v/>
      </c>
      <c r="L145" s="84"/>
      <c r="M145" s="42" t="str">
        <f>IFERROR(VLOOKUP(水発!L145,リスト!O$1:P4937,2,FALSE),"")</f>
        <v/>
      </c>
      <c r="N145" s="82"/>
      <c r="O145" s="82" t="e">
        <f>VLOOKUP(Q145,リスト!U4:AA398,2,FALSE)</f>
        <v>#N/A</v>
      </c>
      <c r="P145" s="82" t="e">
        <f>VLOOKUP(O145,リスト!U:AA,2,FALSE)</f>
        <v>#N/A</v>
      </c>
      <c r="Q145" s="84"/>
      <c r="R145" s="45" t="str">
        <f>IFERROR(VLOOKUP(水発!Q145,リスト!W$1:X503,2,FALSE),"")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VLOOKUP(水発!R145,リスト!U6:AA195,5,FALSE)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IFERROR(VLOOKUP(水発!H146,リスト!G$1:H104,2,FALSE),"")</f>
        <v/>
      </c>
      <c r="J146" s="84"/>
      <c r="K146" s="42" t="str">
        <f>IFERROR(VLOOKUP(水発!J146,リスト!J$1:K200,2,FALSE),"")</f>
        <v/>
      </c>
      <c r="L146" s="84"/>
      <c r="M146" s="42" t="str">
        <f>IFERROR(VLOOKUP(水発!L146,リスト!O$1:P4938,2,FALSE),"")</f>
        <v/>
      </c>
      <c r="N146" s="82"/>
      <c r="O146" s="82" t="e">
        <f>VLOOKUP(Q146,リスト!U5:AA399,2,FALSE)</f>
        <v>#N/A</v>
      </c>
      <c r="P146" s="82" t="e">
        <f>VLOOKUP(O146,リスト!U:AA,2,FALSE)</f>
        <v>#N/A</v>
      </c>
      <c r="Q146" s="84"/>
      <c r="R146" s="45" t="str">
        <f>IFERROR(VLOOKUP(水発!Q146,リスト!W$1:X504,2,FALSE),"")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VLOOKUP(水発!R146,リスト!U7:AA196,5,FALSE)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IFERROR(VLOOKUP(水発!H147,リスト!G$1:H105,2,FALSE),"")</f>
        <v/>
      </c>
      <c r="J147" s="84"/>
      <c r="K147" s="42" t="str">
        <f>IFERROR(VLOOKUP(水発!J147,リスト!J$1:K201,2,FALSE),"")</f>
        <v/>
      </c>
      <c r="L147" s="84"/>
      <c r="M147" s="42" t="str">
        <f>IFERROR(VLOOKUP(水発!L147,リスト!O$1:P4939,2,FALSE),"")</f>
        <v/>
      </c>
      <c r="N147" s="82"/>
      <c r="O147" s="82" t="e">
        <f>VLOOKUP(Q147,リスト!U6:AA400,2,FALSE)</f>
        <v>#N/A</v>
      </c>
      <c r="P147" s="82" t="e">
        <f>VLOOKUP(O147,リスト!U:AA,2,FALSE)</f>
        <v>#N/A</v>
      </c>
      <c r="Q147" s="84"/>
      <c r="R147" s="45" t="str">
        <f>IFERROR(VLOOKUP(水発!Q147,リスト!W$1:X505,2,FALSE),"")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VLOOKUP(水発!R147,リスト!U8:AA197,5,FALSE)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IFERROR(VLOOKUP(水発!H148,リスト!G$1:H106,2,FALSE),"")</f>
        <v/>
      </c>
      <c r="J148" s="84"/>
      <c r="K148" s="42" t="str">
        <f>IFERROR(VLOOKUP(水発!J148,リスト!J$1:K202,2,FALSE),"")</f>
        <v/>
      </c>
      <c r="L148" s="84"/>
      <c r="M148" s="42" t="str">
        <f>IFERROR(VLOOKUP(水発!L148,リスト!O$1:P4940,2,FALSE),"")</f>
        <v/>
      </c>
      <c r="N148" s="82"/>
      <c r="O148" s="82" t="e">
        <f>VLOOKUP(Q148,リスト!U7:AA401,2,FALSE)</f>
        <v>#N/A</v>
      </c>
      <c r="P148" s="82" t="e">
        <f>VLOOKUP(O148,リスト!U:AA,2,FALSE)</f>
        <v>#N/A</v>
      </c>
      <c r="Q148" s="84"/>
      <c r="R148" s="45" t="str">
        <f>IFERROR(VLOOKUP(水発!Q148,リスト!W$1:X506,2,FALSE),"")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VLOOKUP(水発!R148,リスト!U9:AA198,5,FALSE)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IFERROR(VLOOKUP(水発!H149,リスト!G$1:H107,2,FALSE),"")</f>
        <v/>
      </c>
      <c r="J149" s="84"/>
      <c r="K149" s="42" t="str">
        <f>IFERROR(VLOOKUP(水発!J149,リスト!J$1:K203,2,FALSE),"")</f>
        <v/>
      </c>
      <c r="L149" s="84"/>
      <c r="M149" s="42" t="str">
        <f>IFERROR(VLOOKUP(水発!L149,リスト!O$1:P4941,2,FALSE),"")</f>
        <v/>
      </c>
      <c r="N149" s="82"/>
      <c r="O149" s="82" t="e">
        <f>VLOOKUP(Q149,リスト!U8:AA402,2,FALSE)</f>
        <v>#N/A</v>
      </c>
      <c r="P149" s="82" t="e">
        <f>VLOOKUP(O149,リスト!U:AA,2,FALSE)</f>
        <v>#N/A</v>
      </c>
      <c r="Q149" s="84"/>
      <c r="R149" s="45" t="str">
        <f>IFERROR(VLOOKUP(水発!Q149,リスト!W$1:X507,2,FALSE),"")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VLOOKUP(水発!R149,リスト!U10:AA199,5,FALSE)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IFERROR(VLOOKUP(水発!H150,リスト!G$1:H108,2,FALSE),"")</f>
        <v/>
      </c>
      <c r="J150" s="84"/>
      <c r="K150" s="42" t="str">
        <f>IFERROR(VLOOKUP(水発!J150,リスト!J$1:K204,2,FALSE),"")</f>
        <v/>
      </c>
      <c r="L150" s="84"/>
      <c r="M150" s="42" t="str">
        <f>IFERROR(VLOOKUP(水発!L150,リスト!O$1:P4942,2,FALSE),"")</f>
        <v/>
      </c>
      <c r="N150" s="82"/>
      <c r="O150" s="82" t="e">
        <f>VLOOKUP(Q150,リスト!U9:AA403,2,FALSE)</f>
        <v>#N/A</v>
      </c>
      <c r="P150" s="82" t="e">
        <f>VLOOKUP(O150,リスト!U:AA,2,FALSE)</f>
        <v>#N/A</v>
      </c>
      <c r="Q150" s="84"/>
      <c r="R150" s="45" t="str">
        <f>IFERROR(VLOOKUP(水発!Q150,リスト!W$1:X508,2,FALSE),"")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VLOOKUP(水発!R150,リスト!U11:AA200,5,FALSE)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IFERROR(VLOOKUP(水発!H151,リスト!G$1:H109,2,FALSE),"")</f>
        <v/>
      </c>
      <c r="J151" s="84"/>
      <c r="K151" s="42" t="str">
        <f>IFERROR(VLOOKUP(水発!J151,リスト!J$1:K205,2,FALSE),"")</f>
        <v/>
      </c>
      <c r="L151" s="84"/>
      <c r="M151" s="42" t="str">
        <f>IFERROR(VLOOKUP(水発!L151,リスト!O$1:P4943,2,FALSE),"")</f>
        <v/>
      </c>
      <c r="N151" s="82"/>
      <c r="O151" s="82" t="e">
        <f>VLOOKUP(Q151,リスト!U10:AA404,2,FALSE)</f>
        <v>#N/A</v>
      </c>
      <c r="P151" s="82" t="e">
        <f>VLOOKUP(O151,リスト!U:AA,2,FALSE)</f>
        <v>#N/A</v>
      </c>
      <c r="Q151" s="84"/>
      <c r="R151" s="45" t="str">
        <f>IFERROR(VLOOKUP(水発!Q151,リスト!W$1:X509,2,FALSE),"")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VLOOKUP(水発!R151,リスト!U12:AA201,5,FALSE)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IFERROR(VLOOKUP(水発!H152,リスト!G$1:H110,2,FALSE),"")</f>
        <v/>
      </c>
      <c r="J152" s="84"/>
      <c r="K152" s="42" t="str">
        <f>IFERROR(VLOOKUP(水発!J152,リスト!J$1:K206,2,FALSE),"")</f>
        <v/>
      </c>
      <c r="L152" s="84"/>
      <c r="M152" s="42" t="str">
        <f>IFERROR(VLOOKUP(水発!L152,リスト!O$1:P4944,2,FALSE),"")</f>
        <v/>
      </c>
      <c r="N152" s="82"/>
      <c r="O152" s="82" t="e">
        <f>VLOOKUP(Q152,リスト!U11:AA405,2,FALSE)</f>
        <v>#N/A</v>
      </c>
      <c r="P152" s="82" t="e">
        <f>VLOOKUP(O152,リスト!U:AA,2,FALSE)</f>
        <v>#N/A</v>
      </c>
      <c r="Q152" s="84"/>
      <c r="R152" s="45" t="str">
        <f>IFERROR(VLOOKUP(水発!Q152,リスト!W$1:X510,2,FALSE),"")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VLOOKUP(水発!R152,リスト!U13:AA202,5,FALSE)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IFERROR(VLOOKUP(水発!H153,リスト!G$1:H111,2,FALSE),"")</f>
        <v/>
      </c>
      <c r="J153" s="84"/>
      <c r="K153" s="42" t="str">
        <f>IFERROR(VLOOKUP(水発!J153,リスト!J$1:K207,2,FALSE),"")</f>
        <v/>
      </c>
      <c r="L153" s="84"/>
      <c r="M153" s="42" t="str">
        <f>IFERROR(VLOOKUP(水発!L153,リスト!O$1:P4945,2,FALSE),"")</f>
        <v/>
      </c>
      <c r="N153" s="82"/>
      <c r="O153" s="82" t="e">
        <f>VLOOKUP(Q153,リスト!U12:AA406,2,FALSE)</f>
        <v>#N/A</v>
      </c>
      <c r="P153" s="82" t="e">
        <f>VLOOKUP(O153,リスト!U:AA,2,FALSE)</f>
        <v>#N/A</v>
      </c>
      <c r="Q153" s="84"/>
      <c r="R153" s="45" t="str">
        <f>IFERROR(VLOOKUP(水発!Q153,リスト!W$1:X511,2,FALSE),"")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VLOOKUP(水発!R153,リスト!U14:AA203,5,FALSE)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IFERROR(VLOOKUP(水発!H154,リスト!G$1:H112,2,FALSE),"")</f>
        <v/>
      </c>
      <c r="J154" s="84"/>
      <c r="K154" s="42" t="str">
        <f>IFERROR(VLOOKUP(水発!J154,リスト!J$1:K208,2,FALSE),"")</f>
        <v/>
      </c>
      <c r="L154" s="84"/>
      <c r="M154" s="42" t="str">
        <f>IFERROR(VLOOKUP(水発!L154,リスト!O$1:P4946,2,FALSE),"")</f>
        <v/>
      </c>
      <c r="N154" s="82"/>
      <c r="O154" s="82" t="e">
        <f>VLOOKUP(Q154,リスト!U13:AA407,2,FALSE)</f>
        <v>#N/A</v>
      </c>
      <c r="P154" s="82" t="e">
        <f>VLOOKUP(O154,リスト!U:AA,2,FALSE)</f>
        <v>#N/A</v>
      </c>
      <c r="Q154" s="84"/>
      <c r="R154" s="45" t="str">
        <f>IFERROR(VLOOKUP(水発!Q154,リスト!W$1:X512,2,FALSE),"")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VLOOKUP(水発!R154,リスト!U15:AA204,5,FALSE)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IFERROR(VLOOKUP(水発!H155,リスト!G$1:H113,2,FALSE),"")</f>
        <v/>
      </c>
      <c r="J155" s="84"/>
      <c r="K155" s="42" t="str">
        <f>IFERROR(VLOOKUP(水発!J155,リスト!J$1:K209,2,FALSE),"")</f>
        <v/>
      </c>
      <c r="L155" s="84"/>
      <c r="M155" s="42" t="str">
        <f>IFERROR(VLOOKUP(水発!L155,リスト!O$1:P4947,2,FALSE),"")</f>
        <v/>
      </c>
      <c r="N155" s="82"/>
      <c r="O155" s="82" t="e">
        <f>VLOOKUP(Q155,リスト!U14:AA408,2,FALSE)</f>
        <v>#N/A</v>
      </c>
      <c r="P155" s="82" t="e">
        <f>VLOOKUP(O155,リスト!U:AA,2,FALSE)</f>
        <v>#N/A</v>
      </c>
      <c r="Q155" s="84"/>
      <c r="R155" s="45" t="str">
        <f>IFERROR(VLOOKUP(水発!Q155,リスト!W$1:X513,2,FALSE),"")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VLOOKUP(水発!R155,リスト!U16:AA205,5,FALSE)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IFERROR(VLOOKUP(水発!H156,リスト!G$1:H114,2,FALSE),"")</f>
        <v/>
      </c>
      <c r="J156" s="84"/>
      <c r="K156" s="42" t="str">
        <f>IFERROR(VLOOKUP(水発!J156,リスト!J$1:K210,2,FALSE),"")</f>
        <v/>
      </c>
      <c r="L156" s="84"/>
      <c r="M156" s="42" t="str">
        <f>IFERROR(VLOOKUP(水発!L156,リスト!O$1:P4948,2,FALSE),"")</f>
        <v/>
      </c>
      <c r="N156" s="82"/>
      <c r="O156" s="82" t="e">
        <f>VLOOKUP(Q156,リスト!U15:AA409,2,FALSE)</f>
        <v>#N/A</v>
      </c>
      <c r="P156" s="82" t="e">
        <f>VLOOKUP(O156,リスト!U:AA,2,FALSE)</f>
        <v>#N/A</v>
      </c>
      <c r="Q156" s="84"/>
      <c r="R156" s="45" t="str">
        <f>IFERROR(VLOOKUP(水発!Q156,リスト!W$1:X514,2,FALSE),"")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VLOOKUP(水発!R156,リスト!U17:AA206,5,FALSE)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IFERROR(VLOOKUP(水発!H157,リスト!G$1:H115,2,FALSE),"")</f>
        <v/>
      </c>
      <c r="J157" s="84"/>
      <c r="K157" s="42" t="str">
        <f>IFERROR(VLOOKUP(水発!J157,リスト!J$1:K211,2,FALSE),"")</f>
        <v/>
      </c>
      <c r="L157" s="84"/>
      <c r="M157" s="42" t="str">
        <f>IFERROR(VLOOKUP(水発!L157,リスト!O$1:P4949,2,FALSE),"")</f>
        <v/>
      </c>
      <c r="N157" s="82"/>
      <c r="O157" s="82" t="e">
        <f>VLOOKUP(Q157,リスト!U16:AA410,2,FALSE)</f>
        <v>#N/A</v>
      </c>
      <c r="P157" s="82" t="e">
        <f>VLOOKUP(O157,リスト!U:AA,2,FALSE)</f>
        <v>#N/A</v>
      </c>
      <c r="Q157" s="84"/>
      <c r="R157" s="45" t="str">
        <f>IFERROR(VLOOKUP(水発!Q157,リスト!W$1:X515,2,FALSE),"")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VLOOKUP(水発!R157,リスト!U18:AA207,5,FALSE)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IFERROR(VLOOKUP(水発!H158,リスト!G$1:H116,2,FALSE),"")</f>
        <v/>
      </c>
      <c r="J158" s="84"/>
      <c r="K158" s="42" t="str">
        <f>IFERROR(VLOOKUP(水発!J158,リスト!J$1:K212,2,FALSE),"")</f>
        <v/>
      </c>
      <c r="L158" s="84"/>
      <c r="M158" s="42" t="str">
        <f>IFERROR(VLOOKUP(水発!L158,リスト!O$1:P4950,2,FALSE),"")</f>
        <v/>
      </c>
      <c r="N158" s="82"/>
      <c r="O158" s="82" t="e">
        <f>VLOOKUP(Q158,リスト!U17:AA411,2,FALSE)</f>
        <v>#N/A</v>
      </c>
      <c r="P158" s="82" t="e">
        <f>VLOOKUP(O158,リスト!U:AA,2,FALSE)</f>
        <v>#N/A</v>
      </c>
      <c r="Q158" s="84"/>
      <c r="R158" s="45" t="str">
        <f>IFERROR(VLOOKUP(水発!Q158,リスト!W$1:X516,2,FALSE),"")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VLOOKUP(水発!R158,リスト!U19:AA208,5,FALSE)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IFERROR(VLOOKUP(水発!H159,リスト!G$1:H117,2,FALSE),"")</f>
        <v/>
      </c>
      <c r="J159" s="84"/>
      <c r="K159" s="42" t="str">
        <f>IFERROR(VLOOKUP(水発!J159,リスト!J$1:K213,2,FALSE),"")</f>
        <v/>
      </c>
      <c r="L159" s="84"/>
      <c r="M159" s="42" t="str">
        <f>IFERROR(VLOOKUP(水発!L159,リスト!O$1:P4951,2,FALSE),"")</f>
        <v/>
      </c>
      <c r="N159" s="82"/>
      <c r="O159" s="82" t="e">
        <f>VLOOKUP(Q159,リスト!U18:AA412,2,FALSE)</f>
        <v>#N/A</v>
      </c>
      <c r="P159" s="82" t="e">
        <f>VLOOKUP(O159,リスト!U:AA,2,FALSE)</f>
        <v>#N/A</v>
      </c>
      <c r="Q159" s="84"/>
      <c r="R159" s="45" t="str">
        <f>IFERROR(VLOOKUP(水発!Q159,リスト!W$1:X517,2,FALSE),"")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VLOOKUP(水発!R159,リスト!U20:AA209,5,FALSE)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IFERROR(VLOOKUP(水発!H160,リスト!G$1:H118,2,FALSE),"")</f>
        <v/>
      </c>
      <c r="J160" s="84"/>
      <c r="K160" s="42" t="str">
        <f>IFERROR(VLOOKUP(水発!J160,リスト!J$1:K214,2,FALSE),"")</f>
        <v/>
      </c>
      <c r="L160" s="84"/>
      <c r="M160" s="42" t="str">
        <f>IFERROR(VLOOKUP(水発!L160,リスト!O$1:P4952,2,FALSE),"")</f>
        <v/>
      </c>
      <c r="N160" s="82"/>
      <c r="O160" s="82" t="e">
        <f>VLOOKUP(Q160,リスト!U19:AA413,2,FALSE)</f>
        <v>#N/A</v>
      </c>
      <c r="P160" s="82" t="e">
        <f>VLOOKUP(O160,リスト!U:AA,2,FALSE)</f>
        <v>#N/A</v>
      </c>
      <c r="Q160" s="84"/>
      <c r="R160" s="45" t="str">
        <f>IFERROR(VLOOKUP(水発!Q160,リスト!W$1:X518,2,FALSE),"")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VLOOKUP(水発!R160,リスト!U21:AA210,5,FALSE)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IFERROR(VLOOKUP(水発!H161,リスト!G$1:H119,2,FALSE),"")</f>
        <v/>
      </c>
      <c r="J161" s="84"/>
      <c r="K161" s="42" t="str">
        <f>IFERROR(VLOOKUP(水発!J161,リスト!J$1:K215,2,FALSE),"")</f>
        <v/>
      </c>
      <c r="L161" s="84"/>
      <c r="M161" s="42" t="str">
        <f>IFERROR(VLOOKUP(水発!L161,リスト!O$1:P4953,2,FALSE),"")</f>
        <v/>
      </c>
      <c r="N161" s="82"/>
      <c r="O161" s="82" t="e">
        <f>VLOOKUP(Q161,リスト!U20:AA414,2,FALSE)</f>
        <v>#N/A</v>
      </c>
      <c r="P161" s="82" t="e">
        <f>VLOOKUP(O161,リスト!U:AA,2,FALSE)</f>
        <v>#N/A</v>
      </c>
      <c r="Q161" s="84"/>
      <c r="R161" s="45" t="str">
        <f>IFERROR(VLOOKUP(水発!Q161,リスト!W$1:X519,2,FALSE),"")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VLOOKUP(水発!R161,リスト!U22:AA211,5,FALSE)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IFERROR(VLOOKUP(水発!H162,リスト!G$1:H120,2,FALSE),"")</f>
        <v/>
      </c>
      <c r="J162" s="84"/>
      <c r="K162" s="42" t="str">
        <f>IFERROR(VLOOKUP(水発!J162,リスト!J$1:K216,2,FALSE),"")</f>
        <v/>
      </c>
      <c r="L162" s="84"/>
      <c r="M162" s="42" t="str">
        <f>IFERROR(VLOOKUP(水発!L162,リスト!O$1:P4954,2,FALSE),"")</f>
        <v/>
      </c>
      <c r="N162" s="82"/>
      <c r="O162" s="82" t="e">
        <f>VLOOKUP(Q162,リスト!U21:AA415,2,FALSE)</f>
        <v>#N/A</v>
      </c>
      <c r="P162" s="82" t="e">
        <f>VLOOKUP(O162,リスト!U:AA,2,FALSE)</f>
        <v>#N/A</v>
      </c>
      <c r="Q162" s="84"/>
      <c r="R162" s="45" t="str">
        <f>IFERROR(VLOOKUP(水発!Q162,リスト!W$1:X520,2,FALSE),"")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VLOOKUP(水発!R162,リスト!U23:AA212,5,FALSE)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IFERROR(VLOOKUP(水発!H163,リスト!G$1:H121,2,FALSE),"")</f>
        <v/>
      </c>
      <c r="J163" s="84"/>
      <c r="K163" s="42" t="str">
        <f>IFERROR(VLOOKUP(水発!J163,リスト!J$1:K217,2,FALSE),"")</f>
        <v/>
      </c>
      <c r="L163" s="84"/>
      <c r="M163" s="42" t="str">
        <f>IFERROR(VLOOKUP(水発!L163,リスト!O$1:P4955,2,FALSE),"")</f>
        <v/>
      </c>
      <c r="N163" s="82"/>
      <c r="O163" s="82" t="e">
        <f>VLOOKUP(Q163,リスト!U22:AA416,2,FALSE)</f>
        <v>#N/A</v>
      </c>
      <c r="P163" s="82" t="e">
        <f>VLOOKUP(O163,リスト!U:AA,2,FALSE)</f>
        <v>#N/A</v>
      </c>
      <c r="Q163" s="84"/>
      <c r="R163" s="45" t="str">
        <f>IFERROR(VLOOKUP(水発!Q163,リスト!W$1:X521,2,FALSE),"")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VLOOKUP(水発!R163,リスト!U24:AA213,5,FALSE)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IFERROR(VLOOKUP(水発!H164,リスト!G$1:H122,2,FALSE),"")</f>
        <v/>
      </c>
      <c r="J164" s="84"/>
      <c r="K164" s="42" t="str">
        <f>IFERROR(VLOOKUP(水発!J164,リスト!J$1:K218,2,FALSE),"")</f>
        <v/>
      </c>
      <c r="L164" s="84"/>
      <c r="M164" s="42" t="str">
        <f>IFERROR(VLOOKUP(水発!L164,リスト!O$1:P4956,2,FALSE),"")</f>
        <v/>
      </c>
      <c r="N164" s="82"/>
      <c r="O164" s="82" t="e">
        <f>VLOOKUP(Q164,リスト!U23:AA417,2,FALSE)</f>
        <v>#N/A</v>
      </c>
      <c r="P164" s="82" t="e">
        <f>VLOOKUP(O164,リスト!U:AA,2,FALSE)</f>
        <v>#N/A</v>
      </c>
      <c r="Q164" s="84"/>
      <c r="R164" s="45" t="str">
        <f>IFERROR(VLOOKUP(水発!Q164,リスト!W$1:X522,2,FALSE),"")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VLOOKUP(水発!R164,リスト!U25:AA214,5,FALSE)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IFERROR(VLOOKUP(水発!H165,リスト!G$1:H123,2,FALSE),"")</f>
        <v/>
      </c>
      <c r="J165" s="84"/>
      <c r="K165" s="42" t="str">
        <f>IFERROR(VLOOKUP(水発!J165,リスト!J$1:K219,2,FALSE),"")</f>
        <v/>
      </c>
      <c r="L165" s="84"/>
      <c r="M165" s="42" t="str">
        <f>IFERROR(VLOOKUP(水発!L165,リスト!O$1:P4957,2,FALSE),"")</f>
        <v/>
      </c>
      <c r="N165" s="82"/>
      <c r="O165" s="82" t="e">
        <f>VLOOKUP(Q165,リスト!U24:AA418,2,FALSE)</f>
        <v>#N/A</v>
      </c>
      <c r="P165" s="82" t="e">
        <f>VLOOKUP(O165,リスト!U:AA,2,FALSE)</f>
        <v>#N/A</v>
      </c>
      <c r="Q165" s="84"/>
      <c r="R165" s="45" t="str">
        <f>IFERROR(VLOOKUP(水発!Q165,リスト!W$1:X523,2,FALSE),"")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VLOOKUP(水発!R165,リスト!U26:AA215,5,FALSE)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IFERROR(VLOOKUP(水発!H166,リスト!G$1:H124,2,FALSE),"")</f>
        <v/>
      </c>
      <c r="J166" s="84"/>
      <c r="K166" s="42" t="str">
        <f>IFERROR(VLOOKUP(水発!J166,リスト!J$1:K220,2,FALSE),"")</f>
        <v/>
      </c>
      <c r="L166" s="84"/>
      <c r="M166" s="42" t="str">
        <f>IFERROR(VLOOKUP(水発!L166,リスト!O$1:P4958,2,FALSE),"")</f>
        <v/>
      </c>
      <c r="N166" s="82"/>
      <c r="O166" s="82" t="e">
        <f>VLOOKUP(Q166,リスト!U25:AA419,2,FALSE)</f>
        <v>#N/A</v>
      </c>
      <c r="P166" s="82" t="e">
        <f>VLOOKUP(O166,リスト!U:AA,2,FALSE)</f>
        <v>#N/A</v>
      </c>
      <c r="Q166" s="84"/>
      <c r="R166" s="45" t="str">
        <f>IFERROR(VLOOKUP(水発!Q166,リスト!W$1:X524,2,FALSE),"")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VLOOKUP(水発!R166,リスト!U27:AA216,5,FALSE)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IFERROR(VLOOKUP(水発!J167,リスト!J$1:K221,2,FALSE),"")</f>
        <v/>
      </c>
      <c r="L167" s="84"/>
      <c r="M167" s="42" t="str">
        <f>IFERROR(VLOOKUP(水発!L167,リスト!O$1:P4959,2,FALSE),"")</f>
        <v/>
      </c>
      <c r="N167" s="82"/>
      <c r="O167" s="82" t="e">
        <f>VLOOKUP(Q167,リスト!U26:AA420,2,FALSE)</f>
        <v>#N/A</v>
      </c>
      <c r="P167" s="82" t="e">
        <f>VLOOKUP(O167,リスト!U:AA,2,FALSE)</f>
        <v>#N/A</v>
      </c>
      <c r="Q167" s="84"/>
      <c r="R167" s="45" t="str">
        <f>IFERROR(VLOOKUP(水発!Q167,リスト!W$1:X525,2,FALSE),"")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VLOOKUP(水発!R167,リスト!U28:AA217,5,FALSE)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IFERROR(VLOOKUP(水発!H168,リスト!G$1:H87,2,FALSE),"")</f>
        <v/>
      </c>
      <c r="J168" s="84"/>
      <c r="K168" s="42" t="str">
        <f>IFERROR(VLOOKUP(水発!J168,リスト!J$1:K222,2,FALSE),"")</f>
        <v/>
      </c>
      <c r="L168" s="84"/>
      <c r="M168" s="42" t="str">
        <f>IFERROR(VLOOKUP(水発!L168,リスト!O$1:P4960,2,FALSE),"")</f>
        <v/>
      </c>
      <c r="N168" s="82"/>
      <c r="O168" s="82" t="e">
        <f>VLOOKUP(Q168,リスト!U27:AA421,2,FALSE)</f>
        <v>#N/A</v>
      </c>
      <c r="P168" s="82" t="e">
        <f>VLOOKUP(O168,リスト!U:AA,2,FALSE)</f>
        <v>#N/A</v>
      </c>
      <c r="Q168" s="84"/>
      <c r="R168" s="45" t="str">
        <f>IFERROR(VLOOKUP(水発!Q168,リスト!W$1:X526,2,FALSE),"")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VLOOKUP(水発!R168,リスト!U29:AA218,5,FALSE)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IFERROR(VLOOKUP(水発!H169,リスト!G$1:H88,2,FALSE),"")</f>
        <v/>
      </c>
      <c r="J169" s="84"/>
      <c r="K169" s="42" t="str">
        <f>IFERROR(VLOOKUP(水発!J169,リスト!J$1:K223,2,FALSE),"")</f>
        <v/>
      </c>
      <c r="L169" s="84"/>
      <c r="M169" s="42" t="str">
        <f>IFERROR(VLOOKUP(水発!L169,リスト!O$1:P4961,2,FALSE),"")</f>
        <v/>
      </c>
      <c r="N169" s="82"/>
      <c r="O169" s="82" t="e">
        <f>VLOOKUP(Q169,リスト!U28:AA422,2,FALSE)</f>
        <v>#N/A</v>
      </c>
      <c r="P169" s="82" t="e">
        <f>VLOOKUP(O169,リスト!U:AA,2,FALSE)</f>
        <v>#N/A</v>
      </c>
      <c r="Q169" s="84"/>
      <c r="R169" s="45" t="str">
        <f>IFERROR(VLOOKUP(水発!Q169,リスト!W$1:X527,2,FALSE),"")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VLOOKUP(水発!R169,リスト!U30:AA219,5,FALSE)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IFERROR(VLOOKUP(水発!H170,リスト!G$1:H89,2,FALSE),"")</f>
        <v/>
      </c>
      <c r="J170" s="84"/>
      <c r="K170" s="42" t="str">
        <f>IFERROR(VLOOKUP(水発!J170,リスト!J$1:K224,2,FALSE),"")</f>
        <v/>
      </c>
      <c r="L170" s="84"/>
      <c r="M170" s="42" t="str">
        <f>IFERROR(VLOOKUP(水発!L170,リスト!O$1:P4962,2,FALSE),"")</f>
        <v/>
      </c>
      <c r="N170" s="82"/>
      <c r="O170" s="82" t="e">
        <f>VLOOKUP(Q170,リスト!U29:AA423,2,FALSE)</f>
        <v>#N/A</v>
      </c>
      <c r="P170" s="82" t="e">
        <f>VLOOKUP(O170,リスト!U:AA,2,FALSE)</f>
        <v>#N/A</v>
      </c>
      <c r="Q170" s="84"/>
      <c r="R170" s="45" t="str">
        <f>IFERROR(VLOOKUP(水発!Q170,リスト!W$1:X528,2,FALSE),"")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VLOOKUP(水発!R170,リスト!U31:AA220,5,FALSE)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IFERROR(VLOOKUP(水発!H171,リスト!G$1:H90,2,FALSE),"")</f>
        <v/>
      </c>
      <c r="J171" s="84"/>
      <c r="K171" s="42" t="str">
        <f>IFERROR(VLOOKUP(水発!J171,リスト!J$1:K225,2,FALSE),"")</f>
        <v/>
      </c>
      <c r="L171" s="84"/>
      <c r="M171" s="42" t="str">
        <f>IFERROR(VLOOKUP(水発!L171,リスト!O$1:P4963,2,FALSE),"")</f>
        <v/>
      </c>
      <c r="N171" s="82"/>
      <c r="O171" s="82" t="e">
        <f>VLOOKUP(Q171,リスト!U30:AA424,2,FALSE)</f>
        <v>#N/A</v>
      </c>
      <c r="P171" s="82" t="e">
        <f>VLOOKUP(O171,リスト!U:AA,2,FALSE)</f>
        <v>#N/A</v>
      </c>
      <c r="Q171" s="84"/>
      <c r="R171" s="45" t="str">
        <f>IFERROR(VLOOKUP(水発!Q171,リスト!W$1:X529,2,FALSE),"")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VLOOKUP(水発!R171,リスト!U32:AA221,5,FALSE)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IFERROR(VLOOKUP(水発!H172,リスト!G$1:H91,2,FALSE),"")</f>
        <v/>
      </c>
      <c r="J172" s="84"/>
      <c r="K172" s="42" t="str">
        <f>IFERROR(VLOOKUP(水発!J172,リスト!J$1:K226,2,FALSE),"")</f>
        <v/>
      </c>
      <c r="L172" s="84"/>
      <c r="M172" s="42" t="str">
        <f>IFERROR(VLOOKUP(水発!L172,リスト!O$1:P4964,2,FALSE),"")</f>
        <v/>
      </c>
      <c r="N172" s="82"/>
      <c r="O172" s="82" t="e">
        <f>VLOOKUP(Q172,リスト!U31:AA425,2,FALSE)</f>
        <v>#N/A</v>
      </c>
      <c r="P172" s="82" t="e">
        <f>VLOOKUP(O172,リスト!U:AA,2,FALSE)</f>
        <v>#N/A</v>
      </c>
      <c r="Q172" s="84"/>
      <c r="R172" s="45" t="str">
        <f>IFERROR(VLOOKUP(水発!Q172,リスト!W$1:X530,2,FALSE),"")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VLOOKUP(水発!R172,リスト!U33:AA222,5,FALSE)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IFERROR(VLOOKUP(水発!H173,リスト!G$1:H92,2,FALSE),"")</f>
        <v/>
      </c>
      <c r="J173" s="84"/>
      <c r="K173" s="42" t="str">
        <f>IFERROR(VLOOKUP(水発!J173,リスト!J$1:K227,2,FALSE),"")</f>
        <v/>
      </c>
      <c r="L173" s="84"/>
      <c r="M173" s="42" t="str">
        <f>IFERROR(VLOOKUP(水発!L173,リスト!O$1:P4965,2,FALSE),"")</f>
        <v/>
      </c>
      <c r="N173" s="82"/>
      <c r="O173" s="82" t="e">
        <f>VLOOKUP(Q173,リスト!U32:AA426,2,FALSE)</f>
        <v>#N/A</v>
      </c>
      <c r="P173" s="82" t="e">
        <f>VLOOKUP(O173,リスト!U:AA,2,FALSE)</f>
        <v>#N/A</v>
      </c>
      <c r="Q173" s="84"/>
      <c r="R173" s="45" t="str">
        <f>IFERROR(VLOOKUP(水発!Q173,リスト!W$1:X531,2,FALSE),"")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VLOOKUP(水発!R173,リスト!U34:AA223,5,FALSE)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IFERROR(VLOOKUP(水発!H174,リスト!G$1:H93,2,FALSE),"")</f>
        <v/>
      </c>
      <c r="J174" s="84"/>
      <c r="K174" s="42" t="str">
        <f>IFERROR(VLOOKUP(水発!J174,リスト!J$1:K228,2,FALSE),"")</f>
        <v/>
      </c>
      <c r="L174" s="84"/>
      <c r="M174" s="42" t="str">
        <f>IFERROR(VLOOKUP(水発!L174,リスト!O$1:P4966,2,FALSE),"")</f>
        <v/>
      </c>
      <c r="N174" s="82"/>
      <c r="O174" s="82" t="e">
        <f>VLOOKUP(Q174,リスト!U33:AA427,2,FALSE)</f>
        <v>#N/A</v>
      </c>
      <c r="P174" s="82" t="e">
        <f>VLOOKUP(O174,リスト!U:AA,2,FALSE)</f>
        <v>#N/A</v>
      </c>
      <c r="Q174" s="84"/>
      <c r="R174" s="45" t="str">
        <f>IFERROR(VLOOKUP(水発!Q174,リスト!W$1:X532,2,FALSE),"")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VLOOKUP(水発!R174,リスト!U35:AA224,5,FALSE)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IFERROR(VLOOKUP(水発!H175,リスト!G$1:H94,2,FALSE),"")</f>
        <v/>
      </c>
      <c r="J175" s="84"/>
      <c r="K175" s="42" t="str">
        <f>IFERROR(VLOOKUP(水発!J175,リスト!J$1:K229,2,FALSE),"")</f>
        <v/>
      </c>
      <c r="L175" s="84"/>
      <c r="M175" s="42" t="str">
        <f>IFERROR(VLOOKUP(水発!L175,リスト!O$1:P4967,2,FALSE),"")</f>
        <v/>
      </c>
      <c r="N175" s="82"/>
      <c r="O175" s="82" t="e">
        <f>VLOOKUP(Q175,リスト!U34:AA428,2,FALSE)</f>
        <v>#N/A</v>
      </c>
      <c r="P175" s="82" t="e">
        <f>VLOOKUP(O175,リスト!U:AA,2,FALSE)</f>
        <v>#N/A</v>
      </c>
      <c r="Q175" s="84"/>
      <c r="R175" s="45" t="str">
        <f>IFERROR(VLOOKUP(水発!Q175,リスト!W$1:X533,2,FALSE),"")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VLOOKUP(水発!R175,リスト!U36:AA225,5,FALSE)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IFERROR(VLOOKUP(水発!H176,リスト!G$1:H95,2,FALSE),"")</f>
        <v/>
      </c>
      <c r="J176" s="84"/>
      <c r="K176" s="42" t="str">
        <f>IFERROR(VLOOKUP(水発!J176,リスト!J$1:K230,2,FALSE),"")</f>
        <v/>
      </c>
      <c r="L176" s="84"/>
      <c r="M176" s="42" t="str">
        <f>IFERROR(VLOOKUP(水発!L176,リスト!O$1:P4968,2,FALSE),"")</f>
        <v/>
      </c>
      <c r="N176" s="82"/>
      <c r="O176" s="82" t="e">
        <f>VLOOKUP(Q176,リスト!U35:AA429,2,FALSE)</f>
        <v>#N/A</v>
      </c>
      <c r="P176" s="82" t="e">
        <f>VLOOKUP(O176,リスト!U:AA,2,FALSE)</f>
        <v>#N/A</v>
      </c>
      <c r="Q176" s="84"/>
      <c r="R176" s="45" t="str">
        <f>IFERROR(VLOOKUP(水発!Q176,リスト!W$1:X534,2,FALSE),"")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VLOOKUP(水発!R176,リスト!U37:AA226,5,FALSE)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IFERROR(VLOOKUP(水発!H177,リスト!G$1:H96,2,FALSE),"")</f>
        <v/>
      </c>
      <c r="J177" s="84"/>
      <c r="K177" s="42" t="str">
        <f>IFERROR(VLOOKUP(水発!J177,リスト!J$1:K231,2,FALSE),"")</f>
        <v/>
      </c>
      <c r="L177" s="84"/>
      <c r="M177" s="42" t="str">
        <f>IFERROR(VLOOKUP(水発!L177,リスト!O$1:P4969,2,FALSE),"")</f>
        <v/>
      </c>
      <c r="N177" s="82"/>
      <c r="O177" s="82" t="e">
        <f>VLOOKUP(Q177,リスト!U36:AA430,2,FALSE)</f>
        <v>#N/A</v>
      </c>
      <c r="P177" s="82" t="e">
        <f>VLOOKUP(O177,リスト!U:AA,2,FALSE)</f>
        <v>#N/A</v>
      </c>
      <c r="Q177" s="84"/>
      <c r="R177" s="45" t="str">
        <f>IFERROR(VLOOKUP(水発!Q177,リスト!W$1:X535,2,FALSE),"")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VLOOKUP(水発!R177,リスト!U38:AA227,5,FALSE)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IFERROR(VLOOKUP(水発!H178,リスト!G$1:H97,2,FALSE),"")</f>
        <v/>
      </c>
      <c r="J178" s="84"/>
      <c r="K178" s="42" t="str">
        <f>IFERROR(VLOOKUP(水発!J178,リスト!J$1:K232,2,FALSE),"")</f>
        <v/>
      </c>
      <c r="L178" s="84"/>
      <c r="M178" s="42" t="str">
        <f>IFERROR(VLOOKUP(水発!L178,リスト!O$1:P4970,2,FALSE),"")</f>
        <v/>
      </c>
      <c r="N178" s="82"/>
      <c r="O178" s="82" t="e">
        <f>VLOOKUP(Q178,リスト!U37:AA431,2,FALSE)</f>
        <v>#N/A</v>
      </c>
      <c r="P178" s="82" t="e">
        <f>VLOOKUP(O178,リスト!U:AA,2,FALSE)</f>
        <v>#N/A</v>
      </c>
      <c r="Q178" s="84"/>
      <c r="R178" s="45" t="str">
        <f>IFERROR(VLOOKUP(水発!Q178,リスト!W$1:X536,2,FALSE),"")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VLOOKUP(水発!R178,リスト!U39:AA228,5,FALSE)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IFERROR(VLOOKUP(水発!H179,リスト!G$1:H98,2,FALSE),"")</f>
        <v/>
      </c>
      <c r="J179" s="84"/>
      <c r="K179" s="42" t="str">
        <f>IFERROR(VLOOKUP(水発!J179,リスト!J$1:K233,2,FALSE),"")</f>
        <v/>
      </c>
      <c r="L179" s="84"/>
      <c r="M179" s="42" t="str">
        <f>IFERROR(VLOOKUP(水発!L179,リスト!O$1:P4971,2,FALSE),"")</f>
        <v/>
      </c>
      <c r="N179" s="82"/>
      <c r="O179" s="82" t="e">
        <f>VLOOKUP(Q179,リスト!U38:AA432,2,FALSE)</f>
        <v>#N/A</v>
      </c>
      <c r="P179" s="82" t="e">
        <f>VLOOKUP(O179,リスト!U:AA,2,FALSE)</f>
        <v>#N/A</v>
      </c>
      <c r="Q179" s="84"/>
      <c r="R179" s="45" t="str">
        <f>IFERROR(VLOOKUP(水発!Q179,リスト!W$1:X537,2,FALSE),"")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VLOOKUP(水発!R179,リスト!U40:AA229,5,FALSE)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IFERROR(VLOOKUP(水発!H180,リスト!G$1:H99,2,FALSE),"")</f>
        <v/>
      </c>
      <c r="J180" s="84"/>
      <c r="K180" s="42" t="str">
        <f>IFERROR(VLOOKUP(水発!J180,リスト!J$1:K234,2,FALSE),"")</f>
        <v/>
      </c>
      <c r="L180" s="84"/>
      <c r="M180" s="42" t="str">
        <f>IFERROR(VLOOKUP(水発!L180,リスト!O$1:P4972,2,FALSE),"")</f>
        <v/>
      </c>
      <c r="N180" s="82"/>
      <c r="O180" s="82" t="e">
        <f>VLOOKUP(Q180,リスト!U39:AA433,2,FALSE)</f>
        <v>#N/A</v>
      </c>
      <c r="P180" s="82" t="e">
        <f>VLOOKUP(O180,リスト!U:AA,2,FALSE)</f>
        <v>#N/A</v>
      </c>
      <c r="Q180" s="84"/>
      <c r="R180" s="45" t="str">
        <f>IFERROR(VLOOKUP(水発!Q180,リスト!W$1:X538,2,FALSE),"")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VLOOKUP(水発!R180,リスト!U41:AA230,5,FALSE)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IFERROR(VLOOKUP(水発!H181,リスト!G$1:H100,2,FALSE),"")</f>
        <v/>
      </c>
      <c r="J181" s="84"/>
      <c r="K181" s="42" t="str">
        <f>IFERROR(VLOOKUP(水発!J181,リスト!J$1:K235,2,FALSE),"")</f>
        <v/>
      </c>
      <c r="L181" s="84"/>
      <c r="M181" s="42" t="str">
        <f>IFERROR(VLOOKUP(水発!L181,リスト!O$1:P4973,2,FALSE),"")</f>
        <v/>
      </c>
      <c r="N181" s="82"/>
      <c r="O181" s="82" t="e">
        <f>VLOOKUP(Q181,リスト!U40:AA434,2,FALSE)</f>
        <v>#N/A</v>
      </c>
      <c r="P181" s="82" t="e">
        <f>VLOOKUP(O181,リスト!U:AA,2,FALSE)</f>
        <v>#N/A</v>
      </c>
      <c r="Q181" s="84"/>
      <c r="R181" s="45" t="str">
        <f>IFERROR(VLOOKUP(水発!Q181,リスト!W$1:X539,2,FALSE),"")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VLOOKUP(水発!R181,リスト!U42:AA231,5,FALSE)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IFERROR(VLOOKUP(水発!H182,リスト!G$1:H101,2,FALSE),"")</f>
        <v/>
      </c>
      <c r="J182" s="84"/>
      <c r="K182" s="42" t="str">
        <f>IFERROR(VLOOKUP(水発!J182,リスト!J$1:K236,2,FALSE),"")</f>
        <v/>
      </c>
      <c r="L182" s="84"/>
      <c r="M182" s="42" t="str">
        <f>IFERROR(VLOOKUP(水発!L182,リスト!O$1:P4974,2,FALSE),"")</f>
        <v/>
      </c>
      <c r="N182" s="82"/>
      <c r="O182" s="82" t="e">
        <f>VLOOKUP(Q182,リスト!U41:AA435,2,FALSE)</f>
        <v>#N/A</v>
      </c>
      <c r="P182" s="82" t="e">
        <f>VLOOKUP(O182,リスト!U:AA,2,FALSE)</f>
        <v>#N/A</v>
      </c>
      <c r="Q182" s="84"/>
      <c r="R182" s="45" t="str">
        <f>IFERROR(VLOOKUP(水発!Q182,リスト!W$1:X540,2,FALSE),"")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VLOOKUP(水発!R182,リスト!U43:AA232,5,FALSE)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IFERROR(VLOOKUP(水発!H183,リスト!G$1:H102,2,FALSE),"")</f>
        <v/>
      </c>
      <c r="J183" s="84"/>
      <c r="K183" s="42" t="str">
        <f>IFERROR(VLOOKUP(水発!J183,リスト!J$1:K237,2,FALSE),"")</f>
        <v/>
      </c>
      <c r="L183" s="84"/>
      <c r="M183" s="42" t="str">
        <f>IFERROR(VLOOKUP(水発!L183,リスト!O$1:P4975,2,FALSE),"")</f>
        <v/>
      </c>
      <c r="N183" s="82"/>
      <c r="O183" s="82" t="e">
        <f>VLOOKUP(Q183,リスト!U42:AA436,2,FALSE)</f>
        <v>#N/A</v>
      </c>
      <c r="P183" s="82" t="e">
        <f>VLOOKUP(O183,リスト!U:AA,2,FALSE)</f>
        <v>#N/A</v>
      </c>
      <c r="Q183" s="84"/>
      <c r="R183" s="45" t="str">
        <f>IFERROR(VLOOKUP(水発!Q183,リスト!W$1:X541,2,FALSE),"")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VLOOKUP(水発!R183,リスト!U44:AA233,5,FALSE)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IFERROR(VLOOKUP(水発!H184,リスト!G$1:H103,2,FALSE),"")</f>
        <v/>
      </c>
      <c r="J184" s="84"/>
      <c r="K184" s="42" t="str">
        <f>IFERROR(VLOOKUP(水発!J184,リスト!J$1:K238,2,FALSE),"")</f>
        <v/>
      </c>
      <c r="L184" s="84"/>
      <c r="M184" s="42" t="str">
        <f>IFERROR(VLOOKUP(水発!L184,リスト!O$1:P4976,2,FALSE),"")</f>
        <v/>
      </c>
      <c r="N184" s="82"/>
      <c r="O184" s="82" t="e">
        <f>VLOOKUP(Q184,リスト!U43:AA437,2,FALSE)</f>
        <v>#N/A</v>
      </c>
      <c r="P184" s="82" t="e">
        <f>VLOOKUP(O184,リスト!U:AA,2,FALSE)</f>
        <v>#N/A</v>
      </c>
      <c r="Q184" s="84"/>
      <c r="R184" s="45" t="str">
        <f>IFERROR(VLOOKUP(水発!Q184,リスト!W$1:X542,2,FALSE),"")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VLOOKUP(水発!R184,リスト!U45:AA234,5,FALSE)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IFERROR(VLOOKUP(水発!H185,リスト!G$1:H104,2,FALSE),"")</f>
        <v/>
      </c>
      <c r="J185" s="84"/>
      <c r="K185" s="42" t="str">
        <f>IFERROR(VLOOKUP(水発!J185,リスト!J$1:K239,2,FALSE),"")</f>
        <v/>
      </c>
      <c r="L185" s="84"/>
      <c r="M185" s="42" t="str">
        <f>IFERROR(VLOOKUP(水発!L185,リスト!O$1:P4977,2,FALSE),"")</f>
        <v/>
      </c>
      <c r="N185" s="82"/>
      <c r="O185" s="82" t="e">
        <f>VLOOKUP(Q185,リスト!U44:AA438,2,FALSE)</f>
        <v>#N/A</v>
      </c>
      <c r="P185" s="82" t="e">
        <f>VLOOKUP(O185,リスト!U:AA,2,FALSE)</f>
        <v>#N/A</v>
      </c>
      <c r="Q185" s="84"/>
      <c r="R185" s="45" t="str">
        <f>IFERROR(VLOOKUP(水発!Q185,リスト!W$1:X543,2,FALSE),"")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VLOOKUP(水発!R185,リスト!U46:AA235,5,FALSE)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IFERROR(VLOOKUP(水発!H186,リスト!G$1:H144,2,FALSE),"")</f>
        <v/>
      </c>
      <c r="J186" s="84"/>
      <c r="K186" s="42" t="str">
        <f>IFERROR(VLOOKUP(水発!J186,リスト!J$1:K240,2,FALSE),"")</f>
        <v/>
      </c>
      <c r="L186" s="84"/>
      <c r="M186" s="42" t="str">
        <f>IFERROR(VLOOKUP(水発!L186,リスト!O$1:P4978,2,FALSE),"")</f>
        <v/>
      </c>
      <c r="N186" s="82"/>
      <c r="O186" s="82" t="e">
        <f>VLOOKUP(Q186,リスト!U45:AA439,2,FALSE)</f>
        <v>#N/A</v>
      </c>
      <c r="P186" s="82" t="e">
        <f>VLOOKUP(O186,リスト!U:AA,2,FALSE)</f>
        <v>#N/A</v>
      </c>
      <c r="Q186" s="84"/>
      <c r="R186" s="45" t="str">
        <f>IFERROR(VLOOKUP(水発!Q186,リスト!W$1:X544,2,FALSE),"")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VLOOKUP(水発!R186,リスト!U47:AA236,5,FALSE)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IFERROR(VLOOKUP(水発!H187,リスト!G$1:H145,2,FALSE),"")</f>
        <v/>
      </c>
      <c r="J187" s="84"/>
      <c r="K187" s="42" t="str">
        <f>IFERROR(VLOOKUP(水発!J187,リスト!J$1:K241,2,FALSE),"")</f>
        <v/>
      </c>
      <c r="L187" s="84"/>
      <c r="M187" s="42" t="str">
        <f>IFERROR(VLOOKUP(水発!L187,リスト!O$1:P4979,2,FALSE),"")</f>
        <v/>
      </c>
      <c r="N187" s="82"/>
      <c r="O187" s="82" t="e">
        <f>VLOOKUP(Q187,リスト!U46:AA440,2,FALSE)</f>
        <v>#N/A</v>
      </c>
      <c r="P187" s="82" t="e">
        <f>VLOOKUP(O187,リスト!U:AA,2,FALSE)</f>
        <v>#N/A</v>
      </c>
      <c r="Q187" s="84"/>
      <c r="R187" s="45" t="str">
        <f>IFERROR(VLOOKUP(水発!Q187,リスト!W$1:X545,2,FALSE),"")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VLOOKUP(水発!R187,リスト!U48:AA237,5,FALSE)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IFERROR(VLOOKUP(水発!H188,リスト!G$1:H146,2,FALSE),"")</f>
        <v/>
      </c>
      <c r="J188" s="84"/>
      <c r="K188" s="42" t="str">
        <f>IFERROR(VLOOKUP(水発!J188,リスト!J$1:K242,2,FALSE),"")</f>
        <v/>
      </c>
      <c r="L188" s="84"/>
      <c r="M188" s="42" t="str">
        <f>IFERROR(VLOOKUP(水発!L188,リスト!O$1:P4980,2,FALSE),"")</f>
        <v/>
      </c>
      <c r="N188" s="82"/>
      <c r="O188" s="82" t="e">
        <f>VLOOKUP(Q188,リスト!U47:AA441,2,FALSE)</f>
        <v>#N/A</v>
      </c>
      <c r="P188" s="82" t="e">
        <f>VLOOKUP(O188,リスト!U:AA,2,FALSE)</f>
        <v>#N/A</v>
      </c>
      <c r="Q188" s="84"/>
      <c r="R188" s="45" t="str">
        <f>IFERROR(VLOOKUP(水発!Q188,リスト!W$1:X546,2,FALSE),"")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VLOOKUP(水発!R188,リスト!U49:AA238,5,FALSE)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IFERROR(VLOOKUP(水発!H189,リスト!G$1:H147,2,FALSE),"")</f>
        <v/>
      </c>
      <c r="J189" s="84"/>
      <c r="K189" s="42" t="str">
        <f>IFERROR(VLOOKUP(水発!J189,リスト!J$1:K243,2,FALSE),"")</f>
        <v/>
      </c>
      <c r="L189" s="84"/>
      <c r="M189" s="42" t="str">
        <f>IFERROR(VLOOKUP(水発!L189,リスト!O$1:P4981,2,FALSE),"")</f>
        <v/>
      </c>
      <c r="N189" s="82"/>
      <c r="O189" s="82" t="e">
        <f>VLOOKUP(Q189,リスト!U48:AA442,2,FALSE)</f>
        <v>#N/A</v>
      </c>
      <c r="P189" s="82" t="e">
        <f>VLOOKUP(O189,リスト!U:AA,2,FALSE)</f>
        <v>#N/A</v>
      </c>
      <c r="Q189" s="84"/>
      <c r="R189" s="45" t="str">
        <f>IFERROR(VLOOKUP(水発!Q189,リスト!W$1:X547,2,FALSE),"")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VLOOKUP(水発!R189,リスト!U50:AA239,5,FALSE)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IFERROR(VLOOKUP(水発!H190,リスト!G$1:H148,2,FALSE),"")</f>
        <v/>
      </c>
      <c r="J190" s="84"/>
      <c r="K190" s="42" t="str">
        <f>IFERROR(VLOOKUP(水発!J190,リスト!J$1:K244,2,FALSE),"")</f>
        <v/>
      </c>
      <c r="L190" s="84"/>
      <c r="M190" s="42" t="str">
        <f>IFERROR(VLOOKUP(水発!L190,リスト!O$1:P4982,2,FALSE),"")</f>
        <v/>
      </c>
      <c r="N190" s="82"/>
      <c r="O190" s="82" t="e">
        <f>VLOOKUP(Q190,リスト!U49:AA443,2,FALSE)</f>
        <v>#N/A</v>
      </c>
      <c r="P190" s="82" t="e">
        <f>VLOOKUP(O190,リスト!U:AA,2,FALSE)</f>
        <v>#N/A</v>
      </c>
      <c r="Q190" s="84"/>
      <c r="R190" s="45" t="str">
        <f>IFERROR(VLOOKUP(水発!Q190,リスト!W$1:X548,2,FALSE),"")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VLOOKUP(水発!R190,リスト!U51:AA240,5,FALSE)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IFERROR(VLOOKUP(水発!H191,リスト!G$1:H149,2,FALSE),"")</f>
        <v/>
      </c>
      <c r="J191" s="84"/>
      <c r="K191" s="42" t="str">
        <f>IFERROR(VLOOKUP(水発!J191,リスト!J$1:K245,2,FALSE),"")</f>
        <v/>
      </c>
      <c r="L191" s="84"/>
      <c r="M191" s="42" t="str">
        <f>IFERROR(VLOOKUP(水発!L191,リスト!O$1:P4983,2,FALSE),"")</f>
        <v/>
      </c>
      <c r="N191" s="82"/>
      <c r="O191" s="82" t="e">
        <f>VLOOKUP(Q191,リスト!U50:AA444,2,FALSE)</f>
        <v>#N/A</v>
      </c>
      <c r="P191" s="82" t="e">
        <f>VLOOKUP(O191,リスト!U:AA,2,FALSE)</f>
        <v>#N/A</v>
      </c>
      <c r="Q191" s="84"/>
      <c r="R191" s="45" t="str">
        <f>IFERROR(VLOOKUP(水発!Q191,リスト!W$1:X549,2,FALSE),"")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VLOOKUP(水発!R191,リスト!U52:AA241,5,FALSE)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IFERROR(VLOOKUP(水発!H192,リスト!G$1:H150,2,FALSE),"")</f>
        <v/>
      </c>
      <c r="J192" s="84"/>
      <c r="K192" s="42" t="str">
        <f>IFERROR(VLOOKUP(水発!J192,リスト!J$1:K246,2,FALSE),"")</f>
        <v/>
      </c>
      <c r="L192" s="84"/>
      <c r="M192" s="42" t="str">
        <f>IFERROR(VLOOKUP(水発!L192,リスト!O$1:P4984,2,FALSE),"")</f>
        <v/>
      </c>
      <c r="N192" s="82"/>
      <c r="O192" s="82" t="e">
        <f>VLOOKUP(Q192,リスト!U51:AA445,2,FALSE)</f>
        <v>#N/A</v>
      </c>
      <c r="P192" s="82" t="e">
        <f>VLOOKUP(O192,リスト!U:AA,2,FALSE)</f>
        <v>#N/A</v>
      </c>
      <c r="Q192" s="84"/>
      <c r="R192" s="45" t="str">
        <f>IFERROR(VLOOKUP(水発!Q192,リスト!W$1:X550,2,FALSE),"")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VLOOKUP(水発!R192,リスト!U53:AA242,5,FALSE)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IFERROR(VLOOKUP(水発!H193,リスト!G$1:H151,2,FALSE),"")</f>
        <v/>
      </c>
      <c r="J193" s="84"/>
      <c r="K193" s="42" t="str">
        <f>IFERROR(VLOOKUP(水発!J193,リスト!J$1:K247,2,FALSE),"")</f>
        <v/>
      </c>
      <c r="L193" s="84"/>
      <c r="M193" s="42" t="str">
        <f>IFERROR(VLOOKUP(水発!L193,リスト!O$1:P4985,2,FALSE),"")</f>
        <v/>
      </c>
      <c r="N193" s="82"/>
      <c r="O193" s="82" t="e">
        <f>VLOOKUP(Q193,リスト!U52:AA446,2,FALSE)</f>
        <v>#N/A</v>
      </c>
      <c r="P193" s="82" t="e">
        <f>VLOOKUP(O193,リスト!U:AA,2,FALSE)</f>
        <v>#N/A</v>
      </c>
      <c r="Q193" s="84"/>
      <c r="R193" s="45" t="str">
        <f>IFERROR(VLOOKUP(水発!Q193,リスト!W$1:X551,2,FALSE),"")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VLOOKUP(水発!R193,リスト!U54:AA243,5,FALSE)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IFERROR(VLOOKUP(水発!H194,リスト!G$1:H152,2,FALSE),"")</f>
        <v/>
      </c>
      <c r="J194" s="84"/>
      <c r="K194" s="42" t="str">
        <f>IFERROR(VLOOKUP(水発!J194,リスト!J$1:K248,2,FALSE),"")</f>
        <v/>
      </c>
      <c r="L194" s="84"/>
      <c r="M194" s="42" t="str">
        <f>IFERROR(VLOOKUP(水発!L194,リスト!O$1:P4986,2,FALSE),"")</f>
        <v/>
      </c>
      <c r="N194" s="82"/>
      <c r="O194" s="82" t="e">
        <f>VLOOKUP(Q194,リスト!U53:AA447,2,FALSE)</f>
        <v>#N/A</v>
      </c>
      <c r="P194" s="82" t="e">
        <f>VLOOKUP(O194,リスト!U:AA,2,FALSE)</f>
        <v>#N/A</v>
      </c>
      <c r="Q194" s="84"/>
      <c r="R194" s="45" t="str">
        <f>IFERROR(VLOOKUP(水発!Q194,リスト!W$1:X552,2,FALSE),"")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VLOOKUP(水発!R194,リスト!U55:AA244,5,FALSE)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IFERROR(VLOOKUP(水発!H195,リスト!G$1:H153,2,FALSE),"")</f>
        <v/>
      </c>
      <c r="J195" s="84"/>
      <c r="K195" s="42" t="str">
        <f>IFERROR(VLOOKUP(水発!J195,リスト!J$1:K249,2,FALSE),"")</f>
        <v/>
      </c>
      <c r="L195" s="84"/>
      <c r="M195" s="42" t="str">
        <f>IFERROR(VLOOKUP(水発!L195,リスト!O$1:P4987,2,FALSE),"")</f>
        <v/>
      </c>
      <c r="N195" s="82"/>
      <c r="O195" s="82" t="e">
        <f>VLOOKUP(Q195,リスト!U54:AA448,2,FALSE)</f>
        <v>#N/A</v>
      </c>
      <c r="P195" s="82" t="e">
        <f>VLOOKUP(O195,リスト!U:AA,2,FALSE)</f>
        <v>#N/A</v>
      </c>
      <c r="Q195" s="84"/>
      <c r="R195" s="45" t="str">
        <f>IFERROR(VLOOKUP(水発!Q195,リスト!W$1:X553,2,FALSE),"")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VLOOKUP(水発!R195,リスト!U56:AA245,5,FALSE)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IFERROR(VLOOKUP(水発!H196,リスト!G$1:H154,2,FALSE),"")</f>
        <v/>
      </c>
      <c r="J196" s="84"/>
      <c r="K196" s="42" t="str">
        <f>IFERROR(VLOOKUP(水発!J196,リスト!J$1:K250,2,FALSE),"")</f>
        <v/>
      </c>
      <c r="L196" s="84"/>
      <c r="M196" s="42" t="str">
        <f>IFERROR(VLOOKUP(水発!L196,リスト!O$1:P4988,2,FALSE),"")</f>
        <v/>
      </c>
      <c r="N196" s="82"/>
      <c r="O196" s="82" t="e">
        <f>VLOOKUP(Q196,リスト!U55:AA449,2,FALSE)</f>
        <v>#N/A</v>
      </c>
      <c r="P196" s="82" t="e">
        <f>VLOOKUP(O196,リスト!U:AA,2,FALSE)</f>
        <v>#N/A</v>
      </c>
      <c r="Q196" s="84"/>
      <c r="R196" s="45" t="str">
        <f>IFERROR(VLOOKUP(水発!Q196,リスト!W$1:X554,2,FALSE),"")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VLOOKUP(水発!R196,リスト!U57:AA246,5,FALSE)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IFERROR(VLOOKUP(水発!H197,リスト!G$1:H155,2,FALSE),"")</f>
        <v/>
      </c>
      <c r="J197" s="84"/>
      <c r="K197" s="42" t="str">
        <f>IFERROR(VLOOKUP(水発!J197,リスト!J$1:K251,2,FALSE),"")</f>
        <v/>
      </c>
      <c r="L197" s="84"/>
      <c r="M197" s="42" t="str">
        <f>IFERROR(VLOOKUP(水発!L197,リスト!O$1:P4989,2,FALSE),"")</f>
        <v/>
      </c>
      <c r="N197" s="82"/>
      <c r="O197" s="82" t="e">
        <f>VLOOKUP(Q197,リスト!U56:AA450,2,FALSE)</f>
        <v>#N/A</v>
      </c>
      <c r="P197" s="82" t="e">
        <f>VLOOKUP(O197,リスト!U:AA,2,FALSE)</f>
        <v>#N/A</v>
      </c>
      <c r="Q197" s="84"/>
      <c r="R197" s="45" t="str">
        <f>IFERROR(VLOOKUP(水発!Q197,リスト!W$1:X555,2,FALSE),"")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VLOOKUP(水発!R197,リスト!U58:AA247,5,FALSE)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IFERROR(VLOOKUP(水発!H198,リスト!G$1:H156,2,FALSE),"")</f>
        <v/>
      </c>
      <c r="J198" s="84"/>
      <c r="K198" s="42" t="str">
        <f>IFERROR(VLOOKUP(水発!J198,リスト!J$1:K252,2,FALSE),"")</f>
        <v/>
      </c>
      <c r="L198" s="84"/>
      <c r="M198" s="42" t="str">
        <f>IFERROR(VLOOKUP(水発!L198,リスト!O$1:P4990,2,FALSE),"")</f>
        <v/>
      </c>
      <c r="N198" s="82"/>
      <c r="O198" s="82" t="e">
        <f>VLOOKUP(Q198,リスト!U57:AA451,2,FALSE)</f>
        <v>#N/A</v>
      </c>
      <c r="P198" s="82" t="e">
        <f>VLOOKUP(O198,リスト!U:AA,2,FALSE)</f>
        <v>#N/A</v>
      </c>
      <c r="Q198" s="84"/>
      <c r="R198" s="45" t="str">
        <f>IFERROR(VLOOKUP(水発!Q198,リスト!W$1:X556,2,FALSE),"")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VLOOKUP(水発!R198,リスト!U59:AA248,5,FALSE)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IFERROR(VLOOKUP(水発!H199,リスト!G$1:H157,2,FALSE),"")</f>
        <v/>
      </c>
      <c r="J199" s="84"/>
      <c r="K199" s="42" t="str">
        <f>IFERROR(VLOOKUP(水発!J199,リスト!J$1:K253,2,FALSE),"")</f>
        <v/>
      </c>
      <c r="L199" s="84"/>
      <c r="M199" s="42" t="str">
        <f>IFERROR(VLOOKUP(水発!L199,リスト!O$1:P4991,2,FALSE),"")</f>
        <v/>
      </c>
      <c r="N199" s="82"/>
      <c r="O199" s="82" t="e">
        <f>VLOOKUP(Q199,リスト!U58:AA452,2,FALSE)</f>
        <v>#N/A</v>
      </c>
      <c r="P199" s="82" t="e">
        <f>VLOOKUP(O199,リスト!U:AA,2,FALSE)</f>
        <v>#N/A</v>
      </c>
      <c r="Q199" s="84"/>
      <c r="R199" s="45" t="str">
        <f>IFERROR(VLOOKUP(水発!Q199,リスト!W$1:X557,2,FALSE),"")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VLOOKUP(水発!R199,リスト!U60:AA249,5,FALSE)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IFERROR(VLOOKUP(水発!H200,リスト!G$1:H158,2,FALSE),"")</f>
        <v/>
      </c>
      <c r="J200" s="84"/>
      <c r="K200" s="42" t="str">
        <f>IFERROR(VLOOKUP(水発!J200,リスト!J$1:K254,2,FALSE),"")</f>
        <v/>
      </c>
      <c r="L200" s="84"/>
      <c r="M200" s="42" t="str">
        <f>IFERROR(VLOOKUP(水発!L200,リスト!O$1:P4992,2,FALSE),"")</f>
        <v/>
      </c>
      <c r="N200" s="82"/>
      <c r="O200" s="82" t="e">
        <f>VLOOKUP(Q200,リスト!U59:AA453,2,FALSE)</f>
        <v>#N/A</v>
      </c>
      <c r="P200" s="82" t="e">
        <f>VLOOKUP(O200,リスト!U:AA,2,FALSE)</f>
        <v>#N/A</v>
      </c>
      <c r="Q200" s="84"/>
      <c r="R200" s="45" t="str">
        <f>IFERROR(VLOOKUP(水発!Q200,リスト!W$1:X558,2,FALSE),"")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VLOOKUP(水発!R200,リスト!U61:AA250,5,FALSE)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IFERROR(VLOOKUP(水発!H201,リスト!G$1:H159,2,FALSE),"")</f>
        <v/>
      </c>
      <c r="J201" s="84"/>
      <c r="K201" s="42" t="str">
        <f>IFERROR(VLOOKUP(水発!J201,リスト!J$1:K255,2,FALSE),"")</f>
        <v/>
      </c>
      <c r="L201" s="84"/>
      <c r="M201" s="42" t="str">
        <f>IFERROR(VLOOKUP(水発!L201,リスト!O$1:P4993,2,FALSE),"")</f>
        <v/>
      </c>
      <c r="N201" s="82"/>
      <c r="O201" s="82" t="e">
        <f>VLOOKUP(Q201,リスト!U60:AA454,2,FALSE)</f>
        <v>#N/A</v>
      </c>
      <c r="P201" s="82" t="e">
        <f>VLOOKUP(O201,リスト!U:AA,2,FALSE)</f>
        <v>#N/A</v>
      </c>
      <c r="Q201" s="84"/>
      <c r="R201" s="45" t="str">
        <f>IFERROR(VLOOKUP(水発!Q201,リスト!W$1:X559,2,FALSE),"")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VLOOKUP(水発!R201,リスト!U62:AA251,5,FALSE)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IFERROR(VLOOKUP(水発!H202,リスト!G$1:H160,2,FALSE),"")</f>
        <v/>
      </c>
      <c r="J202" s="84"/>
      <c r="K202" s="42" t="str">
        <f>IFERROR(VLOOKUP(水発!J202,リスト!J$1:K256,2,FALSE),"")</f>
        <v/>
      </c>
      <c r="L202" s="84"/>
      <c r="M202" s="42" t="str">
        <f>IFERROR(VLOOKUP(水発!L202,リスト!O$1:P4994,2,FALSE),"")</f>
        <v/>
      </c>
      <c r="N202" s="82"/>
      <c r="O202" s="82" t="e">
        <f>VLOOKUP(Q202,リスト!U61:AA455,2,FALSE)</f>
        <v>#N/A</v>
      </c>
      <c r="P202" s="82" t="e">
        <f>VLOOKUP(O202,リスト!U:AA,2,FALSE)</f>
        <v>#N/A</v>
      </c>
      <c r="Q202" s="84"/>
      <c r="R202" s="45" t="str">
        <f>IFERROR(VLOOKUP(水発!Q202,リスト!W$1:X560,2,FALSE),"")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VLOOKUP(水発!R202,リスト!U63:AA252,5,FALSE)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IFERROR(VLOOKUP(水発!H203,リスト!G$1:H161,2,FALSE),"")</f>
        <v/>
      </c>
      <c r="J203" s="84"/>
      <c r="K203" s="42" t="str">
        <f>IFERROR(VLOOKUP(水発!J203,リスト!J$1:K257,2,FALSE),"")</f>
        <v/>
      </c>
      <c r="L203" s="84"/>
      <c r="M203" s="42" t="str">
        <f>IFERROR(VLOOKUP(水発!L203,リスト!O$1:P4995,2,FALSE),"")</f>
        <v/>
      </c>
      <c r="N203" s="82"/>
      <c r="O203" s="82" t="e">
        <f>VLOOKUP(Q203,リスト!U62:AA456,2,FALSE)</f>
        <v>#N/A</v>
      </c>
      <c r="P203" s="82" t="e">
        <f>VLOOKUP(O203,リスト!U:AA,2,FALSE)</f>
        <v>#N/A</v>
      </c>
      <c r="Q203" s="84"/>
      <c r="R203" s="45" t="str">
        <f>IFERROR(VLOOKUP(水発!Q203,リスト!W$1:X561,2,FALSE),"")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VLOOKUP(水発!R203,リスト!U64:AA253,5,FALSE)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IFERROR(VLOOKUP(水発!H204,リスト!G$1:H162,2,FALSE),"")</f>
        <v/>
      </c>
      <c r="J204" s="84"/>
      <c r="K204" s="42" t="str">
        <f>IFERROR(VLOOKUP(水発!J204,リスト!J$1:K258,2,FALSE),"")</f>
        <v/>
      </c>
      <c r="L204" s="84"/>
      <c r="M204" s="42" t="str">
        <f>IFERROR(VLOOKUP(水発!L204,リスト!O$1:P4996,2,FALSE),"")</f>
        <v/>
      </c>
      <c r="N204" s="82"/>
      <c r="O204" s="82" t="e">
        <f>VLOOKUP(Q204,リスト!U63:AA457,2,FALSE)</f>
        <v>#N/A</v>
      </c>
      <c r="P204" s="82" t="e">
        <f>VLOOKUP(O204,リスト!U:AA,2,FALSE)</f>
        <v>#N/A</v>
      </c>
      <c r="Q204" s="84"/>
      <c r="R204" s="45" t="str">
        <f>IFERROR(VLOOKUP(水発!Q204,リスト!W$1:X562,2,FALSE),"")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VLOOKUP(水発!R204,リスト!U65:AA254,5,FALSE)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IFERROR(VLOOKUP(水発!H205,リスト!G$1:H163,2,FALSE),"")</f>
        <v/>
      </c>
      <c r="J205" s="84"/>
      <c r="K205" s="42" t="str">
        <f>IFERROR(VLOOKUP(水発!J205,リスト!J$1:K259,2,FALSE),"")</f>
        <v/>
      </c>
      <c r="L205" s="84"/>
      <c r="M205" s="42" t="str">
        <f>IFERROR(VLOOKUP(水発!L205,リスト!O$1:P4997,2,FALSE),"")</f>
        <v/>
      </c>
      <c r="N205" s="82"/>
      <c r="O205" s="82" t="e">
        <f>VLOOKUP(Q205,リスト!U64:AA458,2,FALSE)</f>
        <v>#N/A</v>
      </c>
      <c r="P205" s="82" t="e">
        <f>VLOOKUP(O205,リスト!U:AA,2,FALSE)</f>
        <v>#N/A</v>
      </c>
      <c r="Q205" s="84"/>
      <c r="R205" s="45" t="str">
        <f>IFERROR(VLOOKUP(水発!Q205,リスト!W$1:X563,2,FALSE),"")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VLOOKUP(水発!R205,リスト!U66:AA255,5,FALSE)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IFERROR(VLOOKUP(水発!H206,リスト!G$1:H164,2,FALSE),"")</f>
        <v/>
      </c>
      <c r="J206" s="84"/>
      <c r="K206" s="42" t="str">
        <f>IFERROR(VLOOKUP(水発!J206,リスト!J$1:K260,2,FALSE),"")</f>
        <v/>
      </c>
      <c r="L206" s="84"/>
      <c r="M206" s="42" t="str">
        <f>IFERROR(VLOOKUP(水発!L206,リスト!O$1:P4998,2,FALSE),"")</f>
        <v/>
      </c>
      <c r="N206" s="82"/>
      <c r="O206" s="82" t="e">
        <f>VLOOKUP(Q206,リスト!U65:AA459,2,FALSE)</f>
        <v>#N/A</v>
      </c>
      <c r="P206" s="82" t="e">
        <f>VLOOKUP(O206,リスト!U:AA,2,FALSE)</f>
        <v>#N/A</v>
      </c>
      <c r="Q206" s="84"/>
      <c r="R206" s="45" t="str">
        <f>IFERROR(VLOOKUP(水発!Q206,リスト!W$1:X564,2,FALSE),"")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VLOOKUP(水発!R206,リスト!U67:AA256,5,FALSE)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IFERROR(VLOOKUP(水発!H207,リスト!G$1:H165,2,FALSE),"")</f>
        <v/>
      </c>
      <c r="J207" s="84"/>
      <c r="K207" s="42" t="str">
        <f>IFERROR(VLOOKUP(水発!J207,リスト!J$1:K261,2,FALSE),"")</f>
        <v/>
      </c>
      <c r="L207" s="84"/>
      <c r="M207" s="42" t="str">
        <f>IFERROR(VLOOKUP(水発!L207,リスト!O$1:P4999,2,FALSE),"")</f>
        <v/>
      </c>
      <c r="N207" s="82"/>
      <c r="O207" s="82" t="e">
        <f>VLOOKUP(Q207,リスト!U66:AA460,2,FALSE)</f>
        <v>#N/A</v>
      </c>
      <c r="P207" s="82" t="e">
        <f>VLOOKUP(O207,リスト!U:AA,2,FALSE)</f>
        <v>#N/A</v>
      </c>
      <c r="Q207" s="84"/>
      <c r="R207" s="45" t="str">
        <f>IFERROR(VLOOKUP(水発!Q207,リスト!W$1:X565,2,FALSE),"")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VLOOKUP(水発!R207,リスト!U68:AA257,5,FALSE)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IFERROR(VLOOKUP(水発!H208,リスト!G$1:H166,2,FALSE),"")</f>
        <v/>
      </c>
      <c r="J208" s="84"/>
      <c r="K208" s="42" t="str">
        <f>IFERROR(VLOOKUP(水発!J208,リスト!J$1:K262,2,FALSE),"")</f>
        <v/>
      </c>
      <c r="L208" s="84"/>
      <c r="M208" s="42" t="str">
        <f>IFERROR(VLOOKUP(水発!L208,リスト!O$1:P5000,2,FALSE),"")</f>
        <v/>
      </c>
      <c r="N208" s="82"/>
      <c r="O208" s="82" t="e">
        <f>VLOOKUP(Q208,リスト!U67:AA461,2,FALSE)</f>
        <v>#N/A</v>
      </c>
      <c r="P208" s="82" t="e">
        <f>VLOOKUP(O208,リスト!U:AA,2,FALSE)</f>
        <v>#N/A</v>
      </c>
      <c r="Q208" s="84"/>
      <c r="R208" s="45" t="str">
        <f>IFERROR(VLOOKUP(水発!Q208,リスト!W$1:X566,2,FALSE),"")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VLOOKUP(水発!R208,リスト!U69:AA258,5,FALSE)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IFERROR(VLOOKUP(水発!H209,リスト!G$1:H167,2,FALSE),"")</f>
        <v/>
      </c>
      <c r="J209" s="84"/>
      <c r="K209" s="42" t="str">
        <f>IFERROR(VLOOKUP(水発!J209,リスト!J$1:K263,2,FALSE),"")</f>
        <v/>
      </c>
      <c r="L209" s="84"/>
      <c r="M209" s="42" t="str">
        <f>IFERROR(VLOOKUP(水発!L209,リスト!O$1:P5001,2,FALSE),"")</f>
        <v/>
      </c>
      <c r="N209" s="82"/>
      <c r="O209" s="82" t="e">
        <f>VLOOKUP(Q209,リスト!U68:AA462,2,FALSE)</f>
        <v>#N/A</v>
      </c>
      <c r="P209" s="82" t="e">
        <f>VLOOKUP(O209,リスト!U:AA,2,FALSE)</f>
        <v>#N/A</v>
      </c>
      <c r="Q209" s="84"/>
      <c r="R209" s="45" t="str">
        <f>IFERROR(VLOOKUP(水発!Q209,リスト!W$1:X567,2,FALSE),"")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VLOOKUP(水発!R209,リスト!U70:AA259,5,FALSE)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IFERROR(VLOOKUP(水発!H210,リスト!G$1:H168,2,FALSE),"")</f>
        <v/>
      </c>
      <c r="J210" s="84"/>
      <c r="K210" s="42" t="str">
        <f>IFERROR(VLOOKUP(水発!J210,リスト!J$1:K264,2,FALSE),"")</f>
        <v/>
      </c>
      <c r="L210" s="84"/>
      <c r="M210" s="42" t="str">
        <f>IFERROR(VLOOKUP(水発!L210,リスト!O$1:P5002,2,FALSE),"")</f>
        <v/>
      </c>
      <c r="N210" s="82"/>
      <c r="O210" s="82" t="e">
        <f>VLOOKUP(Q210,リスト!U69:AA463,2,FALSE)</f>
        <v>#N/A</v>
      </c>
      <c r="P210" s="82" t="e">
        <f>VLOOKUP(O210,リスト!U:AA,2,FALSE)</f>
        <v>#N/A</v>
      </c>
      <c r="Q210" s="84"/>
      <c r="R210" s="45" t="str">
        <f>IFERROR(VLOOKUP(水発!Q210,リスト!W$1:X568,2,FALSE),"")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VLOOKUP(水発!R210,リスト!U71:AA260,5,FALSE)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IFERROR(VLOOKUP(水発!H211,リスト!G$1:H169,2,FALSE),"")</f>
        <v/>
      </c>
      <c r="J211" s="84"/>
      <c r="K211" s="42" t="str">
        <f>IFERROR(VLOOKUP(水発!J211,リスト!J$1:K265,2,FALSE),"")</f>
        <v/>
      </c>
      <c r="L211" s="84"/>
      <c r="M211" s="42" t="str">
        <f>IFERROR(VLOOKUP(水発!L211,リスト!O$1:P5003,2,FALSE),"")</f>
        <v/>
      </c>
      <c r="N211" s="82"/>
      <c r="O211" s="82" t="e">
        <f>VLOOKUP(Q211,リスト!U70:AA464,2,FALSE)</f>
        <v>#N/A</v>
      </c>
      <c r="P211" s="82" t="e">
        <f>VLOOKUP(O211,リスト!U:AA,2,FALSE)</f>
        <v>#N/A</v>
      </c>
      <c r="Q211" s="84"/>
      <c r="R211" s="45" t="str">
        <f>IFERROR(VLOOKUP(水発!Q211,リスト!W$1:X569,2,FALSE),"")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VLOOKUP(水発!R211,リスト!U72:AA261,5,FALSE)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IFERROR(VLOOKUP(水発!H212,リスト!G$1:H170,2,FALSE),"")</f>
        <v/>
      </c>
      <c r="J212" s="84"/>
      <c r="K212" s="42" t="str">
        <f>IFERROR(VLOOKUP(水発!J212,リスト!J$1:K266,2,FALSE),"")</f>
        <v/>
      </c>
      <c r="L212" s="84"/>
      <c r="M212" s="42" t="str">
        <f>IFERROR(VLOOKUP(水発!L212,リスト!O$1:P5004,2,FALSE),"")</f>
        <v/>
      </c>
      <c r="N212" s="82"/>
      <c r="O212" s="82" t="e">
        <f>VLOOKUP(Q212,リスト!U71:AA465,2,FALSE)</f>
        <v>#N/A</v>
      </c>
      <c r="P212" s="82" t="e">
        <f>VLOOKUP(O212,リスト!U:AA,2,FALSE)</f>
        <v>#N/A</v>
      </c>
      <c r="Q212" s="84"/>
      <c r="R212" s="45" t="str">
        <f>IFERROR(VLOOKUP(水発!Q212,リスト!W$1:X570,2,FALSE),"")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VLOOKUP(水発!R212,リスト!U73:AA262,5,FALSE)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IFERROR(VLOOKUP(水発!H213,リスト!G$1:H171,2,FALSE),"")</f>
        <v/>
      </c>
      <c r="J213" s="84"/>
      <c r="K213" s="42" t="str">
        <f>IFERROR(VLOOKUP(水発!J213,リスト!J$1:K267,2,FALSE),"")</f>
        <v/>
      </c>
      <c r="L213" s="84"/>
      <c r="M213" s="42" t="str">
        <f>IFERROR(VLOOKUP(水発!L213,リスト!O$1:P5005,2,FALSE),"")</f>
        <v/>
      </c>
      <c r="N213" s="82"/>
      <c r="O213" s="82" t="e">
        <f>VLOOKUP(Q213,リスト!U72:AA466,2,FALSE)</f>
        <v>#N/A</v>
      </c>
      <c r="P213" s="82" t="e">
        <f>VLOOKUP(O213,リスト!U:AA,2,FALSE)</f>
        <v>#N/A</v>
      </c>
      <c r="Q213" s="84"/>
      <c r="R213" s="45" t="str">
        <f>IFERROR(VLOOKUP(水発!Q213,リスト!W$1:X571,2,FALSE),"")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VLOOKUP(水発!R213,リスト!U74:AA263,5,FALSE)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IFERROR(VLOOKUP(水発!H214,リスト!G$1:H172,2,FALSE),"")</f>
        <v/>
      </c>
      <c r="J214" s="84"/>
      <c r="K214" s="42" t="str">
        <f>IFERROR(VLOOKUP(水発!J214,リスト!J$1:K268,2,FALSE),"")</f>
        <v/>
      </c>
      <c r="L214" s="84"/>
      <c r="M214" s="42" t="str">
        <f>IFERROR(VLOOKUP(水発!L214,リスト!O$1:P5006,2,FALSE),"")</f>
        <v/>
      </c>
      <c r="N214" s="82"/>
      <c r="O214" s="82" t="e">
        <f>VLOOKUP(Q214,リスト!U73:AA467,2,FALSE)</f>
        <v>#N/A</v>
      </c>
      <c r="P214" s="82" t="e">
        <f>VLOOKUP(O214,リスト!U:AA,2,FALSE)</f>
        <v>#N/A</v>
      </c>
      <c r="Q214" s="84"/>
      <c r="R214" s="45" t="str">
        <f>IFERROR(VLOOKUP(水発!Q214,リスト!W$1:X572,2,FALSE),"")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VLOOKUP(水発!R214,リスト!U75:AA264,5,FALSE)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IFERROR(VLOOKUP(水発!J215,リスト!J$1:K269,2,FALSE),"")</f>
        <v/>
      </c>
      <c r="L215" s="84"/>
      <c r="M215" s="42" t="str">
        <f>IFERROR(VLOOKUP(水発!L215,リスト!O$1:P5007,2,FALSE),"")</f>
        <v/>
      </c>
      <c r="N215" s="82"/>
      <c r="O215" s="82" t="e">
        <f>VLOOKUP(Q215,リスト!U74:AA468,2,FALSE)</f>
        <v>#N/A</v>
      </c>
      <c r="P215" s="82" t="e">
        <f>VLOOKUP(O215,リスト!U:AA,2,FALSE)</f>
        <v>#N/A</v>
      </c>
      <c r="Q215" s="84"/>
      <c r="R215" s="45" t="str">
        <f>IFERROR(VLOOKUP(水発!Q215,リスト!W$1:X573,2,FALSE),"")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VLOOKUP(水発!R215,リスト!U76:AA265,5,FALSE)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IFERROR(VLOOKUP(水発!H216,リスト!G$1:H135,2,FALSE),"")</f>
        <v/>
      </c>
      <c r="J216" s="84"/>
      <c r="K216" s="42" t="str">
        <f>IFERROR(VLOOKUP(水発!J216,リスト!J$1:K270,2,FALSE),"")</f>
        <v/>
      </c>
      <c r="L216" s="84"/>
      <c r="M216" s="42" t="str">
        <f>IFERROR(VLOOKUP(水発!L216,リスト!O$1:P5008,2,FALSE),"")</f>
        <v/>
      </c>
      <c r="N216" s="82"/>
      <c r="O216" s="82" t="e">
        <f>VLOOKUP(Q216,リスト!U75:AA469,2,FALSE)</f>
        <v>#N/A</v>
      </c>
      <c r="P216" s="82" t="e">
        <f>VLOOKUP(O216,リスト!U:AA,2,FALSE)</f>
        <v>#N/A</v>
      </c>
      <c r="Q216" s="84"/>
      <c r="R216" s="45" t="str">
        <f>IFERROR(VLOOKUP(水発!Q216,リスト!W$1:X574,2,FALSE),"")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VLOOKUP(水発!R216,リスト!U77:AA266,5,FALSE)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IFERROR(VLOOKUP(水発!H217,リスト!G$1:H136,2,FALSE),"")</f>
        <v/>
      </c>
      <c r="J217" s="84"/>
      <c r="K217" s="42" t="str">
        <f>IFERROR(VLOOKUP(水発!J217,リスト!J$1:K271,2,FALSE),"")</f>
        <v/>
      </c>
      <c r="L217" s="84"/>
      <c r="M217" s="42" t="str">
        <f>IFERROR(VLOOKUP(水発!L217,リスト!O$1:P5009,2,FALSE),"")</f>
        <v/>
      </c>
      <c r="N217" s="82"/>
      <c r="O217" s="82" t="e">
        <f>VLOOKUP(Q217,リスト!U76:AA470,2,FALSE)</f>
        <v>#N/A</v>
      </c>
      <c r="P217" s="82" t="e">
        <f>VLOOKUP(O217,リスト!U:AA,2,FALSE)</f>
        <v>#N/A</v>
      </c>
      <c r="Q217" s="84"/>
      <c r="R217" s="45" t="str">
        <f>IFERROR(VLOOKUP(水発!Q217,リスト!W$1:X575,2,FALSE),"")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VLOOKUP(水発!R217,リスト!U78:AA267,5,FALSE)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IFERROR(VLOOKUP(水発!H218,リスト!G$1:H137,2,FALSE),"")</f>
        <v/>
      </c>
      <c r="J218" s="84"/>
      <c r="K218" s="42" t="str">
        <f>IFERROR(VLOOKUP(水発!J218,リスト!J$1:K272,2,FALSE),"")</f>
        <v/>
      </c>
      <c r="L218" s="84"/>
      <c r="M218" s="42" t="str">
        <f>IFERROR(VLOOKUP(水発!L218,リスト!O$1:P5010,2,FALSE),"")</f>
        <v/>
      </c>
      <c r="N218" s="82"/>
      <c r="O218" s="82" t="e">
        <f>VLOOKUP(Q218,リスト!U77:AA471,2,FALSE)</f>
        <v>#N/A</v>
      </c>
      <c r="P218" s="82" t="e">
        <f>VLOOKUP(O218,リスト!U:AA,2,FALSE)</f>
        <v>#N/A</v>
      </c>
      <c r="Q218" s="84"/>
      <c r="R218" s="45" t="str">
        <f>IFERROR(VLOOKUP(水発!Q218,リスト!W$1:X576,2,FALSE),"")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VLOOKUP(水発!R218,リスト!U79:AA268,5,FALSE)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IFERROR(VLOOKUP(水発!H219,リスト!G$1:H138,2,FALSE),"")</f>
        <v/>
      </c>
      <c r="J219" s="84"/>
      <c r="K219" s="42" t="str">
        <f>IFERROR(VLOOKUP(水発!J219,リスト!J$1:K273,2,FALSE),"")</f>
        <v/>
      </c>
      <c r="L219" s="84"/>
      <c r="M219" s="42" t="str">
        <f>IFERROR(VLOOKUP(水発!L219,リスト!O$1:P5011,2,FALSE),"")</f>
        <v/>
      </c>
      <c r="N219" s="82"/>
      <c r="O219" s="82" t="e">
        <f>VLOOKUP(Q219,リスト!U78:AA472,2,FALSE)</f>
        <v>#N/A</v>
      </c>
      <c r="P219" s="82" t="e">
        <f>VLOOKUP(O219,リスト!U:AA,2,FALSE)</f>
        <v>#N/A</v>
      </c>
      <c r="Q219" s="84"/>
      <c r="R219" s="45" t="str">
        <f>IFERROR(VLOOKUP(水発!Q219,リスト!W$1:X577,2,FALSE),"")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VLOOKUP(水発!R219,リスト!U80:AA269,5,FALSE)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IFERROR(VLOOKUP(水発!H220,リスト!G$1:H139,2,FALSE),"")</f>
        <v/>
      </c>
      <c r="J220" s="84"/>
      <c r="K220" s="42" t="str">
        <f>IFERROR(VLOOKUP(水発!J220,リスト!J$1:K274,2,FALSE),"")</f>
        <v/>
      </c>
      <c r="L220" s="84"/>
      <c r="M220" s="42" t="str">
        <f>IFERROR(VLOOKUP(水発!L220,リスト!O$1:P5012,2,FALSE),"")</f>
        <v/>
      </c>
      <c r="N220" s="82"/>
      <c r="O220" s="82" t="e">
        <f>VLOOKUP(Q220,リスト!U79:AA473,2,FALSE)</f>
        <v>#N/A</v>
      </c>
      <c r="P220" s="82" t="e">
        <f>VLOOKUP(O220,リスト!U:AA,2,FALSE)</f>
        <v>#N/A</v>
      </c>
      <c r="Q220" s="84"/>
      <c r="R220" s="45" t="str">
        <f>IFERROR(VLOOKUP(水発!Q220,リスト!W$1:X578,2,FALSE),"")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VLOOKUP(水発!R220,リスト!U81:AA270,5,FALSE)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IFERROR(VLOOKUP(水発!H221,リスト!G$1:H140,2,FALSE),"")</f>
        <v/>
      </c>
      <c r="J221" s="84"/>
      <c r="K221" s="42" t="str">
        <f>IFERROR(VLOOKUP(水発!J221,リスト!J$1:K275,2,FALSE),"")</f>
        <v/>
      </c>
      <c r="L221" s="84"/>
      <c r="M221" s="42" t="str">
        <f>IFERROR(VLOOKUP(水発!L221,リスト!O$1:P5013,2,FALSE),"")</f>
        <v/>
      </c>
      <c r="N221" s="82"/>
      <c r="O221" s="82" t="e">
        <f>VLOOKUP(Q221,リスト!U80:AA474,2,FALSE)</f>
        <v>#N/A</v>
      </c>
      <c r="P221" s="82" t="e">
        <f>VLOOKUP(O221,リスト!U:AA,2,FALSE)</f>
        <v>#N/A</v>
      </c>
      <c r="Q221" s="84"/>
      <c r="R221" s="45" t="str">
        <f>IFERROR(VLOOKUP(水発!Q221,リスト!W$1:X579,2,FALSE),"")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VLOOKUP(水発!R221,リスト!U82:AA271,5,FALSE)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IFERROR(VLOOKUP(水発!H222,リスト!G$1:H141,2,FALSE),"")</f>
        <v/>
      </c>
      <c r="J222" s="84"/>
      <c r="K222" s="42" t="str">
        <f>IFERROR(VLOOKUP(水発!J222,リスト!J$1:K276,2,FALSE),"")</f>
        <v/>
      </c>
      <c r="L222" s="84"/>
      <c r="M222" s="42" t="str">
        <f>IFERROR(VLOOKUP(水発!L222,リスト!O$1:P5014,2,FALSE),"")</f>
        <v/>
      </c>
      <c r="N222" s="82"/>
      <c r="O222" s="82" t="e">
        <f>VLOOKUP(Q222,リスト!U81:AA475,2,FALSE)</f>
        <v>#N/A</v>
      </c>
      <c r="P222" s="82" t="e">
        <f>VLOOKUP(O222,リスト!U:AA,2,FALSE)</f>
        <v>#N/A</v>
      </c>
      <c r="Q222" s="84"/>
      <c r="R222" s="45" t="str">
        <f>IFERROR(VLOOKUP(水発!Q222,リスト!W$1:X580,2,FALSE),"")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VLOOKUP(水発!R222,リスト!U83:AA272,5,FALSE)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IFERROR(VLOOKUP(水発!H223,リスト!G$1:H142,2,FALSE),"")</f>
        <v/>
      </c>
      <c r="J223" s="84"/>
      <c r="K223" s="42" t="str">
        <f>IFERROR(VLOOKUP(水発!J223,リスト!J$1:K277,2,FALSE),"")</f>
        <v/>
      </c>
      <c r="L223" s="84"/>
      <c r="M223" s="42" t="str">
        <f>IFERROR(VLOOKUP(水発!L223,リスト!O$1:P5015,2,FALSE),"")</f>
        <v/>
      </c>
      <c r="N223" s="82"/>
      <c r="O223" s="82" t="e">
        <f>VLOOKUP(Q223,リスト!U82:AA476,2,FALSE)</f>
        <v>#N/A</v>
      </c>
      <c r="P223" s="82" t="e">
        <f>VLOOKUP(O223,リスト!U:AA,2,FALSE)</f>
        <v>#N/A</v>
      </c>
      <c r="Q223" s="84"/>
      <c r="R223" s="45" t="str">
        <f>IFERROR(VLOOKUP(水発!Q223,リスト!W$1:X581,2,FALSE),"")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VLOOKUP(水発!R223,リスト!U84:AA273,5,FALSE)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IFERROR(VLOOKUP(水発!H224,リスト!G$1:H143,2,FALSE),"")</f>
        <v/>
      </c>
      <c r="J224" s="84"/>
      <c r="K224" s="42" t="str">
        <f>IFERROR(VLOOKUP(水発!J224,リスト!J$1:K278,2,FALSE),"")</f>
        <v/>
      </c>
      <c r="L224" s="84"/>
      <c r="M224" s="42" t="str">
        <f>IFERROR(VLOOKUP(水発!L224,リスト!O$1:P5016,2,FALSE),"")</f>
        <v/>
      </c>
      <c r="N224" s="82"/>
      <c r="O224" s="82" t="e">
        <f>VLOOKUP(Q224,リスト!U83:AA477,2,FALSE)</f>
        <v>#N/A</v>
      </c>
      <c r="P224" s="82" t="e">
        <f>VLOOKUP(O224,リスト!U:AA,2,FALSE)</f>
        <v>#N/A</v>
      </c>
      <c r="Q224" s="84"/>
      <c r="R224" s="45" t="str">
        <f>IFERROR(VLOOKUP(水発!Q224,リスト!W$1:X582,2,FALSE),"")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VLOOKUP(水発!R224,リスト!U85:AA274,5,FALSE)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IFERROR(VLOOKUP(水発!H225,リスト!G$1:H144,2,FALSE),"")</f>
        <v/>
      </c>
      <c r="J225" s="84"/>
      <c r="K225" s="42" t="str">
        <f>IFERROR(VLOOKUP(水発!J225,リスト!J$1:K279,2,FALSE),"")</f>
        <v/>
      </c>
      <c r="L225" s="84"/>
      <c r="M225" s="42" t="str">
        <f>IFERROR(VLOOKUP(水発!L225,リスト!O$1:P5017,2,FALSE),"")</f>
        <v/>
      </c>
      <c r="N225" s="82"/>
      <c r="O225" s="82" t="e">
        <f>VLOOKUP(Q225,リスト!U84:AA478,2,FALSE)</f>
        <v>#N/A</v>
      </c>
      <c r="P225" s="82" t="e">
        <f>VLOOKUP(O225,リスト!U:AA,2,FALSE)</f>
        <v>#N/A</v>
      </c>
      <c r="Q225" s="84"/>
      <c r="R225" s="45" t="str">
        <f>IFERROR(VLOOKUP(水発!Q225,リスト!W$1:X583,2,FALSE),"")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VLOOKUP(水発!R225,リスト!U86:AA275,5,FALSE)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IFERROR(VLOOKUP(水発!H226,リスト!G$1:H145,2,FALSE),"")</f>
        <v/>
      </c>
      <c r="J226" s="84"/>
      <c r="K226" s="42" t="str">
        <f>IFERROR(VLOOKUP(水発!J226,リスト!J$1:K280,2,FALSE),"")</f>
        <v/>
      </c>
      <c r="L226" s="84"/>
      <c r="M226" s="42" t="str">
        <f>IFERROR(VLOOKUP(水発!L226,リスト!O$1:P5018,2,FALSE),"")</f>
        <v/>
      </c>
      <c r="N226" s="82"/>
      <c r="O226" s="82" t="e">
        <f>VLOOKUP(Q226,リスト!U85:AA479,2,FALSE)</f>
        <v>#N/A</v>
      </c>
      <c r="P226" s="82" t="e">
        <f>VLOOKUP(O226,リスト!U:AA,2,FALSE)</f>
        <v>#N/A</v>
      </c>
      <c r="Q226" s="84"/>
      <c r="R226" s="45" t="str">
        <f>IFERROR(VLOOKUP(水発!Q226,リスト!W$1:X584,2,FALSE),"")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VLOOKUP(水発!R226,リスト!U87:AA276,5,FALSE)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IFERROR(VLOOKUP(水発!H227,リスト!G$1:H146,2,FALSE),"")</f>
        <v/>
      </c>
      <c r="J227" s="84"/>
      <c r="K227" s="42" t="str">
        <f>IFERROR(VLOOKUP(水発!J227,リスト!J$1:K281,2,FALSE),"")</f>
        <v/>
      </c>
      <c r="L227" s="84"/>
      <c r="M227" s="42" t="str">
        <f>IFERROR(VLOOKUP(水発!L227,リスト!O$1:P5019,2,FALSE),"")</f>
        <v/>
      </c>
      <c r="N227" s="82"/>
      <c r="O227" s="82" t="e">
        <f>VLOOKUP(Q227,リスト!U86:AA480,2,FALSE)</f>
        <v>#N/A</v>
      </c>
      <c r="P227" s="82" t="e">
        <f>VLOOKUP(O227,リスト!U:AA,2,FALSE)</f>
        <v>#N/A</v>
      </c>
      <c r="Q227" s="84"/>
      <c r="R227" s="45" t="str">
        <f>IFERROR(VLOOKUP(水発!Q227,リスト!W$1:X585,2,FALSE),"")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VLOOKUP(水発!R227,リスト!U88:AA277,5,FALSE)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IFERROR(VLOOKUP(水発!H228,リスト!G$1:H147,2,FALSE),"")</f>
        <v/>
      </c>
      <c r="J228" s="84"/>
      <c r="K228" s="42" t="str">
        <f>IFERROR(VLOOKUP(水発!J228,リスト!J$1:K282,2,FALSE),"")</f>
        <v/>
      </c>
      <c r="L228" s="84"/>
      <c r="M228" s="42" t="str">
        <f>IFERROR(VLOOKUP(水発!L228,リスト!O$1:P5020,2,FALSE),"")</f>
        <v/>
      </c>
      <c r="N228" s="82"/>
      <c r="O228" s="82" t="e">
        <f>VLOOKUP(Q228,リスト!U87:AA481,2,FALSE)</f>
        <v>#N/A</v>
      </c>
      <c r="P228" s="82" t="e">
        <f>VLOOKUP(O228,リスト!U:AA,2,FALSE)</f>
        <v>#N/A</v>
      </c>
      <c r="Q228" s="84"/>
      <c r="R228" s="45" t="str">
        <f>IFERROR(VLOOKUP(水発!Q228,リスト!W$1:X586,2,FALSE),"")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VLOOKUP(水発!R228,リスト!U89:AA278,5,FALSE)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IFERROR(VLOOKUP(水発!H229,リスト!G$1:H148,2,FALSE),"")</f>
        <v/>
      </c>
      <c r="J229" s="84"/>
      <c r="K229" s="42" t="str">
        <f>IFERROR(VLOOKUP(水発!J229,リスト!J$1:K283,2,FALSE),"")</f>
        <v/>
      </c>
      <c r="L229" s="84"/>
      <c r="M229" s="42" t="str">
        <f>IFERROR(VLOOKUP(水発!L229,リスト!O$1:P5021,2,FALSE),"")</f>
        <v/>
      </c>
      <c r="N229" s="82"/>
      <c r="O229" s="82" t="e">
        <f>VLOOKUP(Q229,リスト!U88:AA482,2,FALSE)</f>
        <v>#N/A</v>
      </c>
      <c r="P229" s="82" t="e">
        <f>VLOOKUP(O229,リスト!U:AA,2,FALSE)</f>
        <v>#N/A</v>
      </c>
      <c r="Q229" s="84"/>
      <c r="R229" s="45" t="str">
        <f>IFERROR(VLOOKUP(水発!Q229,リスト!W$1:X587,2,FALSE),"")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VLOOKUP(水発!R229,リスト!U90:AA279,5,FALSE)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IFERROR(VLOOKUP(水発!H230,リスト!G$1:H149,2,FALSE),"")</f>
        <v/>
      </c>
      <c r="J230" s="84"/>
      <c r="K230" s="42" t="str">
        <f>IFERROR(VLOOKUP(水発!J230,リスト!J$1:K284,2,FALSE),"")</f>
        <v/>
      </c>
      <c r="L230" s="84"/>
      <c r="M230" s="42" t="str">
        <f>IFERROR(VLOOKUP(水発!L230,リスト!O$1:P5022,2,FALSE),"")</f>
        <v/>
      </c>
      <c r="N230" s="82"/>
      <c r="O230" s="82" t="e">
        <f>VLOOKUP(Q230,リスト!U89:AA483,2,FALSE)</f>
        <v>#N/A</v>
      </c>
      <c r="P230" s="82" t="e">
        <f>VLOOKUP(O230,リスト!U:AA,2,FALSE)</f>
        <v>#N/A</v>
      </c>
      <c r="Q230" s="84"/>
      <c r="R230" s="45" t="str">
        <f>IFERROR(VLOOKUP(水発!Q230,リスト!W$1:X588,2,FALSE),"")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VLOOKUP(水発!R230,リスト!U91:AA280,5,FALSE)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IFERROR(VLOOKUP(水発!H231,リスト!G$1:H150,2,FALSE),"")</f>
        <v/>
      </c>
      <c r="J231" s="84"/>
      <c r="K231" s="42" t="str">
        <f>IFERROR(VLOOKUP(水発!J231,リスト!J$1:K285,2,FALSE),"")</f>
        <v/>
      </c>
      <c r="L231" s="84"/>
      <c r="M231" s="42" t="str">
        <f>IFERROR(VLOOKUP(水発!L231,リスト!O$1:P5023,2,FALSE),"")</f>
        <v/>
      </c>
      <c r="N231" s="82"/>
      <c r="O231" s="82" t="e">
        <f>VLOOKUP(Q231,リスト!U90:AA484,2,FALSE)</f>
        <v>#N/A</v>
      </c>
      <c r="P231" s="82" t="e">
        <f>VLOOKUP(O231,リスト!U:AA,2,FALSE)</f>
        <v>#N/A</v>
      </c>
      <c r="Q231" s="84"/>
      <c r="R231" s="45" t="str">
        <f>IFERROR(VLOOKUP(水発!Q231,リスト!W$1:X589,2,FALSE),"")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VLOOKUP(水発!R231,リスト!U92:AA281,5,FALSE)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IFERROR(VLOOKUP(水発!H232,リスト!G$1:H151,2,FALSE),"")</f>
        <v/>
      </c>
      <c r="J232" s="84"/>
      <c r="K232" s="42" t="str">
        <f>IFERROR(VLOOKUP(水発!J232,リスト!J$1:K286,2,FALSE),"")</f>
        <v/>
      </c>
      <c r="L232" s="84"/>
      <c r="M232" s="42" t="str">
        <f>IFERROR(VLOOKUP(水発!L232,リスト!O$1:P5024,2,FALSE),"")</f>
        <v/>
      </c>
      <c r="N232" s="82"/>
      <c r="O232" s="82" t="e">
        <f>VLOOKUP(Q232,リスト!U91:AA485,2,FALSE)</f>
        <v>#N/A</v>
      </c>
      <c r="P232" s="82" t="e">
        <f>VLOOKUP(O232,リスト!U:AA,2,FALSE)</f>
        <v>#N/A</v>
      </c>
      <c r="Q232" s="84"/>
      <c r="R232" s="45" t="str">
        <f>IFERROR(VLOOKUP(水発!Q232,リスト!W$1:X590,2,FALSE),"")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VLOOKUP(水発!R232,リスト!U93:AA282,5,FALSE)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IFERROR(VLOOKUP(水発!H233,リスト!G$1:H152,2,FALSE),"")</f>
        <v/>
      </c>
      <c r="J233" s="84"/>
      <c r="K233" s="42" t="str">
        <f>IFERROR(VLOOKUP(水発!J233,リスト!J$1:K287,2,FALSE),"")</f>
        <v/>
      </c>
      <c r="L233" s="84"/>
      <c r="M233" s="42" t="str">
        <f>IFERROR(VLOOKUP(水発!L233,リスト!O$1:P5025,2,FALSE),"")</f>
        <v/>
      </c>
      <c r="N233" s="82"/>
      <c r="O233" s="82" t="e">
        <f>VLOOKUP(Q233,リスト!U92:AA486,2,FALSE)</f>
        <v>#N/A</v>
      </c>
      <c r="P233" s="82" t="e">
        <f>VLOOKUP(O233,リスト!U:AA,2,FALSE)</f>
        <v>#N/A</v>
      </c>
      <c r="Q233" s="84"/>
      <c r="R233" s="45" t="str">
        <f>IFERROR(VLOOKUP(水発!Q233,リスト!W$1:X591,2,FALSE),"")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VLOOKUP(水発!R233,リスト!U94:AA283,5,FALSE)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BB801ED-E064-4EDB-BDF0-931E1B4BB7DF}">
          <x14:formula1>
            <xm:f>リスト!$M$3:$M$15</xm:f>
          </x14:formula1>
          <xm:sqref>Y1:Y1048576</xm:sqref>
        </x14:dataValidation>
        <x14:dataValidation type="list" allowBlank="1" showInputMessage="1" showErrorMessage="1" xr:uid="{0524C8F7-6C83-49BC-9FBC-5B0EE59910AA}">
          <x14:formula1>
            <xm:f>リスト!$S$3:$S$7</xm:f>
          </x14:formula1>
          <xm:sqref>N7:N233</xm:sqref>
        </x14:dataValidation>
        <x14:dataValidation type="list" allowBlank="1" showInputMessage="1" showErrorMessage="1" xr:uid="{BE7BC91A-5A9D-49D1-8A1C-BD5300BD3F5D}">
          <x14:formula1>
            <xm:f>リスト!$E$3:$E$6</xm:f>
          </x14:formula1>
          <xm:sqref>D7:D233</xm:sqref>
        </x14:dataValidation>
        <x14:dataValidation type="list" allowBlank="1" showInputMessage="1" showErrorMessage="1" xr:uid="{43E5CD22-5412-438B-9E5E-B2D0FAE5E6B3}">
          <x14:formula1>
            <xm:f>リスト!$B$3:$B$9</xm:f>
          </x14:formula1>
          <xm:sqref>E7:E233</xm:sqref>
        </x14:dataValidation>
        <x14:dataValidation type="list" allowBlank="1" showInputMessage="1" showErrorMessage="1" xr:uid="{5E8701FB-9504-4739-826A-07676C66F358}">
          <x14:formula1>
            <xm:f>リスト!$AQ$3:$AQ$6</xm:f>
          </x14:formula1>
          <xm:sqref>Z7:Z233</xm:sqref>
        </x14:dataValidation>
        <x14:dataValidation type="list" allowBlank="1" showInputMessage="1" showErrorMessage="1" xr:uid="{D38618AB-9662-4428-BA4B-1AF13305ABAD}">
          <x14:formula1>
            <xm:f>リスト!$AC$3:$AC$11</xm:f>
          </x14:formula1>
          <xm:sqref>S7:S129 S194:S233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75A03-A7C4-4B07-95EA-15B25BF429C7}">
  <sheetPr>
    <tabColor rgb="FFFFFF00"/>
  </sheetPr>
  <dimension ref="A3:BN2231"/>
  <sheetViews>
    <sheetView zoomScale="140" zoomScaleNormal="140" workbookViewId="0">
      <pane ySplit="6" topLeftCell="A7" activePane="bottomLeft" state="frozen"/>
      <selection activeCell="K17" sqref="K17:K18"/>
      <selection pane="bottomLeft" activeCell="K17" sqref="K17:K18"/>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IFERROR(VLOOKUP(木発!H7,リスト!G$1:H100,2,FALSE),"")</f>
        <v/>
      </c>
      <c r="J7" s="84"/>
      <c r="K7" s="42" t="str">
        <f>IFERROR(VLOOKUP(木発!J7,リスト!J$1:K196,2,FALSE),"")</f>
        <v/>
      </c>
      <c r="L7" s="84"/>
      <c r="M7" s="42" t="str">
        <f>IFERROR(VLOOKUP(木発!L7,リスト!O$1:P4934,2,FALSE),"")</f>
        <v/>
      </c>
      <c r="N7" s="82"/>
      <c r="O7" s="82"/>
      <c r="P7" s="82"/>
      <c r="Q7" s="84"/>
      <c r="R7" s="45" t="str">
        <f>IFERROR(VLOOKUP(木発!Q7,リスト!W$1:X500,2,FALSE),"")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VLOOKUP(木発!R7,リスト!U3:AA192,5,FALSE)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IFERROR(VLOOKUP(木発!H8,リスト!G$1:H101,2,FALSE),"")</f>
        <v/>
      </c>
      <c r="J8" s="84"/>
      <c r="K8" s="42" t="str">
        <f>IFERROR(VLOOKUP(木発!J8,リスト!J$1:K197,2,FALSE),"")</f>
        <v/>
      </c>
      <c r="L8" s="84"/>
      <c r="M8" s="42" t="str">
        <f>IFERROR(VLOOKUP(木発!L8,リスト!O$1:P4935,2,FALSE),"")</f>
        <v/>
      </c>
      <c r="N8" s="82"/>
      <c r="O8" s="82" t="e">
        <f>VLOOKUP(Q8,リスト!U2:AA396,2,FALSE)</f>
        <v>#N/A</v>
      </c>
      <c r="P8" s="82" t="e">
        <f>VLOOKUP(O8,リスト!U:AA,2,FALSE)</f>
        <v>#N/A</v>
      </c>
      <c r="Q8" s="84"/>
      <c r="R8" s="45" t="str">
        <f>IFERROR(VLOOKUP(木発!Q8,リスト!W$1:X501,2,FALSE),"")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VLOOKUP(木発!R8,リスト!U4:AA193,5,FALSE)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IFERROR(VLOOKUP(木発!H9,リスト!G$1:H102,2,FALSE),"")</f>
        <v/>
      </c>
      <c r="J9" s="84"/>
      <c r="K9" s="42" t="str">
        <f>IFERROR(VLOOKUP(木発!J9,リスト!J$1:K198,2,FALSE),"")</f>
        <v/>
      </c>
      <c r="L9" s="84"/>
      <c r="M9" s="42" t="str">
        <f>IFERROR(VLOOKUP(木発!L9,リスト!O$1:P4936,2,FALSE),"")</f>
        <v/>
      </c>
      <c r="N9" s="82"/>
      <c r="O9" s="82" t="e">
        <f>VLOOKUP(Q9,リスト!U3:AA397,2,FALSE)</f>
        <v>#N/A</v>
      </c>
      <c r="P9" s="82" t="e">
        <f>VLOOKUP(O9,リスト!U:AA,2,FALSE)</f>
        <v>#N/A</v>
      </c>
      <c r="Q9" s="84"/>
      <c r="R9" s="45" t="str">
        <f>IFERROR(VLOOKUP(木発!Q9,リスト!W$1:X502,2,FALSE),"")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VLOOKUP(木発!R9,リスト!U5:AA194,5,FALSE)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IFERROR(VLOOKUP(木発!H10,リスト!G$1:H15,2,FALSE),"")</f>
        <v/>
      </c>
      <c r="J10" s="84"/>
      <c r="K10" s="42" t="str">
        <f>IFERROR(VLOOKUP(木発!J10,リスト!J$1:K111,2,FALSE),"")</f>
        <v/>
      </c>
      <c r="L10" s="84"/>
      <c r="M10" s="42" t="str">
        <f>IFERROR(VLOOKUP(木発!L10,リスト!O$1:P4849,2,FALSE),"")</f>
        <v/>
      </c>
      <c r="N10" s="82"/>
      <c r="O10" s="82" t="e">
        <f>VLOOKUP(Q10,リスト!#REF!,2,FALSE)</f>
        <v>#REF!</v>
      </c>
      <c r="P10" s="82" t="e">
        <f>VLOOKUP(O10,リスト!U:AA,2,FALSE)</f>
        <v>#REF!</v>
      </c>
      <c r="Q10" s="84"/>
      <c r="R10" s="45" t="str">
        <f>IFERROR(VLOOKUP(木発!Q10,リスト!W$1:X415,2,FALSE),"")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VLOOKUP(木発!R10,リスト!#REF!,5,FALSE)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IFERROR(VLOOKUP(木発!H11,リスト!G$1:H16,2,FALSE),"")</f>
        <v/>
      </c>
      <c r="J11" s="84"/>
      <c r="K11" s="42" t="str">
        <f>IFERROR(VLOOKUP(木発!J11,リスト!J$1:K112,2,FALSE),"")</f>
        <v/>
      </c>
      <c r="L11" s="84"/>
      <c r="M11" s="42" t="str">
        <f>IFERROR(VLOOKUP(木発!L11,リスト!O$1:P4850,2,FALSE),"")</f>
        <v/>
      </c>
      <c r="N11" s="82"/>
      <c r="O11" s="82" t="e">
        <f>VLOOKUP(Q11,リスト!#REF!,2,FALSE)</f>
        <v>#REF!</v>
      </c>
      <c r="P11" s="82" t="e">
        <f>VLOOKUP(O11,リスト!U:AA,2,FALSE)</f>
        <v>#REF!</v>
      </c>
      <c r="Q11" s="84"/>
      <c r="R11" s="45" t="str">
        <f>IFERROR(VLOOKUP(木発!Q11,リスト!W$1:X416,2,FALSE),"")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VLOOKUP(木発!R11,リスト!#REF!,5,FALSE)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IFERROR(VLOOKUP(木発!H12,リスト!G$1:H17,2,FALSE),"")</f>
        <v/>
      </c>
      <c r="J12" s="84"/>
      <c r="K12" s="42" t="str">
        <f>IFERROR(VLOOKUP(木発!J12,リスト!J$1:K113,2,FALSE),"")</f>
        <v/>
      </c>
      <c r="L12" s="84"/>
      <c r="M12" s="42" t="str">
        <f>IFERROR(VLOOKUP(木発!L12,リスト!O$1:P4851,2,FALSE),"")</f>
        <v/>
      </c>
      <c r="N12" s="82"/>
      <c r="O12" s="82" t="e">
        <f>VLOOKUP(Q12,リスト!#REF!,2,FALSE)</f>
        <v>#REF!</v>
      </c>
      <c r="P12" s="82" t="e">
        <f>VLOOKUP(O12,リスト!U:AA,2,FALSE)</f>
        <v>#REF!</v>
      </c>
      <c r="Q12" s="84"/>
      <c r="R12" s="45" t="str">
        <f>IFERROR(VLOOKUP(木発!Q12,リスト!W$1:X417,2,FALSE),"")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VLOOKUP(木発!R12,リスト!#REF!,5,FALSE)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IFERROR(VLOOKUP(木発!H13,リスト!G$1:H18,2,FALSE),"")</f>
        <v/>
      </c>
      <c r="J13" s="84"/>
      <c r="K13" s="42" t="str">
        <f>IFERROR(VLOOKUP(木発!J13,リスト!J$1:K114,2,FALSE),"")</f>
        <v/>
      </c>
      <c r="L13" s="84"/>
      <c r="M13" s="42" t="str">
        <f>IFERROR(VLOOKUP(木発!L13,リスト!O$1:P4852,2,FALSE),"")</f>
        <v/>
      </c>
      <c r="N13" s="82"/>
      <c r="O13" s="82" t="e">
        <f>VLOOKUP(Q13,リスト!#REF!,2,FALSE)</f>
        <v>#REF!</v>
      </c>
      <c r="P13" s="82" t="e">
        <f>VLOOKUP(O13,リスト!U:AA,2,FALSE)</f>
        <v>#REF!</v>
      </c>
      <c r="Q13" s="84"/>
      <c r="R13" s="45" t="str">
        <f>IFERROR(VLOOKUP(木発!Q13,リスト!W$1:X418,2,FALSE),"")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VLOOKUP(木発!R13,リスト!#REF!,5,FALSE)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IFERROR(VLOOKUP(木発!H14,リスト!G$1:H19,2,FALSE),"")</f>
        <v/>
      </c>
      <c r="J14" s="84"/>
      <c r="K14" s="42" t="str">
        <f>IFERROR(VLOOKUP(木発!J14,リスト!J$1:K115,2,FALSE),"")</f>
        <v/>
      </c>
      <c r="L14" s="84"/>
      <c r="M14" s="42" t="str">
        <f>IFERROR(VLOOKUP(木発!L14,リスト!O$1:P4853,2,FALSE),"")</f>
        <v/>
      </c>
      <c r="N14" s="82"/>
      <c r="O14" s="82" t="e">
        <f>VLOOKUP(Q14,リスト!#REF!,2,FALSE)</f>
        <v>#REF!</v>
      </c>
      <c r="P14" s="82" t="e">
        <f>VLOOKUP(O14,リスト!U:AA,2,FALSE)</f>
        <v>#REF!</v>
      </c>
      <c r="Q14" s="84"/>
      <c r="R14" s="45" t="str">
        <f>IFERROR(VLOOKUP(木発!Q14,リスト!W$1:X419,2,FALSE),"")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VLOOKUP(木発!R14,リスト!#REF!,5,FALSE)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IFERROR(VLOOKUP(木発!H15,リスト!G$1:H20,2,FALSE),"")</f>
        <v/>
      </c>
      <c r="J15" s="84"/>
      <c r="K15" s="42" t="str">
        <f>IFERROR(VLOOKUP(木発!J15,リスト!J$1:K116,2,FALSE),"")</f>
        <v/>
      </c>
      <c r="L15" s="84"/>
      <c r="M15" s="42" t="str">
        <f>IFERROR(VLOOKUP(木発!L15,リスト!O$1:P4854,2,FALSE),"")</f>
        <v/>
      </c>
      <c r="N15" s="82"/>
      <c r="O15" s="82" t="e">
        <f>VLOOKUP(Q15,リスト!#REF!,2,FALSE)</f>
        <v>#REF!</v>
      </c>
      <c r="P15" s="82" t="e">
        <f>VLOOKUP(O15,リスト!U:AA,2,FALSE)</f>
        <v>#REF!</v>
      </c>
      <c r="Q15" s="84"/>
      <c r="R15" s="45" t="str">
        <f>IFERROR(VLOOKUP(木発!Q15,リスト!W$1:X420,2,FALSE),"")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VLOOKUP(木発!R15,リスト!#REF!,5,FALSE)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IFERROR(VLOOKUP(木発!H16,リスト!G$1:H21,2,FALSE),"")</f>
        <v/>
      </c>
      <c r="J16" s="84"/>
      <c r="K16" s="42" t="str">
        <f>IFERROR(VLOOKUP(木発!J16,リスト!J$1:K117,2,FALSE),"")</f>
        <v/>
      </c>
      <c r="L16" s="84"/>
      <c r="M16" s="42" t="str">
        <f>IFERROR(VLOOKUP(木発!L16,リスト!O$1:P4855,2,FALSE),"")</f>
        <v/>
      </c>
      <c r="N16" s="82"/>
      <c r="O16" s="82" t="e">
        <f>VLOOKUP(Q16,リスト!#REF!,2,FALSE)</f>
        <v>#REF!</v>
      </c>
      <c r="P16" s="82" t="e">
        <f>VLOOKUP(O16,リスト!U:AA,2,FALSE)</f>
        <v>#REF!</v>
      </c>
      <c r="Q16" s="84"/>
      <c r="R16" s="45" t="str">
        <f>IFERROR(VLOOKUP(木発!Q16,リスト!W$1:X421,2,FALSE),"")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VLOOKUP(木発!R16,リスト!#REF!,5,FALSE)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IFERROR(VLOOKUP(木発!H17,リスト!G$1:H22,2,FALSE),"")</f>
        <v/>
      </c>
      <c r="J17" s="84"/>
      <c r="K17" s="42" t="str">
        <f>IFERROR(VLOOKUP(木発!J17,リスト!J$1:K118,2,FALSE),"")</f>
        <v/>
      </c>
      <c r="L17" s="84"/>
      <c r="M17" s="42" t="str">
        <f>IFERROR(VLOOKUP(木発!L17,リスト!O$1:P4856,2,FALSE),"")</f>
        <v/>
      </c>
      <c r="N17" s="82"/>
      <c r="O17" s="82" t="e">
        <f>VLOOKUP(Q17,リスト!#REF!,2,FALSE)</f>
        <v>#REF!</v>
      </c>
      <c r="P17" s="82" t="e">
        <f>VLOOKUP(O17,リスト!U:AA,2,FALSE)</f>
        <v>#REF!</v>
      </c>
      <c r="Q17" s="84"/>
      <c r="R17" s="45" t="str">
        <f>IFERROR(VLOOKUP(木発!Q17,リスト!W$1:X422,2,FALSE),"")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VLOOKUP(木発!R17,リスト!#REF!,5,FALSE)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IFERROR(VLOOKUP(木発!H18,リスト!G$1:H23,2,FALSE),"")</f>
        <v/>
      </c>
      <c r="J18" s="84"/>
      <c r="K18" s="42" t="str">
        <f>IFERROR(VLOOKUP(木発!J18,リスト!J$1:K119,2,FALSE),"")</f>
        <v/>
      </c>
      <c r="L18" s="84"/>
      <c r="M18" s="42" t="str">
        <f>IFERROR(VLOOKUP(木発!L18,リスト!O$1:P4857,2,FALSE),"")</f>
        <v/>
      </c>
      <c r="N18" s="82"/>
      <c r="O18" s="82" t="e">
        <f>VLOOKUP(Q18,リスト!#REF!,2,FALSE)</f>
        <v>#REF!</v>
      </c>
      <c r="P18" s="82" t="e">
        <f>VLOOKUP(O18,リスト!U:AA,2,FALSE)</f>
        <v>#REF!</v>
      </c>
      <c r="Q18" s="84"/>
      <c r="R18" s="45" t="str">
        <f>IFERROR(VLOOKUP(木発!Q18,リスト!W$1:X423,2,FALSE),"")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VLOOKUP(木発!R18,リスト!#REF!,5,FALSE)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IFERROR(VLOOKUP(木発!H19,リスト!G$1:H24,2,FALSE),"")</f>
        <v/>
      </c>
      <c r="J19" s="84"/>
      <c r="K19" s="42" t="str">
        <f>IFERROR(VLOOKUP(木発!J19,リスト!J$1:K120,2,FALSE),"")</f>
        <v/>
      </c>
      <c r="L19" s="84"/>
      <c r="M19" s="42" t="str">
        <f>IFERROR(VLOOKUP(木発!L19,リスト!O$1:P4858,2,FALSE),"")</f>
        <v/>
      </c>
      <c r="N19" s="82"/>
      <c r="O19" s="82" t="e">
        <f>VLOOKUP(Q19,リスト!#REF!,2,FALSE)</f>
        <v>#REF!</v>
      </c>
      <c r="P19" s="82" t="e">
        <f>VLOOKUP(O19,リスト!U:AA,2,FALSE)</f>
        <v>#REF!</v>
      </c>
      <c r="Q19" s="84"/>
      <c r="R19" s="45" t="str">
        <f>IFERROR(VLOOKUP(木発!Q19,リスト!W$1:X424,2,FALSE),"")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VLOOKUP(木発!R19,リスト!#REF!,5,FALSE)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IFERROR(VLOOKUP(木発!H20,リスト!G$1:H25,2,FALSE),"")</f>
        <v/>
      </c>
      <c r="J20" s="84"/>
      <c r="K20" s="42" t="str">
        <f>IFERROR(VLOOKUP(木発!J20,リスト!J$1:K121,2,FALSE),"")</f>
        <v/>
      </c>
      <c r="L20" s="84"/>
      <c r="M20" s="42" t="str">
        <f>IFERROR(VLOOKUP(木発!L20,リスト!O$1:P4859,2,FALSE),"")</f>
        <v/>
      </c>
      <c r="N20" s="82"/>
      <c r="O20" s="82" t="e">
        <f>VLOOKUP(Q20,リスト!#REF!,2,FALSE)</f>
        <v>#REF!</v>
      </c>
      <c r="P20" s="82" t="e">
        <f>VLOOKUP(O20,リスト!U:AA,2,FALSE)</f>
        <v>#REF!</v>
      </c>
      <c r="Q20" s="84"/>
      <c r="R20" s="45" t="str">
        <f>IFERROR(VLOOKUP(木発!Q20,リスト!W$1:X425,2,FALSE),"")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VLOOKUP(木発!R20,リスト!#REF!,5,FALSE)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IFERROR(VLOOKUP(木発!H21,リスト!G$1:H26,2,FALSE),"")</f>
        <v/>
      </c>
      <c r="J21" s="84"/>
      <c r="K21" s="42" t="str">
        <f>IFERROR(VLOOKUP(木発!J21,リスト!J$1:K122,2,FALSE),"")</f>
        <v/>
      </c>
      <c r="L21" s="84"/>
      <c r="M21" s="42" t="str">
        <f>IFERROR(VLOOKUP(木発!L21,リスト!O$1:P4860,2,FALSE),"")</f>
        <v/>
      </c>
      <c r="N21" s="82"/>
      <c r="O21" s="82" t="e">
        <f>VLOOKUP(Q21,リスト!#REF!,2,FALSE)</f>
        <v>#REF!</v>
      </c>
      <c r="P21" s="82" t="e">
        <f>VLOOKUP(O21,リスト!U:AA,2,FALSE)</f>
        <v>#REF!</v>
      </c>
      <c r="Q21" s="84"/>
      <c r="R21" s="45" t="str">
        <f>IFERROR(VLOOKUP(木発!Q21,リスト!W$1:X426,2,FALSE),"")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VLOOKUP(木発!R21,リスト!#REF!,5,FALSE)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IFERROR(VLOOKUP(木発!H22,リスト!G$1:H27,2,FALSE),"")</f>
        <v/>
      </c>
      <c r="J22" s="84"/>
      <c r="K22" s="42" t="str">
        <f>IFERROR(VLOOKUP(木発!J22,リスト!J$1:K123,2,FALSE),"")</f>
        <v/>
      </c>
      <c r="L22" s="84"/>
      <c r="M22" s="42" t="str">
        <f>IFERROR(VLOOKUP(木発!L22,リスト!O$1:P4861,2,FALSE),"")</f>
        <v/>
      </c>
      <c r="N22" s="82"/>
      <c r="O22" s="82" t="e">
        <f>VLOOKUP(Q22,リスト!#REF!,2,FALSE)</f>
        <v>#REF!</v>
      </c>
      <c r="P22" s="82" t="e">
        <f>VLOOKUP(O22,リスト!U:AA,2,FALSE)</f>
        <v>#REF!</v>
      </c>
      <c r="Q22" s="84"/>
      <c r="R22" s="45" t="str">
        <f>IFERROR(VLOOKUP(木発!Q22,リスト!W$1:X427,2,FALSE),"")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VLOOKUP(木発!R22,リスト!#REF!,5,FALSE)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IFERROR(VLOOKUP(木発!H23,リスト!G$1:H28,2,FALSE),"")</f>
        <v/>
      </c>
      <c r="J23" s="84"/>
      <c r="K23" s="42" t="str">
        <f>IFERROR(VLOOKUP(木発!J23,リスト!J$1:K124,2,FALSE),"")</f>
        <v/>
      </c>
      <c r="L23" s="84"/>
      <c r="M23" s="42" t="str">
        <f>IFERROR(VLOOKUP(木発!L23,リスト!O$1:P4862,2,FALSE),"")</f>
        <v/>
      </c>
      <c r="N23" s="82"/>
      <c r="O23" s="82" t="e">
        <f>VLOOKUP(Q23,リスト!#REF!,2,FALSE)</f>
        <v>#REF!</v>
      </c>
      <c r="P23" s="82" t="e">
        <f>VLOOKUP(O23,リスト!U:AA,2,FALSE)</f>
        <v>#REF!</v>
      </c>
      <c r="Q23" s="84"/>
      <c r="R23" s="45" t="str">
        <f>IFERROR(VLOOKUP(木発!Q23,リスト!W$1:X428,2,FALSE),"")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VLOOKUP(木発!R23,リスト!#REF!,5,FALSE)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IFERROR(VLOOKUP(木発!H24,リスト!G$1:H29,2,FALSE),"")</f>
        <v/>
      </c>
      <c r="J24" s="84"/>
      <c r="K24" s="42" t="str">
        <f>IFERROR(VLOOKUP(木発!J24,リスト!J$1:K125,2,FALSE),"")</f>
        <v/>
      </c>
      <c r="L24" s="84"/>
      <c r="M24" s="42" t="str">
        <f>IFERROR(VLOOKUP(木発!L24,リスト!O$1:P4863,2,FALSE),"")</f>
        <v/>
      </c>
      <c r="N24" s="82"/>
      <c r="O24" s="82" t="e">
        <f>VLOOKUP(Q24,リスト!#REF!,2,FALSE)</f>
        <v>#REF!</v>
      </c>
      <c r="P24" s="82" t="e">
        <f>VLOOKUP(O24,リスト!U:AA,2,FALSE)</f>
        <v>#REF!</v>
      </c>
      <c r="Q24" s="84"/>
      <c r="R24" s="45" t="str">
        <f>IFERROR(VLOOKUP(木発!Q24,リスト!W$1:X429,2,FALSE),"")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VLOOKUP(木発!R24,リスト!#REF!,5,FALSE)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IFERROR(VLOOKUP(木発!H25,リスト!G$1:H30,2,FALSE),"")</f>
        <v/>
      </c>
      <c r="J25" s="84"/>
      <c r="K25" s="42" t="str">
        <f>IFERROR(VLOOKUP(木発!J25,リスト!J$1:K126,2,FALSE),"")</f>
        <v/>
      </c>
      <c r="L25" s="84"/>
      <c r="M25" s="42" t="str">
        <f>IFERROR(VLOOKUP(木発!L25,リスト!O$1:P4864,2,FALSE),"")</f>
        <v/>
      </c>
      <c r="N25" s="82"/>
      <c r="O25" s="82" t="e">
        <f>VLOOKUP(Q25,リスト!#REF!,2,FALSE)</f>
        <v>#REF!</v>
      </c>
      <c r="P25" s="82" t="e">
        <f>VLOOKUP(O25,リスト!U:AA,2,FALSE)</f>
        <v>#REF!</v>
      </c>
      <c r="Q25" s="84"/>
      <c r="R25" s="45" t="str">
        <f>IFERROR(VLOOKUP(木発!Q25,リスト!W$1:X430,2,FALSE),"")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VLOOKUP(木発!R25,リスト!#REF!,5,FALSE)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IFERROR(VLOOKUP(木発!H26,リスト!G$1:H31,2,FALSE),"")</f>
        <v/>
      </c>
      <c r="J26" s="84"/>
      <c r="K26" s="42" t="str">
        <f>IFERROR(VLOOKUP(木発!J26,リスト!J$1:K127,2,FALSE),"")</f>
        <v/>
      </c>
      <c r="L26" s="84"/>
      <c r="M26" s="42" t="str">
        <f>IFERROR(VLOOKUP(木発!L26,リスト!O$1:P4865,2,FALSE),"")</f>
        <v/>
      </c>
      <c r="N26" s="82"/>
      <c r="O26" s="82" t="e">
        <f>VLOOKUP(Q26,リスト!#REF!,2,FALSE)</f>
        <v>#REF!</v>
      </c>
      <c r="P26" s="82" t="e">
        <f>VLOOKUP(O26,リスト!U:AA,2,FALSE)</f>
        <v>#REF!</v>
      </c>
      <c r="Q26" s="84"/>
      <c r="R26" s="45" t="str">
        <f>IFERROR(VLOOKUP(木発!Q26,リスト!W$1:X431,2,FALSE),"")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VLOOKUP(木発!R26,リスト!#REF!,5,FALSE)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IFERROR(VLOOKUP(木発!H27,リスト!G$1:H32,2,FALSE),"")</f>
        <v/>
      </c>
      <c r="J27" s="84"/>
      <c r="K27" s="42" t="str">
        <f>IFERROR(VLOOKUP(木発!J27,リスト!J$1:K128,2,FALSE),"")</f>
        <v/>
      </c>
      <c r="L27" s="84"/>
      <c r="M27" s="42" t="str">
        <f>IFERROR(VLOOKUP(木発!L27,リスト!O$1:P4866,2,FALSE),"")</f>
        <v/>
      </c>
      <c r="N27" s="82"/>
      <c r="O27" s="82" t="e">
        <f>VLOOKUP(Q27,リスト!#REF!,2,FALSE)</f>
        <v>#REF!</v>
      </c>
      <c r="P27" s="82" t="e">
        <f>VLOOKUP(O27,リスト!U:AA,2,FALSE)</f>
        <v>#REF!</v>
      </c>
      <c r="Q27" s="84"/>
      <c r="R27" s="45" t="str">
        <f>IFERROR(VLOOKUP(木発!Q27,リスト!W$1:X432,2,FALSE),"")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VLOOKUP(木発!R27,リスト!#REF!,5,FALSE)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IFERROR(VLOOKUP(木発!H28,リスト!G$1:H33,2,FALSE),"")</f>
        <v/>
      </c>
      <c r="J28" s="84"/>
      <c r="K28" s="42" t="str">
        <f>IFERROR(VLOOKUP(木発!J28,リスト!J$1:K129,2,FALSE),"")</f>
        <v/>
      </c>
      <c r="L28" s="84"/>
      <c r="M28" s="42" t="str">
        <f>IFERROR(VLOOKUP(木発!L28,リスト!O$1:P4867,2,FALSE),"")</f>
        <v/>
      </c>
      <c r="N28" s="82"/>
      <c r="O28" s="82" t="e">
        <f>VLOOKUP(Q28,リスト!#REF!,2,FALSE)</f>
        <v>#REF!</v>
      </c>
      <c r="P28" s="82" t="e">
        <f>VLOOKUP(O28,リスト!U:AA,2,FALSE)</f>
        <v>#REF!</v>
      </c>
      <c r="Q28" s="84"/>
      <c r="R28" s="45" t="str">
        <f>IFERROR(VLOOKUP(木発!Q28,リスト!W$1:X433,2,FALSE),"")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VLOOKUP(木発!R28,リスト!#REF!,5,FALSE)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IFERROR(VLOOKUP(木発!H29,リスト!G$1:H34,2,FALSE),"")</f>
        <v/>
      </c>
      <c r="J29" s="84"/>
      <c r="K29" s="42" t="str">
        <f>IFERROR(VLOOKUP(木発!J29,リスト!J$1:K130,2,FALSE),"")</f>
        <v/>
      </c>
      <c r="L29" s="84"/>
      <c r="M29" s="42" t="str">
        <f>IFERROR(VLOOKUP(木発!L29,リスト!O$1:P4868,2,FALSE),"")</f>
        <v/>
      </c>
      <c r="N29" s="82"/>
      <c r="O29" s="82" t="e">
        <f>VLOOKUP(Q29,リスト!#REF!,2,FALSE)</f>
        <v>#REF!</v>
      </c>
      <c r="P29" s="82" t="e">
        <f>VLOOKUP(O29,リスト!U:AA,2,FALSE)</f>
        <v>#REF!</v>
      </c>
      <c r="Q29" s="84"/>
      <c r="R29" s="45" t="str">
        <f>IFERROR(VLOOKUP(木発!Q29,リスト!W$1:X434,2,FALSE),"")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VLOOKUP(木発!R29,リスト!#REF!,5,FALSE)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IFERROR(VLOOKUP(木発!H30,リスト!G$1:H35,2,FALSE),"")</f>
        <v/>
      </c>
      <c r="J30" s="84"/>
      <c r="K30" s="42" t="str">
        <f>IFERROR(VLOOKUP(木発!J30,リスト!J$1:K131,2,FALSE),"")</f>
        <v/>
      </c>
      <c r="L30" s="84"/>
      <c r="M30" s="42" t="str">
        <f>IFERROR(VLOOKUP(木発!L30,リスト!O$1:P4869,2,FALSE),"")</f>
        <v/>
      </c>
      <c r="N30" s="82"/>
      <c r="O30" s="82" t="e">
        <f>VLOOKUP(Q30,リスト!#REF!,2,FALSE)</f>
        <v>#REF!</v>
      </c>
      <c r="P30" s="82" t="e">
        <f>VLOOKUP(O30,リスト!U:AA,2,FALSE)</f>
        <v>#REF!</v>
      </c>
      <c r="Q30" s="84"/>
      <c r="R30" s="45" t="str">
        <f>IFERROR(VLOOKUP(木発!Q30,リスト!W$1:X435,2,FALSE),"")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VLOOKUP(木発!R30,リスト!#REF!,5,FALSE)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IFERROR(VLOOKUP(木発!H31,リスト!G$1:H36,2,FALSE),"")</f>
        <v/>
      </c>
      <c r="J31" s="84"/>
      <c r="K31" s="42" t="str">
        <f>IFERROR(VLOOKUP(木発!J31,リスト!J$1:K132,2,FALSE),"")</f>
        <v/>
      </c>
      <c r="L31" s="84"/>
      <c r="M31" s="42" t="str">
        <f>IFERROR(VLOOKUP(木発!L31,リスト!O$1:P4870,2,FALSE),"")</f>
        <v/>
      </c>
      <c r="N31" s="82"/>
      <c r="O31" s="82" t="e">
        <f>VLOOKUP(Q31,リスト!#REF!,2,FALSE)</f>
        <v>#REF!</v>
      </c>
      <c r="P31" s="82" t="e">
        <f>VLOOKUP(O31,リスト!U:AA,2,FALSE)</f>
        <v>#REF!</v>
      </c>
      <c r="Q31" s="84"/>
      <c r="R31" s="45" t="str">
        <f>IFERROR(VLOOKUP(木発!Q31,リスト!W$1:X436,2,FALSE),"")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VLOOKUP(木発!R31,リスト!#REF!,5,FALSE)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IFERROR(VLOOKUP(木発!H32,リスト!G$1:H37,2,FALSE),"")</f>
        <v/>
      </c>
      <c r="J32" s="84"/>
      <c r="K32" s="42" t="str">
        <f>IFERROR(VLOOKUP(木発!J32,リスト!J$1:K133,2,FALSE),"")</f>
        <v/>
      </c>
      <c r="L32" s="84"/>
      <c r="M32" s="42" t="str">
        <f>IFERROR(VLOOKUP(木発!L32,リスト!O$1:P4871,2,FALSE),"")</f>
        <v/>
      </c>
      <c r="N32" s="82"/>
      <c r="O32" s="82" t="e">
        <f>VLOOKUP(Q32,リスト!#REF!,2,FALSE)</f>
        <v>#REF!</v>
      </c>
      <c r="P32" s="82" t="e">
        <f>VLOOKUP(O32,リスト!U:AA,2,FALSE)</f>
        <v>#REF!</v>
      </c>
      <c r="Q32" s="84"/>
      <c r="R32" s="45" t="str">
        <f>IFERROR(VLOOKUP(木発!Q32,リスト!W$1:X437,2,FALSE),"")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VLOOKUP(木発!R32,リスト!#REF!,5,FALSE)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IFERROR(VLOOKUP(木発!H33,リスト!G$1:H38,2,FALSE),"")</f>
        <v/>
      </c>
      <c r="J33" s="84"/>
      <c r="K33" s="42" t="str">
        <f>IFERROR(VLOOKUP(木発!J33,リスト!J$1:K134,2,FALSE),"")</f>
        <v/>
      </c>
      <c r="L33" s="84"/>
      <c r="M33" s="42" t="str">
        <f>IFERROR(VLOOKUP(木発!L33,リスト!O$1:P4872,2,FALSE),"")</f>
        <v/>
      </c>
      <c r="N33" s="82"/>
      <c r="O33" s="82" t="e">
        <f>VLOOKUP(Q33,リスト!#REF!,2,FALSE)</f>
        <v>#REF!</v>
      </c>
      <c r="P33" s="82" t="e">
        <f>VLOOKUP(O33,リスト!U:AA,2,FALSE)</f>
        <v>#REF!</v>
      </c>
      <c r="Q33" s="84"/>
      <c r="R33" s="45" t="str">
        <f>IFERROR(VLOOKUP(木発!Q33,リスト!W$1:X438,2,FALSE),"")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VLOOKUP(木発!R33,リスト!#REF!,5,FALSE)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IFERROR(VLOOKUP(木発!H34,リスト!G$1:H39,2,FALSE),"")</f>
        <v/>
      </c>
      <c r="J34" s="84"/>
      <c r="K34" s="42" t="str">
        <f>IFERROR(VLOOKUP(木発!J34,リスト!J$1:K135,2,FALSE),"")</f>
        <v/>
      </c>
      <c r="L34" s="84"/>
      <c r="M34" s="42" t="str">
        <f>IFERROR(VLOOKUP(木発!L34,リスト!O$1:P4873,2,FALSE),"")</f>
        <v/>
      </c>
      <c r="N34" s="82"/>
      <c r="O34" s="82" t="e">
        <f>VLOOKUP(Q34,リスト!#REF!,2,FALSE)</f>
        <v>#REF!</v>
      </c>
      <c r="P34" s="82" t="e">
        <f>VLOOKUP(O34,リスト!U:AA,2,FALSE)</f>
        <v>#REF!</v>
      </c>
      <c r="Q34" s="84"/>
      <c r="R34" s="45" t="str">
        <f>IFERROR(VLOOKUP(木発!Q34,リスト!W$1:X439,2,FALSE),"")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VLOOKUP(木発!R34,リスト!#REF!,5,FALSE)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IFERROR(VLOOKUP(木発!H35,リスト!G$1:H40,2,FALSE),"")</f>
        <v/>
      </c>
      <c r="J35" s="84"/>
      <c r="K35" s="42" t="str">
        <f>IFERROR(VLOOKUP(木発!J35,リスト!J$1:K136,2,FALSE),"")</f>
        <v/>
      </c>
      <c r="L35" s="84"/>
      <c r="M35" s="42" t="str">
        <f>IFERROR(VLOOKUP(木発!L35,リスト!O$1:P4874,2,FALSE),"")</f>
        <v/>
      </c>
      <c r="N35" s="82"/>
      <c r="O35" s="82" t="e">
        <f>VLOOKUP(Q35,リスト!#REF!,2,FALSE)</f>
        <v>#REF!</v>
      </c>
      <c r="P35" s="82" t="e">
        <f>VLOOKUP(O35,リスト!U:AA,2,FALSE)</f>
        <v>#REF!</v>
      </c>
      <c r="Q35" s="84"/>
      <c r="R35" s="45" t="str">
        <f>IFERROR(VLOOKUP(木発!Q35,リスト!W$1:X440,2,FALSE),"")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VLOOKUP(木発!R35,リスト!#REF!,5,FALSE)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IFERROR(VLOOKUP(木発!H36,リスト!G$1:H41,2,FALSE),"")</f>
        <v/>
      </c>
      <c r="J36" s="84"/>
      <c r="K36" s="42" t="str">
        <f>IFERROR(VLOOKUP(木発!J36,リスト!J$1:K137,2,FALSE),"")</f>
        <v/>
      </c>
      <c r="L36" s="84"/>
      <c r="M36" s="42" t="str">
        <f>IFERROR(VLOOKUP(木発!L36,リスト!O$1:P4875,2,FALSE),"")</f>
        <v/>
      </c>
      <c r="N36" s="82"/>
      <c r="O36" s="82" t="e">
        <f>VLOOKUP(Q36,リスト!#REF!,2,FALSE)</f>
        <v>#REF!</v>
      </c>
      <c r="P36" s="82" t="e">
        <f>VLOOKUP(O36,リスト!U:AA,2,FALSE)</f>
        <v>#REF!</v>
      </c>
      <c r="Q36" s="84"/>
      <c r="R36" s="45" t="str">
        <f>IFERROR(VLOOKUP(木発!Q36,リスト!W$1:X441,2,FALSE),"")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VLOOKUP(木発!R36,リスト!#REF!,5,FALSE)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IFERROR(VLOOKUP(木発!H37,リスト!G$1:H42,2,FALSE),"")</f>
        <v/>
      </c>
      <c r="J37" s="84"/>
      <c r="K37" s="42" t="str">
        <f>IFERROR(VLOOKUP(木発!J37,リスト!J$1:K138,2,FALSE),"")</f>
        <v/>
      </c>
      <c r="L37" s="84"/>
      <c r="M37" s="42" t="str">
        <f>IFERROR(VLOOKUP(木発!L37,リスト!O$1:P4876,2,FALSE),"")</f>
        <v/>
      </c>
      <c r="N37" s="82"/>
      <c r="O37" s="82" t="e">
        <f>VLOOKUP(Q37,リスト!#REF!,2,FALSE)</f>
        <v>#REF!</v>
      </c>
      <c r="P37" s="82" t="e">
        <f>VLOOKUP(O37,リスト!U:AA,2,FALSE)</f>
        <v>#REF!</v>
      </c>
      <c r="Q37" s="84"/>
      <c r="R37" s="45" t="str">
        <f>IFERROR(VLOOKUP(木発!Q37,リスト!W$1:X442,2,FALSE),"")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VLOOKUP(木発!R37,リスト!#REF!,5,FALSE)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IFERROR(VLOOKUP(木発!H38,リスト!G$1:H43,2,FALSE),"")</f>
        <v/>
      </c>
      <c r="J38" s="84"/>
      <c r="K38" s="42" t="str">
        <f>IFERROR(VLOOKUP(木発!J38,リスト!J$1:K139,2,FALSE),"")</f>
        <v/>
      </c>
      <c r="L38" s="84"/>
      <c r="M38" s="42" t="str">
        <f>IFERROR(VLOOKUP(木発!L38,リスト!O$1:P4877,2,FALSE),"")</f>
        <v/>
      </c>
      <c r="N38" s="82"/>
      <c r="O38" s="82" t="e">
        <f>VLOOKUP(Q38,リスト!#REF!,2,FALSE)</f>
        <v>#REF!</v>
      </c>
      <c r="P38" s="82" t="e">
        <f>VLOOKUP(O38,リスト!U:AA,2,FALSE)</f>
        <v>#REF!</v>
      </c>
      <c r="Q38" s="84"/>
      <c r="R38" s="45" t="str">
        <f>IFERROR(VLOOKUP(木発!Q38,リスト!W$1:X443,2,FALSE),"")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VLOOKUP(木発!R38,リスト!#REF!,5,FALSE)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IFERROR(VLOOKUP(木発!H39,リスト!G$1:H44,2,FALSE),"")</f>
        <v/>
      </c>
      <c r="J39" s="84"/>
      <c r="K39" s="42" t="str">
        <f>IFERROR(VLOOKUP(木発!J39,リスト!J$1:K140,2,FALSE),"")</f>
        <v/>
      </c>
      <c r="L39" s="84"/>
      <c r="M39" s="42" t="str">
        <f>IFERROR(VLOOKUP(木発!L39,リスト!O$1:P4878,2,FALSE),"")</f>
        <v/>
      </c>
      <c r="N39" s="82"/>
      <c r="O39" s="82" t="e">
        <f>VLOOKUP(Q39,リスト!#REF!,2,FALSE)</f>
        <v>#REF!</v>
      </c>
      <c r="P39" s="82" t="e">
        <f>VLOOKUP(O39,リスト!U:AA,2,FALSE)</f>
        <v>#REF!</v>
      </c>
      <c r="Q39" s="84"/>
      <c r="R39" s="45" t="str">
        <f>IFERROR(VLOOKUP(木発!Q39,リスト!W$1:X444,2,FALSE),"")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VLOOKUP(木発!R39,リスト!#REF!,5,FALSE)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IFERROR(VLOOKUP(木発!H40,リスト!G$1:H45,2,FALSE),"")</f>
        <v/>
      </c>
      <c r="J40" s="84"/>
      <c r="K40" s="42" t="str">
        <f>IFERROR(VLOOKUP(木発!J40,リスト!J$1:K141,2,FALSE),"")</f>
        <v/>
      </c>
      <c r="L40" s="84"/>
      <c r="M40" s="42" t="str">
        <f>IFERROR(VLOOKUP(木発!L40,リスト!O$1:P4879,2,FALSE),"")</f>
        <v/>
      </c>
      <c r="N40" s="82"/>
      <c r="O40" s="82" t="e">
        <f>VLOOKUP(Q40,リスト!#REF!,2,FALSE)</f>
        <v>#REF!</v>
      </c>
      <c r="P40" s="82" t="e">
        <f>VLOOKUP(O40,リスト!U:AA,2,FALSE)</f>
        <v>#REF!</v>
      </c>
      <c r="Q40" s="84"/>
      <c r="R40" s="45" t="str">
        <f>IFERROR(VLOOKUP(木発!Q40,リスト!W$1:X445,2,FALSE),"")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VLOOKUP(木発!R40,リスト!#REF!,5,FALSE)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IFERROR(VLOOKUP(木発!H41,リスト!G$1:H46,2,FALSE),"")</f>
        <v/>
      </c>
      <c r="J41" s="84"/>
      <c r="K41" s="42" t="str">
        <f>IFERROR(VLOOKUP(木発!J41,リスト!J$1:K142,2,FALSE),"")</f>
        <v/>
      </c>
      <c r="L41" s="84"/>
      <c r="M41" s="42" t="str">
        <f>IFERROR(VLOOKUP(木発!L41,リスト!O$1:P4880,2,FALSE),"")</f>
        <v/>
      </c>
      <c r="N41" s="82"/>
      <c r="O41" s="82" t="e">
        <f>VLOOKUP(Q41,リスト!#REF!,2,FALSE)</f>
        <v>#REF!</v>
      </c>
      <c r="P41" s="82" t="e">
        <f>VLOOKUP(O41,リスト!U:AA,2,FALSE)</f>
        <v>#REF!</v>
      </c>
      <c r="Q41" s="84"/>
      <c r="R41" s="45" t="str">
        <f>IFERROR(VLOOKUP(木発!Q41,リスト!W$1:X446,2,FALSE),"")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VLOOKUP(木発!R41,リスト!#REF!,5,FALSE)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IFERROR(VLOOKUP(木発!H42,リスト!G$1:H47,2,FALSE),"")</f>
        <v/>
      </c>
      <c r="J42" s="84"/>
      <c r="K42" s="42" t="str">
        <f>IFERROR(VLOOKUP(木発!J42,リスト!J$1:K143,2,FALSE),"")</f>
        <v/>
      </c>
      <c r="L42" s="84"/>
      <c r="M42" s="42" t="str">
        <f>IFERROR(VLOOKUP(木発!L42,リスト!O$1:P4881,2,FALSE),"")</f>
        <v/>
      </c>
      <c r="N42" s="82"/>
      <c r="O42" s="82" t="e">
        <f>VLOOKUP(Q42,リスト!#REF!,2,FALSE)</f>
        <v>#REF!</v>
      </c>
      <c r="P42" s="82" t="e">
        <f>VLOOKUP(O42,リスト!U:AA,2,FALSE)</f>
        <v>#REF!</v>
      </c>
      <c r="Q42" s="84"/>
      <c r="R42" s="45" t="str">
        <f>IFERROR(VLOOKUP(木発!Q42,リスト!W$1:X447,2,FALSE),"")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VLOOKUP(木発!R42,リスト!#REF!,5,FALSE)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IFERROR(VLOOKUP(木発!H43,リスト!G$1:H48,2,FALSE),"")</f>
        <v/>
      </c>
      <c r="J43" s="84"/>
      <c r="K43" s="42" t="str">
        <f>IFERROR(VLOOKUP(木発!J43,リスト!J$1:K144,2,FALSE),"")</f>
        <v/>
      </c>
      <c r="L43" s="84"/>
      <c r="M43" s="42" t="str">
        <f>IFERROR(VLOOKUP(木発!L43,リスト!O$1:P4882,2,FALSE),"")</f>
        <v/>
      </c>
      <c r="N43" s="82"/>
      <c r="O43" s="82" t="e">
        <f>VLOOKUP(Q43,リスト!#REF!,2,FALSE)</f>
        <v>#REF!</v>
      </c>
      <c r="P43" s="82" t="e">
        <f>VLOOKUP(O43,リスト!U:AA,2,FALSE)</f>
        <v>#REF!</v>
      </c>
      <c r="Q43" s="84"/>
      <c r="R43" s="45" t="str">
        <f>IFERROR(VLOOKUP(木発!Q43,リスト!W$1:X448,2,FALSE),"")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VLOOKUP(木発!R43,リスト!#REF!,5,FALSE)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IFERROR(VLOOKUP(木発!H44,リスト!G$1:H49,2,FALSE),"")</f>
        <v/>
      </c>
      <c r="J44" s="84"/>
      <c r="K44" s="42" t="str">
        <f>IFERROR(VLOOKUP(木発!J44,リスト!J$1:K145,2,FALSE),"")</f>
        <v/>
      </c>
      <c r="L44" s="84"/>
      <c r="M44" s="42" t="str">
        <f>IFERROR(VLOOKUP(木発!L44,リスト!O$1:P4883,2,FALSE),"")</f>
        <v/>
      </c>
      <c r="N44" s="82"/>
      <c r="O44" s="82" t="e">
        <f>VLOOKUP(Q44,リスト!#REF!,2,FALSE)</f>
        <v>#REF!</v>
      </c>
      <c r="P44" s="82" t="e">
        <f>VLOOKUP(O44,リスト!U:AA,2,FALSE)</f>
        <v>#REF!</v>
      </c>
      <c r="Q44" s="84"/>
      <c r="R44" s="45" t="str">
        <f>IFERROR(VLOOKUP(木発!Q44,リスト!W$1:X449,2,FALSE),"")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VLOOKUP(木発!R44,リスト!#REF!,5,FALSE)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IFERROR(VLOOKUP(木発!H45,リスト!G$1:H50,2,FALSE),"")</f>
        <v/>
      </c>
      <c r="J45" s="84"/>
      <c r="K45" s="42" t="str">
        <f>IFERROR(VLOOKUP(木発!J45,リスト!J$1:K146,2,FALSE),"")</f>
        <v/>
      </c>
      <c r="L45" s="84"/>
      <c r="M45" s="42" t="str">
        <f>IFERROR(VLOOKUP(木発!L45,リスト!O$1:P4884,2,FALSE),"")</f>
        <v/>
      </c>
      <c r="N45" s="82"/>
      <c r="O45" s="82" t="e">
        <f>VLOOKUP(Q45,リスト!#REF!,2,FALSE)</f>
        <v>#REF!</v>
      </c>
      <c r="P45" s="82" t="e">
        <f>VLOOKUP(O45,リスト!U:AA,2,FALSE)</f>
        <v>#REF!</v>
      </c>
      <c r="Q45" s="84"/>
      <c r="R45" s="45" t="str">
        <f>IFERROR(VLOOKUP(木発!Q45,リスト!W$1:X450,2,FALSE),"")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VLOOKUP(木発!R45,リスト!#REF!,5,FALSE)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IFERROR(VLOOKUP(木発!H46,リスト!G$1:H51,2,FALSE),"")</f>
        <v/>
      </c>
      <c r="J46" s="84"/>
      <c r="K46" s="42" t="str">
        <f>IFERROR(VLOOKUP(木発!J46,リスト!J$1:K147,2,FALSE),"")</f>
        <v/>
      </c>
      <c r="L46" s="84"/>
      <c r="M46" s="42" t="str">
        <f>IFERROR(VLOOKUP(木発!L46,リスト!O$1:P4885,2,FALSE),"")</f>
        <v/>
      </c>
      <c r="N46" s="82"/>
      <c r="O46" s="82" t="e">
        <f>VLOOKUP(Q46,リスト!#REF!,2,FALSE)</f>
        <v>#REF!</v>
      </c>
      <c r="P46" s="82" t="e">
        <f>VLOOKUP(O46,リスト!U:AA,2,FALSE)</f>
        <v>#REF!</v>
      </c>
      <c r="Q46" s="84"/>
      <c r="R46" s="45" t="str">
        <f>IFERROR(VLOOKUP(木発!Q46,リスト!W$1:X451,2,FALSE),"")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VLOOKUP(木発!R46,リスト!#REF!,5,FALSE)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IFERROR(VLOOKUP(木発!H47,リスト!G$1:H52,2,FALSE),"")</f>
        <v/>
      </c>
      <c r="J47" s="84"/>
      <c r="K47" s="42" t="str">
        <f>IFERROR(VLOOKUP(木発!J47,リスト!J$1:K148,2,FALSE),"")</f>
        <v/>
      </c>
      <c r="L47" s="84"/>
      <c r="M47" s="42" t="str">
        <f>IFERROR(VLOOKUP(木発!L47,リスト!O$1:P4886,2,FALSE),"")</f>
        <v/>
      </c>
      <c r="N47" s="82"/>
      <c r="O47" s="82" t="e">
        <f>VLOOKUP(Q47,リスト!#REF!,2,FALSE)</f>
        <v>#REF!</v>
      </c>
      <c r="P47" s="82" t="e">
        <f>VLOOKUP(O47,リスト!U:AA,2,FALSE)</f>
        <v>#REF!</v>
      </c>
      <c r="Q47" s="84"/>
      <c r="R47" s="45" t="str">
        <f>IFERROR(VLOOKUP(木発!Q47,リスト!W$1:X452,2,FALSE),"")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VLOOKUP(木発!R47,リスト!#REF!,5,FALSE)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IFERROR(VLOOKUP(木発!H48,リスト!G$1:H53,2,FALSE),"")</f>
        <v/>
      </c>
      <c r="J48" s="84"/>
      <c r="K48" s="42" t="str">
        <f>IFERROR(VLOOKUP(木発!J48,リスト!J$1:K149,2,FALSE),"")</f>
        <v/>
      </c>
      <c r="L48" s="84"/>
      <c r="M48" s="42" t="str">
        <f>IFERROR(VLOOKUP(木発!L48,リスト!O$1:P4887,2,FALSE),"")</f>
        <v/>
      </c>
      <c r="N48" s="82"/>
      <c r="O48" s="82" t="e">
        <f>VLOOKUP(Q48,リスト!#REF!,2,FALSE)</f>
        <v>#REF!</v>
      </c>
      <c r="P48" s="82" t="e">
        <f>VLOOKUP(O48,リスト!U:AA,2,FALSE)</f>
        <v>#REF!</v>
      </c>
      <c r="Q48" s="84"/>
      <c r="R48" s="45" t="str">
        <f>IFERROR(VLOOKUP(木発!Q48,リスト!W$1:X453,2,FALSE),"")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VLOOKUP(木発!R48,リスト!#REF!,5,FALSE)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IFERROR(VLOOKUP(木発!H49,リスト!G$1:H54,2,FALSE),"")</f>
        <v/>
      </c>
      <c r="J49" s="84"/>
      <c r="K49" s="42" t="str">
        <f>IFERROR(VLOOKUP(木発!J49,リスト!J$1:K150,2,FALSE),"")</f>
        <v/>
      </c>
      <c r="L49" s="84"/>
      <c r="M49" s="42" t="str">
        <f>IFERROR(VLOOKUP(木発!L49,リスト!O$1:P4888,2,FALSE),"")</f>
        <v/>
      </c>
      <c r="N49" s="82"/>
      <c r="O49" s="82" t="e">
        <f>VLOOKUP(Q49,リスト!#REF!,2,FALSE)</f>
        <v>#REF!</v>
      </c>
      <c r="P49" s="82" t="e">
        <f>VLOOKUP(O49,リスト!U:AA,2,FALSE)</f>
        <v>#REF!</v>
      </c>
      <c r="Q49" s="84"/>
      <c r="R49" s="45" t="str">
        <f>IFERROR(VLOOKUP(木発!Q49,リスト!W$1:X454,2,FALSE),"")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VLOOKUP(木発!R49,リスト!#REF!,5,FALSE)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IFERROR(VLOOKUP(木発!H50,リスト!G$1:H55,2,FALSE),"")</f>
        <v/>
      </c>
      <c r="J50" s="84"/>
      <c r="K50" s="42" t="str">
        <f>IFERROR(VLOOKUP(木発!J50,リスト!J$1:K151,2,FALSE),"")</f>
        <v/>
      </c>
      <c r="L50" s="84"/>
      <c r="M50" s="42" t="str">
        <f>IFERROR(VLOOKUP(木発!L50,リスト!O$1:P4889,2,FALSE),"")</f>
        <v/>
      </c>
      <c r="N50" s="82"/>
      <c r="O50" s="82" t="e">
        <f>VLOOKUP(Q50,リスト!#REF!,2,FALSE)</f>
        <v>#REF!</v>
      </c>
      <c r="P50" s="82" t="e">
        <f>VLOOKUP(O50,リスト!U:AA,2,FALSE)</f>
        <v>#REF!</v>
      </c>
      <c r="Q50" s="84"/>
      <c r="R50" s="45" t="str">
        <f>IFERROR(VLOOKUP(木発!Q50,リスト!W$1:X455,2,FALSE),"")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VLOOKUP(木発!R50,リスト!#REF!,5,FALSE)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IFERROR(VLOOKUP(木発!H51,リスト!G$1:H56,2,FALSE),"")</f>
        <v/>
      </c>
      <c r="J51" s="84"/>
      <c r="K51" s="42" t="str">
        <f>IFERROR(VLOOKUP(木発!J51,リスト!J$1:K152,2,FALSE),"")</f>
        <v/>
      </c>
      <c r="L51" s="84"/>
      <c r="M51" s="42" t="str">
        <f>IFERROR(VLOOKUP(木発!L51,リスト!O$1:P4890,2,FALSE),"")</f>
        <v/>
      </c>
      <c r="N51" s="82"/>
      <c r="O51" s="82" t="e">
        <f>VLOOKUP(Q51,リスト!#REF!,2,FALSE)</f>
        <v>#REF!</v>
      </c>
      <c r="P51" s="82" t="e">
        <f>VLOOKUP(O51,リスト!U:AA,2,FALSE)</f>
        <v>#REF!</v>
      </c>
      <c r="Q51" s="84"/>
      <c r="R51" s="45" t="str">
        <f>IFERROR(VLOOKUP(木発!Q51,リスト!W$1:X456,2,FALSE),"")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VLOOKUP(木発!R51,リスト!#REF!,5,FALSE)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IFERROR(VLOOKUP(木発!H52,リスト!G$1:H57,2,FALSE),"")</f>
        <v/>
      </c>
      <c r="J52" s="84"/>
      <c r="K52" s="42" t="str">
        <f>IFERROR(VLOOKUP(木発!J52,リスト!J$1:K153,2,FALSE),"")</f>
        <v/>
      </c>
      <c r="L52" s="84"/>
      <c r="M52" s="42" t="str">
        <f>IFERROR(VLOOKUP(木発!L52,リスト!O$1:P4891,2,FALSE),"")</f>
        <v/>
      </c>
      <c r="N52" s="82"/>
      <c r="O52" s="82" t="e">
        <f>VLOOKUP(Q52,リスト!#REF!,2,FALSE)</f>
        <v>#REF!</v>
      </c>
      <c r="P52" s="82" t="e">
        <f>VLOOKUP(O52,リスト!U:AA,2,FALSE)</f>
        <v>#REF!</v>
      </c>
      <c r="Q52" s="84"/>
      <c r="R52" s="45" t="str">
        <f>IFERROR(VLOOKUP(木発!Q52,リスト!W$1:X457,2,FALSE),"")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VLOOKUP(木発!R52,リスト!#REF!,5,FALSE)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IFERROR(VLOOKUP(木発!H53,リスト!G$1:H58,2,FALSE),"")</f>
        <v/>
      </c>
      <c r="J53" s="84"/>
      <c r="K53" s="42" t="str">
        <f>IFERROR(VLOOKUP(木発!J53,リスト!J$1:K154,2,FALSE),"")</f>
        <v/>
      </c>
      <c r="L53" s="84"/>
      <c r="M53" s="42" t="str">
        <f>IFERROR(VLOOKUP(木発!L53,リスト!O$1:P4892,2,FALSE),"")</f>
        <v/>
      </c>
      <c r="N53" s="82"/>
      <c r="O53" s="82" t="e">
        <f>VLOOKUP(Q53,リスト!#REF!,2,FALSE)</f>
        <v>#REF!</v>
      </c>
      <c r="P53" s="82" t="e">
        <f>VLOOKUP(O53,リスト!U:AA,2,FALSE)</f>
        <v>#REF!</v>
      </c>
      <c r="Q53" s="84"/>
      <c r="R53" s="45" t="str">
        <f>IFERROR(VLOOKUP(木発!Q53,リスト!W$1:X458,2,FALSE),"")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VLOOKUP(木発!R53,リスト!#REF!,5,FALSE)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IFERROR(VLOOKUP(木発!H54,リスト!G$1:H59,2,FALSE),"")</f>
        <v/>
      </c>
      <c r="J54" s="84"/>
      <c r="K54" s="42" t="str">
        <f>IFERROR(VLOOKUP(木発!J54,リスト!J$1:K155,2,FALSE),"")</f>
        <v/>
      </c>
      <c r="L54" s="84"/>
      <c r="M54" s="42" t="str">
        <f>IFERROR(VLOOKUP(木発!L54,リスト!O$1:P4893,2,FALSE),"")</f>
        <v/>
      </c>
      <c r="N54" s="82"/>
      <c r="O54" s="82" t="e">
        <f>VLOOKUP(Q54,リスト!#REF!,2,FALSE)</f>
        <v>#REF!</v>
      </c>
      <c r="P54" s="82" t="e">
        <f>VLOOKUP(O54,リスト!U:AA,2,FALSE)</f>
        <v>#REF!</v>
      </c>
      <c r="Q54" s="84"/>
      <c r="R54" s="45" t="str">
        <f>IFERROR(VLOOKUP(木発!Q54,リスト!W$1:X459,2,FALSE),"")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VLOOKUP(木発!R54,リスト!#REF!,5,FALSE)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IFERROR(VLOOKUP(木発!H55,リスト!G$1:H60,2,FALSE),"")</f>
        <v/>
      </c>
      <c r="J55" s="84"/>
      <c r="K55" s="42" t="str">
        <f>IFERROR(VLOOKUP(木発!J55,リスト!J$1:K156,2,FALSE),"")</f>
        <v/>
      </c>
      <c r="L55" s="84"/>
      <c r="M55" s="42" t="str">
        <f>IFERROR(VLOOKUP(木発!L55,リスト!O$1:P4894,2,FALSE),"")</f>
        <v/>
      </c>
      <c r="N55" s="82"/>
      <c r="O55" s="82" t="e">
        <f>VLOOKUP(Q55,リスト!#REF!,2,FALSE)</f>
        <v>#REF!</v>
      </c>
      <c r="P55" s="82" t="e">
        <f>VLOOKUP(O55,リスト!U:AA,2,FALSE)</f>
        <v>#REF!</v>
      </c>
      <c r="Q55" s="84"/>
      <c r="R55" s="45" t="str">
        <f>IFERROR(VLOOKUP(木発!Q55,リスト!W$1:X460,2,FALSE),"")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VLOOKUP(木発!R55,リスト!#REF!,5,FALSE)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IFERROR(VLOOKUP(木発!H56,リスト!G$1:H61,2,FALSE),"")</f>
        <v/>
      </c>
      <c r="J56" s="84"/>
      <c r="K56" s="42" t="str">
        <f>IFERROR(VLOOKUP(木発!J56,リスト!J$1:K157,2,FALSE),"")</f>
        <v/>
      </c>
      <c r="L56" s="84"/>
      <c r="M56" s="42" t="str">
        <f>IFERROR(VLOOKUP(木発!L56,リスト!O$1:P4895,2,FALSE),"")</f>
        <v/>
      </c>
      <c r="N56" s="82"/>
      <c r="O56" s="82" t="e">
        <f>VLOOKUP(Q56,リスト!#REF!,2,FALSE)</f>
        <v>#REF!</v>
      </c>
      <c r="P56" s="82" t="e">
        <f>VLOOKUP(O56,リスト!U:AA,2,FALSE)</f>
        <v>#REF!</v>
      </c>
      <c r="Q56" s="84"/>
      <c r="R56" s="45" t="str">
        <f>IFERROR(VLOOKUP(木発!Q56,リスト!W$1:X461,2,FALSE),"")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VLOOKUP(木発!R56,リスト!#REF!,5,FALSE)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IFERROR(VLOOKUP(木発!H57,リスト!G$1:H62,2,FALSE),"")</f>
        <v/>
      </c>
      <c r="J57" s="84"/>
      <c r="K57" s="42" t="str">
        <f>IFERROR(VLOOKUP(木発!J57,リスト!J$1:K158,2,FALSE),"")</f>
        <v/>
      </c>
      <c r="L57" s="84"/>
      <c r="M57" s="42" t="str">
        <f>IFERROR(VLOOKUP(木発!L57,リスト!O$1:P4896,2,FALSE),"")</f>
        <v/>
      </c>
      <c r="N57" s="82"/>
      <c r="O57" s="82" t="e">
        <f>VLOOKUP(Q57,リスト!#REF!,2,FALSE)</f>
        <v>#REF!</v>
      </c>
      <c r="P57" s="82" t="e">
        <f>VLOOKUP(O57,リスト!U:AA,2,FALSE)</f>
        <v>#REF!</v>
      </c>
      <c r="Q57" s="84"/>
      <c r="R57" s="45" t="str">
        <f>IFERROR(VLOOKUP(木発!Q57,リスト!W$1:X462,2,FALSE),"")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VLOOKUP(木発!R57,リスト!#REF!,5,FALSE)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IFERROR(VLOOKUP(木発!H58,リスト!G$1:H63,2,FALSE),"")</f>
        <v/>
      </c>
      <c r="J58" s="84"/>
      <c r="K58" s="42" t="str">
        <f>IFERROR(VLOOKUP(木発!J58,リスト!J$1:K159,2,FALSE),"")</f>
        <v/>
      </c>
      <c r="L58" s="84"/>
      <c r="M58" s="42" t="str">
        <f>IFERROR(VLOOKUP(木発!L58,リスト!O$1:P4897,2,FALSE),"")</f>
        <v/>
      </c>
      <c r="N58" s="82"/>
      <c r="O58" s="82" t="e">
        <f>VLOOKUP(Q58,リスト!#REF!,2,FALSE)</f>
        <v>#REF!</v>
      </c>
      <c r="P58" s="82" t="e">
        <f>VLOOKUP(O58,リスト!U:AA,2,FALSE)</f>
        <v>#REF!</v>
      </c>
      <c r="Q58" s="84"/>
      <c r="R58" s="45" t="str">
        <f>IFERROR(VLOOKUP(木発!Q58,リスト!W$1:X463,2,FALSE),"")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VLOOKUP(木発!R58,リスト!#REF!,5,FALSE)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IFERROR(VLOOKUP(木発!H59,リスト!G$1:H64,2,FALSE),"")</f>
        <v/>
      </c>
      <c r="J59" s="84"/>
      <c r="K59" s="42" t="str">
        <f>IFERROR(VLOOKUP(木発!J59,リスト!J$1:K160,2,FALSE),"")</f>
        <v/>
      </c>
      <c r="L59" s="84"/>
      <c r="M59" s="42" t="str">
        <f>IFERROR(VLOOKUP(木発!L59,リスト!O$1:P4898,2,FALSE),"")</f>
        <v/>
      </c>
      <c r="N59" s="82"/>
      <c r="O59" s="82" t="e">
        <f>VLOOKUP(Q59,リスト!#REF!,2,FALSE)</f>
        <v>#REF!</v>
      </c>
      <c r="P59" s="82" t="e">
        <f>VLOOKUP(O59,リスト!U:AA,2,FALSE)</f>
        <v>#REF!</v>
      </c>
      <c r="Q59" s="84"/>
      <c r="R59" s="45" t="str">
        <f>IFERROR(VLOOKUP(木発!Q59,リスト!W$1:X464,2,FALSE),"")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VLOOKUP(木発!R59,リスト!#REF!,5,FALSE)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IFERROR(VLOOKUP(木発!H60,リスト!G$1:H65,2,FALSE),"")</f>
        <v/>
      </c>
      <c r="J60" s="84"/>
      <c r="K60" s="42" t="str">
        <f>IFERROR(VLOOKUP(木発!J60,リスト!J$1:K161,2,FALSE),"")</f>
        <v/>
      </c>
      <c r="L60" s="84"/>
      <c r="M60" s="42" t="str">
        <f>IFERROR(VLOOKUP(木発!L60,リスト!O$1:P4899,2,FALSE),"")</f>
        <v/>
      </c>
      <c r="N60" s="82"/>
      <c r="O60" s="82" t="e">
        <f>VLOOKUP(Q60,リスト!#REF!,2,FALSE)</f>
        <v>#REF!</v>
      </c>
      <c r="P60" s="82" t="e">
        <f>VLOOKUP(O60,リスト!U:AA,2,FALSE)</f>
        <v>#REF!</v>
      </c>
      <c r="Q60" s="84"/>
      <c r="R60" s="45" t="str">
        <f>IFERROR(VLOOKUP(木発!Q60,リスト!W$1:X465,2,FALSE),"")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VLOOKUP(木発!R60,リスト!#REF!,5,FALSE)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IFERROR(VLOOKUP(木発!H61,リスト!G$1:H66,2,FALSE),"")</f>
        <v/>
      </c>
      <c r="J61" s="84"/>
      <c r="K61" s="42" t="str">
        <f>IFERROR(VLOOKUP(木発!J61,リスト!J$1:K162,2,FALSE),"")</f>
        <v/>
      </c>
      <c r="L61" s="84"/>
      <c r="M61" s="42" t="str">
        <f>IFERROR(VLOOKUP(木発!L61,リスト!O$1:P4900,2,FALSE),"")</f>
        <v/>
      </c>
      <c r="N61" s="82"/>
      <c r="O61" s="82" t="e">
        <f>VLOOKUP(Q61,リスト!#REF!,2,FALSE)</f>
        <v>#REF!</v>
      </c>
      <c r="P61" s="82" t="e">
        <f>VLOOKUP(O61,リスト!U:AA,2,FALSE)</f>
        <v>#REF!</v>
      </c>
      <c r="Q61" s="84"/>
      <c r="R61" s="45" t="str">
        <f>IFERROR(VLOOKUP(木発!Q61,リスト!W$1:X466,2,FALSE),"")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VLOOKUP(木発!R61,リスト!#REF!,5,FALSE)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IFERROR(VLOOKUP(木発!H62,リスト!G$1:H67,2,FALSE),"")</f>
        <v/>
      </c>
      <c r="J62" s="84"/>
      <c r="K62" s="42" t="str">
        <f>IFERROR(VLOOKUP(木発!J62,リスト!J$1:K163,2,FALSE),"")</f>
        <v/>
      </c>
      <c r="L62" s="84"/>
      <c r="M62" s="42" t="str">
        <f>IFERROR(VLOOKUP(木発!L62,リスト!O$1:P4901,2,FALSE),"")</f>
        <v/>
      </c>
      <c r="N62" s="82"/>
      <c r="O62" s="82" t="e">
        <f>VLOOKUP(Q62,リスト!#REF!,2,FALSE)</f>
        <v>#REF!</v>
      </c>
      <c r="P62" s="82" t="e">
        <f>VLOOKUP(O62,リスト!U:AA,2,FALSE)</f>
        <v>#REF!</v>
      </c>
      <c r="Q62" s="84"/>
      <c r="R62" s="45" t="str">
        <f>IFERROR(VLOOKUP(木発!Q62,リスト!W$1:X467,2,FALSE),"")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VLOOKUP(木発!R62,リスト!#REF!,5,FALSE)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IFERROR(VLOOKUP(木発!H63,リスト!G$1:H68,2,FALSE),"")</f>
        <v/>
      </c>
      <c r="J63" s="84"/>
      <c r="K63" s="42" t="str">
        <f>IFERROR(VLOOKUP(木発!J63,リスト!J$1:K164,2,FALSE),"")</f>
        <v/>
      </c>
      <c r="L63" s="84"/>
      <c r="M63" s="42" t="str">
        <f>IFERROR(VLOOKUP(木発!L63,リスト!O$1:P4902,2,FALSE),"")</f>
        <v/>
      </c>
      <c r="N63" s="82"/>
      <c r="O63" s="82" t="e">
        <f>VLOOKUP(Q63,リスト!#REF!,2,FALSE)</f>
        <v>#REF!</v>
      </c>
      <c r="P63" s="82" t="e">
        <f>VLOOKUP(O63,リスト!U:AA,2,FALSE)</f>
        <v>#REF!</v>
      </c>
      <c r="Q63" s="84"/>
      <c r="R63" s="45" t="str">
        <f>IFERROR(VLOOKUP(木発!Q63,リスト!W$1:X468,2,FALSE),"")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VLOOKUP(木発!R63,リスト!#REF!,5,FALSE)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IFERROR(VLOOKUP(木発!H64,リスト!G$1:H69,2,FALSE),"")</f>
        <v/>
      </c>
      <c r="J64" s="84"/>
      <c r="K64" s="42" t="str">
        <f>IFERROR(VLOOKUP(木発!J64,リスト!J$1:K165,2,FALSE),"")</f>
        <v/>
      </c>
      <c r="L64" s="84"/>
      <c r="M64" s="42" t="str">
        <f>IFERROR(VLOOKUP(木発!L64,リスト!O$1:P4903,2,FALSE),"")</f>
        <v/>
      </c>
      <c r="N64" s="82"/>
      <c r="O64" s="82" t="e">
        <f>VLOOKUP(Q64,リスト!#REF!,2,FALSE)</f>
        <v>#REF!</v>
      </c>
      <c r="P64" s="82" t="e">
        <f>VLOOKUP(O64,リスト!U:AA,2,FALSE)</f>
        <v>#REF!</v>
      </c>
      <c r="Q64" s="84"/>
      <c r="R64" s="45" t="str">
        <f>IFERROR(VLOOKUP(木発!Q64,リスト!W$1:X469,2,FALSE),"")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VLOOKUP(木発!R64,リスト!#REF!,5,FALSE)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IFERROR(VLOOKUP(木発!H65,リスト!G$1:H70,2,FALSE),"")</f>
        <v/>
      </c>
      <c r="J65" s="84"/>
      <c r="K65" s="42" t="str">
        <f>IFERROR(VLOOKUP(木発!J65,リスト!J$1:K166,2,FALSE),"")</f>
        <v/>
      </c>
      <c r="L65" s="84"/>
      <c r="M65" s="42" t="str">
        <f>IFERROR(VLOOKUP(木発!L65,リスト!O$1:P4904,2,FALSE),"")</f>
        <v/>
      </c>
      <c r="N65" s="82"/>
      <c r="O65" s="82" t="e">
        <f>VLOOKUP(Q65,リスト!#REF!,2,FALSE)</f>
        <v>#REF!</v>
      </c>
      <c r="P65" s="82" t="e">
        <f>VLOOKUP(O65,リスト!U:AA,2,FALSE)</f>
        <v>#REF!</v>
      </c>
      <c r="Q65" s="84"/>
      <c r="R65" s="45" t="str">
        <f>IFERROR(VLOOKUP(木発!Q65,リスト!W$1:X470,2,FALSE),"")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VLOOKUP(木発!R65,リスト!#REF!,5,FALSE)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IFERROR(VLOOKUP(木発!H66,リスト!G$1:H71,2,FALSE),"")</f>
        <v/>
      </c>
      <c r="J66" s="84"/>
      <c r="K66" s="42" t="str">
        <f>IFERROR(VLOOKUP(木発!J66,リスト!J$1:K167,2,FALSE),"")</f>
        <v/>
      </c>
      <c r="L66" s="84"/>
      <c r="M66" s="42" t="str">
        <f>IFERROR(VLOOKUP(木発!L66,リスト!O$1:P4905,2,FALSE),"")</f>
        <v/>
      </c>
      <c r="N66" s="82"/>
      <c r="O66" s="82" t="e">
        <f>VLOOKUP(Q66,リスト!#REF!,2,FALSE)</f>
        <v>#REF!</v>
      </c>
      <c r="P66" s="82" t="e">
        <f>VLOOKUP(O66,リスト!U:AA,2,FALSE)</f>
        <v>#REF!</v>
      </c>
      <c r="Q66" s="84"/>
      <c r="R66" s="45" t="str">
        <f>IFERROR(VLOOKUP(木発!Q66,リスト!W$1:X471,2,FALSE),"")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VLOOKUP(木発!R66,リスト!#REF!,5,FALSE)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IFERROR(VLOOKUP(木発!H67,リスト!G$1:H72,2,FALSE),"")</f>
        <v/>
      </c>
      <c r="J67" s="84"/>
      <c r="K67" s="42" t="str">
        <f>IFERROR(VLOOKUP(木発!J67,リスト!J$1:K168,2,FALSE),"")</f>
        <v/>
      </c>
      <c r="L67" s="84"/>
      <c r="M67" s="42" t="str">
        <f>IFERROR(VLOOKUP(木発!L67,リスト!O$1:P4906,2,FALSE),"")</f>
        <v/>
      </c>
      <c r="N67" s="82"/>
      <c r="O67" s="82" t="e">
        <f>VLOOKUP(Q67,リスト!#REF!,2,FALSE)</f>
        <v>#REF!</v>
      </c>
      <c r="P67" s="82" t="e">
        <f>VLOOKUP(O67,リスト!U:AA,2,FALSE)</f>
        <v>#REF!</v>
      </c>
      <c r="Q67" s="84"/>
      <c r="R67" s="45" t="str">
        <f>IFERROR(VLOOKUP(木発!Q67,リスト!W$1:X472,2,FALSE),"")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VLOOKUP(木発!R67,リスト!#REF!,5,FALSE)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IFERROR(VLOOKUP(木発!H68,リスト!G$1:H73,2,FALSE),"")</f>
        <v/>
      </c>
      <c r="J68" s="84"/>
      <c r="K68" s="42" t="str">
        <f>IFERROR(VLOOKUP(木発!J68,リスト!J$1:K169,2,FALSE),"")</f>
        <v/>
      </c>
      <c r="L68" s="84"/>
      <c r="M68" s="42" t="str">
        <f>IFERROR(VLOOKUP(木発!L68,リスト!O$1:P4907,2,FALSE),"")</f>
        <v/>
      </c>
      <c r="N68" s="82"/>
      <c r="O68" s="82" t="e">
        <f>VLOOKUP(Q68,リスト!#REF!,2,FALSE)</f>
        <v>#REF!</v>
      </c>
      <c r="P68" s="82" t="e">
        <f>VLOOKUP(O68,リスト!U:AA,2,FALSE)</f>
        <v>#REF!</v>
      </c>
      <c r="Q68" s="84"/>
      <c r="R68" s="45" t="str">
        <f>IFERROR(VLOOKUP(木発!Q68,リスト!W$1:X473,2,FALSE),"")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VLOOKUP(木発!R68,リスト!#REF!,5,FALSE)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IFERROR(VLOOKUP(木発!H69,リスト!G$1:H74,2,FALSE),"")</f>
        <v/>
      </c>
      <c r="J69" s="84"/>
      <c r="K69" s="42" t="str">
        <f>IFERROR(VLOOKUP(木発!J69,リスト!J$1:K170,2,FALSE),"")</f>
        <v/>
      </c>
      <c r="L69" s="84"/>
      <c r="M69" s="42" t="str">
        <f>IFERROR(VLOOKUP(木発!L69,リスト!O$1:P4908,2,FALSE),"")</f>
        <v/>
      </c>
      <c r="N69" s="82"/>
      <c r="O69" s="82" t="e">
        <f>VLOOKUP(Q69,リスト!#REF!,2,FALSE)</f>
        <v>#REF!</v>
      </c>
      <c r="P69" s="82" t="e">
        <f>VLOOKUP(O69,リスト!U:AA,2,FALSE)</f>
        <v>#REF!</v>
      </c>
      <c r="Q69" s="84"/>
      <c r="R69" s="45" t="str">
        <f>IFERROR(VLOOKUP(木発!Q69,リスト!W$1:X474,2,FALSE),"")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VLOOKUP(木発!R69,リスト!#REF!,5,FALSE)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IFERROR(VLOOKUP(木発!H70,リスト!G$1:H75,2,FALSE),"")</f>
        <v/>
      </c>
      <c r="J70" s="84"/>
      <c r="K70" s="42" t="str">
        <f>IFERROR(VLOOKUP(木発!J70,リスト!J$1:K171,2,FALSE),"")</f>
        <v/>
      </c>
      <c r="L70" s="84"/>
      <c r="M70" s="42" t="str">
        <f>IFERROR(VLOOKUP(木発!L70,リスト!O$1:P4909,2,FALSE),"")</f>
        <v/>
      </c>
      <c r="N70" s="82"/>
      <c r="O70" s="82" t="e">
        <f>VLOOKUP(Q70,リスト!#REF!,2,FALSE)</f>
        <v>#REF!</v>
      </c>
      <c r="P70" s="82" t="e">
        <f>VLOOKUP(O70,リスト!U:AA,2,FALSE)</f>
        <v>#REF!</v>
      </c>
      <c r="Q70" s="84"/>
      <c r="R70" s="45" t="str">
        <f>IFERROR(VLOOKUP(木発!Q70,リスト!W$1:X475,2,FALSE),"")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VLOOKUP(木発!R70,リスト!#REF!,5,FALSE)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IFERROR(VLOOKUP(木発!H71,リスト!G$1:H76,2,FALSE),"")</f>
        <v/>
      </c>
      <c r="J71" s="84"/>
      <c r="K71" s="42" t="str">
        <f>IFERROR(VLOOKUP(木発!J71,リスト!J$1:K172,2,FALSE),"")</f>
        <v/>
      </c>
      <c r="L71" s="84"/>
      <c r="M71" s="42" t="str">
        <f>IFERROR(VLOOKUP(木発!L71,リスト!O$1:P4910,2,FALSE),"")</f>
        <v/>
      </c>
      <c r="N71" s="82"/>
      <c r="O71" s="82" t="e">
        <f>VLOOKUP(Q71,リスト!#REF!,2,FALSE)</f>
        <v>#REF!</v>
      </c>
      <c r="P71" s="82" t="e">
        <f>VLOOKUP(O71,リスト!U:AA,2,FALSE)</f>
        <v>#REF!</v>
      </c>
      <c r="Q71" s="84"/>
      <c r="R71" s="45" t="str">
        <f>IFERROR(VLOOKUP(木発!Q71,リスト!W$1:X476,2,FALSE),"")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VLOOKUP(木発!R71,リスト!#REF!,5,FALSE)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IFERROR(VLOOKUP(木発!H72,リスト!G$1:H77,2,FALSE),"")</f>
        <v/>
      </c>
      <c r="J72" s="84"/>
      <c r="K72" s="42" t="str">
        <f>IFERROR(VLOOKUP(木発!J72,リスト!J$1:K173,2,FALSE),"")</f>
        <v/>
      </c>
      <c r="L72" s="84"/>
      <c r="M72" s="42" t="str">
        <f>IFERROR(VLOOKUP(木発!L72,リスト!O$1:P4911,2,FALSE),"")</f>
        <v/>
      </c>
      <c r="N72" s="82"/>
      <c r="O72" s="82" t="e">
        <f>VLOOKUP(Q72,リスト!#REF!,2,FALSE)</f>
        <v>#REF!</v>
      </c>
      <c r="P72" s="82" t="e">
        <f>VLOOKUP(O72,リスト!U:AA,2,FALSE)</f>
        <v>#REF!</v>
      </c>
      <c r="Q72" s="84"/>
      <c r="R72" s="45" t="str">
        <f>IFERROR(VLOOKUP(木発!Q72,リスト!W$1:X477,2,FALSE),"")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VLOOKUP(木発!R72,リスト!#REF!,5,FALSE)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IFERROR(VLOOKUP(木発!H73,リスト!G$1:H78,2,FALSE),"")</f>
        <v/>
      </c>
      <c r="J73" s="84"/>
      <c r="K73" s="42" t="str">
        <f>IFERROR(VLOOKUP(木発!J73,リスト!J$1:K174,2,FALSE),"")</f>
        <v/>
      </c>
      <c r="L73" s="84"/>
      <c r="M73" s="42" t="str">
        <f>IFERROR(VLOOKUP(木発!L73,リスト!O$1:P4912,2,FALSE),"")</f>
        <v/>
      </c>
      <c r="N73" s="82"/>
      <c r="O73" s="82" t="e">
        <f>VLOOKUP(Q73,リスト!#REF!,2,FALSE)</f>
        <v>#REF!</v>
      </c>
      <c r="P73" s="82" t="e">
        <f>VLOOKUP(O73,リスト!U:AA,2,FALSE)</f>
        <v>#REF!</v>
      </c>
      <c r="Q73" s="84"/>
      <c r="R73" s="45" t="str">
        <f>IFERROR(VLOOKUP(木発!Q73,リスト!W$1:X478,2,FALSE),"")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VLOOKUP(木発!R73,リスト!#REF!,5,FALSE)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IFERROR(VLOOKUP(木発!H74,リスト!G$1:H79,2,FALSE),"")</f>
        <v/>
      </c>
      <c r="J74" s="84"/>
      <c r="K74" s="42" t="str">
        <f>IFERROR(VLOOKUP(木発!J74,リスト!J$1:K175,2,FALSE),"")</f>
        <v/>
      </c>
      <c r="L74" s="84"/>
      <c r="M74" s="42" t="str">
        <f>IFERROR(VLOOKUP(木発!L74,リスト!O$1:P4913,2,FALSE),"")</f>
        <v/>
      </c>
      <c r="N74" s="82"/>
      <c r="O74" s="82" t="e">
        <f>VLOOKUP(Q74,リスト!#REF!,2,FALSE)</f>
        <v>#REF!</v>
      </c>
      <c r="P74" s="82" t="e">
        <f>VLOOKUP(O74,リスト!U:AA,2,FALSE)</f>
        <v>#REF!</v>
      </c>
      <c r="Q74" s="84"/>
      <c r="R74" s="45" t="str">
        <f>IFERROR(VLOOKUP(木発!Q74,リスト!W$1:X479,2,FALSE),"")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VLOOKUP(木発!R74,リスト!#REF!,5,FALSE)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IFERROR(VLOOKUP(木発!H75,リスト!G$1:H80,2,FALSE),"")</f>
        <v/>
      </c>
      <c r="J75" s="84"/>
      <c r="K75" s="42" t="str">
        <f>IFERROR(VLOOKUP(木発!J75,リスト!J$1:K176,2,FALSE),"")</f>
        <v/>
      </c>
      <c r="L75" s="84"/>
      <c r="M75" s="42" t="str">
        <f>IFERROR(VLOOKUP(木発!L75,リスト!O$1:P4914,2,FALSE),"")</f>
        <v/>
      </c>
      <c r="N75" s="82"/>
      <c r="O75" s="82" t="e">
        <f>VLOOKUP(Q75,リスト!#REF!,2,FALSE)</f>
        <v>#REF!</v>
      </c>
      <c r="P75" s="82" t="e">
        <f>VLOOKUP(O75,リスト!U:AA,2,FALSE)</f>
        <v>#REF!</v>
      </c>
      <c r="Q75" s="84"/>
      <c r="R75" s="45" t="str">
        <f>IFERROR(VLOOKUP(木発!Q75,リスト!W$1:X480,2,FALSE),"")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VLOOKUP(木発!R75,リスト!#REF!,5,FALSE)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IFERROR(VLOOKUP(木発!H76,リスト!G$1:H81,2,FALSE),"")</f>
        <v/>
      </c>
      <c r="J76" s="84"/>
      <c r="K76" s="42" t="str">
        <f>IFERROR(VLOOKUP(木発!J76,リスト!J$1:K177,2,FALSE),"")</f>
        <v/>
      </c>
      <c r="L76" s="84"/>
      <c r="M76" s="42" t="str">
        <f>IFERROR(VLOOKUP(木発!L76,リスト!O$1:P4915,2,FALSE),"")</f>
        <v/>
      </c>
      <c r="N76" s="82"/>
      <c r="O76" s="82" t="e">
        <f>VLOOKUP(Q76,リスト!#REF!,2,FALSE)</f>
        <v>#REF!</v>
      </c>
      <c r="P76" s="82" t="e">
        <f>VLOOKUP(O76,リスト!U:AA,2,FALSE)</f>
        <v>#REF!</v>
      </c>
      <c r="Q76" s="84"/>
      <c r="R76" s="45" t="str">
        <f>IFERROR(VLOOKUP(木発!Q76,リスト!W$1:X481,2,FALSE),"")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VLOOKUP(木発!R76,リスト!#REF!,5,FALSE)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IFERROR(VLOOKUP(木発!H77,リスト!G$1:H82,2,FALSE),"")</f>
        <v/>
      </c>
      <c r="J77" s="84"/>
      <c r="K77" s="42" t="str">
        <f>IFERROR(VLOOKUP(木発!J77,リスト!J$1:K178,2,FALSE),"")</f>
        <v/>
      </c>
      <c r="L77" s="84"/>
      <c r="M77" s="42" t="str">
        <f>IFERROR(VLOOKUP(木発!L77,リスト!O$1:P4916,2,FALSE),"")</f>
        <v/>
      </c>
      <c r="N77" s="82"/>
      <c r="O77" s="82" t="e">
        <f>VLOOKUP(Q77,リスト!#REF!,2,FALSE)</f>
        <v>#REF!</v>
      </c>
      <c r="P77" s="82" t="e">
        <f>VLOOKUP(O77,リスト!U:AA,2,FALSE)</f>
        <v>#REF!</v>
      </c>
      <c r="Q77" s="84"/>
      <c r="R77" s="45" t="str">
        <f>IFERROR(VLOOKUP(木発!Q77,リスト!W$1:X482,2,FALSE),"")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VLOOKUP(木発!R77,リスト!#REF!,5,FALSE)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IFERROR(VLOOKUP(木発!H78,リスト!G$1:H83,2,FALSE),"")</f>
        <v/>
      </c>
      <c r="J78" s="84"/>
      <c r="K78" s="42" t="str">
        <f>IFERROR(VLOOKUP(木発!J78,リスト!J$1:K179,2,FALSE),"")</f>
        <v/>
      </c>
      <c r="L78" s="84"/>
      <c r="M78" s="42" t="str">
        <f>IFERROR(VLOOKUP(木発!L78,リスト!O$1:P4917,2,FALSE),"")</f>
        <v/>
      </c>
      <c r="N78" s="82"/>
      <c r="O78" s="82" t="e">
        <f>VLOOKUP(Q78,リスト!#REF!,2,FALSE)</f>
        <v>#REF!</v>
      </c>
      <c r="P78" s="82" t="e">
        <f>VLOOKUP(O78,リスト!U:AA,2,FALSE)</f>
        <v>#REF!</v>
      </c>
      <c r="Q78" s="84"/>
      <c r="R78" s="45" t="str">
        <f>IFERROR(VLOOKUP(木発!Q78,リスト!W$1:X483,2,FALSE),"")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VLOOKUP(木発!R78,リスト!#REF!,5,FALSE)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IFERROR(VLOOKUP(木発!J79,リスト!J$1:K180,2,FALSE),"")</f>
        <v/>
      </c>
      <c r="L79" s="84"/>
      <c r="M79" s="42" t="str">
        <f>IFERROR(VLOOKUP(木発!L79,リスト!O$1:P4918,2,FALSE),"")</f>
        <v/>
      </c>
      <c r="N79" s="82"/>
      <c r="O79" s="82" t="e">
        <f>VLOOKUP(Q79,リスト!#REF!,2,FALSE)</f>
        <v>#REF!</v>
      </c>
      <c r="P79" s="82" t="e">
        <f>VLOOKUP(O79,リスト!U:AA,2,FALSE)</f>
        <v>#REF!</v>
      </c>
      <c r="Q79" s="84"/>
      <c r="R79" s="45" t="str">
        <f>IFERROR(VLOOKUP(木発!Q79,リスト!W$1:X484,2,FALSE),"")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VLOOKUP(木発!R79,リスト!#REF!,5,FALSE)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IFERROR(VLOOKUP(木発!H80,リスト!G$1:H46,2,FALSE),"")</f>
        <v/>
      </c>
      <c r="J80" s="84"/>
      <c r="K80" s="42" t="str">
        <f>IFERROR(VLOOKUP(木発!J80,リスト!J$1:K181,2,FALSE),"")</f>
        <v/>
      </c>
      <c r="L80" s="84"/>
      <c r="M80" s="42" t="str">
        <f>IFERROR(VLOOKUP(木発!L80,リスト!O$1:P4919,2,FALSE),"")</f>
        <v/>
      </c>
      <c r="N80" s="82"/>
      <c r="O80" s="82" t="e">
        <f>VLOOKUP(Q80,リスト!#REF!,2,FALSE)</f>
        <v>#REF!</v>
      </c>
      <c r="P80" s="82" t="e">
        <f>VLOOKUP(O80,リスト!U:AA,2,FALSE)</f>
        <v>#REF!</v>
      </c>
      <c r="Q80" s="84"/>
      <c r="R80" s="45" t="str">
        <f>IFERROR(VLOOKUP(木発!Q80,リスト!W$1:X485,2,FALSE),"")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VLOOKUP(木発!R80,リスト!#REF!,5,FALSE)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IFERROR(VLOOKUP(木発!H81,リスト!G$1:H47,2,FALSE),"")</f>
        <v/>
      </c>
      <c r="J81" s="84"/>
      <c r="K81" s="42" t="str">
        <f>IFERROR(VLOOKUP(木発!J81,リスト!J$1:K182,2,FALSE),"")</f>
        <v/>
      </c>
      <c r="L81" s="84"/>
      <c r="M81" s="42" t="str">
        <f>IFERROR(VLOOKUP(木発!L81,リスト!O$1:P4920,2,FALSE),"")</f>
        <v/>
      </c>
      <c r="N81" s="82"/>
      <c r="O81" s="82" t="e">
        <f>VLOOKUP(Q81,リスト!#REF!,2,FALSE)</f>
        <v>#REF!</v>
      </c>
      <c r="P81" s="82" t="e">
        <f>VLOOKUP(O81,リスト!U:AA,2,FALSE)</f>
        <v>#REF!</v>
      </c>
      <c r="Q81" s="84"/>
      <c r="R81" s="45" t="str">
        <f>IFERROR(VLOOKUP(木発!Q81,リスト!W$1:X486,2,FALSE),"")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VLOOKUP(木発!R81,リスト!#REF!,5,FALSE)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IFERROR(VLOOKUP(木発!H82,リスト!G$1:H48,2,FALSE),"")</f>
        <v/>
      </c>
      <c r="J82" s="84"/>
      <c r="K82" s="42" t="str">
        <f>IFERROR(VLOOKUP(木発!J82,リスト!J$1:K183,2,FALSE),"")</f>
        <v/>
      </c>
      <c r="L82" s="84"/>
      <c r="M82" s="42" t="str">
        <f>IFERROR(VLOOKUP(木発!L82,リスト!O$1:P4921,2,FALSE),"")</f>
        <v/>
      </c>
      <c r="N82" s="82"/>
      <c r="O82" s="82" t="e">
        <f>VLOOKUP(Q82,リスト!#REF!,2,FALSE)</f>
        <v>#REF!</v>
      </c>
      <c r="P82" s="82" t="e">
        <f>VLOOKUP(O82,リスト!U:AA,2,FALSE)</f>
        <v>#REF!</v>
      </c>
      <c r="Q82" s="84"/>
      <c r="R82" s="45" t="str">
        <f>IFERROR(VLOOKUP(木発!Q82,リスト!W$1:X487,2,FALSE),"")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VLOOKUP(木発!R82,リスト!#REF!,5,FALSE)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IFERROR(VLOOKUP(木発!H83,リスト!G$1:H49,2,FALSE),"")</f>
        <v/>
      </c>
      <c r="J83" s="84"/>
      <c r="K83" s="42" t="str">
        <f>IFERROR(VLOOKUP(木発!J83,リスト!J$1:K184,2,FALSE),"")</f>
        <v/>
      </c>
      <c r="L83" s="84"/>
      <c r="M83" s="42" t="str">
        <f>IFERROR(VLOOKUP(木発!L83,リスト!O$1:P4922,2,FALSE),"")</f>
        <v/>
      </c>
      <c r="N83" s="82"/>
      <c r="O83" s="82" t="e">
        <f>VLOOKUP(Q83,リスト!#REF!,2,FALSE)</f>
        <v>#REF!</v>
      </c>
      <c r="P83" s="82" t="e">
        <f>VLOOKUP(O83,リスト!U:AA,2,FALSE)</f>
        <v>#REF!</v>
      </c>
      <c r="Q83" s="84"/>
      <c r="R83" s="45" t="str">
        <f>IFERROR(VLOOKUP(木発!Q83,リスト!W$1:X488,2,FALSE),"")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VLOOKUP(木発!R83,リスト!#REF!,5,FALSE)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IFERROR(VLOOKUP(木発!H84,リスト!G$1:H50,2,FALSE),"")</f>
        <v/>
      </c>
      <c r="J84" s="84"/>
      <c r="K84" s="42" t="str">
        <f>IFERROR(VLOOKUP(木発!J84,リスト!J$1:K185,2,FALSE),"")</f>
        <v/>
      </c>
      <c r="L84" s="84"/>
      <c r="M84" s="42" t="str">
        <f>IFERROR(VLOOKUP(木発!L84,リスト!O$1:P4923,2,FALSE),"")</f>
        <v/>
      </c>
      <c r="N84" s="82"/>
      <c r="O84" s="82" t="e">
        <f>VLOOKUP(Q84,リスト!#REF!,2,FALSE)</f>
        <v>#REF!</v>
      </c>
      <c r="P84" s="82" t="e">
        <f>VLOOKUP(O84,リスト!U:AA,2,FALSE)</f>
        <v>#REF!</v>
      </c>
      <c r="Q84" s="84"/>
      <c r="R84" s="45" t="str">
        <f>IFERROR(VLOOKUP(木発!Q84,リスト!W$1:X489,2,FALSE),"")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VLOOKUP(木発!R84,リスト!#REF!,5,FALSE)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IFERROR(VLOOKUP(木発!H85,リスト!G$1:H51,2,FALSE),"")</f>
        <v/>
      </c>
      <c r="J85" s="84"/>
      <c r="K85" s="42" t="str">
        <f>IFERROR(VLOOKUP(木発!J85,リスト!J$1:K186,2,FALSE),"")</f>
        <v/>
      </c>
      <c r="L85" s="84"/>
      <c r="M85" s="42" t="str">
        <f>IFERROR(VLOOKUP(木発!L85,リスト!O$1:P4924,2,FALSE),"")</f>
        <v/>
      </c>
      <c r="N85" s="82"/>
      <c r="O85" s="82" t="e">
        <f>VLOOKUP(Q85,リスト!#REF!,2,FALSE)</f>
        <v>#REF!</v>
      </c>
      <c r="P85" s="82" t="e">
        <f>VLOOKUP(O85,リスト!U:AA,2,FALSE)</f>
        <v>#REF!</v>
      </c>
      <c r="Q85" s="84"/>
      <c r="R85" s="45" t="str">
        <f>IFERROR(VLOOKUP(木発!Q85,リスト!W$1:X490,2,FALSE),"")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VLOOKUP(木発!R85,リスト!#REF!,5,FALSE)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IFERROR(VLOOKUP(木発!H86,リスト!G$1:H52,2,FALSE),"")</f>
        <v/>
      </c>
      <c r="J86" s="84"/>
      <c r="K86" s="42" t="str">
        <f>IFERROR(VLOOKUP(木発!J86,リスト!J$1:K187,2,FALSE),"")</f>
        <v/>
      </c>
      <c r="L86" s="84"/>
      <c r="M86" s="42" t="str">
        <f>IFERROR(VLOOKUP(木発!L86,リスト!O$1:P4925,2,FALSE),"")</f>
        <v/>
      </c>
      <c r="N86" s="82"/>
      <c r="O86" s="82" t="e">
        <f>VLOOKUP(Q86,リスト!#REF!,2,FALSE)</f>
        <v>#REF!</v>
      </c>
      <c r="P86" s="82" t="e">
        <f>VLOOKUP(O86,リスト!U:AA,2,FALSE)</f>
        <v>#REF!</v>
      </c>
      <c r="Q86" s="84"/>
      <c r="R86" s="45" t="str">
        <f>IFERROR(VLOOKUP(木発!Q86,リスト!W$1:X491,2,FALSE),"")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VLOOKUP(木発!R86,リスト!#REF!,5,FALSE)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IFERROR(VLOOKUP(木発!H87,リスト!G$1:H53,2,FALSE),"")</f>
        <v/>
      </c>
      <c r="J87" s="84"/>
      <c r="K87" s="42" t="str">
        <f>IFERROR(VLOOKUP(木発!J87,リスト!J$1:K188,2,FALSE),"")</f>
        <v/>
      </c>
      <c r="L87" s="84"/>
      <c r="M87" s="42" t="str">
        <f>IFERROR(VLOOKUP(木発!L87,リスト!O$1:P4926,2,FALSE),"")</f>
        <v/>
      </c>
      <c r="N87" s="82"/>
      <c r="O87" s="82" t="e">
        <f>VLOOKUP(Q87,リスト!#REF!,2,FALSE)</f>
        <v>#REF!</v>
      </c>
      <c r="P87" s="82" t="e">
        <f>VLOOKUP(O87,リスト!U:AA,2,FALSE)</f>
        <v>#REF!</v>
      </c>
      <c r="Q87" s="84"/>
      <c r="R87" s="45" t="str">
        <f>IFERROR(VLOOKUP(木発!Q87,リスト!W$1:X492,2,FALSE),"")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VLOOKUP(木発!R87,リスト!#REF!,5,FALSE)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IFERROR(VLOOKUP(木発!H88,リスト!G$1:H54,2,FALSE),"")</f>
        <v/>
      </c>
      <c r="J88" s="84"/>
      <c r="K88" s="42" t="str">
        <f>IFERROR(VLOOKUP(木発!J88,リスト!J$1:K189,2,FALSE),"")</f>
        <v/>
      </c>
      <c r="L88" s="84"/>
      <c r="M88" s="42" t="str">
        <f>IFERROR(VLOOKUP(木発!L88,リスト!O$1:P4927,2,FALSE),"")</f>
        <v/>
      </c>
      <c r="N88" s="82"/>
      <c r="O88" s="82" t="e">
        <f>VLOOKUP(Q88,リスト!#REF!,2,FALSE)</f>
        <v>#REF!</v>
      </c>
      <c r="P88" s="82" t="e">
        <f>VLOOKUP(O88,リスト!U:AA,2,FALSE)</f>
        <v>#REF!</v>
      </c>
      <c r="Q88" s="84"/>
      <c r="R88" s="45" t="str">
        <f>IFERROR(VLOOKUP(木発!Q88,リスト!W$1:X493,2,FALSE),"")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VLOOKUP(木発!R88,リスト!#REF!,5,FALSE)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IFERROR(VLOOKUP(木発!H89,リスト!G$1:H55,2,FALSE),"")</f>
        <v/>
      </c>
      <c r="J89" s="84"/>
      <c r="K89" s="42" t="str">
        <f>IFERROR(VLOOKUP(木発!J89,リスト!J$1:K190,2,FALSE),"")</f>
        <v/>
      </c>
      <c r="L89" s="84"/>
      <c r="M89" s="42" t="str">
        <f>IFERROR(VLOOKUP(木発!L89,リスト!O$1:P4928,2,FALSE),"")</f>
        <v/>
      </c>
      <c r="N89" s="82"/>
      <c r="O89" s="82" t="e">
        <f>VLOOKUP(Q89,リスト!#REF!,2,FALSE)</f>
        <v>#REF!</v>
      </c>
      <c r="P89" s="82" t="e">
        <f>VLOOKUP(O89,リスト!U:AA,2,FALSE)</f>
        <v>#REF!</v>
      </c>
      <c r="Q89" s="84"/>
      <c r="R89" s="45" t="str">
        <f>IFERROR(VLOOKUP(木発!Q89,リスト!W$1:X494,2,FALSE),"")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VLOOKUP(木発!R89,リスト!#REF!,5,FALSE)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IFERROR(VLOOKUP(木発!H90,リスト!G$1:H56,2,FALSE),"")</f>
        <v/>
      </c>
      <c r="J90" s="84"/>
      <c r="K90" s="42" t="str">
        <f>IFERROR(VLOOKUP(木発!J90,リスト!J$1:K191,2,FALSE),"")</f>
        <v/>
      </c>
      <c r="L90" s="84"/>
      <c r="M90" s="42" t="str">
        <f>IFERROR(VLOOKUP(木発!L90,リスト!O$1:P4929,2,FALSE),"")</f>
        <v/>
      </c>
      <c r="N90" s="82"/>
      <c r="O90" s="82" t="e">
        <f>VLOOKUP(Q90,リスト!#REF!,2,FALSE)</f>
        <v>#REF!</v>
      </c>
      <c r="P90" s="82" t="e">
        <f>VLOOKUP(O90,リスト!U:AA,2,FALSE)</f>
        <v>#REF!</v>
      </c>
      <c r="Q90" s="84"/>
      <c r="R90" s="45" t="str">
        <f>IFERROR(VLOOKUP(木発!Q90,リスト!W$1:X495,2,FALSE),"")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VLOOKUP(木発!R90,リスト!#REF!,5,FALSE)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IFERROR(VLOOKUP(木発!H91,リスト!G$1:H57,2,FALSE),"")</f>
        <v/>
      </c>
      <c r="J91" s="84"/>
      <c r="K91" s="42" t="str">
        <f>IFERROR(VLOOKUP(木発!J91,リスト!J$1:K192,2,FALSE),"")</f>
        <v/>
      </c>
      <c r="L91" s="84"/>
      <c r="M91" s="42" t="str">
        <f>IFERROR(VLOOKUP(木発!L91,リスト!O$1:P4930,2,FALSE),"")</f>
        <v/>
      </c>
      <c r="N91" s="82"/>
      <c r="O91" s="82" t="e">
        <f>VLOOKUP(Q91,リスト!#REF!,2,FALSE)</f>
        <v>#REF!</v>
      </c>
      <c r="P91" s="82" t="e">
        <f>VLOOKUP(O91,リスト!U:AA,2,FALSE)</f>
        <v>#REF!</v>
      </c>
      <c r="Q91" s="84"/>
      <c r="R91" s="45" t="str">
        <f>IFERROR(VLOOKUP(木発!Q91,リスト!W$1:X496,2,FALSE),"")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VLOOKUP(木発!R91,リスト!#REF!,5,FALSE)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IFERROR(VLOOKUP(木発!H92,リスト!G$1:H58,2,FALSE),"")</f>
        <v/>
      </c>
      <c r="J92" s="84"/>
      <c r="K92" s="42" t="str">
        <f>IFERROR(VLOOKUP(木発!J92,リスト!J$1:K193,2,FALSE),"")</f>
        <v/>
      </c>
      <c r="L92" s="84"/>
      <c r="M92" s="42" t="str">
        <f>IFERROR(VLOOKUP(木発!L92,リスト!O$1:P4931,2,FALSE),"")</f>
        <v/>
      </c>
      <c r="N92" s="82"/>
      <c r="O92" s="82" t="e">
        <f>VLOOKUP(Q92,リスト!#REF!,2,FALSE)</f>
        <v>#REF!</v>
      </c>
      <c r="P92" s="82" t="e">
        <f>VLOOKUP(O92,リスト!U:AA,2,FALSE)</f>
        <v>#REF!</v>
      </c>
      <c r="Q92" s="84"/>
      <c r="R92" s="45" t="str">
        <f>IFERROR(VLOOKUP(木発!Q92,リスト!W$1:X497,2,FALSE),"")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VLOOKUP(木発!R92,リスト!#REF!,5,FALSE)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IFERROR(VLOOKUP(木発!H93,リスト!G$1:H59,2,FALSE),"")</f>
        <v/>
      </c>
      <c r="J93" s="84"/>
      <c r="K93" s="42" t="str">
        <f>IFERROR(VLOOKUP(木発!J93,リスト!J$1:K194,2,FALSE),"")</f>
        <v/>
      </c>
      <c r="L93" s="84"/>
      <c r="M93" s="42" t="str">
        <f>IFERROR(VLOOKUP(木発!L93,リスト!O$1:P4932,2,FALSE),"")</f>
        <v/>
      </c>
      <c r="N93" s="82"/>
      <c r="O93" s="82" t="e">
        <f>VLOOKUP(Q93,リスト!#REF!,2,FALSE)</f>
        <v>#REF!</v>
      </c>
      <c r="P93" s="82" t="e">
        <f>VLOOKUP(O93,リスト!U:AA,2,FALSE)</f>
        <v>#REF!</v>
      </c>
      <c r="Q93" s="84"/>
      <c r="R93" s="45" t="str">
        <f>IFERROR(VLOOKUP(木発!Q93,リスト!W$1:X498,2,FALSE),"")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VLOOKUP(木発!R93,リスト!U1:AA190,5,FALSE)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IFERROR(VLOOKUP(木発!H94,リスト!G$1:H60,2,FALSE),"")</f>
        <v/>
      </c>
      <c r="J94" s="84"/>
      <c r="K94" s="42" t="str">
        <f>IFERROR(VLOOKUP(木発!J94,リスト!J$1:K195,2,FALSE),"")</f>
        <v/>
      </c>
      <c r="L94" s="84"/>
      <c r="M94" s="42" t="str">
        <f>IFERROR(VLOOKUP(木発!L94,リスト!O$1:P4933,2,FALSE),"")</f>
        <v/>
      </c>
      <c r="N94" s="82"/>
      <c r="O94" s="82" t="e">
        <f>VLOOKUP(Q94,リスト!#REF!,2,FALSE)</f>
        <v>#REF!</v>
      </c>
      <c r="P94" s="82" t="e">
        <f>VLOOKUP(O94,リスト!U:AA,2,FALSE)</f>
        <v>#REF!</v>
      </c>
      <c r="Q94" s="84"/>
      <c r="R94" s="45" t="str">
        <f>IFERROR(VLOOKUP(木発!Q94,リスト!W$1:X499,2,FALSE),"")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VLOOKUP(木発!R94,リスト!U2:AA191,5,FALSE)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IFERROR(VLOOKUP(木発!H95,リスト!G$1:H61,2,FALSE),"")</f>
        <v/>
      </c>
      <c r="J95" s="84"/>
      <c r="K95" s="42" t="str">
        <f>IFERROR(VLOOKUP(木発!J95,リスト!J$1:K196,2,FALSE),"")</f>
        <v/>
      </c>
      <c r="L95" s="84"/>
      <c r="M95" s="42" t="str">
        <f>IFERROR(VLOOKUP(木発!L95,リスト!O$1:P4934,2,FALSE),"")</f>
        <v/>
      </c>
      <c r="N95" s="82"/>
      <c r="O95" s="82" t="e">
        <f>VLOOKUP(Q95,リスト!U1:AA395,2,FALSE)</f>
        <v>#N/A</v>
      </c>
      <c r="P95" s="82" t="e">
        <f>VLOOKUP(O95,リスト!U:AA,2,FALSE)</f>
        <v>#N/A</v>
      </c>
      <c r="Q95" s="84"/>
      <c r="R95" s="45" t="str">
        <f>IFERROR(VLOOKUP(木発!Q95,リスト!W$1:X500,2,FALSE),"")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VLOOKUP(木発!R95,リスト!U3:AA192,5,FALSE)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IFERROR(VLOOKUP(木発!H96,リスト!G$1:H62,2,FALSE),"")</f>
        <v/>
      </c>
      <c r="J96" s="84"/>
      <c r="K96" s="42" t="str">
        <f>IFERROR(VLOOKUP(木発!J96,リスト!J$1:K197,2,FALSE),"")</f>
        <v/>
      </c>
      <c r="L96" s="84"/>
      <c r="M96" s="42" t="str">
        <f>IFERROR(VLOOKUP(木発!L96,リスト!O$1:P4935,2,FALSE),"")</f>
        <v/>
      </c>
      <c r="N96" s="82"/>
      <c r="O96" s="82" t="e">
        <f>VLOOKUP(Q96,リスト!U2:AA396,2,FALSE)</f>
        <v>#N/A</v>
      </c>
      <c r="P96" s="82" t="e">
        <f>VLOOKUP(O96,リスト!U:AA,2,FALSE)</f>
        <v>#N/A</v>
      </c>
      <c r="Q96" s="84"/>
      <c r="R96" s="45" t="str">
        <f>IFERROR(VLOOKUP(木発!Q96,リスト!W$1:X501,2,FALSE),"")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VLOOKUP(木発!R96,リスト!U4:AA193,5,FALSE)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IFERROR(VLOOKUP(木発!H97,リスト!G$1:H63,2,FALSE),"")</f>
        <v/>
      </c>
      <c r="J97" s="84"/>
      <c r="K97" s="42" t="str">
        <f>IFERROR(VLOOKUP(木発!J97,リスト!J$1:K198,2,FALSE),"")</f>
        <v/>
      </c>
      <c r="L97" s="84"/>
      <c r="M97" s="42" t="str">
        <f>IFERROR(VLOOKUP(木発!L97,リスト!O$1:P4936,2,FALSE),"")</f>
        <v/>
      </c>
      <c r="N97" s="82"/>
      <c r="O97" s="82" t="e">
        <f>VLOOKUP(Q97,リスト!U3:AA397,2,FALSE)</f>
        <v>#N/A</v>
      </c>
      <c r="P97" s="82" t="e">
        <f>VLOOKUP(O97,リスト!U:AA,2,FALSE)</f>
        <v>#N/A</v>
      </c>
      <c r="Q97" s="84"/>
      <c r="R97" s="45" t="str">
        <f>IFERROR(VLOOKUP(木発!Q97,リスト!W$1:X502,2,FALSE),"")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VLOOKUP(木発!R97,リスト!U5:AA194,5,FALSE)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IFERROR(VLOOKUP(木発!H98,リスト!G$1:H103,2,FALSE),"")</f>
        <v/>
      </c>
      <c r="J98" s="84"/>
      <c r="K98" s="42" t="str">
        <f>IFERROR(VLOOKUP(木発!J98,リスト!J$1:K199,2,FALSE),"")</f>
        <v/>
      </c>
      <c r="L98" s="84"/>
      <c r="M98" s="42" t="str">
        <f>IFERROR(VLOOKUP(木発!L98,リスト!O$1:P4937,2,FALSE),"")</f>
        <v/>
      </c>
      <c r="N98" s="82"/>
      <c r="O98" s="82" t="e">
        <f>VLOOKUP(Q98,リスト!U4:AA398,2,FALSE)</f>
        <v>#N/A</v>
      </c>
      <c r="P98" s="82" t="e">
        <f>VLOOKUP(O98,リスト!U:AA,2,FALSE)</f>
        <v>#N/A</v>
      </c>
      <c r="Q98" s="84"/>
      <c r="R98" s="45" t="str">
        <f>IFERROR(VLOOKUP(木発!Q98,リスト!W$1:X503,2,FALSE),"")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VLOOKUP(木発!R98,リスト!U6:AA195,5,FALSE)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IFERROR(VLOOKUP(木発!H99,リスト!G$1:H104,2,FALSE),"")</f>
        <v/>
      </c>
      <c r="J99" s="84"/>
      <c r="K99" s="42" t="str">
        <f>IFERROR(VLOOKUP(木発!J99,リスト!J$1:K200,2,FALSE),"")</f>
        <v/>
      </c>
      <c r="L99" s="84"/>
      <c r="M99" s="42" t="str">
        <f>IFERROR(VLOOKUP(木発!L99,リスト!O$1:P4938,2,FALSE),"")</f>
        <v/>
      </c>
      <c r="N99" s="82"/>
      <c r="O99" s="82" t="e">
        <f>VLOOKUP(Q99,リスト!U5:AA399,2,FALSE)</f>
        <v>#N/A</v>
      </c>
      <c r="P99" s="82" t="e">
        <f>VLOOKUP(O99,リスト!U:AA,2,FALSE)</f>
        <v>#N/A</v>
      </c>
      <c r="Q99" s="84"/>
      <c r="R99" s="45" t="str">
        <f>IFERROR(VLOOKUP(木発!Q99,リスト!W$1:X504,2,FALSE),"")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VLOOKUP(木発!R99,リスト!U7:AA196,5,FALSE)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IFERROR(VLOOKUP(木発!H100,リスト!G$1:H105,2,FALSE),"")</f>
        <v/>
      </c>
      <c r="J100" s="84"/>
      <c r="K100" s="42" t="str">
        <f>IFERROR(VLOOKUP(木発!J100,リスト!J$1:K201,2,FALSE),"")</f>
        <v/>
      </c>
      <c r="L100" s="84"/>
      <c r="M100" s="42" t="str">
        <f>IFERROR(VLOOKUP(木発!L100,リスト!O$1:P4939,2,FALSE),"")</f>
        <v/>
      </c>
      <c r="N100" s="82"/>
      <c r="O100" s="82" t="e">
        <f>VLOOKUP(Q100,リスト!U6:AA400,2,FALSE)</f>
        <v>#N/A</v>
      </c>
      <c r="P100" s="82" t="e">
        <f>VLOOKUP(O100,リスト!U:AA,2,FALSE)</f>
        <v>#N/A</v>
      </c>
      <c r="Q100" s="84"/>
      <c r="R100" s="45" t="str">
        <f>IFERROR(VLOOKUP(木発!Q100,リスト!W$1:X505,2,FALSE),"")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VLOOKUP(木発!R100,リスト!U8:AA197,5,FALSE)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IFERROR(VLOOKUP(木発!H101,リスト!G$1:H106,2,FALSE),"")</f>
        <v/>
      </c>
      <c r="J101" s="84"/>
      <c r="K101" s="42" t="str">
        <f>IFERROR(VLOOKUP(木発!J101,リスト!J$1:K202,2,FALSE),"")</f>
        <v/>
      </c>
      <c r="L101" s="84"/>
      <c r="M101" s="42" t="str">
        <f>IFERROR(VLOOKUP(木発!L101,リスト!O$1:P4940,2,FALSE),"")</f>
        <v/>
      </c>
      <c r="N101" s="82"/>
      <c r="O101" s="82" t="e">
        <f>VLOOKUP(Q101,リスト!U7:AA401,2,FALSE)</f>
        <v>#N/A</v>
      </c>
      <c r="P101" s="82" t="e">
        <f>VLOOKUP(O101,リスト!U:AA,2,FALSE)</f>
        <v>#N/A</v>
      </c>
      <c r="Q101" s="84"/>
      <c r="R101" s="45" t="str">
        <f>IFERROR(VLOOKUP(木発!Q101,リスト!W$1:X506,2,FALSE),"")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VLOOKUP(木発!R101,リスト!U9:AA198,5,FALSE)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IFERROR(VLOOKUP(木発!H102,リスト!G$1:H107,2,FALSE),"")</f>
        <v/>
      </c>
      <c r="J102" s="84"/>
      <c r="K102" s="42" t="str">
        <f>IFERROR(VLOOKUP(木発!J102,リスト!J$1:K203,2,FALSE),"")</f>
        <v/>
      </c>
      <c r="L102" s="84"/>
      <c r="M102" s="42" t="str">
        <f>IFERROR(VLOOKUP(木発!L102,リスト!O$1:P4941,2,FALSE),"")</f>
        <v/>
      </c>
      <c r="N102" s="82"/>
      <c r="O102" s="82" t="e">
        <f>VLOOKUP(Q102,リスト!U8:AA402,2,FALSE)</f>
        <v>#N/A</v>
      </c>
      <c r="P102" s="82" t="e">
        <f>VLOOKUP(O102,リスト!U:AA,2,FALSE)</f>
        <v>#N/A</v>
      </c>
      <c r="Q102" s="84"/>
      <c r="R102" s="45" t="str">
        <f>IFERROR(VLOOKUP(木発!Q102,リスト!W$1:X507,2,FALSE),"")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VLOOKUP(木発!R102,リスト!U10:AA199,5,FALSE)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IFERROR(VLOOKUP(木発!H103,リスト!G$1:H108,2,FALSE),"")</f>
        <v/>
      </c>
      <c r="J103" s="84"/>
      <c r="K103" s="42" t="str">
        <f>IFERROR(VLOOKUP(木発!J103,リスト!J$1:K204,2,FALSE),"")</f>
        <v/>
      </c>
      <c r="L103" s="84"/>
      <c r="M103" s="42" t="str">
        <f>IFERROR(VLOOKUP(木発!L103,リスト!O$1:P4942,2,FALSE),"")</f>
        <v/>
      </c>
      <c r="N103" s="82"/>
      <c r="O103" s="82" t="e">
        <f>VLOOKUP(Q103,リスト!U9:AA403,2,FALSE)</f>
        <v>#N/A</v>
      </c>
      <c r="P103" s="82" t="e">
        <f>VLOOKUP(O103,リスト!U:AA,2,FALSE)</f>
        <v>#N/A</v>
      </c>
      <c r="Q103" s="84"/>
      <c r="R103" s="45" t="str">
        <f>IFERROR(VLOOKUP(木発!Q103,リスト!W$1:X508,2,FALSE),"")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VLOOKUP(木発!R103,リスト!U11:AA200,5,FALSE)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IFERROR(VLOOKUP(木発!H104,リスト!G$1:H109,2,FALSE),"")</f>
        <v/>
      </c>
      <c r="J104" s="84"/>
      <c r="K104" s="42" t="str">
        <f>IFERROR(VLOOKUP(木発!J104,リスト!J$1:K205,2,FALSE),"")</f>
        <v/>
      </c>
      <c r="L104" s="84"/>
      <c r="M104" s="42" t="str">
        <f>IFERROR(VLOOKUP(木発!L104,リスト!O$1:P4943,2,FALSE),"")</f>
        <v/>
      </c>
      <c r="N104" s="82"/>
      <c r="O104" s="82" t="e">
        <f>VLOOKUP(Q104,リスト!U10:AA404,2,FALSE)</f>
        <v>#N/A</v>
      </c>
      <c r="P104" s="82" t="e">
        <f>VLOOKUP(O104,リスト!U:AA,2,FALSE)</f>
        <v>#N/A</v>
      </c>
      <c r="Q104" s="84"/>
      <c r="R104" s="45" t="str">
        <f>IFERROR(VLOOKUP(木発!Q104,リスト!W$1:X509,2,FALSE),"")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VLOOKUP(木発!R104,リスト!U12:AA201,5,FALSE)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IFERROR(VLOOKUP(木発!H105,リスト!G$1:H110,2,FALSE),"")</f>
        <v/>
      </c>
      <c r="J105" s="84"/>
      <c r="K105" s="42" t="str">
        <f>IFERROR(VLOOKUP(木発!J105,リスト!J$1:K206,2,FALSE),"")</f>
        <v/>
      </c>
      <c r="L105" s="84"/>
      <c r="M105" s="42" t="str">
        <f>IFERROR(VLOOKUP(木発!L105,リスト!O$1:P4944,2,FALSE),"")</f>
        <v/>
      </c>
      <c r="N105" s="82"/>
      <c r="O105" s="82" t="e">
        <f>VLOOKUP(Q105,リスト!U11:AA405,2,FALSE)</f>
        <v>#N/A</v>
      </c>
      <c r="P105" s="82" t="e">
        <f>VLOOKUP(O105,リスト!U:AA,2,FALSE)</f>
        <v>#N/A</v>
      </c>
      <c r="Q105" s="84"/>
      <c r="R105" s="45" t="str">
        <f>IFERROR(VLOOKUP(木発!Q105,リスト!W$1:X510,2,FALSE),"")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VLOOKUP(木発!R105,リスト!U13:AA202,5,FALSE)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IFERROR(VLOOKUP(木発!H106,リスト!G$1:H111,2,FALSE),"")</f>
        <v/>
      </c>
      <c r="J106" s="84"/>
      <c r="K106" s="42" t="str">
        <f>IFERROR(VLOOKUP(木発!J106,リスト!J$1:K207,2,FALSE),"")</f>
        <v/>
      </c>
      <c r="L106" s="84"/>
      <c r="M106" s="42" t="str">
        <f>IFERROR(VLOOKUP(木発!L106,リスト!O$1:P4945,2,FALSE),"")</f>
        <v/>
      </c>
      <c r="N106" s="82"/>
      <c r="O106" s="82" t="e">
        <f>VLOOKUP(Q106,リスト!U12:AA406,2,FALSE)</f>
        <v>#N/A</v>
      </c>
      <c r="P106" s="82" t="e">
        <f>VLOOKUP(O106,リスト!U:AA,2,FALSE)</f>
        <v>#N/A</v>
      </c>
      <c r="Q106" s="84"/>
      <c r="R106" s="45" t="str">
        <f>IFERROR(VLOOKUP(木発!Q106,リスト!W$1:X511,2,FALSE),"")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VLOOKUP(木発!R106,リスト!U14:AA203,5,FALSE)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IFERROR(VLOOKUP(木発!H107,リスト!G$1:H112,2,FALSE),"")</f>
        <v/>
      </c>
      <c r="J107" s="84"/>
      <c r="K107" s="42" t="str">
        <f>IFERROR(VLOOKUP(木発!J107,リスト!J$1:K208,2,FALSE),"")</f>
        <v/>
      </c>
      <c r="L107" s="84"/>
      <c r="M107" s="42" t="str">
        <f>IFERROR(VLOOKUP(木発!L107,リスト!O$1:P4946,2,FALSE),"")</f>
        <v/>
      </c>
      <c r="N107" s="82"/>
      <c r="O107" s="82" t="e">
        <f>VLOOKUP(Q107,リスト!U13:AA407,2,FALSE)</f>
        <v>#N/A</v>
      </c>
      <c r="P107" s="82" t="e">
        <f>VLOOKUP(O107,リスト!U:AA,2,FALSE)</f>
        <v>#N/A</v>
      </c>
      <c r="Q107" s="84"/>
      <c r="R107" s="45" t="str">
        <f>IFERROR(VLOOKUP(木発!Q107,リスト!W$1:X512,2,FALSE),"")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VLOOKUP(木発!R107,リスト!U15:AA204,5,FALSE)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IFERROR(VLOOKUP(木発!H108,リスト!G$1:H113,2,FALSE),"")</f>
        <v/>
      </c>
      <c r="J108" s="84"/>
      <c r="K108" s="42" t="str">
        <f>IFERROR(VLOOKUP(木発!J108,リスト!J$1:K209,2,FALSE),"")</f>
        <v/>
      </c>
      <c r="L108" s="84"/>
      <c r="M108" s="42" t="str">
        <f>IFERROR(VLOOKUP(木発!L108,リスト!O$1:P4947,2,FALSE),"")</f>
        <v/>
      </c>
      <c r="N108" s="82"/>
      <c r="O108" s="82" t="e">
        <f>VLOOKUP(Q108,リスト!U14:AA408,2,FALSE)</f>
        <v>#N/A</v>
      </c>
      <c r="P108" s="82" t="e">
        <f>VLOOKUP(O108,リスト!U:AA,2,FALSE)</f>
        <v>#N/A</v>
      </c>
      <c r="Q108" s="84"/>
      <c r="R108" s="45" t="str">
        <f>IFERROR(VLOOKUP(木発!Q108,リスト!W$1:X513,2,FALSE),"")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VLOOKUP(木発!R108,リスト!U16:AA205,5,FALSE)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IFERROR(VLOOKUP(木発!H109,リスト!G$1:H114,2,FALSE),"")</f>
        <v/>
      </c>
      <c r="J109" s="84"/>
      <c r="K109" s="42" t="str">
        <f>IFERROR(VLOOKUP(木発!J109,リスト!J$1:K210,2,FALSE),"")</f>
        <v/>
      </c>
      <c r="L109" s="84"/>
      <c r="M109" s="42" t="str">
        <f>IFERROR(VLOOKUP(木発!L109,リスト!O$1:P4948,2,FALSE),"")</f>
        <v/>
      </c>
      <c r="N109" s="82"/>
      <c r="O109" s="82" t="e">
        <f>VLOOKUP(Q109,リスト!U15:AA409,2,FALSE)</f>
        <v>#N/A</v>
      </c>
      <c r="P109" s="82" t="e">
        <f>VLOOKUP(O109,リスト!U:AA,2,FALSE)</f>
        <v>#N/A</v>
      </c>
      <c r="Q109" s="84"/>
      <c r="R109" s="45" t="str">
        <f>IFERROR(VLOOKUP(木発!Q109,リスト!W$1:X514,2,FALSE),"")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VLOOKUP(木発!R109,リスト!U17:AA206,5,FALSE)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IFERROR(VLOOKUP(木発!H110,リスト!G$1:H115,2,FALSE),"")</f>
        <v/>
      </c>
      <c r="J110" s="84"/>
      <c r="K110" s="42" t="str">
        <f>IFERROR(VLOOKUP(木発!J110,リスト!J$1:K211,2,FALSE),"")</f>
        <v/>
      </c>
      <c r="L110" s="84"/>
      <c r="M110" s="42" t="str">
        <f>IFERROR(VLOOKUP(木発!L110,リスト!O$1:P4949,2,FALSE),"")</f>
        <v/>
      </c>
      <c r="N110" s="82"/>
      <c r="O110" s="82" t="e">
        <f>VLOOKUP(Q110,リスト!U16:AA410,2,FALSE)</f>
        <v>#N/A</v>
      </c>
      <c r="P110" s="82" t="e">
        <f>VLOOKUP(O110,リスト!U:AA,2,FALSE)</f>
        <v>#N/A</v>
      </c>
      <c r="Q110" s="84"/>
      <c r="R110" s="45" t="str">
        <f>IFERROR(VLOOKUP(木発!Q110,リスト!W$1:X515,2,FALSE),"")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VLOOKUP(木発!R110,リスト!U18:AA207,5,FALSE)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IFERROR(VLOOKUP(木発!H111,リスト!G$1:H116,2,FALSE),"")</f>
        <v/>
      </c>
      <c r="J111" s="84"/>
      <c r="K111" s="42" t="str">
        <f>IFERROR(VLOOKUP(木発!J111,リスト!J$1:K212,2,FALSE),"")</f>
        <v/>
      </c>
      <c r="L111" s="84"/>
      <c r="M111" s="42" t="str">
        <f>IFERROR(VLOOKUP(木発!L111,リスト!O$1:P4950,2,FALSE),"")</f>
        <v/>
      </c>
      <c r="N111" s="82"/>
      <c r="O111" s="82" t="e">
        <f>VLOOKUP(Q111,リスト!U17:AA411,2,FALSE)</f>
        <v>#N/A</v>
      </c>
      <c r="P111" s="82" t="e">
        <f>VLOOKUP(O111,リスト!U:AA,2,FALSE)</f>
        <v>#N/A</v>
      </c>
      <c r="Q111" s="84"/>
      <c r="R111" s="45" t="str">
        <f>IFERROR(VLOOKUP(木発!Q111,リスト!W$1:X516,2,FALSE),"")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VLOOKUP(木発!R111,リスト!U19:AA208,5,FALSE)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IFERROR(VLOOKUP(木発!H112,リスト!G$1:H117,2,FALSE),"")</f>
        <v/>
      </c>
      <c r="J112" s="84"/>
      <c r="K112" s="42" t="str">
        <f>IFERROR(VLOOKUP(木発!J112,リスト!J$1:K213,2,FALSE),"")</f>
        <v/>
      </c>
      <c r="L112" s="84"/>
      <c r="M112" s="42" t="str">
        <f>IFERROR(VLOOKUP(木発!L112,リスト!O$1:P4951,2,FALSE),"")</f>
        <v/>
      </c>
      <c r="N112" s="82"/>
      <c r="O112" s="82" t="e">
        <f>VLOOKUP(Q112,リスト!U18:AA412,2,FALSE)</f>
        <v>#N/A</v>
      </c>
      <c r="P112" s="82" t="e">
        <f>VLOOKUP(O112,リスト!U:AA,2,FALSE)</f>
        <v>#N/A</v>
      </c>
      <c r="Q112" s="84"/>
      <c r="R112" s="45" t="str">
        <f>IFERROR(VLOOKUP(木発!Q112,リスト!W$1:X517,2,FALSE),"")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VLOOKUP(木発!R112,リスト!U20:AA209,5,FALSE)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IFERROR(VLOOKUP(木発!H113,リスト!G$1:H118,2,FALSE),"")</f>
        <v/>
      </c>
      <c r="J113" s="84"/>
      <c r="K113" s="42" t="str">
        <f>IFERROR(VLOOKUP(木発!J113,リスト!J$1:K214,2,FALSE),"")</f>
        <v/>
      </c>
      <c r="L113" s="84"/>
      <c r="M113" s="42" t="str">
        <f>IFERROR(VLOOKUP(木発!L113,リスト!O$1:P4952,2,FALSE),"")</f>
        <v/>
      </c>
      <c r="N113" s="82"/>
      <c r="O113" s="82" t="e">
        <f>VLOOKUP(Q113,リスト!U19:AA413,2,FALSE)</f>
        <v>#N/A</v>
      </c>
      <c r="P113" s="82" t="e">
        <f>VLOOKUP(O113,リスト!U:AA,2,FALSE)</f>
        <v>#N/A</v>
      </c>
      <c r="Q113" s="84"/>
      <c r="R113" s="45" t="str">
        <f>IFERROR(VLOOKUP(木発!Q113,リスト!W$1:X518,2,FALSE),"")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VLOOKUP(木発!R113,リスト!U21:AA210,5,FALSE)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IFERROR(VLOOKUP(木発!H114,リスト!G$1:H119,2,FALSE),"")</f>
        <v/>
      </c>
      <c r="J114" s="84"/>
      <c r="K114" s="42" t="str">
        <f>IFERROR(VLOOKUP(木発!J114,リスト!J$1:K215,2,FALSE),"")</f>
        <v/>
      </c>
      <c r="L114" s="84"/>
      <c r="M114" s="42" t="str">
        <f>IFERROR(VLOOKUP(木発!L114,リスト!O$1:P4953,2,FALSE),"")</f>
        <v/>
      </c>
      <c r="N114" s="82"/>
      <c r="O114" s="82" t="e">
        <f>VLOOKUP(Q114,リスト!U20:AA414,2,FALSE)</f>
        <v>#N/A</v>
      </c>
      <c r="P114" s="82" t="e">
        <f>VLOOKUP(O114,リスト!U:AA,2,FALSE)</f>
        <v>#N/A</v>
      </c>
      <c r="Q114" s="84"/>
      <c r="R114" s="45" t="str">
        <f>IFERROR(VLOOKUP(木発!Q114,リスト!W$1:X519,2,FALSE),"")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VLOOKUP(木発!R114,リスト!U22:AA211,5,FALSE)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IFERROR(VLOOKUP(木発!H115,リスト!G$1:H120,2,FALSE),"")</f>
        <v/>
      </c>
      <c r="J115" s="84"/>
      <c r="K115" s="42" t="str">
        <f>IFERROR(VLOOKUP(木発!J115,リスト!J$1:K216,2,FALSE),"")</f>
        <v/>
      </c>
      <c r="L115" s="84"/>
      <c r="M115" s="42" t="str">
        <f>IFERROR(VLOOKUP(木発!L115,リスト!O$1:P4954,2,FALSE),"")</f>
        <v/>
      </c>
      <c r="N115" s="82"/>
      <c r="O115" s="82" t="e">
        <f>VLOOKUP(Q115,リスト!U21:AA415,2,FALSE)</f>
        <v>#N/A</v>
      </c>
      <c r="P115" s="82" t="e">
        <f>VLOOKUP(O115,リスト!U:AA,2,FALSE)</f>
        <v>#N/A</v>
      </c>
      <c r="Q115" s="84"/>
      <c r="R115" s="45" t="str">
        <f>IFERROR(VLOOKUP(木発!Q115,リスト!W$1:X520,2,FALSE),"")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VLOOKUP(木発!R115,リスト!U23:AA212,5,FALSE)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IFERROR(VLOOKUP(木発!H116,リスト!G$1:H121,2,FALSE),"")</f>
        <v/>
      </c>
      <c r="J116" s="84"/>
      <c r="K116" s="42" t="str">
        <f>IFERROR(VLOOKUP(木発!J116,リスト!J$1:K217,2,FALSE),"")</f>
        <v/>
      </c>
      <c r="L116" s="84"/>
      <c r="M116" s="42" t="str">
        <f>IFERROR(VLOOKUP(木発!L116,リスト!O$1:P4955,2,FALSE),"")</f>
        <v/>
      </c>
      <c r="N116" s="82"/>
      <c r="O116" s="82" t="e">
        <f>VLOOKUP(Q116,リスト!U22:AA416,2,FALSE)</f>
        <v>#N/A</v>
      </c>
      <c r="P116" s="82" t="e">
        <f>VLOOKUP(O116,リスト!U:AA,2,FALSE)</f>
        <v>#N/A</v>
      </c>
      <c r="Q116" s="84"/>
      <c r="R116" s="45" t="str">
        <f>IFERROR(VLOOKUP(木発!Q116,リスト!W$1:X521,2,FALSE),"")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VLOOKUP(木発!R116,リスト!U24:AA213,5,FALSE)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IFERROR(VLOOKUP(木発!H117,リスト!G$1:H122,2,FALSE),"")</f>
        <v/>
      </c>
      <c r="J117" s="84"/>
      <c r="K117" s="42" t="str">
        <f>IFERROR(VLOOKUP(木発!J117,リスト!J$1:K218,2,FALSE),"")</f>
        <v/>
      </c>
      <c r="L117" s="84"/>
      <c r="M117" s="42" t="str">
        <f>IFERROR(VLOOKUP(木発!L117,リスト!O$1:P4956,2,FALSE),"")</f>
        <v/>
      </c>
      <c r="N117" s="82"/>
      <c r="O117" s="82" t="e">
        <f>VLOOKUP(Q117,リスト!U23:AA417,2,FALSE)</f>
        <v>#N/A</v>
      </c>
      <c r="P117" s="82" t="e">
        <f>VLOOKUP(O117,リスト!U:AA,2,FALSE)</f>
        <v>#N/A</v>
      </c>
      <c r="Q117" s="84"/>
      <c r="R117" s="45" t="str">
        <f>IFERROR(VLOOKUP(木発!Q117,リスト!W$1:X522,2,FALSE),"")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VLOOKUP(木発!R117,リスト!U25:AA214,5,FALSE)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IFERROR(VLOOKUP(木発!H118,リスト!G$1:H123,2,FALSE),"")</f>
        <v/>
      </c>
      <c r="J118" s="84"/>
      <c r="K118" s="42" t="str">
        <f>IFERROR(VLOOKUP(木発!J118,リスト!J$1:K219,2,FALSE),"")</f>
        <v/>
      </c>
      <c r="L118" s="84"/>
      <c r="M118" s="42" t="str">
        <f>IFERROR(VLOOKUP(木発!L118,リスト!O$1:P4957,2,FALSE),"")</f>
        <v/>
      </c>
      <c r="N118" s="82"/>
      <c r="O118" s="82" t="e">
        <f>VLOOKUP(Q118,リスト!U24:AA418,2,FALSE)</f>
        <v>#N/A</v>
      </c>
      <c r="P118" s="82" t="e">
        <f>VLOOKUP(O118,リスト!U:AA,2,FALSE)</f>
        <v>#N/A</v>
      </c>
      <c r="Q118" s="84"/>
      <c r="R118" s="45" t="str">
        <f>IFERROR(VLOOKUP(木発!Q118,リスト!W$1:X523,2,FALSE),"")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VLOOKUP(木発!R118,リスト!U26:AA215,5,FALSE)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IFERROR(VLOOKUP(木発!H119,リスト!G$1:H124,2,FALSE),"")</f>
        <v/>
      </c>
      <c r="J119" s="84"/>
      <c r="K119" s="42" t="str">
        <f>IFERROR(VLOOKUP(木発!J119,リスト!J$1:K220,2,FALSE),"")</f>
        <v/>
      </c>
      <c r="L119" s="84"/>
      <c r="M119" s="42" t="str">
        <f>IFERROR(VLOOKUP(木発!L119,リスト!O$1:P4958,2,FALSE),"")</f>
        <v/>
      </c>
      <c r="N119" s="82"/>
      <c r="O119" s="82" t="e">
        <f>VLOOKUP(Q119,リスト!U25:AA419,2,FALSE)</f>
        <v>#N/A</v>
      </c>
      <c r="P119" s="82" t="e">
        <f>VLOOKUP(O119,リスト!U:AA,2,FALSE)</f>
        <v>#N/A</v>
      </c>
      <c r="Q119" s="84"/>
      <c r="R119" s="45" t="str">
        <f>IFERROR(VLOOKUP(木発!Q119,リスト!W$1:X524,2,FALSE),"")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VLOOKUP(木発!R119,リスト!U27:AA216,5,FALSE)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IFERROR(VLOOKUP(木発!H120,リスト!G$1:H125,2,FALSE),"")</f>
        <v/>
      </c>
      <c r="J120" s="84"/>
      <c r="K120" s="42" t="str">
        <f>IFERROR(VLOOKUP(木発!J120,リスト!J$1:K221,2,FALSE),"")</f>
        <v/>
      </c>
      <c r="L120" s="84"/>
      <c r="M120" s="42" t="str">
        <f>IFERROR(VLOOKUP(木発!L120,リスト!O$1:P4959,2,FALSE),"")</f>
        <v/>
      </c>
      <c r="N120" s="82"/>
      <c r="O120" s="82" t="e">
        <f>VLOOKUP(Q120,リスト!U26:AA420,2,FALSE)</f>
        <v>#N/A</v>
      </c>
      <c r="P120" s="82" t="e">
        <f>VLOOKUP(O120,リスト!U:AA,2,FALSE)</f>
        <v>#N/A</v>
      </c>
      <c r="Q120" s="84"/>
      <c r="R120" s="45" t="str">
        <f>IFERROR(VLOOKUP(木発!Q120,リスト!W$1:X525,2,FALSE),"")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VLOOKUP(木発!R120,リスト!U28:AA217,5,FALSE)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IFERROR(VLOOKUP(木発!H121,リスト!G$1:H126,2,FALSE),"")</f>
        <v/>
      </c>
      <c r="J121" s="84"/>
      <c r="K121" s="42" t="str">
        <f>IFERROR(VLOOKUP(木発!J121,リスト!J$1:K222,2,FALSE),"")</f>
        <v/>
      </c>
      <c r="L121" s="84"/>
      <c r="M121" s="42" t="str">
        <f>IFERROR(VLOOKUP(木発!L121,リスト!O$1:P4960,2,FALSE),"")</f>
        <v/>
      </c>
      <c r="N121" s="82"/>
      <c r="O121" s="82" t="e">
        <f>VLOOKUP(Q121,リスト!U27:AA421,2,FALSE)</f>
        <v>#N/A</v>
      </c>
      <c r="P121" s="82" t="e">
        <f>VLOOKUP(O121,リスト!U:AA,2,FALSE)</f>
        <v>#N/A</v>
      </c>
      <c r="Q121" s="84"/>
      <c r="R121" s="45" t="str">
        <f>IFERROR(VLOOKUP(木発!Q121,リスト!W$1:X526,2,FALSE),"")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VLOOKUP(木発!R121,リスト!U29:AA218,5,FALSE)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IFERROR(VLOOKUP(木発!H122,リスト!G$1:H127,2,FALSE),"")</f>
        <v/>
      </c>
      <c r="J122" s="84"/>
      <c r="K122" s="42" t="str">
        <f>IFERROR(VLOOKUP(木発!J122,リスト!J$1:K223,2,FALSE),"")</f>
        <v/>
      </c>
      <c r="L122" s="84"/>
      <c r="M122" s="42" t="str">
        <f>IFERROR(VLOOKUP(木発!L122,リスト!O$1:P4961,2,FALSE),"")</f>
        <v/>
      </c>
      <c r="N122" s="82"/>
      <c r="O122" s="82" t="e">
        <f>VLOOKUP(Q122,リスト!U28:AA422,2,FALSE)</f>
        <v>#N/A</v>
      </c>
      <c r="P122" s="82" t="e">
        <f>VLOOKUP(O122,リスト!U:AA,2,FALSE)</f>
        <v>#N/A</v>
      </c>
      <c r="Q122" s="84"/>
      <c r="R122" s="45" t="str">
        <f>IFERROR(VLOOKUP(木発!Q122,リスト!W$1:X527,2,FALSE),"")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VLOOKUP(木発!R122,リスト!U30:AA219,5,FALSE)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IFERROR(VLOOKUP(木発!H123,リスト!G$1:H128,2,FALSE),"")</f>
        <v/>
      </c>
      <c r="J123" s="84"/>
      <c r="K123" s="42" t="str">
        <f>IFERROR(VLOOKUP(木発!J123,リスト!J$1:K224,2,FALSE),"")</f>
        <v/>
      </c>
      <c r="L123" s="84"/>
      <c r="M123" s="42" t="str">
        <f>IFERROR(VLOOKUP(木発!L123,リスト!O$1:P4962,2,FALSE),"")</f>
        <v/>
      </c>
      <c r="N123" s="82"/>
      <c r="O123" s="82" t="e">
        <f>VLOOKUP(Q123,リスト!U29:AA423,2,FALSE)</f>
        <v>#N/A</v>
      </c>
      <c r="P123" s="82" t="e">
        <f>VLOOKUP(O123,リスト!U:AA,2,FALSE)</f>
        <v>#N/A</v>
      </c>
      <c r="Q123" s="84"/>
      <c r="R123" s="45" t="str">
        <f>IFERROR(VLOOKUP(木発!Q123,リスト!W$1:X528,2,FALSE),"")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VLOOKUP(木発!R123,リスト!U31:AA220,5,FALSE)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IFERROR(VLOOKUP(木発!H124,リスト!G$1:H129,2,FALSE),"")</f>
        <v/>
      </c>
      <c r="J124" s="84"/>
      <c r="K124" s="42" t="str">
        <f>IFERROR(VLOOKUP(木発!J124,リスト!J$1:K225,2,FALSE),"")</f>
        <v/>
      </c>
      <c r="L124" s="84"/>
      <c r="M124" s="42" t="str">
        <f>IFERROR(VLOOKUP(木発!L124,リスト!O$1:P4963,2,FALSE),"")</f>
        <v/>
      </c>
      <c r="N124" s="82"/>
      <c r="O124" s="82" t="e">
        <f>VLOOKUP(Q124,リスト!U30:AA424,2,FALSE)</f>
        <v>#N/A</v>
      </c>
      <c r="P124" s="82" t="e">
        <f>VLOOKUP(O124,リスト!U:AA,2,FALSE)</f>
        <v>#N/A</v>
      </c>
      <c r="Q124" s="84"/>
      <c r="R124" s="45" t="str">
        <f>IFERROR(VLOOKUP(木発!Q124,リスト!W$1:X529,2,FALSE),"")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VLOOKUP(木発!R124,リスト!U32:AA221,5,FALSE)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IFERROR(VLOOKUP(木発!H125,リスト!G$1:H130,2,FALSE),"")</f>
        <v/>
      </c>
      <c r="J125" s="84"/>
      <c r="K125" s="42" t="str">
        <f>IFERROR(VLOOKUP(木発!J125,リスト!J$1:K226,2,FALSE),"")</f>
        <v/>
      </c>
      <c r="L125" s="84"/>
      <c r="M125" s="42" t="str">
        <f>IFERROR(VLOOKUP(木発!L125,リスト!O$1:P4964,2,FALSE),"")</f>
        <v/>
      </c>
      <c r="N125" s="82"/>
      <c r="O125" s="82" t="e">
        <f>VLOOKUP(Q125,リスト!U31:AA425,2,FALSE)</f>
        <v>#N/A</v>
      </c>
      <c r="P125" s="82" t="e">
        <f>VLOOKUP(O125,リスト!U:AA,2,FALSE)</f>
        <v>#N/A</v>
      </c>
      <c r="Q125" s="84"/>
      <c r="R125" s="45" t="str">
        <f>IFERROR(VLOOKUP(木発!Q125,リスト!W$1:X530,2,FALSE),"")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VLOOKUP(木発!R125,リスト!U33:AA222,5,FALSE)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IFERROR(VLOOKUP(木発!H126,リスト!G$1:H131,2,FALSE),"")</f>
        <v/>
      </c>
      <c r="J126" s="84"/>
      <c r="K126" s="42" t="str">
        <f>IFERROR(VLOOKUP(木発!J126,リスト!J$1:K227,2,FALSE),"")</f>
        <v/>
      </c>
      <c r="L126" s="84"/>
      <c r="M126" s="42" t="str">
        <f>IFERROR(VLOOKUP(木発!L126,リスト!O$1:P4965,2,FALSE),"")</f>
        <v/>
      </c>
      <c r="N126" s="82"/>
      <c r="O126" s="82" t="e">
        <f>VLOOKUP(Q126,リスト!U32:AA426,2,FALSE)</f>
        <v>#N/A</v>
      </c>
      <c r="P126" s="82" t="e">
        <f>VLOOKUP(O126,リスト!U:AA,2,FALSE)</f>
        <v>#N/A</v>
      </c>
      <c r="Q126" s="84"/>
      <c r="R126" s="45" t="str">
        <f>IFERROR(VLOOKUP(木発!Q126,リスト!W$1:X531,2,FALSE),"")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VLOOKUP(木発!R126,リスト!U34:AA223,5,FALSE)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IFERROR(VLOOKUP(木発!H127,リスト!G$1:H132,2,FALSE),"")</f>
        <v/>
      </c>
      <c r="J127" s="84"/>
      <c r="K127" s="42" t="str">
        <f>IFERROR(VLOOKUP(木発!J127,リスト!J$1:K228,2,FALSE),"")</f>
        <v/>
      </c>
      <c r="L127" s="84"/>
      <c r="M127" s="42" t="str">
        <f>IFERROR(VLOOKUP(木発!L127,リスト!O$1:P4966,2,FALSE),"")</f>
        <v/>
      </c>
      <c r="N127" s="82"/>
      <c r="O127" s="82" t="e">
        <f>VLOOKUP(Q127,リスト!U33:AA427,2,FALSE)</f>
        <v>#N/A</v>
      </c>
      <c r="P127" s="82" t="e">
        <f>VLOOKUP(O127,リスト!U:AA,2,FALSE)</f>
        <v>#N/A</v>
      </c>
      <c r="Q127" s="84"/>
      <c r="R127" s="45" t="str">
        <f>IFERROR(VLOOKUP(木発!Q127,リスト!W$1:X532,2,FALSE),"")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VLOOKUP(木発!R127,リスト!U35:AA224,5,FALSE)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IFERROR(VLOOKUP(木発!H128,リスト!G$1:H133,2,FALSE),"")</f>
        <v/>
      </c>
      <c r="J128" s="84"/>
      <c r="K128" s="42" t="str">
        <f>IFERROR(VLOOKUP(木発!J128,リスト!J$1:K229,2,FALSE),"")</f>
        <v/>
      </c>
      <c r="L128" s="84"/>
      <c r="M128" s="42" t="str">
        <f>IFERROR(VLOOKUP(木発!L128,リスト!O$1:P4967,2,FALSE),"")</f>
        <v/>
      </c>
      <c r="N128" s="82"/>
      <c r="O128" s="82" t="e">
        <f>VLOOKUP(Q128,リスト!U34:AA428,2,FALSE)</f>
        <v>#N/A</v>
      </c>
      <c r="P128" s="82" t="e">
        <f>VLOOKUP(O128,リスト!U:AA,2,FALSE)</f>
        <v>#N/A</v>
      </c>
      <c r="Q128" s="84"/>
      <c r="R128" s="45" t="str">
        <f>IFERROR(VLOOKUP(木発!Q128,リスト!W$1:X533,2,FALSE),"")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VLOOKUP(木発!R128,リスト!U36:AA225,5,FALSE)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IFERROR(VLOOKUP(木発!H129,リスト!G$1:H134,2,FALSE),"")</f>
        <v/>
      </c>
      <c r="J129" s="84"/>
      <c r="K129" s="42" t="str">
        <f>IFERROR(VLOOKUP(木発!J129,リスト!J$1:K230,2,FALSE),"")</f>
        <v/>
      </c>
      <c r="L129" s="84"/>
      <c r="M129" s="42" t="str">
        <f>IFERROR(VLOOKUP(木発!L129,リスト!O$1:P4968,2,FALSE),"")</f>
        <v/>
      </c>
      <c r="N129" s="82"/>
      <c r="O129" s="82" t="e">
        <f>VLOOKUP(Q129,リスト!U35:AA429,2,FALSE)</f>
        <v>#N/A</v>
      </c>
      <c r="P129" s="82" t="e">
        <f>VLOOKUP(O129,リスト!U:AA,2,FALSE)</f>
        <v>#N/A</v>
      </c>
      <c r="Q129" s="84"/>
      <c r="R129" s="45" t="str">
        <f>IFERROR(VLOOKUP(木発!Q129,リスト!W$1:X534,2,FALSE),"")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VLOOKUP(木発!R129,リスト!U37:AA226,5,FALSE)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IFERROR(VLOOKUP(木発!H130,リスト!G$1:H135,2,FALSE),"")</f>
        <v/>
      </c>
      <c r="J130" s="84"/>
      <c r="K130" s="42" t="str">
        <f>IFERROR(VLOOKUP(木発!J130,リスト!J$1:K231,2,FALSE),"")</f>
        <v/>
      </c>
      <c r="L130" s="84"/>
      <c r="M130" s="42" t="str">
        <f>IFERROR(VLOOKUP(木発!L130,リスト!O$1:P4969,2,FALSE),"")</f>
        <v/>
      </c>
      <c r="N130" s="82"/>
      <c r="O130" s="82" t="e">
        <f>VLOOKUP(Q130,リスト!U36:AA430,2,FALSE)</f>
        <v>#N/A</v>
      </c>
      <c r="P130" s="82" t="e">
        <f>VLOOKUP(O130,リスト!U:AA,2,FALSE)</f>
        <v>#N/A</v>
      </c>
      <c r="Q130" s="84"/>
      <c r="R130" s="45" t="str">
        <f>IFERROR(VLOOKUP(木発!Q130,リスト!W$1:X535,2,FALSE),"")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VLOOKUP(木発!R130,リスト!U38:AA227,5,FALSE)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IFERROR(VLOOKUP(木発!H131,リスト!G$1:H136,2,FALSE),"")</f>
        <v/>
      </c>
      <c r="J131" s="84"/>
      <c r="K131" s="42" t="str">
        <f>IFERROR(VLOOKUP(木発!J131,リスト!J$1:K232,2,FALSE),"")</f>
        <v/>
      </c>
      <c r="L131" s="84"/>
      <c r="M131" s="42" t="str">
        <f>IFERROR(VLOOKUP(木発!L131,リスト!O$1:P4970,2,FALSE),"")</f>
        <v/>
      </c>
      <c r="N131" s="82"/>
      <c r="O131" s="82" t="e">
        <f>VLOOKUP(Q131,リスト!U37:AA431,2,FALSE)</f>
        <v>#N/A</v>
      </c>
      <c r="P131" s="82" t="e">
        <f>VLOOKUP(O131,リスト!U:AA,2,FALSE)</f>
        <v>#N/A</v>
      </c>
      <c r="Q131" s="84"/>
      <c r="R131" s="45" t="str">
        <f>IFERROR(VLOOKUP(木発!Q131,リスト!W$1:X536,2,FALSE),"")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VLOOKUP(木発!R131,リスト!U39:AA228,5,FALSE)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IFERROR(VLOOKUP(木発!H132,リスト!G$1:H137,2,FALSE),"")</f>
        <v/>
      </c>
      <c r="J132" s="84"/>
      <c r="K132" s="42" t="str">
        <f>IFERROR(VLOOKUP(木発!J132,リスト!J$1:K233,2,FALSE),"")</f>
        <v/>
      </c>
      <c r="L132" s="84"/>
      <c r="M132" s="42" t="str">
        <f>IFERROR(VLOOKUP(木発!L132,リスト!O$1:P4971,2,FALSE),"")</f>
        <v/>
      </c>
      <c r="N132" s="82"/>
      <c r="O132" s="82" t="e">
        <f>VLOOKUP(Q132,リスト!U38:AA432,2,FALSE)</f>
        <v>#N/A</v>
      </c>
      <c r="P132" s="82" t="e">
        <f>VLOOKUP(O132,リスト!U:AA,2,FALSE)</f>
        <v>#N/A</v>
      </c>
      <c r="Q132" s="84"/>
      <c r="R132" s="45" t="str">
        <f>IFERROR(VLOOKUP(木発!Q132,リスト!W$1:X537,2,FALSE),"")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VLOOKUP(木発!R132,リスト!U40:AA229,5,FALSE)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IFERROR(VLOOKUP(木発!H133,リスト!G$1:H138,2,FALSE),"")</f>
        <v/>
      </c>
      <c r="J133" s="84"/>
      <c r="K133" s="42" t="str">
        <f>IFERROR(VLOOKUP(木発!J133,リスト!J$1:K234,2,FALSE),"")</f>
        <v/>
      </c>
      <c r="L133" s="84"/>
      <c r="M133" s="42" t="str">
        <f>IFERROR(VLOOKUP(木発!L133,リスト!O$1:P4972,2,FALSE),"")</f>
        <v/>
      </c>
      <c r="N133" s="82"/>
      <c r="O133" s="82" t="e">
        <f>VLOOKUP(Q133,リスト!U39:AA433,2,FALSE)</f>
        <v>#N/A</v>
      </c>
      <c r="P133" s="82" t="e">
        <f>VLOOKUP(O133,リスト!U:AA,2,FALSE)</f>
        <v>#N/A</v>
      </c>
      <c r="Q133" s="84"/>
      <c r="R133" s="45" t="str">
        <f>IFERROR(VLOOKUP(木発!Q133,リスト!W$1:X538,2,FALSE),"")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VLOOKUP(木発!R133,リスト!U41:AA230,5,FALSE)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IFERROR(VLOOKUP(木発!H134,リスト!G$1:H139,2,FALSE),"")</f>
        <v/>
      </c>
      <c r="J134" s="84"/>
      <c r="K134" s="42" t="str">
        <f>IFERROR(VLOOKUP(木発!J134,リスト!J$1:K235,2,FALSE),"")</f>
        <v/>
      </c>
      <c r="L134" s="84"/>
      <c r="M134" s="42" t="str">
        <f>IFERROR(VLOOKUP(木発!L134,リスト!O$1:P4973,2,FALSE),"")</f>
        <v/>
      </c>
      <c r="N134" s="82"/>
      <c r="O134" s="82" t="e">
        <f>VLOOKUP(Q134,リスト!U40:AA434,2,FALSE)</f>
        <v>#N/A</v>
      </c>
      <c r="P134" s="82" t="e">
        <f>VLOOKUP(O134,リスト!U:AA,2,FALSE)</f>
        <v>#N/A</v>
      </c>
      <c r="Q134" s="84"/>
      <c r="R134" s="45" t="str">
        <f>IFERROR(VLOOKUP(木発!Q134,リスト!W$1:X539,2,FALSE),"")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VLOOKUP(木発!R134,リスト!U42:AA231,5,FALSE)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IFERROR(VLOOKUP(木発!H135,リスト!G$1:H140,2,FALSE),"")</f>
        <v/>
      </c>
      <c r="J135" s="84"/>
      <c r="K135" s="42" t="str">
        <f>IFERROR(VLOOKUP(木発!J135,リスト!J$1:K236,2,FALSE),"")</f>
        <v/>
      </c>
      <c r="L135" s="84"/>
      <c r="M135" s="42" t="str">
        <f>IFERROR(VLOOKUP(木発!L135,リスト!O$1:P4974,2,FALSE),"")</f>
        <v/>
      </c>
      <c r="N135" s="82"/>
      <c r="O135" s="82" t="e">
        <f>VLOOKUP(Q135,リスト!U41:AA435,2,FALSE)</f>
        <v>#N/A</v>
      </c>
      <c r="P135" s="82" t="e">
        <f>VLOOKUP(O135,リスト!U:AA,2,FALSE)</f>
        <v>#N/A</v>
      </c>
      <c r="Q135" s="84"/>
      <c r="R135" s="45" t="str">
        <f>IFERROR(VLOOKUP(木発!Q135,リスト!W$1:X540,2,FALSE),"")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VLOOKUP(木発!R135,リスト!U43:AA232,5,FALSE)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IFERROR(VLOOKUP(木発!H136,リスト!G$1:H141,2,FALSE),"")</f>
        <v/>
      </c>
      <c r="J136" s="84"/>
      <c r="K136" s="42" t="str">
        <f>IFERROR(VLOOKUP(木発!J136,リスト!J$1:K237,2,FALSE),"")</f>
        <v/>
      </c>
      <c r="L136" s="84"/>
      <c r="M136" s="42" t="str">
        <f>IFERROR(VLOOKUP(木発!L136,リスト!O$1:P4975,2,FALSE),"")</f>
        <v/>
      </c>
      <c r="N136" s="82"/>
      <c r="O136" s="82" t="e">
        <f>VLOOKUP(Q136,リスト!U42:AA436,2,FALSE)</f>
        <v>#N/A</v>
      </c>
      <c r="P136" s="82" t="e">
        <f>VLOOKUP(O136,リスト!U:AA,2,FALSE)</f>
        <v>#N/A</v>
      </c>
      <c r="Q136" s="84"/>
      <c r="R136" s="45" t="str">
        <f>IFERROR(VLOOKUP(木発!Q136,リスト!W$1:X541,2,FALSE),"")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VLOOKUP(木発!R136,リスト!U44:AA233,5,FALSE)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IFERROR(VLOOKUP(木発!H137,リスト!G$1:H142,2,FALSE),"")</f>
        <v/>
      </c>
      <c r="J137" s="84"/>
      <c r="K137" s="42" t="str">
        <f>IFERROR(VLOOKUP(木発!J137,リスト!J$1:K238,2,FALSE),"")</f>
        <v/>
      </c>
      <c r="L137" s="84"/>
      <c r="M137" s="42" t="str">
        <f>IFERROR(VLOOKUP(木発!L137,リスト!O$1:P4976,2,FALSE),"")</f>
        <v/>
      </c>
      <c r="N137" s="82"/>
      <c r="O137" s="82" t="e">
        <f>VLOOKUP(Q137,リスト!U43:AA437,2,FALSE)</f>
        <v>#N/A</v>
      </c>
      <c r="P137" s="82" t="e">
        <f>VLOOKUP(O137,リスト!U:AA,2,FALSE)</f>
        <v>#N/A</v>
      </c>
      <c r="Q137" s="84"/>
      <c r="R137" s="45" t="str">
        <f>IFERROR(VLOOKUP(木発!Q137,リスト!W$1:X542,2,FALSE),"")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VLOOKUP(木発!R137,リスト!U45:AA234,5,FALSE)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IFERROR(VLOOKUP(木発!H138,リスト!G$1:H143,2,FALSE),"")</f>
        <v/>
      </c>
      <c r="J138" s="84"/>
      <c r="K138" s="42" t="str">
        <f>IFERROR(VLOOKUP(木発!J138,リスト!J$1:K239,2,FALSE),"")</f>
        <v/>
      </c>
      <c r="L138" s="84"/>
      <c r="M138" s="42" t="str">
        <f>IFERROR(VLOOKUP(木発!L138,リスト!O$1:P4977,2,FALSE),"")</f>
        <v/>
      </c>
      <c r="N138" s="82"/>
      <c r="O138" s="82" t="e">
        <f>VLOOKUP(Q138,リスト!U44:AA438,2,FALSE)</f>
        <v>#N/A</v>
      </c>
      <c r="P138" s="82" t="e">
        <f>VLOOKUP(O138,リスト!U:AA,2,FALSE)</f>
        <v>#N/A</v>
      </c>
      <c r="Q138" s="84"/>
      <c r="R138" s="45" t="str">
        <f>IFERROR(VLOOKUP(木発!Q138,リスト!W$1:X543,2,FALSE),"")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VLOOKUP(木発!R138,リスト!U46:AA235,5,FALSE)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IFERROR(VLOOKUP(木発!H139,リスト!G$1:H97,2,FALSE),"")</f>
        <v/>
      </c>
      <c r="J139" s="84"/>
      <c r="K139" s="42" t="str">
        <f>IFERROR(VLOOKUP(木発!J139,リスト!J$1:K193,2,FALSE),"")</f>
        <v/>
      </c>
      <c r="L139" s="84"/>
      <c r="M139" s="42" t="str">
        <f>IFERROR(VLOOKUP(木発!L139,リスト!O$1:P4931,2,FALSE),"")</f>
        <v/>
      </c>
      <c r="N139" s="82"/>
      <c r="O139" s="82" t="e">
        <f>VLOOKUP(Q139,リスト!#REF!,2,FALSE)</f>
        <v>#REF!</v>
      </c>
      <c r="P139" s="82" t="e">
        <f>VLOOKUP(O139,リスト!U:AA,2,FALSE)</f>
        <v>#REF!</v>
      </c>
      <c r="Q139" s="84"/>
      <c r="R139" s="45" t="str">
        <f>IFERROR(VLOOKUP(木発!Q139,リスト!W$1:X497,2,FALSE),"")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VLOOKUP(木発!R139,リスト!#REF!,5,FALSE)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IFERROR(VLOOKUP(木発!H140,リスト!G$1:H98,2,FALSE),"")</f>
        <v/>
      </c>
      <c r="J140" s="84"/>
      <c r="K140" s="42" t="str">
        <f>IFERROR(VLOOKUP(木発!J140,リスト!J$1:K194,2,FALSE),"")</f>
        <v/>
      </c>
      <c r="L140" s="84"/>
      <c r="M140" s="42" t="str">
        <f>IFERROR(VLOOKUP(木発!L140,リスト!O$1:P4932,2,FALSE),"")</f>
        <v/>
      </c>
      <c r="N140" s="82"/>
      <c r="O140" s="82" t="e">
        <f>VLOOKUP(Q140,リスト!#REF!,2,FALSE)</f>
        <v>#REF!</v>
      </c>
      <c r="P140" s="82" t="e">
        <f>VLOOKUP(O140,リスト!U:AA,2,FALSE)</f>
        <v>#REF!</v>
      </c>
      <c r="Q140" s="84"/>
      <c r="R140" s="45" t="str">
        <f>IFERROR(VLOOKUP(木発!Q140,リスト!W$1:X498,2,FALSE),"")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VLOOKUP(木発!R140,リスト!U1:AA190,5,FALSE)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IFERROR(VLOOKUP(木発!H141,リスト!G$1:H99,2,FALSE),"")</f>
        <v/>
      </c>
      <c r="J141" s="84"/>
      <c r="K141" s="42" t="str">
        <f>IFERROR(VLOOKUP(木発!J141,リスト!J$1:K195,2,FALSE),"")</f>
        <v/>
      </c>
      <c r="L141" s="84"/>
      <c r="M141" s="42" t="str">
        <f>IFERROR(VLOOKUP(木発!L141,リスト!O$1:P4933,2,FALSE),"")</f>
        <v/>
      </c>
      <c r="N141" s="82"/>
      <c r="O141" s="82" t="e">
        <f>VLOOKUP(Q141,リスト!#REF!,2,FALSE)</f>
        <v>#REF!</v>
      </c>
      <c r="P141" s="82" t="e">
        <f>VLOOKUP(O141,リスト!U:AA,2,FALSE)</f>
        <v>#REF!</v>
      </c>
      <c r="Q141" s="84"/>
      <c r="R141" s="45" t="str">
        <f>IFERROR(VLOOKUP(木発!Q141,リスト!W$1:X499,2,FALSE),"")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VLOOKUP(木発!R141,リスト!U2:AA191,5,FALSE)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IFERROR(VLOOKUP(木発!H142,リスト!G$1:H100,2,FALSE),"")</f>
        <v/>
      </c>
      <c r="J142" s="84"/>
      <c r="K142" s="42" t="str">
        <f>IFERROR(VLOOKUP(木発!J142,リスト!J$1:K196,2,FALSE),"")</f>
        <v/>
      </c>
      <c r="L142" s="84"/>
      <c r="M142" s="42" t="str">
        <f>IFERROR(VLOOKUP(木発!L142,リスト!O$1:P4934,2,FALSE),"")</f>
        <v/>
      </c>
      <c r="N142" s="82"/>
      <c r="O142" s="82" t="e">
        <f>VLOOKUP(Q142,リスト!U1:AA395,2,FALSE)</f>
        <v>#N/A</v>
      </c>
      <c r="P142" s="82" t="e">
        <f>VLOOKUP(O142,リスト!U:AA,2,FALSE)</f>
        <v>#N/A</v>
      </c>
      <c r="Q142" s="84"/>
      <c r="R142" s="45" t="str">
        <f>IFERROR(VLOOKUP(木発!Q142,リスト!W$1:X500,2,FALSE),"")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VLOOKUP(木発!R142,リスト!U3:AA192,5,FALSE)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IFERROR(VLOOKUP(木発!H143,リスト!G$1:H101,2,FALSE),"")</f>
        <v/>
      </c>
      <c r="J143" s="84"/>
      <c r="K143" s="42" t="str">
        <f>IFERROR(VLOOKUP(木発!J143,リスト!J$1:K197,2,FALSE),"")</f>
        <v/>
      </c>
      <c r="L143" s="84"/>
      <c r="M143" s="42" t="str">
        <f>IFERROR(VLOOKUP(木発!L143,リスト!O$1:P4935,2,FALSE),"")</f>
        <v/>
      </c>
      <c r="N143" s="82"/>
      <c r="O143" s="82" t="e">
        <f>VLOOKUP(Q143,リスト!U2:AA396,2,FALSE)</f>
        <v>#N/A</v>
      </c>
      <c r="P143" s="82" t="e">
        <f>VLOOKUP(O143,リスト!U:AA,2,FALSE)</f>
        <v>#N/A</v>
      </c>
      <c r="Q143" s="84"/>
      <c r="R143" s="45" t="str">
        <f>IFERROR(VLOOKUP(木発!Q143,リスト!W$1:X501,2,FALSE),"")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VLOOKUP(木発!R143,リスト!U4:AA193,5,FALSE)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IFERROR(VLOOKUP(木発!H144,リスト!G$1:H102,2,FALSE),"")</f>
        <v/>
      </c>
      <c r="J144" s="84"/>
      <c r="K144" s="42" t="str">
        <f>IFERROR(VLOOKUP(木発!J144,リスト!J$1:K198,2,FALSE),"")</f>
        <v/>
      </c>
      <c r="L144" s="84"/>
      <c r="M144" s="42" t="str">
        <f>IFERROR(VLOOKUP(木発!L144,リスト!O$1:P4936,2,FALSE),"")</f>
        <v/>
      </c>
      <c r="N144" s="82"/>
      <c r="O144" s="82" t="e">
        <f>VLOOKUP(Q144,リスト!U3:AA397,2,FALSE)</f>
        <v>#N/A</v>
      </c>
      <c r="P144" s="82" t="e">
        <f>VLOOKUP(O144,リスト!U:AA,2,FALSE)</f>
        <v>#N/A</v>
      </c>
      <c r="Q144" s="84"/>
      <c r="R144" s="45" t="str">
        <f>IFERROR(VLOOKUP(木発!Q144,リスト!W$1:X502,2,FALSE),"")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VLOOKUP(木発!R144,リスト!U5:AA194,5,FALSE)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IFERROR(VLOOKUP(木発!H145,リスト!G$1:H103,2,FALSE),"")</f>
        <v/>
      </c>
      <c r="J145" s="84"/>
      <c r="K145" s="42" t="str">
        <f>IFERROR(VLOOKUP(木発!J145,リスト!J$1:K199,2,FALSE),"")</f>
        <v/>
      </c>
      <c r="L145" s="84"/>
      <c r="M145" s="42" t="str">
        <f>IFERROR(VLOOKUP(木発!L145,リスト!O$1:P4937,2,FALSE),"")</f>
        <v/>
      </c>
      <c r="N145" s="82"/>
      <c r="O145" s="82" t="e">
        <f>VLOOKUP(Q145,リスト!U4:AA398,2,FALSE)</f>
        <v>#N/A</v>
      </c>
      <c r="P145" s="82" t="e">
        <f>VLOOKUP(O145,リスト!U:AA,2,FALSE)</f>
        <v>#N/A</v>
      </c>
      <c r="Q145" s="84"/>
      <c r="R145" s="45" t="str">
        <f>IFERROR(VLOOKUP(木発!Q145,リスト!W$1:X503,2,FALSE),"")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VLOOKUP(木発!R145,リスト!U6:AA195,5,FALSE)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IFERROR(VLOOKUP(木発!H146,リスト!G$1:H104,2,FALSE),"")</f>
        <v/>
      </c>
      <c r="J146" s="84"/>
      <c r="K146" s="42" t="str">
        <f>IFERROR(VLOOKUP(木発!J146,リスト!J$1:K200,2,FALSE),"")</f>
        <v/>
      </c>
      <c r="L146" s="84"/>
      <c r="M146" s="42" t="str">
        <f>IFERROR(VLOOKUP(木発!L146,リスト!O$1:P4938,2,FALSE),"")</f>
        <v/>
      </c>
      <c r="N146" s="82"/>
      <c r="O146" s="82" t="e">
        <f>VLOOKUP(Q146,リスト!U5:AA399,2,FALSE)</f>
        <v>#N/A</v>
      </c>
      <c r="P146" s="82" t="e">
        <f>VLOOKUP(O146,リスト!U:AA,2,FALSE)</f>
        <v>#N/A</v>
      </c>
      <c r="Q146" s="84"/>
      <c r="R146" s="45" t="str">
        <f>IFERROR(VLOOKUP(木発!Q146,リスト!W$1:X504,2,FALSE),"")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VLOOKUP(木発!R146,リスト!U7:AA196,5,FALSE)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IFERROR(VLOOKUP(木発!H147,リスト!G$1:H105,2,FALSE),"")</f>
        <v/>
      </c>
      <c r="J147" s="84"/>
      <c r="K147" s="42" t="str">
        <f>IFERROR(VLOOKUP(木発!J147,リスト!J$1:K201,2,FALSE),"")</f>
        <v/>
      </c>
      <c r="L147" s="84"/>
      <c r="M147" s="42" t="str">
        <f>IFERROR(VLOOKUP(木発!L147,リスト!O$1:P4939,2,FALSE),"")</f>
        <v/>
      </c>
      <c r="N147" s="82"/>
      <c r="O147" s="82" t="e">
        <f>VLOOKUP(Q147,リスト!U6:AA400,2,FALSE)</f>
        <v>#N/A</v>
      </c>
      <c r="P147" s="82" t="e">
        <f>VLOOKUP(O147,リスト!U:AA,2,FALSE)</f>
        <v>#N/A</v>
      </c>
      <c r="Q147" s="84"/>
      <c r="R147" s="45" t="str">
        <f>IFERROR(VLOOKUP(木発!Q147,リスト!W$1:X505,2,FALSE),"")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VLOOKUP(木発!R147,リスト!U8:AA197,5,FALSE)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IFERROR(VLOOKUP(木発!H148,リスト!G$1:H106,2,FALSE),"")</f>
        <v/>
      </c>
      <c r="J148" s="84"/>
      <c r="K148" s="42" t="str">
        <f>IFERROR(VLOOKUP(木発!J148,リスト!J$1:K202,2,FALSE),"")</f>
        <v/>
      </c>
      <c r="L148" s="84"/>
      <c r="M148" s="42" t="str">
        <f>IFERROR(VLOOKUP(木発!L148,リスト!O$1:P4940,2,FALSE),"")</f>
        <v/>
      </c>
      <c r="N148" s="82"/>
      <c r="O148" s="82" t="e">
        <f>VLOOKUP(Q148,リスト!U7:AA401,2,FALSE)</f>
        <v>#N/A</v>
      </c>
      <c r="P148" s="82" t="e">
        <f>VLOOKUP(O148,リスト!U:AA,2,FALSE)</f>
        <v>#N/A</v>
      </c>
      <c r="Q148" s="84"/>
      <c r="R148" s="45" t="str">
        <f>IFERROR(VLOOKUP(木発!Q148,リスト!W$1:X506,2,FALSE),"")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VLOOKUP(木発!R148,リスト!U9:AA198,5,FALSE)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IFERROR(VLOOKUP(木発!H149,リスト!G$1:H107,2,FALSE),"")</f>
        <v/>
      </c>
      <c r="J149" s="84"/>
      <c r="K149" s="42" t="str">
        <f>IFERROR(VLOOKUP(木発!J149,リスト!J$1:K203,2,FALSE),"")</f>
        <v/>
      </c>
      <c r="L149" s="84"/>
      <c r="M149" s="42" t="str">
        <f>IFERROR(VLOOKUP(木発!L149,リスト!O$1:P4941,2,FALSE),"")</f>
        <v/>
      </c>
      <c r="N149" s="82"/>
      <c r="O149" s="82" t="e">
        <f>VLOOKUP(Q149,リスト!U8:AA402,2,FALSE)</f>
        <v>#N/A</v>
      </c>
      <c r="P149" s="82" t="e">
        <f>VLOOKUP(O149,リスト!U:AA,2,FALSE)</f>
        <v>#N/A</v>
      </c>
      <c r="Q149" s="84"/>
      <c r="R149" s="45" t="str">
        <f>IFERROR(VLOOKUP(木発!Q149,リスト!W$1:X507,2,FALSE),"")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VLOOKUP(木発!R149,リスト!U10:AA199,5,FALSE)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IFERROR(VLOOKUP(木発!H150,リスト!G$1:H108,2,FALSE),"")</f>
        <v/>
      </c>
      <c r="J150" s="84"/>
      <c r="K150" s="42" t="str">
        <f>IFERROR(VLOOKUP(木発!J150,リスト!J$1:K204,2,FALSE),"")</f>
        <v/>
      </c>
      <c r="L150" s="84"/>
      <c r="M150" s="42" t="str">
        <f>IFERROR(VLOOKUP(木発!L150,リスト!O$1:P4942,2,FALSE),"")</f>
        <v/>
      </c>
      <c r="N150" s="82"/>
      <c r="O150" s="82" t="e">
        <f>VLOOKUP(Q150,リスト!U9:AA403,2,FALSE)</f>
        <v>#N/A</v>
      </c>
      <c r="P150" s="82" t="e">
        <f>VLOOKUP(O150,リスト!U:AA,2,FALSE)</f>
        <v>#N/A</v>
      </c>
      <c r="Q150" s="84"/>
      <c r="R150" s="45" t="str">
        <f>IFERROR(VLOOKUP(木発!Q150,リスト!W$1:X508,2,FALSE),"")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VLOOKUP(木発!R150,リスト!U11:AA200,5,FALSE)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IFERROR(VLOOKUP(木発!H151,リスト!G$1:H109,2,FALSE),"")</f>
        <v/>
      </c>
      <c r="J151" s="84"/>
      <c r="K151" s="42" t="str">
        <f>IFERROR(VLOOKUP(木発!J151,リスト!J$1:K205,2,FALSE),"")</f>
        <v/>
      </c>
      <c r="L151" s="84"/>
      <c r="M151" s="42" t="str">
        <f>IFERROR(VLOOKUP(木発!L151,リスト!O$1:P4943,2,FALSE),"")</f>
        <v/>
      </c>
      <c r="N151" s="82"/>
      <c r="O151" s="82" t="e">
        <f>VLOOKUP(Q151,リスト!U10:AA404,2,FALSE)</f>
        <v>#N/A</v>
      </c>
      <c r="P151" s="82" t="e">
        <f>VLOOKUP(O151,リスト!U:AA,2,FALSE)</f>
        <v>#N/A</v>
      </c>
      <c r="Q151" s="84"/>
      <c r="R151" s="45" t="str">
        <f>IFERROR(VLOOKUP(木発!Q151,リスト!W$1:X509,2,FALSE),"")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VLOOKUP(木発!R151,リスト!U12:AA201,5,FALSE)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IFERROR(VLOOKUP(木発!H152,リスト!G$1:H110,2,FALSE),"")</f>
        <v/>
      </c>
      <c r="J152" s="84"/>
      <c r="K152" s="42" t="str">
        <f>IFERROR(VLOOKUP(木発!J152,リスト!J$1:K206,2,FALSE),"")</f>
        <v/>
      </c>
      <c r="L152" s="84"/>
      <c r="M152" s="42" t="str">
        <f>IFERROR(VLOOKUP(木発!L152,リスト!O$1:P4944,2,FALSE),"")</f>
        <v/>
      </c>
      <c r="N152" s="82"/>
      <c r="O152" s="82" t="e">
        <f>VLOOKUP(Q152,リスト!U11:AA405,2,FALSE)</f>
        <v>#N/A</v>
      </c>
      <c r="P152" s="82" t="e">
        <f>VLOOKUP(O152,リスト!U:AA,2,FALSE)</f>
        <v>#N/A</v>
      </c>
      <c r="Q152" s="84"/>
      <c r="R152" s="45" t="str">
        <f>IFERROR(VLOOKUP(木発!Q152,リスト!W$1:X510,2,FALSE),"")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VLOOKUP(木発!R152,リスト!U13:AA202,5,FALSE)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IFERROR(VLOOKUP(木発!H153,リスト!G$1:H111,2,FALSE),"")</f>
        <v/>
      </c>
      <c r="J153" s="84"/>
      <c r="K153" s="42" t="str">
        <f>IFERROR(VLOOKUP(木発!J153,リスト!J$1:K207,2,FALSE),"")</f>
        <v/>
      </c>
      <c r="L153" s="84"/>
      <c r="M153" s="42" t="str">
        <f>IFERROR(VLOOKUP(木発!L153,リスト!O$1:P4945,2,FALSE),"")</f>
        <v/>
      </c>
      <c r="N153" s="82"/>
      <c r="O153" s="82" t="e">
        <f>VLOOKUP(Q153,リスト!U12:AA406,2,FALSE)</f>
        <v>#N/A</v>
      </c>
      <c r="P153" s="82" t="e">
        <f>VLOOKUP(O153,リスト!U:AA,2,FALSE)</f>
        <v>#N/A</v>
      </c>
      <c r="Q153" s="84"/>
      <c r="R153" s="45" t="str">
        <f>IFERROR(VLOOKUP(木発!Q153,リスト!W$1:X511,2,FALSE),"")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VLOOKUP(木発!R153,リスト!U14:AA203,5,FALSE)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IFERROR(VLOOKUP(木発!H154,リスト!G$1:H112,2,FALSE),"")</f>
        <v/>
      </c>
      <c r="J154" s="84"/>
      <c r="K154" s="42" t="str">
        <f>IFERROR(VLOOKUP(木発!J154,リスト!J$1:K208,2,FALSE),"")</f>
        <v/>
      </c>
      <c r="L154" s="84"/>
      <c r="M154" s="42" t="str">
        <f>IFERROR(VLOOKUP(木発!L154,リスト!O$1:P4946,2,FALSE),"")</f>
        <v/>
      </c>
      <c r="N154" s="82"/>
      <c r="O154" s="82" t="e">
        <f>VLOOKUP(Q154,リスト!U13:AA407,2,FALSE)</f>
        <v>#N/A</v>
      </c>
      <c r="P154" s="82" t="e">
        <f>VLOOKUP(O154,リスト!U:AA,2,FALSE)</f>
        <v>#N/A</v>
      </c>
      <c r="Q154" s="84"/>
      <c r="R154" s="45" t="str">
        <f>IFERROR(VLOOKUP(木発!Q154,リスト!W$1:X512,2,FALSE),"")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VLOOKUP(木発!R154,リスト!U15:AA204,5,FALSE)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IFERROR(VLOOKUP(木発!H155,リスト!G$1:H113,2,FALSE),"")</f>
        <v/>
      </c>
      <c r="J155" s="84"/>
      <c r="K155" s="42" t="str">
        <f>IFERROR(VLOOKUP(木発!J155,リスト!J$1:K209,2,FALSE),"")</f>
        <v/>
      </c>
      <c r="L155" s="84"/>
      <c r="M155" s="42" t="str">
        <f>IFERROR(VLOOKUP(木発!L155,リスト!O$1:P4947,2,FALSE),"")</f>
        <v/>
      </c>
      <c r="N155" s="82"/>
      <c r="O155" s="82" t="e">
        <f>VLOOKUP(Q155,リスト!U14:AA408,2,FALSE)</f>
        <v>#N/A</v>
      </c>
      <c r="P155" s="82" t="e">
        <f>VLOOKUP(O155,リスト!U:AA,2,FALSE)</f>
        <v>#N/A</v>
      </c>
      <c r="Q155" s="84"/>
      <c r="R155" s="45" t="str">
        <f>IFERROR(VLOOKUP(木発!Q155,リスト!W$1:X513,2,FALSE),"")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VLOOKUP(木発!R155,リスト!U16:AA205,5,FALSE)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IFERROR(VLOOKUP(木発!H156,リスト!G$1:H114,2,FALSE),"")</f>
        <v/>
      </c>
      <c r="J156" s="84"/>
      <c r="K156" s="42" t="str">
        <f>IFERROR(VLOOKUP(木発!J156,リスト!J$1:K210,2,FALSE),"")</f>
        <v/>
      </c>
      <c r="L156" s="84"/>
      <c r="M156" s="42" t="str">
        <f>IFERROR(VLOOKUP(木発!L156,リスト!O$1:P4948,2,FALSE),"")</f>
        <v/>
      </c>
      <c r="N156" s="82"/>
      <c r="O156" s="82" t="e">
        <f>VLOOKUP(Q156,リスト!U15:AA409,2,FALSE)</f>
        <v>#N/A</v>
      </c>
      <c r="P156" s="82" t="e">
        <f>VLOOKUP(O156,リスト!U:AA,2,FALSE)</f>
        <v>#N/A</v>
      </c>
      <c r="Q156" s="84"/>
      <c r="R156" s="45" t="str">
        <f>IFERROR(VLOOKUP(木発!Q156,リスト!W$1:X514,2,FALSE),"")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VLOOKUP(木発!R156,リスト!U17:AA206,5,FALSE)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IFERROR(VLOOKUP(木発!H157,リスト!G$1:H115,2,FALSE),"")</f>
        <v/>
      </c>
      <c r="J157" s="84"/>
      <c r="K157" s="42" t="str">
        <f>IFERROR(VLOOKUP(木発!J157,リスト!J$1:K211,2,FALSE),"")</f>
        <v/>
      </c>
      <c r="L157" s="84"/>
      <c r="M157" s="42" t="str">
        <f>IFERROR(VLOOKUP(木発!L157,リスト!O$1:P4949,2,FALSE),"")</f>
        <v/>
      </c>
      <c r="N157" s="82"/>
      <c r="O157" s="82" t="e">
        <f>VLOOKUP(Q157,リスト!U16:AA410,2,FALSE)</f>
        <v>#N/A</v>
      </c>
      <c r="P157" s="82" t="e">
        <f>VLOOKUP(O157,リスト!U:AA,2,FALSE)</f>
        <v>#N/A</v>
      </c>
      <c r="Q157" s="84"/>
      <c r="R157" s="45" t="str">
        <f>IFERROR(VLOOKUP(木発!Q157,リスト!W$1:X515,2,FALSE),"")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VLOOKUP(木発!R157,リスト!U18:AA207,5,FALSE)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IFERROR(VLOOKUP(木発!H158,リスト!G$1:H116,2,FALSE),"")</f>
        <v/>
      </c>
      <c r="J158" s="84"/>
      <c r="K158" s="42" t="str">
        <f>IFERROR(VLOOKUP(木発!J158,リスト!J$1:K212,2,FALSE),"")</f>
        <v/>
      </c>
      <c r="L158" s="84"/>
      <c r="M158" s="42" t="str">
        <f>IFERROR(VLOOKUP(木発!L158,リスト!O$1:P4950,2,FALSE),"")</f>
        <v/>
      </c>
      <c r="N158" s="82"/>
      <c r="O158" s="82" t="e">
        <f>VLOOKUP(Q158,リスト!U17:AA411,2,FALSE)</f>
        <v>#N/A</v>
      </c>
      <c r="P158" s="82" t="e">
        <f>VLOOKUP(O158,リスト!U:AA,2,FALSE)</f>
        <v>#N/A</v>
      </c>
      <c r="Q158" s="84"/>
      <c r="R158" s="45" t="str">
        <f>IFERROR(VLOOKUP(木発!Q158,リスト!W$1:X516,2,FALSE),"")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VLOOKUP(木発!R158,リスト!U19:AA208,5,FALSE)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IFERROR(VLOOKUP(木発!H159,リスト!G$1:H117,2,FALSE),"")</f>
        <v/>
      </c>
      <c r="J159" s="84"/>
      <c r="K159" s="42" t="str">
        <f>IFERROR(VLOOKUP(木発!J159,リスト!J$1:K213,2,FALSE),"")</f>
        <v/>
      </c>
      <c r="L159" s="84"/>
      <c r="M159" s="42" t="str">
        <f>IFERROR(VLOOKUP(木発!L159,リスト!O$1:P4951,2,FALSE),"")</f>
        <v/>
      </c>
      <c r="N159" s="82"/>
      <c r="O159" s="82" t="e">
        <f>VLOOKUP(Q159,リスト!U18:AA412,2,FALSE)</f>
        <v>#N/A</v>
      </c>
      <c r="P159" s="82" t="e">
        <f>VLOOKUP(O159,リスト!U:AA,2,FALSE)</f>
        <v>#N/A</v>
      </c>
      <c r="Q159" s="84"/>
      <c r="R159" s="45" t="str">
        <f>IFERROR(VLOOKUP(木発!Q159,リスト!W$1:X517,2,FALSE),"")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VLOOKUP(木発!R159,リスト!U20:AA209,5,FALSE)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IFERROR(VLOOKUP(木発!H160,リスト!G$1:H118,2,FALSE),"")</f>
        <v/>
      </c>
      <c r="J160" s="84"/>
      <c r="K160" s="42" t="str">
        <f>IFERROR(VLOOKUP(木発!J160,リスト!J$1:K214,2,FALSE),"")</f>
        <v/>
      </c>
      <c r="L160" s="84"/>
      <c r="M160" s="42" t="str">
        <f>IFERROR(VLOOKUP(木発!L160,リスト!O$1:P4952,2,FALSE),"")</f>
        <v/>
      </c>
      <c r="N160" s="82"/>
      <c r="O160" s="82" t="e">
        <f>VLOOKUP(Q160,リスト!U19:AA413,2,FALSE)</f>
        <v>#N/A</v>
      </c>
      <c r="P160" s="82" t="e">
        <f>VLOOKUP(O160,リスト!U:AA,2,FALSE)</f>
        <v>#N/A</v>
      </c>
      <c r="Q160" s="84"/>
      <c r="R160" s="45" t="str">
        <f>IFERROR(VLOOKUP(木発!Q160,リスト!W$1:X518,2,FALSE),"")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VLOOKUP(木発!R160,リスト!U21:AA210,5,FALSE)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IFERROR(VLOOKUP(木発!H161,リスト!G$1:H119,2,FALSE),"")</f>
        <v/>
      </c>
      <c r="J161" s="84"/>
      <c r="K161" s="42" t="str">
        <f>IFERROR(VLOOKUP(木発!J161,リスト!J$1:K215,2,FALSE),"")</f>
        <v/>
      </c>
      <c r="L161" s="84"/>
      <c r="M161" s="42" t="str">
        <f>IFERROR(VLOOKUP(木発!L161,リスト!O$1:P4953,2,FALSE),"")</f>
        <v/>
      </c>
      <c r="N161" s="82"/>
      <c r="O161" s="82" t="e">
        <f>VLOOKUP(Q161,リスト!U20:AA414,2,FALSE)</f>
        <v>#N/A</v>
      </c>
      <c r="P161" s="82" t="e">
        <f>VLOOKUP(O161,リスト!U:AA,2,FALSE)</f>
        <v>#N/A</v>
      </c>
      <c r="Q161" s="84"/>
      <c r="R161" s="45" t="str">
        <f>IFERROR(VLOOKUP(木発!Q161,リスト!W$1:X519,2,FALSE),"")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VLOOKUP(木発!R161,リスト!U22:AA211,5,FALSE)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IFERROR(VLOOKUP(木発!H162,リスト!G$1:H120,2,FALSE),"")</f>
        <v/>
      </c>
      <c r="J162" s="84"/>
      <c r="K162" s="42" t="str">
        <f>IFERROR(VLOOKUP(木発!J162,リスト!J$1:K216,2,FALSE),"")</f>
        <v/>
      </c>
      <c r="L162" s="84"/>
      <c r="M162" s="42" t="str">
        <f>IFERROR(VLOOKUP(木発!L162,リスト!O$1:P4954,2,FALSE),"")</f>
        <v/>
      </c>
      <c r="N162" s="82"/>
      <c r="O162" s="82" t="e">
        <f>VLOOKUP(Q162,リスト!U21:AA415,2,FALSE)</f>
        <v>#N/A</v>
      </c>
      <c r="P162" s="82" t="e">
        <f>VLOOKUP(O162,リスト!U:AA,2,FALSE)</f>
        <v>#N/A</v>
      </c>
      <c r="Q162" s="84"/>
      <c r="R162" s="45" t="str">
        <f>IFERROR(VLOOKUP(木発!Q162,リスト!W$1:X520,2,FALSE),"")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VLOOKUP(木発!R162,リスト!U23:AA212,5,FALSE)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IFERROR(VLOOKUP(木発!H163,リスト!G$1:H121,2,FALSE),"")</f>
        <v/>
      </c>
      <c r="J163" s="84"/>
      <c r="K163" s="42" t="str">
        <f>IFERROR(VLOOKUP(木発!J163,リスト!J$1:K217,2,FALSE),"")</f>
        <v/>
      </c>
      <c r="L163" s="84"/>
      <c r="M163" s="42" t="str">
        <f>IFERROR(VLOOKUP(木発!L163,リスト!O$1:P4955,2,FALSE),"")</f>
        <v/>
      </c>
      <c r="N163" s="82"/>
      <c r="O163" s="82" t="e">
        <f>VLOOKUP(Q163,リスト!U22:AA416,2,FALSE)</f>
        <v>#N/A</v>
      </c>
      <c r="P163" s="82" t="e">
        <f>VLOOKUP(O163,リスト!U:AA,2,FALSE)</f>
        <v>#N/A</v>
      </c>
      <c r="Q163" s="84"/>
      <c r="R163" s="45" t="str">
        <f>IFERROR(VLOOKUP(木発!Q163,リスト!W$1:X521,2,FALSE),"")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VLOOKUP(木発!R163,リスト!U24:AA213,5,FALSE)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IFERROR(VLOOKUP(木発!H164,リスト!G$1:H122,2,FALSE),"")</f>
        <v/>
      </c>
      <c r="J164" s="84"/>
      <c r="K164" s="42" t="str">
        <f>IFERROR(VLOOKUP(木発!J164,リスト!J$1:K218,2,FALSE),"")</f>
        <v/>
      </c>
      <c r="L164" s="84"/>
      <c r="M164" s="42" t="str">
        <f>IFERROR(VLOOKUP(木発!L164,リスト!O$1:P4956,2,FALSE),"")</f>
        <v/>
      </c>
      <c r="N164" s="82"/>
      <c r="O164" s="82" t="e">
        <f>VLOOKUP(Q164,リスト!U23:AA417,2,FALSE)</f>
        <v>#N/A</v>
      </c>
      <c r="P164" s="82" t="e">
        <f>VLOOKUP(O164,リスト!U:AA,2,FALSE)</f>
        <v>#N/A</v>
      </c>
      <c r="Q164" s="84"/>
      <c r="R164" s="45" t="str">
        <f>IFERROR(VLOOKUP(木発!Q164,リスト!W$1:X522,2,FALSE),"")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VLOOKUP(木発!R164,リスト!U25:AA214,5,FALSE)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IFERROR(VLOOKUP(木発!H165,リスト!G$1:H123,2,FALSE),"")</f>
        <v/>
      </c>
      <c r="J165" s="84"/>
      <c r="K165" s="42" t="str">
        <f>IFERROR(VLOOKUP(木発!J165,リスト!J$1:K219,2,FALSE),"")</f>
        <v/>
      </c>
      <c r="L165" s="84"/>
      <c r="M165" s="42" t="str">
        <f>IFERROR(VLOOKUP(木発!L165,リスト!O$1:P4957,2,FALSE),"")</f>
        <v/>
      </c>
      <c r="N165" s="82"/>
      <c r="O165" s="82" t="e">
        <f>VLOOKUP(Q165,リスト!U24:AA418,2,FALSE)</f>
        <v>#N/A</v>
      </c>
      <c r="P165" s="82" t="e">
        <f>VLOOKUP(O165,リスト!U:AA,2,FALSE)</f>
        <v>#N/A</v>
      </c>
      <c r="Q165" s="84"/>
      <c r="R165" s="45" t="str">
        <f>IFERROR(VLOOKUP(木発!Q165,リスト!W$1:X523,2,FALSE),"")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VLOOKUP(木発!R165,リスト!U26:AA215,5,FALSE)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IFERROR(VLOOKUP(木発!H166,リスト!G$1:H124,2,FALSE),"")</f>
        <v/>
      </c>
      <c r="J166" s="84"/>
      <c r="K166" s="42" t="str">
        <f>IFERROR(VLOOKUP(木発!J166,リスト!J$1:K220,2,FALSE),"")</f>
        <v/>
      </c>
      <c r="L166" s="84"/>
      <c r="M166" s="42" t="str">
        <f>IFERROR(VLOOKUP(木発!L166,リスト!O$1:P4958,2,FALSE),"")</f>
        <v/>
      </c>
      <c r="N166" s="82"/>
      <c r="O166" s="82" t="e">
        <f>VLOOKUP(Q166,リスト!U25:AA419,2,FALSE)</f>
        <v>#N/A</v>
      </c>
      <c r="P166" s="82" t="e">
        <f>VLOOKUP(O166,リスト!U:AA,2,FALSE)</f>
        <v>#N/A</v>
      </c>
      <c r="Q166" s="84"/>
      <c r="R166" s="45" t="str">
        <f>IFERROR(VLOOKUP(木発!Q166,リスト!W$1:X524,2,FALSE),"")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VLOOKUP(木発!R166,リスト!U27:AA216,5,FALSE)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IFERROR(VLOOKUP(木発!J167,リスト!J$1:K221,2,FALSE),"")</f>
        <v/>
      </c>
      <c r="L167" s="84"/>
      <c r="M167" s="42" t="str">
        <f>IFERROR(VLOOKUP(木発!L167,リスト!O$1:P4959,2,FALSE),"")</f>
        <v/>
      </c>
      <c r="N167" s="82"/>
      <c r="O167" s="82" t="e">
        <f>VLOOKUP(Q167,リスト!U26:AA420,2,FALSE)</f>
        <v>#N/A</v>
      </c>
      <c r="P167" s="82" t="e">
        <f>VLOOKUP(O167,リスト!U:AA,2,FALSE)</f>
        <v>#N/A</v>
      </c>
      <c r="Q167" s="84"/>
      <c r="R167" s="45" t="str">
        <f>IFERROR(VLOOKUP(木発!Q167,リスト!W$1:X525,2,FALSE),"")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VLOOKUP(木発!R167,リスト!U28:AA217,5,FALSE)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IFERROR(VLOOKUP(木発!H168,リスト!G$1:H87,2,FALSE),"")</f>
        <v/>
      </c>
      <c r="J168" s="84"/>
      <c r="K168" s="42" t="str">
        <f>IFERROR(VLOOKUP(木発!J168,リスト!J$1:K222,2,FALSE),"")</f>
        <v/>
      </c>
      <c r="L168" s="84"/>
      <c r="M168" s="42" t="str">
        <f>IFERROR(VLOOKUP(木発!L168,リスト!O$1:P4960,2,FALSE),"")</f>
        <v/>
      </c>
      <c r="N168" s="82"/>
      <c r="O168" s="82" t="e">
        <f>VLOOKUP(Q168,リスト!U27:AA421,2,FALSE)</f>
        <v>#N/A</v>
      </c>
      <c r="P168" s="82" t="e">
        <f>VLOOKUP(O168,リスト!U:AA,2,FALSE)</f>
        <v>#N/A</v>
      </c>
      <c r="Q168" s="84"/>
      <c r="R168" s="45" t="str">
        <f>IFERROR(VLOOKUP(木発!Q168,リスト!W$1:X526,2,FALSE),"")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VLOOKUP(木発!R168,リスト!U29:AA218,5,FALSE)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IFERROR(VLOOKUP(木発!H169,リスト!G$1:H88,2,FALSE),"")</f>
        <v/>
      </c>
      <c r="J169" s="84"/>
      <c r="K169" s="42" t="str">
        <f>IFERROR(VLOOKUP(木発!J169,リスト!J$1:K223,2,FALSE),"")</f>
        <v/>
      </c>
      <c r="L169" s="84"/>
      <c r="M169" s="42" t="str">
        <f>IFERROR(VLOOKUP(木発!L169,リスト!O$1:P4961,2,FALSE),"")</f>
        <v/>
      </c>
      <c r="N169" s="82"/>
      <c r="O169" s="82" t="e">
        <f>VLOOKUP(Q169,リスト!U28:AA422,2,FALSE)</f>
        <v>#N/A</v>
      </c>
      <c r="P169" s="82" t="e">
        <f>VLOOKUP(O169,リスト!U:AA,2,FALSE)</f>
        <v>#N/A</v>
      </c>
      <c r="Q169" s="84"/>
      <c r="R169" s="45" t="str">
        <f>IFERROR(VLOOKUP(木発!Q169,リスト!W$1:X527,2,FALSE),"")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VLOOKUP(木発!R169,リスト!U30:AA219,5,FALSE)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IFERROR(VLOOKUP(木発!H170,リスト!G$1:H89,2,FALSE),"")</f>
        <v/>
      </c>
      <c r="J170" s="84"/>
      <c r="K170" s="42" t="str">
        <f>IFERROR(VLOOKUP(木発!J170,リスト!J$1:K224,2,FALSE),"")</f>
        <v/>
      </c>
      <c r="L170" s="84"/>
      <c r="M170" s="42" t="str">
        <f>IFERROR(VLOOKUP(木発!L170,リスト!O$1:P4962,2,FALSE),"")</f>
        <v/>
      </c>
      <c r="N170" s="82"/>
      <c r="O170" s="82" t="e">
        <f>VLOOKUP(Q170,リスト!U29:AA423,2,FALSE)</f>
        <v>#N/A</v>
      </c>
      <c r="P170" s="82" t="e">
        <f>VLOOKUP(O170,リスト!U:AA,2,FALSE)</f>
        <v>#N/A</v>
      </c>
      <c r="Q170" s="84"/>
      <c r="R170" s="45" t="str">
        <f>IFERROR(VLOOKUP(木発!Q170,リスト!W$1:X528,2,FALSE),"")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VLOOKUP(木発!R170,リスト!U31:AA220,5,FALSE)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IFERROR(VLOOKUP(木発!H171,リスト!G$1:H90,2,FALSE),"")</f>
        <v/>
      </c>
      <c r="J171" s="84"/>
      <c r="K171" s="42" t="str">
        <f>IFERROR(VLOOKUP(木発!J171,リスト!J$1:K225,2,FALSE),"")</f>
        <v/>
      </c>
      <c r="L171" s="84"/>
      <c r="M171" s="42" t="str">
        <f>IFERROR(VLOOKUP(木発!L171,リスト!O$1:P4963,2,FALSE),"")</f>
        <v/>
      </c>
      <c r="N171" s="82"/>
      <c r="O171" s="82" t="e">
        <f>VLOOKUP(Q171,リスト!U30:AA424,2,FALSE)</f>
        <v>#N/A</v>
      </c>
      <c r="P171" s="82" t="e">
        <f>VLOOKUP(O171,リスト!U:AA,2,FALSE)</f>
        <v>#N/A</v>
      </c>
      <c r="Q171" s="84"/>
      <c r="R171" s="45" t="str">
        <f>IFERROR(VLOOKUP(木発!Q171,リスト!W$1:X529,2,FALSE),"")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VLOOKUP(木発!R171,リスト!U32:AA221,5,FALSE)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IFERROR(VLOOKUP(木発!H172,リスト!G$1:H91,2,FALSE),"")</f>
        <v/>
      </c>
      <c r="J172" s="84"/>
      <c r="K172" s="42" t="str">
        <f>IFERROR(VLOOKUP(木発!J172,リスト!J$1:K226,2,FALSE),"")</f>
        <v/>
      </c>
      <c r="L172" s="84"/>
      <c r="M172" s="42" t="str">
        <f>IFERROR(VLOOKUP(木発!L172,リスト!O$1:P4964,2,FALSE),"")</f>
        <v/>
      </c>
      <c r="N172" s="82"/>
      <c r="O172" s="82" t="e">
        <f>VLOOKUP(Q172,リスト!U31:AA425,2,FALSE)</f>
        <v>#N/A</v>
      </c>
      <c r="P172" s="82" t="e">
        <f>VLOOKUP(O172,リスト!U:AA,2,FALSE)</f>
        <v>#N/A</v>
      </c>
      <c r="Q172" s="84"/>
      <c r="R172" s="45" t="str">
        <f>IFERROR(VLOOKUP(木発!Q172,リスト!W$1:X530,2,FALSE),"")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VLOOKUP(木発!R172,リスト!U33:AA222,5,FALSE)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IFERROR(VLOOKUP(木発!H173,リスト!G$1:H92,2,FALSE),"")</f>
        <v/>
      </c>
      <c r="J173" s="84"/>
      <c r="K173" s="42" t="str">
        <f>IFERROR(VLOOKUP(木発!J173,リスト!J$1:K227,2,FALSE),"")</f>
        <v/>
      </c>
      <c r="L173" s="84"/>
      <c r="M173" s="42" t="str">
        <f>IFERROR(VLOOKUP(木発!L173,リスト!O$1:P4965,2,FALSE),"")</f>
        <v/>
      </c>
      <c r="N173" s="82"/>
      <c r="O173" s="82" t="e">
        <f>VLOOKUP(Q173,リスト!U32:AA426,2,FALSE)</f>
        <v>#N/A</v>
      </c>
      <c r="P173" s="82" t="e">
        <f>VLOOKUP(O173,リスト!U:AA,2,FALSE)</f>
        <v>#N/A</v>
      </c>
      <c r="Q173" s="84"/>
      <c r="R173" s="45" t="str">
        <f>IFERROR(VLOOKUP(木発!Q173,リスト!W$1:X531,2,FALSE),"")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VLOOKUP(木発!R173,リスト!U34:AA223,5,FALSE)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IFERROR(VLOOKUP(木発!H174,リスト!G$1:H93,2,FALSE),"")</f>
        <v/>
      </c>
      <c r="J174" s="84"/>
      <c r="K174" s="42" t="str">
        <f>IFERROR(VLOOKUP(木発!J174,リスト!J$1:K228,2,FALSE),"")</f>
        <v/>
      </c>
      <c r="L174" s="84"/>
      <c r="M174" s="42" t="str">
        <f>IFERROR(VLOOKUP(木発!L174,リスト!O$1:P4966,2,FALSE),"")</f>
        <v/>
      </c>
      <c r="N174" s="82"/>
      <c r="O174" s="82" t="e">
        <f>VLOOKUP(Q174,リスト!U33:AA427,2,FALSE)</f>
        <v>#N/A</v>
      </c>
      <c r="P174" s="82" t="e">
        <f>VLOOKUP(O174,リスト!U:AA,2,FALSE)</f>
        <v>#N/A</v>
      </c>
      <c r="Q174" s="84"/>
      <c r="R174" s="45" t="str">
        <f>IFERROR(VLOOKUP(木発!Q174,リスト!W$1:X532,2,FALSE),"")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VLOOKUP(木発!R174,リスト!U35:AA224,5,FALSE)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IFERROR(VLOOKUP(木発!H175,リスト!G$1:H94,2,FALSE),"")</f>
        <v/>
      </c>
      <c r="J175" s="84"/>
      <c r="K175" s="42" t="str">
        <f>IFERROR(VLOOKUP(木発!J175,リスト!J$1:K229,2,FALSE),"")</f>
        <v/>
      </c>
      <c r="L175" s="84"/>
      <c r="M175" s="42" t="str">
        <f>IFERROR(VLOOKUP(木発!L175,リスト!O$1:P4967,2,FALSE),"")</f>
        <v/>
      </c>
      <c r="N175" s="82"/>
      <c r="O175" s="82" t="e">
        <f>VLOOKUP(Q175,リスト!U34:AA428,2,FALSE)</f>
        <v>#N/A</v>
      </c>
      <c r="P175" s="82" t="e">
        <f>VLOOKUP(O175,リスト!U:AA,2,FALSE)</f>
        <v>#N/A</v>
      </c>
      <c r="Q175" s="84"/>
      <c r="R175" s="45" t="str">
        <f>IFERROR(VLOOKUP(木発!Q175,リスト!W$1:X533,2,FALSE),"")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VLOOKUP(木発!R175,リスト!U36:AA225,5,FALSE)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IFERROR(VLOOKUP(木発!H176,リスト!G$1:H95,2,FALSE),"")</f>
        <v/>
      </c>
      <c r="J176" s="84"/>
      <c r="K176" s="42" t="str">
        <f>IFERROR(VLOOKUP(木発!J176,リスト!J$1:K230,2,FALSE),"")</f>
        <v/>
      </c>
      <c r="L176" s="84"/>
      <c r="M176" s="42" t="str">
        <f>IFERROR(VLOOKUP(木発!L176,リスト!O$1:P4968,2,FALSE),"")</f>
        <v/>
      </c>
      <c r="N176" s="82"/>
      <c r="O176" s="82" t="e">
        <f>VLOOKUP(Q176,リスト!U35:AA429,2,FALSE)</f>
        <v>#N/A</v>
      </c>
      <c r="P176" s="82" t="e">
        <f>VLOOKUP(O176,リスト!U:AA,2,FALSE)</f>
        <v>#N/A</v>
      </c>
      <c r="Q176" s="84"/>
      <c r="R176" s="45" t="str">
        <f>IFERROR(VLOOKUP(木発!Q176,リスト!W$1:X534,2,FALSE),"")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VLOOKUP(木発!R176,リスト!U37:AA226,5,FALSE)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IFERROR(VLOOKUP(木発!H177,リスト!G$1:H96,2,FALSE),"")</f>
        <v/>
      </c>
      <c r="J177" s="84"/>
      <c r="K177" s="42" t="str">
        <f>IFERROR(VLOOKUP(木発!J177,リスト!J$1:K231,2,FALSE),"")</f>
        <v/>
      </c>
      <c r="L177" s="84"/>
      <c r="M177" s="42" t="str">
        <f>IFERROR(VLOOKUP(木発!L177,リスト!O$1:P4969,2,FALSE),"")</f>
        <v/>
      </c>
      <c r="N177" s="82"/>
      <c r="O177" s="82" t="e">
        <f>VLOOKUP(Q177,リスト!U36:AA430,2,FALSE)</f>
        <v>#N/A</v>
      </c>
      <c r="P177" s="82" t="e">
        <f>VLOOKUP(O177,リスト!U:AA,2,FALSE)</f>
        <v>#N/A</v>
      </c>
      <c r="Q177" s="84"/>
      <c r="R177" s="45" t="str">
        <f>IFERROR(VLOOKUP(木発!Q177,リスト!W$1:X535,2,FALSE),"")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VLOOKUP(木発!R177,リスト!U38:AA227,5,FALSE)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IFERROR(VLOOKUP(木発!H178,リスト!G$1:H97,2,FALSE),"")</f>
        <v/>
      </c>
      <c r="J178" s="84"/>
      <c r="K178" s="42" t="str">
        <f>IFERROR(VLOOKUP(木発!J178,リスト!J$1:K232,2,FALSE),"")</f>
        <v/>
      </c>
      <c r="L178" s="84"/>
      <c r="M178" s="42" t="str">
        <f>IFERROR(VLOOKUP(木発!L178,リスト!O$1:P4970,2,FALSE),"")</f>
        <v/>
      </c>
      <c r="N178" s="82"/>
      <c r="O178" s="82" t="e">
        <f>VLOOKUP(Q178,リスト!U37:AA431,2,FALSE)</f>
        <v>#N/A</v>
      </c>
      <c r="P178" s="82" t="e">
        <f>VLOOKUP(O178,リスト!U:AA,2,FALSE)</f>
        <v>#N/A</v>
      </c>
      <c r="Q178" s="84"/>
      <c r="R178" s="45" t="str">
        <f>IFERROR(VLOOKUP(木発!Q178,リスト!W$1:X536,2,FALSE),"")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VLOOKUP(木発!R178,リスト!U39:AA228,5,FALSE)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IFERROR(VLOOKUP(木発!H179,リスト!G$1:H98,2,FALSE),"")</f>
        <v/>
      </c>
      <c r="J179" s="84"/>
      <c r="K179" s="42" t="str">
        <f>IFERROR(VLOOKUP(木発!J179,リスト!J$1:K233,2,FALSE),"")</f>
        <v/>
      </c>
      <c r="L179" s="84"/>
      <c r="M179" s="42" t="str">
        <f>IFERROR(VLOOKUP(木発!L179,リスト!O$1:P4971,2,FALSE),"")</f>
        <v/>
      </c>
      <c r="N179" s="82"/>
      <c r="O179" s="82" t="e">
        <f>VLOOKUP(Q179,リスト!U38:AA432,2,FALSE)</f>
        <v>#N/A</v>
      </c>
      <c r="P179" s="82" t="e">
        <f>VLOOKUP(O179,リスト!U:AA,2,FALSE)</f>
        <v>#N/A</v>
      </c>
      <c r="Q179" s="84"/>
      <c r="R179" s="45" t="str">
        <f>IFERROR(VLOOKUP(木発!Q179,リスト!W$1:X537,2,FALSE),"")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VLOOKUP(木発!R179,リスト!U40:AA229,5,FALSE)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IFERROR(VLOOKUP(木発!H180,リスト!G$1:H99,2,FALSE),"")</f>
        <v/>
      </c>
      <c r="J180" s="84"/>
      <c r="K180" s="42" t="str">
        <f>IFERROR(VLOOKUP(木発!J180,リスト!J$1:K234,2,FALSE),"")</f>
        <v/>
      </c>
      <c r="L180" s="84"/>
      <c r="M180" s="42" t="str">
        <f>IFERROR(VLOOKUP(木発!L180,リスト!O$1:P4972,2,FALSE),"")</f>
        <v/>
      </c>
      <c r="N180" s="82"/>
      <c r="O180" s="82" t="e">
        <f>VLOOKUP(Q180,リスト!U39:AA433,2,FALSE)</f>
        <v>#N/A</v>
      </c>
      <c r="P180" s="82" t="e">
        <f>VLOOKUP(O180,リスト!U:AA,2,FALSE)</f>
        <v>#N/A</v>
      </c>
      <c r="Q180" s="84"/>
      <c r="R180" s="45" t="str">
        <f>IFERROR(VLOOKUP(木発!Q180,リスト!W$1:X538,2,FALSE),"")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VLOOKUP(木発!R180,リスト!U41:AA230,5,FALSE)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IFERROR(VLOOKUP(木発!H181,リスト!G$1:H100,2,FALSE),"")</f>
        <v/>
      </c>
      <c r="J181" s="84"/>
      <c r="K181" s="42" t="str">
        <f>IFERROR(VLOOKUP(木発!J181,リスト!J$1:K235,2,FALSE),"")</f>
        <v/>
      </c>
      <c r="L181" s="84"/>
      <c r="M181" s="42" t="str">
        <f>IFERROR(VLOOKUP(木発!L181,リスト!O$1:P4973,2,FALSE),"")</f>
        <v/>
      </c>
      <c r="N181" s="82"/>
      <c r="O181" s="82" t="e">
        <f>VLOOKUP(Q181,リスト!U40:AA434,2,FALSE)</f>
        <v>#N/A</v>
      </c>
      <c r="P181" s="82" t="e">
        <f>VLOOKUP(O181,リスト!U:AA,2,FALSE)</f>
        <v>#N/A</v>
      </c>
      <c r="Q181" s="84"/>
      <c r="R181" s="45" t="str">
        <f>IFERROR(VLOOKUP(木発!Q181,リスト!W$1:X539,2,FALSE),"")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VLOOKUP(木発!R181,リスト!U42:AA231,5,FALSE)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IFERROR(VLOOKUP(木発!H182,リスト!G$1:H101,2,FALSE),"")</f>
        <v/>
      </c>
      <c r="J182" s="84"/>
      <c r="K182" s="42" t="str">
        <f>IFERROR(VLOOKUP(木発!J182,リスト!J$1:K236,2,FALSE),"")</f>
        <v/>
      </c>
      <c r="L182" s="84"/>
      <c r="M182" s="42" t="str">
        <f>IFERROR(VLOOKUP(木発!L182,リスト!O$1:P4974,2,FALSE),"")</f>
        <v/>
      </c>
      <c r="N182" s="82"/>
      <c r="O182" s="82" t="e">
        <f>VLOOKUP(Q182,リスト!U41:AA435,2,FALSE)</f>
        <v>#N/A</v>
      </c>
      <c r="P182" s="82" t="e">
        <f>VLOOKUP(O182,リスト!U:AA,2,FALSE)</f>
        <v>#N/A</v>
      </c>
      <c r="Q182" s="84"/>
      <c r="R182" s="45" t="str">
        <f>IFERROR(VLOOKUP(木発!Q182,リスト!W$1:X540,2,FALSE),"")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VLOOKUP(木発!R182,リスト!U43:AA232,5,FALSE)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IFERROR(VLOOKUP(木発!H183,リスト!G$1:H102,2,FALSE),"")</f>
        <v/>
      </c>
      <c r="J183" s="84"/>
      <c r="K183" s="42" t="str">
        <f>IFERROR(VLOOKUP(木発!J183,リスト!J$1:K237,2,FALSE),"")</f>
        <v/>
      </c>
      <c r="L183" s="84"/>
      <c r="M183" s="42" t="str">
        <f>IFERROR(VLOOKUP(木発!L183,リスト!O$1:P4975,2,FALSE),"")</f>
        <v/>
      </c>
      <c r="N183" s="82"/>
      <c r="O183" s="82" t="e">
        <f>VLOOKUP(Q183,リスト!U42:AA436,2,FALSE)</f>
        <v>#N/A</v>
      </c>
      <c r="P183" s="82" t="e">
        <f>VLOOKUP(O183,リスト!U:AA,2,FALSE)</f>
        <v>#N/A</v>
      </c>
      <c r="Q183" s="84"/>
      <c r="R183" s="45" t="str">
        <f>IFERROR(VLOOKUP(木発!Q183,リスト!W$1:X541,2,FALSE),"")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VLOOKUP(木発!R183,リスト!U44:AA233,5,FALSE)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IFERROR(VLOOKUP(木発!H184,リスト!G$1:H103,2,FALSE),"")</f>
        <v/>
      </c>
      <c r="J184" s="84"/>
      <c r="K184" s="42" t="str">
        <f>IFERROR(VLOOKUP(木発!J184,リスト!J$1:K238,2,FALSE),"")</f>
        <v/>
      </c>
      <c r="L184" s="84"/>
      <c r="M184" s="42" t="str">
        <f>IFERROR(VLOOKUP(木発!L184,リスト!O$1:P4976,2,FALSE),"")</f>
        <v/>
      </c>
      <c r="N184" s="82"/>
      <c r="O184" s="82" t="e">
        <f>VLOOKUP(Q184,リスト!U43:AA437,2,FALSE)</f>
        <v>#N/A</v>
      </c>
      <c r="P184" s="82" t="e">
        <f>VLOOKUP(O184,リスト!U:AA,2,FALSE)</f>
        <v>#N/A</v>
      </c>
      <c r="Q184" s="84"/>
      <c r="R184" s="45" t="str">
        <f>IFERROR(VLOOKUP(木発!Q184,リスト!W$1:X542,2,FALSE),"")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VLOOKUP(木発!R184,リスト!U45:AA234,5,FALSE)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IFERROR(VLOOKUP(木発!H185,リスト!G$1:H104,2,FALSE),"")</f>
        <v/>
      </c>
      <c r="J185" s="84"/>
      <c r="K185" s="42" t="str">
        <f>IFERROR(VLOOKUP(木発!J185,リスト!J$1:K239,2,FALSE),"")</f>
        <v/>
      </c>
      <c r="L185" s="84"/>
      <c r="M185" s="42" t="str">
        <f>IFERROR(VLOOKUP(木発!L185,リスト!O$1:P4977,2,FALSE),"")</f>
        <v/>
      </c>
      <c r="N185" s="82"/>
      <c r="O185" s="82" t="e">
        <f>VLOOKUP(Q185,リスト!U44:AA438,2,FALSE)</f>
        <v>#N/A</v>
      </c>
      <c r="P185" s="82" t="e">
        <f>VLOOKUP(O185,リスト!U:AA,2,FALSE)</f>
        <v>#N/A</v>
      </c>
      <c r="Q185" s="84"/>
      <c r="R185" s="45" t="str">
        <f>IFERROR(VLOOKUP(木発!Q185,リスト!W$1:X543,2,FALSE),"")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VLOOKUP(木発!R185,リスト!U46:AA235,5,FALSE)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IFERROR(VLOOKUP(木発!H186,リスト!G$1:H144,2,FALSE),"")</f>
        <v/>
      </c>
      <c r="J186" s="84"/>
      <c r="K186" s="42" t="str">
        <f>IFERROR(VLOOKUP(木発!J186,リスト!J$1:K240,2,FALSE),"")</f>
        <v/>
      </c>
      <c r="L186" s="84"/>
      <c r="M186" s="42" t="str">
        <f>IFERROR(VLOOKUP(木発!L186,リスト!O$1:P4978,2,FALSE),"")</f>
        <v/>
      </c>
      <c r="N186" s="82"/>
      <c r="O186" s="82" t="e">
        <f>VLOOKUP(Q186,リスト!U45:AA439,2,FALSE)</f>
        <v>#N/A</v>
      </c>
      <c r="P186" s="82" t="e">
        <f>VLOOKUP(O186,リスト!U:AA,2,FALSE)</f>
        <v>#N/A</v>
      </c>
      <c r="Q186" s="84"/>
      <c r="R186" s="45" t="str">
        <f>IFERROR(VLOOKUP(木発!Q186,リスト!W$1:X544,2,FALSE),"")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VLOOKUP(木発!R186,リスト!U47:AA236,5,FALSE)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IFERROR(VLOOKUP(木発!H187,リスト!G$1:H145,2,FALSE),"")</f>
        <v/>
      </c>
      <c r="J187" s="84"/>
      <c r="K187" s="42" t="str">
        <f>IFERROR(VLOOKUP(木発!J187,リスト!J$1:K241,2,FALSE),"")</f>
        <v/>
      </c>
      <c r="L187" s="84"/>
      <c r="M187" s="42" t="str">
        <f>IFERROR(VLOOKUP(木発!L187,リスト!O$1:P4979,2,FALSE),"")</f>
        <v/>
      </c>
      <c r="N187" s="82"/>
      <c r="O187" s="82" t="e">
        <f>VLOOKUP(Q187,リスト!U46:AA440,2,FALSE)</f>
        <v>#N/A</v>
      </c>
      <c r="P187" s="82" t="e">
        <f>VLOOKUP(O187,リスト!U:AA,2,FALSE)</f>
        <v>#N/A</v>
      </c>
      <c r="Q187" s="84"/>
      <c r="R187" s="45" t="str">
        <f>IFERROR(VLOOKUP(木発!Q187,リスト!W$1:X545,2,FALSE),"")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VLOOKUP(木発!R187,リスト!U48:AA237,5,FALSE)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IFERROR(VLOOKUP(木発!H188,リスト!G$1:H146,2,FALSE),"")</f>
        <v/>
      </c>
      <c r="J188" s="84"/>
      <c r="K188" s="42" t="str">
        <f>IFERROR(VLOOKUP(木発!J188,リスト!J$1:K242,2,FALSE),"")</f>
        <v/>
      </c>
      <c r="L188" s="84"/>
      <c r="M188" s="42" t="str">
        <f>IFERROR(VLOOKUP(木発!L188,リスト!O$1:P4980,2,FALSE),"")</f>
        <v/>
      </c>
      <c r="N188" s="82"/>
      <c r="O188" s="82" t="e">
        <f>VLOOKUP(Q188,リスト!U47:AA441,2,FALSE)</f>
        <v>#N/A</v>
      </c>
      <c r="P188" s="82" t="e">
        <f>VLOOKUP(O188,リスト!U:AA,2,FALSE)</f>
        <v>#N/A</v>
      </c>
      <c r="Q188" s="84"/>
      <c r="R188" s="45" t="str">
        <f>IFERROR(VLOOKUP(木発!Q188,リスト!W$1:X546,2,FALSE),"")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VLOOKUP(木発!R188,リスト!U49:AA238,5,FALSE)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IFERROR(VLOOKUP(木発!H189,リスト!G$1:H147,2,FALSE),"")</f>
        <v/>
      </c>
      <c r="J189" s="84"/>
      <c r="K189" s="42" t="str">
        <f>IFERROR(VLOOKUP(木発!J189,リスト!J$1:K243,2,FALSE),"")</f>
        <v/>
      </c>
      <c r="L189" s="84"/>
      <c r="M189" s="42" t="str">
        <f>IFERROR(VLOOKUP(木発!L189,リスト!O$1:P4981,2,FALSE),"")</f>
        <v/>
      </c>
      <c r="N189" s="82"/>
      <c r="O189" s="82" t="e">
        <f>VLOOKUP(Q189,リスト!U48:AA442,2,FALSE)</f>
        <v>#N/A</v>
      </c>
      <c r="P189" s="82" t="e">
        <f>VLOOKUP(O189,リスト!U:AA,2,FALSE)</f>
        <v>#N/A</v>
      </c>
      <c r="Q189" s="84"/>
      <c r="R189" s="45" t="str">
        <f>IFERROR(VLOOKUP(木発!Q189,リスト!W$1:X547,2,FALSE),"")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VLOOKUP(木発!R189,リスト!U50:AA239,5,FALSE)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IFERROR(VLOOKUP(木発!H190,リスト!G$1:H148,2,FALSE),"")</f>
        <v/>
      </c>
      <c r="J190" s="84"/>
      <c r="K190" s="42" t="str">
        <f>IFERROR(VLOOKUP(木発!J190,リスト!J$1:K244,2,FALSE),"")</f>
        <v/>
      </c>
      <c r="L190" s="84"/>
      <c r="M190" s="42" t="str">
        <f>IFERROR(VLOOKUP(木発!L190,リスト!O$1:P4982,2,FALSE),"")</f>
        <v/>
      </c>
      <c r="N190" s="82"/>
      <c r="O190" s="82" t="e">
        <f>VLOOKUP(Q190,リスト!U49:AA443,2,FALSE)</f>
        <v>#N/A</v>
      </c>
      <c r="P190" s="82" t="e">
        <f>VLOOKUP(O190,リスト!U:AA,2,FALSE)</f>
        <v>#N/A</v>
      </c>
      <c r="Q190" s="84"/>
      <c r="R190" s="45" t="str">
        <f>IFERROR(VLOOKUP(木発!Q190,リスト!W$1:X548,2,FALSE),"")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VLOOKUP(木発!R190,リスト!U51:AA240,5,FALSE)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IFERROR(VLOOKUP(木発!H191,リスト!G$1:H149,2,FALSE),"")</f>
        <v/>
      </c>
      <c r="J191" s="84"/>
      <c r="K191" s="42" t="str">
        <f>IFERROR(VLOOKUP(木発!J191,リスト!J$1:K245,2,FALSE),"")</f>
        <v/>
      </c>
      <c r="L191" s="84"/>
      <c r="M191" s="42" t="str">
        <f>IFERROR(VLOOKUP(木発!L191,リスト!O$1:P4983,2,FALSE),"")</f>
        <v/>
      </c>
      <c r="N191" s="82"/>
      <c r="O191" s="82" t="e">
        <f>VLOOKUP(Q191,リスト!U50:AA444,2,FALSE)</f>
        <v>#N/A</v>
      </c>
      <c r="P191" s="82" t="e">
        <f>VLOOKUP(O191,リスト!U:AA,2,FALSE)</f>
        <v>#N/A</v>
      </c>
      <c r="Q191" s="84"/>
      <c r="R191" s="45" t="str">
        <f>IFERROR(VLOOKUP(木発!Q191,リスト!W$1:X549,2,FALSE),"")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VLOOKUP(木発!R191,リスト!U52:AA241,5,FALSE)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IFERROR(VLOOKUP(木発!H192,リスト!G$1:H150,2,FALSE),"")</f>
        <v/>
      </c>
      <c r="J192" s="84"/>
      <c r="K192" s="42" t="str">
        <f>IFERROR(VLOOKUP(木発!J192,リスト!J$1:K246,2,FALSE),"")</f>
        <v/>
      </c>
      <c r="L192" s="84"/>
      <c r="M192" s="42" t="str">
        <f>IFERROR(VLOOKUP(木発!L192,リスト!O$1:P4984,2,FALSE),"")</f>
        <v/>
      </c>
      <c r="N192" s="82"/>
      <c r="O192" s="82" t="e">
        <f>VLOOKUP(Q192,リスト!U51:AA445,2,FALSE)</f>
        <v>#N/A</v>
      </c>
      <c r="P192" s="82" t="e">
        <f>VLOOKUP(O192,リスト!U:AA,2,FALSE)</f>
        <v>#N/A</v>
      </c>
      <c r="Q192" s="84"/>
      <c r="R192" s="45" t="str">
        <f>IFERROR(VLOOKUP(木発!Q192,リスト!W$1:X550,2,FALSE),"")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VLOOKUP(木発!R192,リスト!U53:AA242,5,FALSE)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IFERROR(VLOOKUP(木発!H193,リスト!G$1:H151,2,FALSE),"")</f>
        <v/>
      </c>
      <c r="J193" s="84"/>
      <c r="K193" s="42" t="str">
        <f>IFERROR(VLOOKUP(木発!J193,リスト!J$1:K247,2,FALSE),"")</f>
        <v/>
      </c>
      <c r="L193" s="84"/>
      <c r="M193" s="42" t="str">
        <f>IFERROR(VLOOKUP(木発!L193,リスト!O$1:P4985,2,FALSE),"")</f>
        <v/>
      </c>
      <c r="N193" s="82"/>
      <c r="O193" s="82" t="e">
        <f>VLOOKUP(Q193,リスト!U52:AA446,2,FALSE)</f>
        <v>#N/A</v>
      </c>
      <c r="P193" s="82" t="e">
        <f>VLOOKUP(O193,リスト!U:AA,2,FALSE)</f>
        <v>#N/A</v>
      </c>
      <c r="Q193" s="84"/>
      <c r="R193" s="45" t="str">
        <f>IFERROR(VLOOKUP(木発!Q193,リスト!W$1:X551,2,FALSE),"")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VLOOKUP(木発!R193,リスト!U54:AA243,5,FALSE)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IFERROR(VLOOKUP(木発!H194,リスト!G$1:H152,2,FALSE),"")</f>
        <v/>
      </c>
      <c r="J194" s="84"/>
      <c r="K194" s="42" t="str">
        <f>IFERROR(VLOOKUP(木発!J194,リスト!J$1:K248,2,FALSE),"")</f>
        <v/>
      </c>
      <c r="L194" s="84"/>
      <c r="M194" s="42" t="str">
        <f>IFERROR(VLOOKUP(木発!L194,リスト!O$1:P4986,2,FALSE),"")</f>
        <v/>
      </c>
      <c r="N194" s="82"/>
      <c r="O194" s="82" t="e">
        <f>VLOOKUP(Q194,リスト!U53:AA447,2,FALSE)</f>
        <v>#N/A</v>
      </c>
      <c r="P194" s="82" t="e">
        <f>VLOOKUP(O194,リスト!U:AA,2,FALSE)</f>
        <v>#N/A</v>
      </c>
      <c r="Q194" s="84"/>
      <c r="R194" s="45" t="str">
        <f>IFERROR(VLOOKUP(木発!Q194,リスト!W$1:X552,2,FALSE),"")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VLOOKUP(木発!R194,リスト!U55:AA244,5,FALSE)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IFERROR(VLOOKUP(木発!H195,リスト!G$1:H153,2,FALSE),"")</f>
        <v/>
      </c>
      <c r="J195" s="84"/>
      <c r="K195" s="42" t="str">
        <f>IFERROR(VLOOKUP(木発!J195,リスト!J$1:K249,2,FALSE),"")</f>
        <v/>
      </c>
      <c r="L195" s="84"/>
      <c r="M195" s="42" t="str">
        <f>IFERROR(VLOOKUP(木発!L195,リスト!O$1:P4987,2,FALSE),"")</f>
        <v/>
      </c>
      <c r="N195" s="82"/>
      <c r="O195" s="82" t="e">
        <f>VLOOKUP(Q195,リスト!U54:AA448,2,FALSE)</f>
        <v>#N/A</v>
      </c>
      <c r="P195" s="82" t="e">
        <f>VLOOKUP(O195,リスト!U:AA,2,FALSE)</f>
        <v>#N/A</v>
      </c>
      <c r="Q195" s="84"/>
      <c r="R195" s="45" t="str">
        <f>IFERROR(VLOOKUP(木発!Q195,リスト!W$1:X553,2,FALSE),"")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VLOOKUP(木発!R195,リスト!U56:AA245,5,FALSE)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IFERROR(VLOOKUP(木発!H196,リスト!G$1:H154,2,FALSE),"")</f>
        <v/>
      </c>
      <c r="J196" s="84"/>
      <c r="K196" s="42" t="str">
        <f>IFERROR(VLOOKUP(木発!J196,リスト!J$1:K250,2,FALSE),"")</f>
        <v/>
      </c>
      <c r="L196" s="84"/>
      <c r="M196" s="42" t="str">
        <f>IFERROR(VLOOKUP(木発!L196,リスト!O$1:P4988,2,FALSE),"")</f>
        <v/>
      </c>
      <c r="N196" s="82"/>
      <c r="O196" s="82" t="e">
        <f>VLOOKUP(Q196,リスト!U55:AA449,2,FALSE)</f>
        <v>#N/A</v>
      </c>
      <c r="P196" s="82" t="e">
        <f>VLOOKUP(O196,リスト!U:AA,2,FALSE)</f>
        <v>#N/A</v>
      </c>
      <c r="Q196" s="84"/>
      <c r="R196" s="45" t="str">
        <f>IFERROR(VLOOKUP(木発!Q196,リスト!W$1:X554,2,FALSE),"")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VLOOKUP(木発!R196,リスト!U57:AA246,5,FALSE)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IFERROR(VLOOKUP(木発!H197,リスト!G$1:H155,2,FALSE),"")</f>
        <v/>
      </c>
      <c r="J197" s="84"/>
      <c r="K197" s="42" t="str">
        <f>IFERROR(VLOOKUP(木発!J197,リスト!J$1:K251,2,FALSE),"")</f>
        <v/>
      </c>
      <c r="L197" s="84"/>
      <c r="M197" s="42" t="str">
        <f>IFERROR(VLOOKUP(木発!L197,リスト!O$1:P4989,2,FALSE),"")</f>
        <v/>
      </c>
      <c r="N197" s="82"/>
      <c r="O197" s="82" t="e">
        <f>VLOOKUP(Q197,リスト!U56:AA450,2,FALSE)</f>
        <v>#N/A</v>
      </c>
      <c r="P197" s="82" t="e">
        <f>VLOOKUP(O197,リスト!U:AA,2,FALSE)</f>
        <v>#N/A</v>
      </c>
      <c r="Q197" s="84"/>
      <c r="R197" s="45" t="str">
        <f>IFERROR(VLOOKUP(木発!Q197,リスト!W$1:X555,2,FALSE),"")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VLOOKUP(木発!R197,リスト!U58:AA247,5,FALSE)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IFERROR(VLOOKUP(木発!H198,リスト!G$1:H156,2,FALSE),"")</f>
        <v/>
      </c>
      <c r="J198" s="84"/>
      <c r="K198" s="42" t="str">
        <f>IFERROR(VLOOKUP(木発!J198,リスト!J$1:K252,2,FALSE),"")</f>
        <v/>
      </c>
      <c r="L198" s="84"/>
      <c r="M198" s="42" t="str">
        <f>IFERROR(VLOOKUP(木発!L198,リスト!O$1:P4990,2,FALSE),"")</f>
        <v/>
      </c>
      <c r="N198" s="82"/>
      <c r="O198" s="82" t="e">
        <f>VLOOKUP(Q198,リスト!U57:AA451,2,FALSE)</f>
        <v>#N/A</v>
      </c>
      <c r="P198" s="82" t="e">
        <f>VLOOKUP(O198,リスト!U:AA,2,FALSE)</f>
        <v>#N/A</v>
      </c>
      <c r="Q198" s="84"/>
      <c r="R198" s="45" t="str">
        <f>IFERROR(VLOOKUP(木発!Q198,リスト!W$1:X556,2,FALSE),"")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VLOOKUP(木発!R198,リスト!U59:AA248,5,FALSE)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IFERROR(VLOOKUP(木発!H199,リスト!G$1:H157,2,FALSE),"")</f>
        <v/>
      </c>
      <c r="J199" s="84"/>
      <c r="K199" s="42" t="str">
        <f>IFERROR(VLOOKUP(木発!J199,リスト!J$1:K253,2,FALSE),"")</f>
        <v/>
      </c>
      <c r="L199" s="84"/>
      <c r="M199" s="42" t="str">
        <f>IFERROR(VLOOKUP(木発!L199,リスト!O$1:P4991,2,FALSE),"")</f>
        <v/>
      </c>
      <c r="N199" s="82"/>
      <c r="O199" s="82" t="e">
        <f>VLOOKUP(Q199,リスト!U58:AA452,2,FALSE)</f>
        <v>#N/A</v>
      </c>
      <c r="P199" s="82" t="e">
        <f>VLOOKUP(O199,リスト!U:AA,2,FALSE)</f>
        <v>#N/A</v>
      </c>
      <c r="Q199" s="84"/>
      <c r="R199" s="45" t="str">
        <f>IFERROR(VLOOKUP(木発!Q199,リスト!W$1:X557,2,FALSE),"")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VLOOKUP(木発!R199,リスト!U60:AA249,5,FALSE)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IFERROR(VLOOKUP(木発!H200,リスト!G$1:H158,2,FALSE),"")</f>
        <v/>
      </c>
      <c r="J200" s="84"/>
      <c r="K200" s="42" t="str">
        <f>IFERROR(VLOOKUP(木発!J200,リスト!J$1:K254,2,FALSE),"")</f>
        <v/>
      </c>
      <c r="L200" s="84"/>
      <c r="M200" s="42" t="str">
        <f>IFERROR(VLOOKUP(木発!L200,リスト!O$1:P4992,2,FALSE),"")</f>
        <v/>
      </c>
      <c r="N200" s="82"/>
      <c r="O200" s="82" t="e">
        <f>VLOOKUP(Q200,リスト!U59:AA453,2,FALSE)</f>
        <v>#N/A</v>
      </c>
      <c r="P200" s="82" t="e">
        <f>VLOOKUP(O200,リスト!U:AA,2,FALSE)</f>
        <v>#N/A</v>
      </c>
      <c r="Q200" s="84"/>
      <c r="R200" s="45" t="str">
        <f>IFERROR(VLOOKUP(木発!Q200,リスト!W$1:X558,2,FALSE),"")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VLOOKUP(木発!R200,リスト!U61:AA250,5,FALSE)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IFERROR(VLOOKUP(木発!H201,リスト!G$1:H159,2,FALSE),"")</f>
        <v/>
      </c>
      <c r="J201" s="84"/>
      <c r="K201" s="42" t="str">
        <f>IFERROR(VLOOKUP(木発!J201,リスト!J$1:K255,2,FALSE),"")</f>
        <v/>
      </c>
      <c r="L201" s="84"/>
      <c r="M201" s="42" t="str">
        <f>IFERROR(VLOOKUP(木発!L201,リスト!O$1:P4993,2,FALSE),"")</f>
        <v/>
      </c>
      <c r="N201" s="82"/>
      <c r="O201" s="82" t="e">
        <f>VLOOKUP(Q201,リスト!U60:AA454,2,FALSE)</f>
        <v>#N/A</v>
      </c>
      <c r="P201" s="82" t="e">
        <f>VLOOKUP(O201,リスト!U:AA,2,FALSE)</f>
        <v>#N/A</v>
      </c>
      <c r="Q201" s="84"/>
      <c r="R201" s="45" t="str">
        <f>IFERROR(VLOOKUP(木発!Q201,リスト!W$1:X559,2,FALSE),"")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VLOOKUP(木発!R201,リスト!U62:AA251,5,FALSE)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IFERROR(VLOOKUP(木発!H202,リスト!G$1:H160,2,FALSE),"")</f>
        <v/>
      </c>
      <c r="J202" s="84"/>
      <c r="K202" s="42" t="str">
        <f>IFERROR(VLOOKUP(木発!J202,リスト!J$1:K256,2,FALSE),"")</f>
        <v/>
      </c>
      <c r="L202" s="84"/>
      <c r="M202" s="42" t="str">
        <f>IFERROR(VLOOKUP(木発!L202,リスト!O$1:P4994,2,FALSE),"")</f>
        <v/>
      </c>
      <c r="N202" s="82"/>
      <c r="O202" s="82" t="e">
        <f>VLOOKUP(Q202,リスト!U61:AA455,2,FALSE)</f>
        <v>#N/A</v>
      </c>
      <c r="P202" s="82" t="e">
        <f>VLOOKUP(O202,リスト!U:AA,2,FALSE)</f>
        <v>#N/A</v>
      </c>
      <c r="Q202" s="84"/>
      <c r="R202" s="45" t="str">
        <f>IFERROR(VLOOKUP(木発!Q202,リスト!W$1:X560,2,FALSE),"")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VLOOKUP(木発!R202,リスト!U63:AA252,5,FALSE)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IFERROR(VLOOKUP(木発!H203,リスト!G$1:H161,2,FALSE),"")</f>
        <v/>
      </c>
      <c r="J203" s="84"/>
      <c r="K203" s="42" t="str">
        <f>IFERROR(VLOOKUP(木発!J203,リスト!J$1:K257,2,FALSE),"")</f>
        <v/>
      </c>
      <c r="L203" s="84"/>
      <c r="M203" s="42" t="str">
        <f>IFERROR(VLOOKUP(木発!L203,リスト!O$1:P4995,2,FALSE),"")</f>
        <v/>
      </c>
      <c r="N203" s="82"/>
      <c r="O203" s="82" t="e">
        <f>VLOOKUP(Q203,リスト!U62:AA456,2,FALSE)</f>
        <v>#N/A</v>
      </c>
      <c r="P203" s="82" t="e">
        <f>VLOOKUP(O203,リスト!U:AA,2,FALSE)</f>
        <v>#N/A</v>
      </c>
      <c r="Q203" s="84"/>
      <c r="R203" s="45" t="str">
        <f>IFERROR(VLOOKUP(木発!Q203,リスト!W$1:X561,2,FALSE),"")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VLOOKUP(木発!R203,リスト!U64:AA253,5,FALSE)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IFERROR(VLOOKUP(木発!H204,リスト!G$1:H162,2,FALSE),"")</f>
        <v/>
      </c>
      <c r="J204" s="84"/>
      <c r="K204" s="42" t="str">
        <f>IFERROR(VLOOKUP(木発!J204,リスト!J$1:K258,2,FALSE),"")</f>
        <v/>
      </c>
      <c r="L204" s="84"/>
      <c r="M204" s="42" t="str">
        <f>IFERROR(VLOOKUP(木発!L204,リスト!O$1:P4996,2,FALSE),"")</f>
        <v/>
      </c>
      <c r="N204" s="82"/>
      <c r="O204" s="82" t="e">
        <f>VLOOKUP(Q204,リスト!U63:AA457,2,FALSE)</f>
        <v>#N/A</v>
      </c>
      <c r="P204" s="82" t="e">
        <f>VLOOKUP(O204,リスト!U:AA,2,FALSE)</f>
        <v>#N/A</v>
      </c>
      <c r="Q204" s="84"/>
      <c r="R204" s="45" t="str">
        <f>IFERROR(VLOOKUP(木発!Q204,リスト!W$1:X562,2,FALSE),"")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VLOOKUP(木発!R204,リスト!U65:AA254,5,FALSE)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IFERROR(VLOOKUP(木発!H205,リスト!G$1:H163,2,FALSE),"")</f>
        <v/>
      </c>
      <c r="J205" s="84"/>
      <c r="K205" s="42" t="str">
        <f>IFERROR(VLOOKUP(木発!J205,リスト!J$1:K259,2,FALSE),"")</f>
        <v/>
      </c>
      <c r="L205" s="84"/>
      <c r="M205" s="42" t="str">
        <f>IFERROR(VLOOKUP(木発!L205,リスト!O$1:P4997,2,FALSE),"")</f>
        <v/>
      </c>
      <c r="N205" s="82"/>
      <c r="O205" s="82" t="e">
        <f>VLOOKUP(Q205,リスト!U64:AA458,2,FALSE)</f>
        <v>#N/A</v>
      </c>
      <c r="P205" s="82" t="e">
        <f>VLOOKUP(O205,リスト!U:AA,2,FALSE)</f>
        <v>#N/A</v>
      </c>
      <c r="Q205" s="84"/>
      <c r="R205" s="45" t="str">
        <f>IFERROR(VLOOKUP(木発!Q205,リスト!W$1:X563,2,FALSE),"")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VLOOKUP(木発!R205,リスト!U66:AA255,5,FALSE)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IFERROR(VLOOKUP(木発!H206,リスト!G$1:H164,2,FALSE),"")</f>
        <v/>
      </c>
      <c r="J206" s="84"/>
      <c r="K206" s="42" t="str">
        <f>IFERROR(VLOOKUP(木発!J206,リスト!J$1:K260,2,FALSE),"")</f>
        <v/>
      </c>
      <c r="L206" s="84"/>
      <c r="M206" s="42" t="str">
        <f>IFERROR(VLOOKUP(木発!L206,リスト!O$1:P4998,2,FALSE),"")</f>
        <v/>
      </c>
      <c r="N206" s="82"/>
      <c r="O206" s="82" t="e">
        <f>VLOOKUP(Q206,リスト!U65:AA459,2,FALSE)</f>
        <v>#N/A</v>
      </c>
      <c r="P206" s="82" t="e">
        <f>VLOOKUP(O206,リスト!U:AA,2,FALSE)</f>
        <v>#N/A</v>
      </c>
      <c r="Q206" s="84"/>
      <c r="R206" s="45" t="str">
        <f>IFERROR(VLOOKUP(木発!Q206,リスト!W$1:X564,2,FALSE),"")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VLOOKUP(木発!R206,リスト!U67:AA256,5,FALSE)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IFERROR(VLOOKUP(木発!H207,リスト!G$1:H165,2,FALSE),"")</f>
        <v/>
      </c>
      <c r="J207" s="84"/>
      <c r="K207" s="42" t="str">
        <f>IFERROR(VLOOKUP(木発!J207,リスト!J$1:K261,2,FALSE),"")</f>
        <v/>
      </c>
      <c r="L207" s="84"/>
      <c r="M207" s="42" t="str">
        <f>IFERROR(VLOOKUP(木発!L207,リスト!O$1:P4999,2,FALSE),"")</f>
        <v/>
      </c>
      <c r="N207" s="82"/>
      <c r="O207" s="82" t="e">
        <f>VLOOKUP(Q207,リスト!U66:AA460,2,FALSE)</f>
        <v>#N/A</v>
      </c>
      <c r="P207" s="82" t="e">
        <f>VLOOKUP(O207,リスト!U:AA,2,FALSE)</f>
        <v>#N/A</v>
      </c>
      <c r="Q207" s="84"/>
      <c r="R207" s="45" t="str">
        <f>IFERROR(VLOOKUP(木発!Q207,リスト!W$1:X565,2,FALSE),"")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VLOOKUP(木発!R207,リスト!U68:AA257,5,FALSE)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IFERROR(VLOOKUP(木発!H208,リスト!G$1:H166,2,FALSE),"")</f>
        <v/>
      </c>
      <c r="J208" s="84"/>
      <c r="K208" s="42" t="str">
        <f>IFERROR(VLOOKUP(木発!J208,リスト!J$1:K262,2,FALSE),"")</f>
        <v/>
      </c>
      <c r="L208" s="84"/>
      <c r="M208" s="42" t="str">
        <f>IFERROR(VLOOKUP(木発!L208,リスト!O$1:P5000,2,FALSE),"")</f>
        <v/>
      </c>
      <c r="N208" s="82"/>
      <c r="O208" s="82" t="e">
        <f>VLOOKUP(Q208,リスト!U67:AA461,2,FALSE)</f>
        <v>#N/A</v>
      </c>
      <c r="P208" s="82" t="e">
        <f>VLOOKUP(O208,リスト!U:AA,2,FALSE)</f>
        <v>#N/A</v>
      </c>
      <c r="Q208" s="84"/>
      <c r="R208" s="45" t="str">
        <f>IFERROR(VLOOKUP(木発!Q208,リスト!W$1:X566,2,FALSE),"")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VLOOKUP(木発!R208,リスト!U69:AA258,5,FALSE)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IFERROR(VLOOKUP(木発!H209,リスト!G$1:H167,2,FALSE),"")</f>
        <v/>
      </c>
      <c r="J209" s="84"/>
      <c r="K209" s="42" t="str">
        <f>IFERROR(VLOOKUP(木発!J209,リスト!J$1:K263,2,FALSE),"")</f>
        <v/>
      </c>
      <c r="L209" s="84"/>
      <c r="M209" s="42" t="str">
        <f>IFERROR(VLOOKUP(木発!L209,リスト!O$1:P5001,2,FALSE),"")</f>
        <v/>
      </c>
      <c r="N209" s="82"/>
      <c r="O209" s="82" t="e">
        <f>VLOOKUP(Q209,リスト!U68:AA462,2,FALSE)</f>
        <v>#N/A</v>
      </c>
      <c r="P209" s="82" t="e">
        <f>VLOOKUP(O209,リスト!U:AA,2,FALSE)</f>
        <v>#N/A</v>
      </c>
      <c r="Q209" s="84"/>
      <c r="R209" s="45" t="str">
        <f>IFERROR(VLOOKUP(木発!Q209,リスト!W$1:X567,2,FALSE),"")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VLOOKUP(木発!R209,リスト!U70:AA259,5,FALSE)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IFERROR(VLOOKUP(木発!H210,リスト!G$1:H168,2,FALSE),"")</f>
        <v/>
      </c>
      <c r="J210" s="84"/>
      <c r="K210" s="42" t="str">
        <f>IFERROR(VLOOKUP(木発!J210,リスト!J$1:K264,2,FALSE),"")</f>
        <v/>
      </c>
      <c r="L210" s="84"/>
      <c r="M210" s="42" t="str">
        <f>IFERROR(VLOOKUP(木発!L210,リスト!O$1:P5002,2,FALSE),"")</f>
        <v/>
      </c>
      <c r="N210" s="82"/>
      <c r="O210" s="82" t="e">
        <f>VLOOKUP(Q210,リスト!U69:AA463,2,FALSE)</f>
        <v>#N/A</v>
      </c>
      <c r="P210" s="82" t="e">
        <f>VLOOKUP(O210,リスト!U:AA,2,FALSE)</f>
        <v>#N/A</v>
      </c>
      <c r="Q210" s="84"/>
      <c r="R210" s="45" t="str">
        <f>IFERROR(VLOOKUP(木発!Q210,リスト!W$1:X568,2,FALSE),"")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VLOOKUP(木発!R210,リスト!U71:AA260,5,FALSE)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IFERROR(VLOOKUP(木発!H211,リスト!G$1:H169,2,FALSE),"")</f>
        <v/>
      </c>
      <c r="J211" s="84"/>
      <c r="K211" s="42" t="str">
        <f>IFERROR(VLOOKUP(木発!J211,リスト!J$1:K265,2,FALSE),"")</f>
        <v/>
      </c>
      <c r="L211" s="84"/>
      <c r="M211" s="42" t="str">
        <f>IFERROR(VLOOKUP(木発!L211,リスト!O$1:P5003,2,FALSE),"")</f>
        <v/>
      </c>
      <c r="N211" s="82"/>
      <c r="O211" s="82" t="e">
        <f>VLOOKUP(Q211,リスト!U70:AA464,2,FALSE)</f>
        <v>#N/A</v>
      </c>
      <c r="P211" s="82" t="e">
        <f>VLOOKUP(O211,リスト!U:AA,2,FALSE)</f>
        <v>#N/A</v>
      </c>
      <c r="Q211" s="84"/>
      <c r="R211" s="45" t="str">
        <f>IFERROR(VLOOKUP(木発!Q211,リスト!W$1:X569,2,FALSE),"")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VLOOKUP(木発!R211,リスト!U72:AA261,5,FALSE)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IFERROR(VLOOKUP(木発!H212,リスト!G$1:H170,2,FALSE),"")</f>
        <v/>
      </c>
      <c r="J212" s="84"/>
      <c r="K212" s="42" t="str">
        <f>IFERROR(VLOOKUP(木発!J212,リスト!J$1:K266,2,FALSE),"")</f>
        <v/>
      </c>
      <c r="L212" s="84"/>
      <c r="M212" s="42" t="str">
        <f>IFERROR(VLOOKUP(木発!L212,リスト!O$1:P5004,2,FALSE),"")</f>
        <v/>
      </c>
      <c r="N212" s="82"/>
      <c r="O212" s="82" t="e">
        <f>VLOOKUP(Q212,リスト!U71:AA465,2,FALSE)</f>
        <v>#N/A</v>
      </c>
      <c r="P212" s="82" t="e">
        <f>VLOOKUP(O212,リスト!U:AA,2,FALSE)</f>
        <v>#N/A</v>
      </c>
      <c r="Q212" s="84"/>
      <c r="R212" s="45" t="str">
        <f>IFERROR(VLOOKUP(木発!Q212,リスト!W$1:X570,2,FALSE),"")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VLOOKUP(木発!R212,リスト!U73:AA262,5,FALSE)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IFERROR(VLOOKUP(木発!H213,リスト!G$1:H171,2,FALSE),"")</f>
        <v/>
      </c>
      <c r="J213" s="84"/>
      <c r="K213" s="42" t="str">
        <f>IFERROR(VLOOKUP(木発!J213,リスト!J$1:K267,2,FALSE),"")</f>
        <v/>
      </c>
      <c r="L213" s="84"/>
      <c r="M213" s="42" t="str">
        <f>IFERROR(VLOOKUP(木発!L213,リスト!O$1:P5005,2,FALSE),"")</f>
        <v/>
      </c>
      <c r="N213" s="82"/>
      <c r="O213" s="82" t="e">
        <f>VLOOKUP(Q213,リスト!U72:AA466,2,FALSE)</f>
        <v>#N/A</v>
      </c>
      <c r="P213" s="82" t="e">
        <f>VLOOKUP(O213,リスト!U:AA,2,FALSE)</f>
        <v>#N/A</v>
      </c>
      <c r="Q213" s="84"/>
      <c r="R213" s="45" t="str">
        <f>IFERROR(VLOOKUP(木発!Q213,リスト!W$1:X571,2,FALSE),"")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VLOOKUP(木発!R213,リスト!U74:AA263,5,FALSE)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IFERROR(VLOOKUP(木発!H214,リスト!G$1:H172,2,FALSE),"")</f>
        <v/>
      </c>
      <c r="J214" s="84"/>
      <c r="K214" s="42" t="str">
        <f>IFERROR(VLOOKUP(木発!J214,リスト!J$1:K268,2,FALSE),"")</f>
        <v/>
      </c>
      <c r="L214" s="84"/>
      <c r="M214" s="42" t="str">
        <f>IFERROR(VLOOKUP(木発!L214,リスト!O$1:P5006,2,FALSE),"")</f>
        <v/>
      </c>
      <c r="N214" s="82"/>
      <c r="O214" s="82" t="e">
        <f>VLOOKUP(Q214,リスト!U73:AA467,2,FALSE)</f>
        <v>#N/A</v>
      </c>
      <c r="P214" s="82" t="e">
        <f>VLOOKUP(O214,リスト!U:AA,2,FALSE)</f>
        <v>#N/A</v>
      </c>
      <c r="Q214" s="84"/>
      <c r="R214" s="45" t="str">
        <f>IFERROR(VLOOKUP(木発!Q214,リスト!W$1:X572,2,FALSE),"")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VLOOKUP(木発!R214,リスト!U75:AA264,5,FALSE)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IFERROR(VLOOKUP(木発!J215,リスト!J$1:K269,2,FALSE),"")</f>
        <v/>
      </c>
      <c r="L215" s="84"/>
      <c r="M215" s="42" t="str">
        <f>IFERROR(VLOOKUP(木発!L215,リスト!O$1:P5007,2,FALSE),"")</f>
        <v/>
      </c>
      <c r="N215" s="82"/>
      <c r="O215" s="82" t="e">
        <f>VLOOKUP(Q215,リスト!U74:AA468,2,FALSE)</f>
        <v>#N/A</v>
      </c>
      <c r="P215" s="82" t="e">
        <f>VLOOKUP(O215,リスト!U:AA,2,FALSE)</f>
        <v>#N/A</v>
      </c>
      <c r="Q215" s="84"/>
      <c r="R215" s="45" t="str">
        <f>IFERROR(VLOOKUP(木発!Q215,リスト!W$1:X573,2,FALSE),"")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VLOOKUP(木発!R215,リスト!U76:AA265,5,FALSE)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IFERROR(VLOOKUP(木発!H216,リスト!G$1:H135,2,FALSE),"")</f>
        <v/>
      </c>
      <c r="J216" s="84"/>
      <c r="K216" s="42" t="str">
        <f>IFERROR(VLOOKUP(木発!J216,リスト!J$1:K270,2,FALSE),"")</f>
        <v/>
      </c>
      <c r="L216" s="84"/>
      <c r="M216" s="42" t="str">
        <f>IFERROR(VLOOKUP(木発!L216,リスト!O$1:P5008,2,FALSE),"")</f>
        <v/>
      </c>
      <c r="N216" s="82"/>
      <c r="O216" s="82" t="e">
        <f>VLOOKUP(Q216,リスト!U75:AA469,2,FALSE)</f>
        <v>#N/A</v>
      </c>
      <c r="P216" s="82" t="e">
        <f>VLOOKUP(O216,リスト!U:AA,2,FALSE)</f>
        <v>#N/A</v>
      </c>
      <c r="Q216" s="84"/>
      <c r="R216" s="45" t="str">
        <f>IFERROR(VLOOKUP(木発!Q216,リスト!W$1:X574,2,FALSE),"")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VLOOKUP(木発!R216,リスト!U77:AA266,5,FALSE)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IFERROR(VLOOKUP(木発!H217,リスト!G$1:H136,2,FALSE),"")</f>
        <v/>
      </c>
      <c r="J217" s="84"/>
      <c r="K217" s="42" t="str">
        <f>IFERROR(VLOOKUP(木発!J217,リスト!J$1:K271,2,FALSE),"")</f>
        <v/>
      </c>
      <c r="L217" s="84"/>
      <c r="M217" s="42" t="str">
        <f>IFERROR(VLOOKUP(木発!L217,リスト!O$1:P5009,2,FALSE),"")</f>
        <v/>
      </c>
      <c r="N217" s="82"/>
      <c r="O217" s="82" t="e">
        <f>VLOOKUP(Q217,リスト!U76:AA470,2,FALSE)</f>
        <v>#N/A</v>
      </c>
      <c r="P217" s="82" t="e">
        <f>VLOOKUP(O217,リスト!U:AA,2,FALSE)</f>
        <v>#N/A</v>
      </c>
      <c r="Q217" s="84"/>
      <c r="R217" s="45" t="str">
        <f>IFERROR(VLOOKUP(木発!Q217,リスト!W$1:X575,2,FALSE),"")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VLOOKUP(木発!R217,リスト!U78:AA267,5,FALSE)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IFERROR(VLOOKUP(木発!H218,リスト!G$1:H137,2,FALSE),"")</f>
        <v/>
      </c>
      <c r="J218" s="84"/>
      <c r="K218" s="42" t="str">
        <f>IFERROR(VLOOKUP(木発!J218,リスト!J$1:K272,2,FALSE),"")</f>
        <v/>
      </c>
      <c r="L218" s="84"/>
      <c r="M218" s="42" t="str">
        <f>IFERROR(VLOOKUP(木発!L218,リスト!O$1:P5010,2,FALSE),"")</f>
        <v/>
      </c>
      <c r="N218" s="82"/>
      <c r="O218" s="82" t="e">
        <f>VLOOKUP(Q218,リスト!U77:AA471,2,FALSE)</f>
        <v>#N/A</v>
      </c>
      <c r="P218" s="82" t="e">
        <f>VLOOKUP(O218,リスト!U:AA,2,FALSE)</f>
        <v>#N/A</v>
      </c>
      <c r="Q218" s="84"/>
      <c r="R218" s="45" t="str">
        <f>IFERROR(VLOOKUP(木発!Q218,リスト!W$1:X576,2,FALSE),"")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VLOOKUP(木発!R218,リスト!U79:AA268,5,FALSE)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IFERROR(VLOOKUP(木発!H219,リスト!G$1:H138,2,FALSE),"")</f>
        <v/>
      </c>
      <c r="J219" s="84"/>
      <c r="K219" s="42" t="str">
        <f>IFERROR(VLOOKUP(木発!J219,リスト!J$1:K273,2,FALSE),"")</f>
        <v/>
      </c>
      <c r="L219" s="84"/>
      <c r="M219" s="42" t="str">
        <f>IFERROR(VLOOKUP(木発!L219,リスト!O$1:P5011,2,FALSE),"")</f>
        <v/>
      </c>
      <c r="N219" s="82"/>
      <c r="O219" s="82" t="e">
        <f>VLOOKUP(Q219,リスト!U78:AA472,2,FALSE)</f>
        <v>#N/A</v>
      </c>
      <c r="P219" s="82" t="e">
        <f>VLOOKUP(O219,リスト!U:AA,2,FALSE)</f>
        <v>#N/A</v>
      </c>
      <c r="Q219" s="84"/>
      <c r="R219" s="45" t="str">
        <f>IFERROR(VLOOKUP(木発!Q219,リスト!W$1:X577,2,FALSE),"")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VLOOKUP(木発!R219,リスト!U80:AA269,5,FALSE)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IFERROR(VLOOKUP(木発!H220,リスト!G$1:H139,2,FALSE),"")</f>
        <v/>
      </c>
      <c r="J220" s="84"/>
      <c r="K220" s="42" t="str">
        <f>IFERROR(VLOOKUP(木発!J220,リスト!J$1:K274,2,FALSE),"")</f>
        <v/>
      </c>
      <c r="L220" s="84"/>
      <c r="M220" s="42" t="str">
        <f>IFERROR(VLOOKUP(木発!L220,リスト!O$1:P5012,2,FALSE),"")</f>
        <v/>
      </c>
      <c r="N220" s="82"/>
      <c r="O220" s="82" t="e">
        <f>VLOOKUP(Q220,リスト!U79:AA473,2,FALSE)</f>
        <v>#N/A</v>
      </c>
      <c r="P220" s="82" t="e">
        <f>VLOOKUP(O220,リスト!U:AA,2,FALSE)</f>
        <v>#N/A</v>
      </c>
      <c r="Q220" s="84"/>
      <c r="R220" s="45" t="str">
        <f>IFERROR(VLOOKUP(木発!Q220,リスト!W$1:X578,2,FALSE),"")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VLOOKUP(木発!R220,リスト!U81:AA270,5,FALSE)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IFERROR(VLOOKUP(木発!H221,リスト!G$1:H140,2,FALSE),"")</f>
        <v/>
      </c>
      <c r="J221" s="84"/>
      <c r="K221" s="42" t="str">
        <f>IFERROR(VLOOKUP(木発!J221,リスト!J$1:K275,2,FALSE),"")</f>
        <v/>
      </c>
      <c r="L221" s="84"/>
      <c r="M221" s="42" t="str">
        <f>IFERROR(VLOOKUP(木発!L221,リスト!O$1:P5013,2,FALSE),"")</f>
        <v/>
      </c>
      <c r="N221" s="82"/>
      <c r="O221" s="82" t="e">
        <f>VLOOKUP(Q221,リスト!U80:AA474,2,FALSE)</f>
        <v>#N/A</v>
      </c>
      <c r="P221" s="82" t="e">
        <f>VLOOKUP(O221,リスト!U:AA,2,FALSE)</f>
        <v>#N/A</v>
      </c>
      <c r="Q221" s="84"/>
      <c r="R221" s="45" t="str">
        <f>IFERROR(VLOOKUP(木発!Q221,リスト!W$1:X579,2,FALSE),"")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VLOOKUP(木発!R221,リスト!U82:AA271,5,FALSE)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IFERROR(VLOOKUP(木発!H222,リスト!G$1:H141,2,FALSE),"")</f>
        <v/>
      </c>
      <c r="J222" s="84"/>
      <c r="K222" s="42" t="str">
        <f>IFERROR(VLOOKUP(木発!J222,リスト!J$1:K276,2,FALSE),"")</f>
        <v/>
      </c>
      <c r="L222" s="84"/>
      <c r="M222" s="42" t="str">
        <f>IFERROR(VLOOKUP(木発!L222,リスト!O$1:P5014,2,FALSE),"")</f>
        <v/>
      </c>
      <c r="N222" s="82"/>
      <c r="O222" s="82" t="e">
        <f>VLOOKUP(Q222,リスト!U81:AA475,2,FALSE)</f>
        <v>#N/A</v>
      </c>
      <c r="P222" s="82" t="e">
        <f>VLOOKUP(O222,リスト!U:AA,2,FALSE)</f>
        <v>#N/A</v>
      </c>
      <c r="Q222" s="84"/>
      <c r="R222" s="45" t="str">
        <f>IFERROR(VLOOKUP(木発!Q222,リスト!W$1:X580,2,FALSE),"")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VLOOKUP(木発!R222,リスト!U83:AA272,5,FALSE)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IFERROR(VLOOKUP(木発!H223,リスト!G$1:H142,2,FALSE),"")</f>
        <v/>
      </c>
      <c r="J223" s="84"/>
      <c r="K223" s="42" t="str">
        <f>IFERROR(VLOOKUP(木発!J223,リスト!J$1:K277,2,FALSE),"")</f>
        <v/>
      </c>
      <c r="L223" s="84"/>
      <c r="M223" s="42" t="str">
        <f>IFERROR(VLOOKUP(木発!L223,リスト!O$1:P5015,2,FALSE),"")</f>
        <v/>
      </c>
      <c r="N223" s="82"/>
      <c r="O223" s="82" t="e">
        <f>VLOOKUP(Q223,リスト!U82:AA476,2,FALSE)</f>
        <v>#N/A</v>
      </c>
      <c r="P223" s="82" t="e">
        <f>VLOOKUP(O223,リスト!U:AA,2,FALSE)</f>
        <v>#N/A</v>
      </c>
      <c r="Q223" s="84"/>
      <c r="R223" s="45" t="str">
        <f>IFERROR(VLOOKUP(木発!Q223,リスト!W$1:X581,2,FALSE),"")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VLOOKUP(木発!R223,リスト!U84:AA273,5,FALSE)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IFERROR(VLOOKUP(木発!H224,リスト!G$1:H143,2,FALSE),"")</f>
        <v/>
      </c>
      <c r="J224" s="84"/>
      <c r="K224" s="42" t="str">
        <f>IFERROR(VLOOKUP(木発!J224,リスト!J$1:K278,2,FALSE),"")</f>
        <v/>
      </c>
      <c r="L224" s="84"/>
      <c r="M224" s="42" t="str">
        <f>IFERROR(VLOOKUP(木発!L224,リスト!O$1:P5016,2,FALSE),"")</f>
        <v/>
      </c>
      <c r="N224" s="82"/>
      <c r="O224" s="82" t="e">
        <f>VLOOKUP(Q224,リスト!U83:AA477,2,FALSE)</f>
        <v>#N/A</v>
      </c>
      <c r="P224" s="82" t="e">
        <f>VLOOKUP(O224,リスト!U:AA,2,FALSE)</f>
        <v>#N/A</v>
      </c>
      <c r="Q224" s="84"/>
      <c r="R224" s="45" t="str">
        <f>IFERROR(VLOOKUP(木発!Q224,リスト!W$1:X582,2,FALSE),"")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VLOOKUP(木発!R224,リスト!U85:AA274,5,FALSE)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IFERROR(VLOOKUP(木発!H225,リスト!G$1:H144,2,FALSE),"")</f>
        <v/>
      </c>
      <c r="J225" s="84"/>
      <c r="K225" s="42" t="str">
        <f>IFERROR(VLOOKUP(木発!J225,リスト!J$1:K279,2,FALSE),"")</f>
        <v/>
      </c>
      <c r="L225" s="84"/>
      <c r="M225" s="42" t="str">
        <f>IFERROR(VLOOKUP(木発!L225,リスト!O$1:P5017,2,FALSE),"")</f>
        <v/>
      </c>
      <c r="N225" s="82"/>
      <c r="O225" s="82" t="e">
        <f>VLOOKUP(Q225,リスト!U84:AA478,2,FALSE)</f>
        <v>#N/A</v>
      </c>
      <c r="P225" s="82" t="e">
        <f>VLOOKUP(O225,リスト!U:AA,2,FALSE)</f>
        <v>#N/A</v>
      </c>
      <c r="Q225" s="84"/>
      <c r="R225" s="45" t="str">
        <f>IFERROR(VLOOKUP(木発!Q225,リスト!W$1:X583,2,FALSE),"")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VLOOKUP(木発!R225,リスト!U86:AA275,5,FALSE)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IFERROR(VLOOKUP(木発!H226,リスト!G$1:H145,2,FALSE),"")</f>
        <v/>
      </c>
      <c r="J226" s="84"/>
      <c r="K226" s="42" t="str">
        <f>IFERROR(VLOOKUP(木発!J226,リスト!J$1:K280,2,FALSE),"")</f>
        <v/>
      </c>
      <c r="L226" s="84"/>
      <c r="M226" s="42" t="str">
        <f>IFERROR(VLOOKUP(木発!L226,リスト!O$1:P5018,2,FALSE),"")</f>
        <v/>
      </c>
      <c r="N226" s="82"/>
      <c r="O226" s="82" t="e">
        <f>VLOOKUP(Q226,リスト!U85:AA479,2,FALSE)</f>
        <v>#N/A</v>
      </c>
      <c r="P226" s="82" t="e">
        <f>VLOOKUP(O226,リスト!U:AA,2,FALSE)</f>
        <v>#N/A</v>
      </c>
      <c r="Q226" s="84"/>
      <c r="R226" s="45" t="str">
        <f>IFERROR(VLOOKUP(木発!Q226,リスト!W$1:X584,2,FALSE),"")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VLOOKUP(木発!R226,リスト!U87:AA276,5,FALSE)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IFERROR(VLOOKUP(木発!H227,リスト!G$1:H146,2,FALSE),"")</f>
        <v/>
      </c>
      <c r="J227" s="84"/>
      <c r="K227" s="42" t="str">
        <f>IFERROR(VLOOKUP(木発!J227,リスト!J$1:K281,2,FALSE),"")</f>
        <v/>
      </c>
      <c r="L227" s="84"/>
      <c r="M227" s="42" t="str">
        <f>IFERROR(VLOOKUP(木発!L227,リスト!O$1:P5019,2,FALSE),"")</f>
        <v/>
      </c>
      <c r="N227" s="82"/>
      <c r="O227" s="82" t="e">
        <f>VLOOKUP(Q227,リスト!U86:AA480,2,FALSE)</f>
        <v>#N/A</v>
      </c>
      <c r="P227" s="82" t="e">
        <f>VLOOKUP(O227,リスト!U:AA,2,FALSE)</f>
        <v>#N/A</v>
      </c>
      <c r="Q227" s="84"/>
      <c r="R227" s="45" t="str">
        <f>IFERROR(VLOOKUP(木発!Q227,リスト!W$1:X585,2,FALSE),"")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VLOOKUP(木発!R227,リスト!U88:AA277,5,FALSE)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IFERROR(VLOOKUP(木発!H228,リスト!G$1:H147,2,FALSE),"")</f>
        <v/>
      </c>
      <c r="J228" s="84"/>
      <c r="K228" s="42" t="str">
        <f>IFERROR(VLOOKUP(木発!J228,リスト!J$1:K282,2,FALSE),"")</f>
        <v/>
      </c>
      <c r="L228" s="84"/>
      <c r="M228" s="42" t="str">
        <f>IFERROR(VLOOKUP(木発!L228,リスト!O$1:P5020,2,FALSE),"")</f>
        <v/>
      </c>
      <c r="N228" s="82"/>
      <c r="O228" s="82" t="e">
        <f>VLOOKUP(Q228,リスト!U87:AA481,2,FALSE)</f>
        <v>#N/A</v>
      </c>
      <c r="P228" s="82" t="e">
        <f>VLOOKUP(O228,リスト!U:AA,2,FALSE)</f>
        <v>#N/A</v>
      </c>
      <c r="Q228" s="84"/>
      <c r="R228" s="45" t="str">
        <f>IFERROR(VLOOKUP(木発!Q228,リスト!W$1:X586,2,FALSE),"")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VLOOKUP(木発!R228,リスト!U89:AA278,5,FALSE)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IFERROR(VLOOKUP(木発!H229,リスト!G$1:H148,2,FALSE),"")</f>
        <v/>
      </c>
      <c r="J229" s="84"/>
      <c r="K229" s="42" t="str">
        <f>IFERROR(VLOOKUP(木発!J229,リスト!J$1:K283,2,FALSE),"")</f>
        <v/>
      </c>
      <c r="L229" s="84"/>
      <c r="M229" s="42" t="str">
        <f>IFERROR(VLOOKUP(木発!L229,リスト!O$1:P5021,2,FALSE),"")</f>
        <v/>
      </c>
      <c r="N229" s="82"/>
      <c r="O229" s="82" t="e">
        <f>VLOOKUP(Q229,リスト!U88:AA482,2,FALSE)</f>
        <v>#N/A</v>
      </c>
      <c r="P229" s="82" t="e">
        <f>VLOOKUP(O229,リスト!U:AA,2,FALSE)</f>
        <v>#N/A</v>
      </c>
      <c r="Q229" s="84"/>
      <c r="R229" s="45" t="str">
        <f>IFERROR(VLOOKUP(木発!Q229,リスト!W$1:X587,2,FALSE),"")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VLOOKUP(木発!R229,リスト!U90:AA279,5,FALSE)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IFERROR(VLOOKUP(木発!H230,リスト!G$1:H149,2,FALSE),"")</f>
        <v/>
      </c>
      <c r="J230" s="84"/>
      <c r="K230" s="42" t="str">
        <f>IFERROR(VLOOKUP(木発!J230,リスト!J$1:K284,2,FALSE),"")</f>
        <v/>
      </c>
      <c r="L230" s="84"/>
      <c r="M230" s="42" t="str">
        <f>IFERROR(VLOOKUP(木発!L230,リスト!O$1:P5022,2,FALSE),"")</f>
        <v/>
      </c>
      <c r="N230" s="82"/>
      <c r="O230" s="82" t="e">
        <f>VLOOKUP(Q230,リスト!U89:AA483,2,FALSE)</f>
        <v>#N/A</v>
      </c>
      <c r="P230" s="82" t="e">
        <f>VLOOKUP(O230,リスト!U:AA,2,FALSE)</f>
        <v>#N/A</v>
      </c>
      <c r="Q230" s="84"/>
      <c r="R230" s="45" t="str">
        <f>IFERROR(VLOOKUP(木発!Q230,リスト!W$1:X588,2,FALSE),"")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VLOOKUP(木発!R230,リスト!U91:AA280,5,FALSE)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IFERROR(VLOOKUP(木発!H231,リスト!G$1:H150,2,FALSE),"")</f>
        <v/>
      </c>
      <c r="J231" s="84"/>
      <c r="K231" s="42" t="str">
        <f>IFERROR(VLOOKUP(木発!J231,リスト!J$1:K285,2,FALSE),"")</f>
        <v/>
      </c>
      <c r="L231" s="84"/>
      <c r="M231" s="42" t="str">
        <f>IFERROR(VLOOKUP(木発!L231,リスト!O$1:P5023,2,FALSE),"")</f>
        <v/>
      </c>
      <c r="N231" s="82"/>
      <c r="O231" s="82" t="e">
        <f>VLOOKUP(Q231,リスト!U90:AA484,2,FALSE)</f>
        <v>#N/A</v>
      </c>
      <c r="P231" s="82" t="e">
        <f>VLOOKUP(O231,リスト!U:AA,2,FALSE)</f>
        <v>#N/A</v>
      </c>
      <c r="Q231" s="84"/>
      <c r="R231" s="45" t="str">
        <f>IFERROR(VLOOKUP(木発!Q231,リスト!W$1:X589,2,FALSE),"")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VLOOKUP(木発!R231,リスト!U92:AA281,5,FALSE)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IFERROR(VLOOKUP(木発!H232,リスト!G$1:H151,2,FALSE),"")</f>
        <v/>
      </c>
      <c r="J232" s="84"/>
      <c r="K232" s="42" t="str">
        <f>IFERROR(VLOOKUP(木発!J232,リスト!J$1:K286,2,FALSE),"")</f>
        <v/>
      </c>
      <c r="L232" s="84"/>
      <c r="M232" s="42" t="str">
        <f>IFERROR(VLOOKUP(木発!L232,リスト!O$1:P5024,2,FALSE),"")</f>
        <v/>
      </c>
      <c r="N232" s="82"/>
      <c r="O232" s="82" t="e">
        <f>VLOOKUP(Q232,リスト!U91:AA485,2,FALSE)</f>
        <v>#N/A</v>
      </c>
      <c r="P232" s="82" t="e">
        <f>VLOOKUP(O232,リスト!U:AA,2,FALSE)</f>
        <v>#N/A</v>
      </c>
      <c r="Q232" s="84"/>
      <c r="R232" s="45" t="str">
        <f>IFERROR(VLOOKUP(木発!Q232,リスト!W$1:X590,2,FALSE),"")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VLOOKUP(木発!R232,リスト!U93:AA282,5,FALSE)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IFERROR(VLOOKUP(木発!H233,リスト!G$1:H152,2,FALSE),"")</f>
        <v/>
      </c>
      <c r="J233" s="84"/>
      <c r="K233" s="42" t="str">
        <f>IFERROR(VLOOKUP(木発!J233,リスト!J$1:K287,2,FALSE),"")</f>
        <v/>
      </c>
      <c r="L233" s="84"/>
      <c r="M233" s="42" t="str">
        <f>IFERROR(VLOOKUP(木発!L233,リスト!O$1:P5025,2,FALSE),"")</f>
        <v/>
      </c>
      <c r="N233" s="82"/>
      <c r="O233" s="82" t="e">
        <f>VLOOKUP(Q233,リスト!U92:AA486,2,FALSE)</f>
        <v>#N/A</v>
      </c>
      <c r="P233" s="82" t="e">
        <f>VLOOKUP(O233,リスト!U:AA,2,FALSE)</f>
        <v>#N/A</v>
      </c>
      <c r="Q233" s="84"/>
      <c r="R233" s="45" t="str">
        <f>IFERROR(VLOOKUP(木発!Q233,リスト!W$1:X591,2,FALSE),"")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VLOOKUP(木発!R233,リスト!U94:AA283,5,FALSE)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41DDEC0-6724-4E60-A31F-B9A265B3CEEC}">
          <x14:formula1>
            <xm:f>リスト!$AC$3:$AC$11</xm:f>
          </x14:formula1>
          <xm:sqref>S7:S129 S194:S233</xm:sqref>
        </x14:dataValidation>
        <x14:dataValidation type="list" allowBlank="1" showInputMessage="1" showErrorMessage="1" xr:uid="{F3E3F448-261F-411B-B450-2FF22D4A31C1}">
          <x14:formula1>
            <xm:f>リスト!$AQ$3:$AQ$6</xm:f>
          </x14:formula1>
          <xm:sqref>Z7:Z233</xm:sqref>
        </x14:dataValidation>
        <x14:dataValidation type="list" allowBlank="1" showInputMessage="1" showErrorMessage="1" xr:uid="{3175E183-FE02-41B5-9FC2-816482FEAE62}">
          <x14:formula1>
            <xm:f>リスト!$B$3:$B$9</xm:f>
          </x14:formula1>
          <xm:sqref>E7:E233</xm:sqref>
        </x14:dataValidation>
        <x14:dataValidation type="list" allowBlank="1" showInputMessage="1" showErrorMessage="1" xr:uid="{AFD1149B-AE96-4441-B110-E687DEF0AEDF}">
          <x14:formula1>
            <xm:f>リスト!$E$3:$E$6</xm:f>
          </x14:formula1>
          <xm:sqref>D7:D233</xm:sqref>
        </x14:dataValidation>
        <x14:dataValidation type="list" allowBlank="1" showInputMessage="1" showErrorMessage="1" xr:uid="{9F852EA5-284A-4139-9254-AA578E963969}">
          <x14:formula1>
            <xm:f>リスト!$S$3:$S$7</xm:f>
          </x14:formula1>
          <xm:sqref>N7:N233</xm:sqref>
        </x14:dataValidation>
        <x14:dataValidation type="list" allowBlank="1" showInputMessage="1" showErrorMessage="1" xr:uid="{35B1B2BD-3CDF-4995-84A6-CCA9593CC64B}">
          <x14:formula1>
            <xm:f>リスト!$M$3:$M$15</xm:f>
          </x14:formula1>
          <xm:sqref>Y1:Y1048576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66A0-BEEA-455C-A399-077DEDDA6C9A}">
  <sheetPr>
    <tabColor rgb="FFFFFF00"/>
  </sheetPr>
  <dimension ref="A3:BN2231"/>
  <sheetViews>
    <sheetView zoomScale="140" zoomScaleNormal="140" workbookViewId="0">
      <pane ySplit="6" topLeftCell="A7" activePane="bottomLeft" state="frozen"/>
      <selection activeCell="K17" sqref="K17:K18"/>
      <selection pane="bottomLeft" activeCell="K17" sqref="K17:K18"/>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IFERROR(VLOOKUP(金発!H7,リスト!G$1:H100,2,FALSE),"")</f>
        <v/>
      </c>
      <c r="J7" s="84"/>
      <c r="K7" s="42" t="str">
        <f>IFERROR(VLOOKUP(金発!J7,リスト!J$1:K196,2,FALSE),"")</f>
        <v/>
      </c>
      <c r="L7" s="84"/>
      <c r="M7" s="42" t="str">
        <f>IFERROR(VLOOKUP(金発!L7,リスト!O$1:P4934,2,FALSE),"")</f>
        <v/>
      </c>
      <c r="N7" s="82"/>
      <c r="O7" s="82"/>
      <c r="P7" s="82"/>
      <c r="Q7" s="84"/>
      <c r="R7" s="45" t="str">
        <f>IFERROR(VLOOKUP(金発!Q7,リスト!W$1:X500,2,FALSE),"")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VLOOKUP(金発!R7,リスト!U3:AA192,5,FALSE)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IFERROR(VLOOKUP(金発!H8,リスト!G$1:H101,2,FALSE),"")</f>
        <v/>
      </c>
      <c r="J8" s="84"/>
      <c r="K8" s="42" t="str">
        <f>IFERROR(VLOOKUP(金発!J8,リスト!J$1:K197,2,FALSE),"")</f>
        <v/>
      </c>
      <c r="L8" s="84"/>
      <c r="M8" s="42" t="str">
        <f>IFERROR(VLOOKUP(金発!L8,リスト!O$1:P4935,2,FALSE),"")</f>
        <v/>
      </c>
      <c r="N8" s="82"/>
      <c r="O8" s="82" t="e">
        <f>VLOOKUP(Q8,リスト!U2:AA396,2,FALSE)</f>
        <v>#N/A</v>
      </c>
      <c r="P8" s="82" t="e">
        <f>VLOOKUP(O8,リスト!U:AA,2,FALSE)</f>
        <v>#N/A</v>
      </c>
      <c r="Q8" s="84"/>
      <c r="R8" s="45" t="str">
        <f>IFERROR(VLOOKUP(金発!Q8,リスト!W$1:X501,2,FALSE),"")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VLOOKUP(金発!R8,リスト!U4:AA193,5,FALSE)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IFERROR(VLOOKUP(金発!H9,リスト!G$1:H102,2,FALSE),"")</f>
        <v/>
      </c>
      <c r="J9" s="84"/>
      <c r="K9" s="42" t="str">
        <f>IFERROR(VLOOKUP(金発!J9,リスト!J$1:K198,2,FALSE),"")</f>
        <v/>
      </c>
      <c r="L9" s="84"/>
      <c r="M9" s="42" t="str">
        <f>IFERROR(VLOOKUP(金発!L9,リスト!O$1:P4936,2,FALSE),"")</f>
        <v/>
      </c>
      <c r="N9" s="82"/>
      <c r="O9" s="82" t="e">
        <f>VLOOKUP(Q9,リスト!U3:AA397,2,FALSE)</f>
        <v>#N/A</v>
      </c>
      <c r="P9" s="82" t="e">
        <f>VLOOKUP(O9,リスト!U:AA,2,FALSE)</f>
        <v>#N/A</v>
      </c>
      <c r="Q9" s="84"/>
      <c r="R9" s="45" t="str">
        <f>IFERROR(VLOOKUP(金発!Q9,リスト!W$1:X502,2,FALSE),"")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VLOOKUP(金発!R9,リスト!U5:AA194,5,FALSE)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IFERROR(VLOOKUP(金発!H10,リスト!G$1:H15,2,FALSE),"")</f>
        <v/>
      </c>
      <c r="J10" s="84"/>
      <c r="K10" s="42" t="str">
        <f>IFERROR(VLOOKUP(金発!J10,リスト!J$1:K111,2,FALSE),"")</f>
        <v/>
      </c>
      <c r="L10" s="84"/>
      <c r="M10" s="42" t="str">
        <f>IFERROR(VLOOKUP(金発!L10,リスト!O$1:P4849,2,FALSE),"")</f>
        <v/>
      </c>
      <c r="N10" s="82"/>
      <c r="O10" s="82" t="e">
        <f>VLOOKUP(Q10,リスト!#REF!,2,FALSE)</f>
        <v>#REF!</v>
      </c>
      <c r="P10" s="82" t="e">
        <f>VLOOKUP(O10,リスト!U:AA,2,FALSE)</f>
        <v>#REF!</v>
      </c>
      <c r="Q10" s="84"/>
      <c r="R10" s="45" t="str">
        <f>IFERROR(VLOOKUP(金発!Q10,リスト!W$1:X415,2,FALSE),"")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VLOOKUP(金発!R10,リスト!#REF!,5,FALSE)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IFERROR(VLOOKUP(金発!H11,リスト!G$1:H16,2,FALSE),"")</f>
        <v/>
      </c>
      <c r="J11" s="84"/>
      <c r="K11" s="42" t="str">
        <f>IFERROR(VLOOKUP(金発!J11,リスト!J$1:K112,2,FALSE),"")</f>
        <v/>
      </c>
      <c r="L11" s="84"/>
      <c r="M11" s="42" t="str">
        <f>IFERROR(VLOOKUP(金発!L11,リスト!O$1:P4850,2,FALSE),"")</f>
        <v/>
      </c>
      <c r="N11" s="82"/>
      <c r="O11" s="82" t="e">
        <f>VLOOKUP(Q11,リスト!#REF!,2,FALSE)</f>
        <v>#REF!</v>
      </c>
      <c r="P11" s="82" t="e">
        <f>VLOOKUP(O11,リスト!U:AA,2,FALSE)</f>
        <v>#REF!</v>
      </c>
      <c r="Q11" s="84"/>
      <c r="R11" s="45" t="str">
        <f>IFERROR(VLOOKUP(金発!Q11,リスト!W$1:X416,2,FALSE),"")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VLOOKUP(金発!R11,リスト!#REF!,5,FALSE)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IFERROR(VLOOKUP(金発!H12,リスト!G$1:H17,2,FALSE),"")</f>
        <v/>
      </c>
      <c r="J12" s="84"/>
      <c r="K12" s="42" t="str">
        <f>IFERROR(VLOOKUP(金発!J12,リスト!J$1:K113,2,FALSE),"")</f>
        <v/>
      </c>
      <c r="L12" s="84"/>
      <c r="M12" s="42" t="str">
        <f>IFERROR(VLOOKUP(金発!L12,リスト!O$1:P4851,2,FALSE),"")</f>
        <v/>
      </c>
      <c r="N12" s="82"/>
      <c r="O12" s="82" t="e">
        <f>VLOOKUP(Q12,リスト!#REF!,2,FALSE)</f>
        <v>#REF!</v>
      </c>
      <c r="P12" s="82" t="e">
        <f>VLOOKUP(O12,リスト!U:AA,2,FALSE)</f>
        <v>#REF!</v>
      </c>
      <c r="Q12" s="84"/>
      <c r="R12" s="45" t="str">
        <f>IFERROR(VLOOKUP(金発!Q12,リスト!W$1:X417,2,FALSE),"")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VLOOKUP(金発!R12,リスト!#REF!,5,FALSE)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IFERROR(VLOOKUP(金発!H13,リスト!G$1:H18,2,FALSE),"")</f>
        <v/>
      </c>
      <c r="J13" s="84"/>
      <c r="K13" s="42" t="str">
        <f>IFERROR(VLOOKUP(金発!J13,リスト!J$1:K114,2,FALSE),"")</f>
        <v/>
      </c>
      <c r="L13" s="84"/>
      <c r="M13" s="42" t="str">
        <f>IFERROR(VLOOKUP(金発!L13,リスト!O$1:P4852,2,FALSE),"")</f>
        <v/>
      </c>
      <c r="N13" s="82"/>
      <c r="O13" s="82" t="e">
        <f>VLOOKUP(Q13,リスト!#REF!,2,FALSE)</f>
        <v>#REF!</v>
      </c>
      <c r="P13" s="82" t="e">
        <f>VLOOKUP(O13,リスト!U:AA,2,FALSE)</f>
        <v>#REF!</v>
      </c>
      <c r="Q13" s="84"/>
      <c r="R13" s="45" t="str">
        <f>IFERROR(VLOOKUP(金発!Q13,リスト!W$1:X418,2,FALSE),"")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VLOOKUP(金発!R13,リスト!#REF!,5,FALSE)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IFERROR(VLOOKUP(金発!H14,リスト!G$1:H19,2,FALSE),"")</f>
        <v/>
      </c>
      <c r="J14" s="84"/>
      <c r="K14" s="42" t="str">
        <f>IFERROR(VLOOKUP(金発!J14,リスト!J$1:K115,2,FALSE),"")</f>
        <v/>
      </c>
      <c r="L14" s="84"/>
      <c r="M14" s="42" t="str">
        <f>IFERROR(VLOOKUP(金発!L14,リスト!O$1:P4853,2,FALSE),"")</f>
        <v/>
      </c>
      <c r="N14" s="82"/>
      <c r="O14" s="82" t="e">
        <f>VLOOKUP(Q14,リスト!#REF!,2,FALSE)</f>
        <v>#REF!</v>
      </c>
      <c r="P14" s="82" t="e">
        <f>VLOOKUP(O14,リスト!U:AA,2,FALSE)</f>
        <v>#REF!</v>
      </c>
      <c r="Q14" s="84"/>
      <c r="R14" s="45" t="str">
        <f>IFERROR(VLOOKUP(金発!Q14,リスト!W$1:X419,2,FALSE),"")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VLOOKUP(金発!R14,リスト!#REF!,5,FALSE)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IFERROR(VLOOKUP(金発!H15,リスト!G$1:H20,2,FALSE),"")</f>
        <v/>
      </c>
      <c r="J15" s="84"/>
      <c r="K15" s="42" t="str">
        <f>IFERROR(VLOOKUP(金発!J15,リスト!J$1:K116,2,FALSE),"")</f>
        <v/>
      </c>
      <c r="L15" s="84"/>
      <c r="M15" s="42" t="str">
        <f>IFERROR(VLOOKUP(金発!L15,リスト!O$1:P4854,2,FALSE),"")</f>
        <v/>
      </c>
      <c r="N15" s="82"/>
      <c r="O15" s="82" t="e">
        <f>VLOOKUP(Q15,リスト!#REF!,2,FALSE)</f>
        <v>#REF!</v>
      </c>
      <c r="P15" s="82" t="e">
        <f>VLOOKUP(O15,リスト!U:AA,2,FALSE)</f>
        <v>#REF!</v>
      </c>
      <c r="Q15" s="84"/>
      <c r="R15" s="45" t="str">
        <f>IFERROR(VLOOKUP(金発!Q15,リスト!W$1:X420,2,FALSE),"")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VLOOKUP(金発!R15,リスト!#REF!,5,FALSE)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IFERROR(VLOOKUP(金発!H16,リスト!G$1:H21,2,FALSE),"")</f>
        <v/>
      </c>
      <c r="J16" s="84"/>
      <c r="K16" s="42" t="str">
        <f>IFERROR(VLOOKUP(金発!J16,リスト!J$1:K117,2,FALSE),"")</f>
        <v/>
      </c>
      <c r="L16" s="84"/>
      <c r="M16" s="42" t="str">
        <f>IFERROR(VLOOKUP(金発!L16,リスト!O$1:P4855,2,FALSE),"")</f>
        <v/>
      </c>
      <c r="N16" s="82"/>
      <c r="O16" s="82" t="e">
        <f>VLOOKUP(Q16,リスト!#REF!,2,FALSE)</f>
        <v>#REF!</v>
      </c>
      <c r="P16" s="82" t="e">
        <f>VLOOKUP(O16,リスト!U:AA,2,FALSE)</f>
        <v>#REF!</v>
      </c>
      <c r="Q16" s="84"/>
      <c r="R16" s="45" t="str">
        <f>IFERROR(VLOOKUP(金発!Q16,リスト!W$1:X421,2,FALSE),"")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VLOOKUP(金発!R16,リスト!#REF!,5,FALSE)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IFERROR(VLOOKUP(金発!H17,リスト!G$1:H22,2,FALSE),"")</f>
        <v/>
      </c>
      <c r="J17" s="84"/>
      <c r="K17" s="42" t="str">
        <f>IFERROR(VLOOKUP(金発!J17,リスト!J$1:K118,2,FALSE),"")</f>
        <v/>
      </c>
      <c r="L17" s="84"/>
      <c r="M17" s="42" t="str">
        <f>IFERROR(VLOOKUP(金発!L17,リスト!O$1:P4856,2,FALSE),"")</f>
        <v/>
      </c>
      <c r="N17" s="82"/>
      <c r="O17" s="82" t="e">
        <f>VLOOKUP(Q17,リスト!#REF!,2,FALSE)</f>
        <v>#REF!</v>
      </c>
      <c r="P17" s="82" t="e">
        <f>VLOOKUP(O17,リスト!U:AA,2,FALSE)</f>
        <v>#REF!</v>
      </c>
      <c r="Q17" s="84"/>
      <c r="R17" s="45" t="str">
        <f>IFERROR(VLOOKUP(金発!Q17,リスト!W$1:X422,2,FALSE),"")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VLOOKUP(金発!R17,リスト!#REF!,5,FALSE)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IFERROR(VLOOKUP(金発!H18,リスト!G$1:H23,2,FALSE),"")</f>
        <v/>
      </c>
      <c r="J18" s="84"/>
      <c r="K18" s="42" t="str">
        <f>IFERROR(VLOOKUP(金発!J18,リスト!J$1:K119,2,FALSE),"")</f>
        <v/>
      </c>
      <c r="L18" s="84"/>
      <c r="M18" s="42" t="str">
        <f>IFERROR(VLOOKUP(金発!L18,リスト!O$1:P4857,2,FALSE),"")</f>
        <v/>
      </c>
      <c r="N18" s="82"/>
      <c r="O18" s="82" t="e">
        <f>VLOOKUP(Q18,リスト!#REF!,2,FALSE)</f>
        <v>#REF!</v>
      </c>
      <c r="P18" s="82" t="e">
        <f>VLOOKUP(O18,リスト!U:AA,2,FALSE)</f>
        <v>#REF!</v>
      </c>
      <c r="Q18" s="84"/>
      <c r="R18" s="45" t="str">
        <f>IFERROR(VLOOKUP(金発!Q18,リスト!W$1:X423,2,FALSE),"")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VLOOKUP(金発!R18,リスト!#REF!,5,FALSE)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IFERROR(VLOOKUP(金発!H19,リスト!G$1:H24,2,FALSE),"")</f>
        <v/>
      </c>
      <c r="J19" s="84"/>
      <c r="K19" s="42" t="str">
        <f>IFERROR(VLOOKUP(金発!J19,リスト!J$1:K120,2,FALSE),"")</f>
        <v/>
      </c>
      <c r="L19" s="84"/>
      <c r="M19" s="42" t="str">
        <f>IFERROR(VLOOKUP(金発!L19,リスト!O$1:P4858,2,FALSE),"")</f>
        <v/>
      </c>
      <c r="N19" s="82"/>
      <c r="O19" s="82" t="e">
        <f>VLOOKUP(Q19,リスト!#REF!,2,FALSE)</f>
        <v>#REF!</v>
      </c>
      <c r="P19" s="82" t="e">
        <f>VLOOKUP(O19,リスト!U:AA,2,FALSE)</f>
        <v>#REF!</v>
      </c>
      <c r="Q19" s="84"/>
      <c r="R19" s="45" t="str">
        <f>IFERROR(VLOOKUP(金発!Q19,リスト!W$1:X424,2,FALSE),"")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VLOOKUP(金発!R19,リスト!#REF!,5,FALSE)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IFERROR(VLOOKUP(金発!H20,リスト!G$1:H25,2,FALSE),"")</f>
        <v/>
      </c>
      <c r="J20" s="84"/>
      <c r="K20" s="42" t="str">
        <f>IFERROR(VLOOKUP(金発!J20,リスト!J$1:K121,2,FALSE),"")</f>
        <v/>
      </c>
      <c r="L20" s="84"/>
      <c r="M20" s="42" t="str">
        <f>IFERROR(VLOOKUP(金発!L20,リスト!O$1:P4859,2,FALSE),"")</f>
        <v/>
      </c>
      <c r="N20" s="82"/>
      <c r="O20" s="82" t="e">
        <f>VLOOKUP(Q20,リスト!#REF!,2,FALSE)</f>
        <v>#REF!</v>
      </c>
      <c r="P20" s="82" t="e">
        <f>VLOOKUP(O20,リスト!U:AA,2,FALSE)</f>
        <v>#REF!</v>
      </c>
      <c r="Q20" s="84"/>
      <c r="R20" s="45" t="str">
        <f>IFERROR(VLOOKUP(金発!Q20,リスト!W$1:X425,2,FALSE),"")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VLOOKUP(金発!R20,リスト!#REF!,5,FALSE)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IFERROR(VLOOKUP(金発!H21,リスト!G$1:H26,2,FALSE),"")</f>
        <v/>
      </c>
      <c r="J21" s="84"/>
      <c r="K21" s="42" t="str">
        <f>IFERROR(VLOOKUP(金発!J21,リスト!J$1:K122,2,FALSE),"")</f>
        <v/>
      </c>
      <c r="L21" s="84"/>
      <c r="M21" s="42" t="str">
        <f>IFERROR(VLOOKUP(金発!L21,リスト!O$1:P4860,2,FALSE),"")</f>
        <v/>
      </c>
      <c r="N21" s="82"/>
      <c r="O21" s="82" t="e">
        <f>VLOOKUP(Q21,リスト!#REF!,2,FALSE)</f>
        <v>#REF!</v>
      </c>
      <c r="P21" s="82" t="e">
        <f>VLOOKUP(O21,リスト!U:AA,2,FALSE)</f>
        <v>#REF!</v>
      </c>
      <c r="Q21" s="84"/>
      <c r="R21" s="45" t="str">
        <f>IFERROR(VLOOKUP(金発!Q21,リスト!W$1:X426,2,FALSE),"")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VLOOKUP(金発!R21,リスト!#REF!,5,FALSE)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IFERROR(VLOOKUP(金発!H22,リスト!G$1:H27,2,FALSE),"")</f>
        <v/>
      </c>
      <c r="J22" s="84"/>
      <c r="K22" s="42" t="str">
        <f>IFERROR(VLOOKUP(金発!J22,リスト!J$1:K123,2,FALSE),"")</f>
        <v/>
      </c>
      <c r="L22" s="84"/>
      <c r="M22" s="42" t="str">
        <f>IFERROR(VLOOKUP(金発!L22,リスト!O$1:P4861,2,FALSE),"")</f>
        <v/>
      </c>
      <c r="N22" s="82"/>
      <c r="O22" s="82" t="e">
        <f>VLOOKUP(Q22,リスト!#REF!,2,FALSE)</f>
        <v>#REF!</v>
      </c>
      <c r="P22" s="82" t="e">
        <f>VLOOKUP(O22,リスト!U:AA,2,FALSE)</f>
        <v>#REF!</v>
      </c>
      <c r="Q22" s="84"/>
      <c r="R22" s="45" t="str">
        <f>IFERROR(VLOOKUP(金発!Q22,リスト!W$1:X427,2,FALSE),"")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VLOOKUP(金発!R22,リスト!#REF!,5,FALSE)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IFERROR(VLOOKUP(金発!H23,リスト!G$1:H28,2,FALSE),"")</f>
        <v/>
      </c>
      <c r="J23" s="84"/>
      <c r="K23" s="42" t="str">
        <f>IFERROR(VLOOKUP(金発!J23,リスト!J$1:K124,2,FALSE),"")</f>
        <v/>
      </c>
      <c r="L23" s="84"/>
      <c r="M23" s="42" t="str">
        <f>IFERROR(VLOOKUP(金発!L23,リスト!O$1:P4862,2,FALSE),"")</f>
        <v/>
      </c>
      <c r="N23" s="82"/>
      <c r="O23" s="82" t="e">
        <f>VLOOKUP(Q23,リスト!#REF!,2,FALSE)</f>
        <v>#REF!</v>
      </c>
      <c r="P23" s="82" t="e">
        <f>VLOOKUP(O23,リスト!U:AA,2,FALSE)</f>
        <v>#REF!</v>
      </c>
      <c r="Q23" s="84"/>
      <c r="R23" s="45" t="str">
        <f>IFERROR(VLOOKUP(金発!Q23,リスト!W$1:X428,2,FALSE),"")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VLOOKUP(金発!R23,リスト!#REF!,5,FALSE)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IFERROR(VLOOKUP(金発!H24,リスト!G$1:H29,2,FALSE),"")</f>
        <v/>
      </c>
      <c r="J24" s="84"/>
      <c r="K24" s="42" t="str">
        <f>IFERROR(VLOOKUP(金発!J24,リスト!J$1:K125,2,FALSE),"")</f>
        <v/>
      </c>
      <c r="L24" s="84"/>
      <c r="M24" s="42" t="str">
        <f>IFERROR(VLOOKUP(金発!L24,リスト!O$1:P4863,2,FALSE),"")</f>
        <v/>
      </c>
      <c r="N24" s="82"/>
      <c r="O24" s="82" t="e">
        <f>VLOOKUP(Q24,リスト!#REF!,2,FALSE)</f>
        <v>#REF!</v>
      </c>
      <c r="P24" s="82" t="e">
        <f>VLOOKUP(O24,リスト!U:AA,2,FALSE)</f>
        <v>#REF!</v>
      </c>
      <c r="Q24" s="84"/>
      <c r="R24" s="45" t="str">
        <f>IFERROR(VLOOKUP(金発!Q24,リスト!W$1:X429,2,FALSE),"")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VLOOKUP(金発!R24,リスト!#REF!,5,FALSE)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IFERROR(VLOOKUP(金発!H25,リスト!G$1:H30,2,FALSE),"")</f>
        <v/>
      </c>
      <c r="J25" s="84"/>
      <c r="K25" s="42" t="str">
        <f>IFERROR(VLOOKUP(金発!J25,リスト!J$1:K126,2,FALSE),"")</f>
        <v/>
      </c>
      <c r="L25" s="84"/>
      <c r="M25" s="42" t="str">
        <f>IFERROR(VLOOKUP(金発!L25,リスト!O$1:P4864,2,FALSE),"")</f>
        <v/>
      </c>
      <c r="N25" s="82"/>
      <c r="O25" s="82" t="e">
        <f>VLOOKUP(Q25,リスト!#REF!,2,FALSE)</f>
        <v>#REF!</v>
      </c>
      <c r="P25" s="82" t="e">
        <f>VLOOKUP(O25,リスト!U:AA,2,FALSE)</f>
        <v>#REF!</v>
      </c>
      <c r="Q25" s="84"/>
      <c r="R25" s="45" t="str">
        <f>IFERROR(VLOOKUP(金発!Q25,リスト!W$1:X430,2,FALSE),"")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VLOOKUP(金発!R25,リスト!#REF!,5,FALSE)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IFERROR(VLOOKUP(金発!H26,リスト!G$1:H31,2,FALSE),"")</f>
        <v/>
      </c>
      <c r="J26" s="84"/>
      <c r="K26" s="42" t="str">
        <f>IFERROR(VLOOKUP(金発!J26,リスト!J$1:K127,2,FALSE),"")</f>
        <v/>
      </c>
      <c r="L26" s="84"/>
      <c r="M26" s="42" t="str">
        <f>IFERROR(VLOOKUP(金発!L26,リスト!O$1:P4865,2,FALSE),"")</f>
        <v/>
      </c>
      <c r="N26" s="82"/>
      <c r="O26" s="82" t="e">
        <f>VLOOKUP(Q26,リスト!#REF!,2,FALSE)</f>
        <v>#REF!</v>
      </c>
      <c r="P26" s="82" t="e">
        <f>VLOOKUP(O26,リスト!U:AA,2,FALSE)</f>
        <v>#REF!</v>
      </c>
      <c r="Q26" s="84"/>
      <c r="R26" s="45" t="str">
        <f>IFERROR(VLOOKUP(金発!Q26,リスト!W$1:X431,2,FALSE),"")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VLOOKUP(金発!R26,リスト!#REF!,5,FALSE)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IFERROR(VLOOKUP(金発!H27,リスト!G$1:H32,2,FALSE),"")</f>
        <v/>
      </c>
      <c r="J27" s="84"/>
      <c r="K27" s="42" t="str">
        <f>IFERROR(VLOOKUP(金発!J27,リスト!J$1:K128,2,FALSE),"")</f>
        <v/>
      </c>
      <c r="L27" s="84"/>
      <c r="M27" s="42" t="str">
        <f>IFERROR(VLOOKUP(金発!L27,リスト!O$1:P4866,2,FALSE),"")</f>
        <v/>
      </c>
      <c r="N27" s="82"/>
      <c r="O27" s="82" t="e">
        <f>VLOOKUP(Q27,リスト!#REF!,2,FALSE)</f>
        <v>#REF!</v>
      </c>
      <c r="P27" s="82" t="e">
        <f>VLOOKUP(O27,リスト!U:AA,2,FALSE)</f>
        <v>#REF!</v>
      </c>
      <c r="Q27" s="84"/>
      <c r="R27" s="45" t="str">
        <f>IFERROR(VLOOKUP(金発!Q27,リスト!W$1:X432,2,FALSE),"")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VLOOKUP(金発!R27,リスト!#REF!,5,FALSE)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IFERROR(VLOOKUP(金発!H28,リスト!G$1:H33,2,FALSE),"")</f>
        <v/>
      </c>
      <c r="J28" s="84"/>
      <c r="K28" s="42" t="str">
        <f>IFERROR(VLOOKUP(金発!J28,リスト!J$1:K129,2,FALSE),"")</f>
        <v/>
      </c>
      <c r="L28" s="84"/>
      <c r="M28" s="42" t="str">
        <f>IFERROR(VLOOKUP(金発!L28,リスト!O$1:P4867,2,FALSE),"")</f>
        <v/>
      </c>
      <c r="N28" s="82"/>
      <c r="O28" s="82" t="e">
        <f>VLOOKUP(Q28,リスト!#REF!,2,FALSE)</f>
        <v>#REF!</v>
      </c>
      <c r="P28" s="82" t="e">
        <f>VLOOKUP(O28,リスト!U:AA,2,FALSE)</f>
        <v>#REF!</v>
      </c>
      <c r="Q28" s="84"/>
      <c r="R28" s="45" t="str">
        <f>IFERROR(VLOOKUP(金発!Q28,リスト!W$1:X433,2,FALSE),"")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VLOOKUP(金発!R28,リスト!#REF!,5,FALSE)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IFERROR(VLOOKUP(金発!H29,リスト!G$1:H34,2,FALSE),"")</f>
        <v/>
      </c>
      <c r="J29" s="84"/>
      <c r="K29" s="42" t="str">
        <f>IFERROR(VLOOKUP(金発!J29,リスト!J$1:K130,2,FALSE),"")</f>
        <v/>
      </c>
      <c r="L29" s="84"/>
      <c r="M29" s="42" t="str">
        <f>IFERROR(VLOOKUP(金発!L29,リスト!O$1:P4868,2,FALSE),"")</f>
        <v/>
      </c>
      <c r="N29" s="82"/>
      <c r="O29" s="82" t="e">
        <f>VLOOKUP(Q29,リスト!#REF!,2,FALSE)</f>
        <v>#REF!</v>
      </c>
      <c r="P29" s="82" t="e">
        <f>VLOOKUP(O29,リスト!U:AA,2,FALSE)</f>
        <v>#REF!</v>
      </c>
      <c r="Q29" s="84"/>
      <c r="R29" s="45" t="str">
        <f>IFERROR(VLOOKUP(金発!Q29,リスト!W$1:X434,2,FALSE),"")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VLOOKUP(金発!R29,リスト!#REF!,5,FALSE)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IFERROR(VLOOKUP(金発!H30,リスト!G$1:H35,2,FALSE),"")</f>
        <v/>
      </c>
      <c r="J30" s="84"/>
      <c r="K30" s="42" t="str">
        <f>IFERROR(VLOOKUP(金発!J30,リスト!J$1:K131,2,FALSE),"")</f>
        <v/>
      </c>
      <c r="L30" s="84"/>
      <c r="M30" s="42" t="str">
        <f>IFERROR(VLOOKUP(金発!L30,リスト!O$1:P4869,2,FALSE),"")</f>
        <v/>
      </c>
      <c r="N30" s="82"/>
      <c r="O30" s="82" t="e">
        <f>VLOOKUP(Q30,リスト!#REF!,2,FALSE)</f>
        <v>#REF!</v>
      </c>
      <c r="P30" s="82" t="e">
        <f>VLOOKUP(O30,リスト!U:AA,2,FALSE)</f>
        <v>#REF!</v>
      </c>
      <c r="Q30" s="84"/>
      <c r="R30" s="45" t="str">
        <f>IFERROR(VLOOKUP(金発!Q30,リスト!W$1:X435,2,FALSE),"")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VLOOKUP(金発!R30,リスト!#REF!,5,FALSE)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IFERROR(VLOOKUP(金発!H31,リスト!G$1:H36,2,FALSE),"")</f>
        <v/>
      </c>
      <c r="J31" s="84"/>
      <c r="K31" s="42" t="str">
        <f>IFERROR(VLOOKUP(金発!J31,リスト!J$1:K132,2,FALSE),"")</f>
        <v/>
      </c>
      <c r="L31" s="84"/>
      <c r="M31" s="42" t="str">
        <f>IFERROR(VLOOKUP(金発!L31,リスト!O$1:P4870,2,FALSE),"")</f>
        <v/>
      </c>
      <c r="N31" s="82"/>
      <c r="O31" s="82" t="e">
        <f>VLOOKUP(Q31,リスト!#REF!,2,FALSE)</f>
        <v>#REF!</v>
      </c>
      <c r="P31" s="82" t="e">
        <f>VLOOKUP(O31,リスト!U:AA,2,FALSE)</f>
        <v>#REF!</v>
      </c>
      <c r="Q31" s="84"/>
      <c r="R31" s="45" t="str">
        <f>IFERROR(VLOOKUP(金発!Q31,リスト!W$1:X436,2,FALSE),"")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VLOOKUP(金発!R31,リスト!#REF!,5,FALSE)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IFERROR(VLOOKUP(金発!H32,リスト!G$1:H37,2,FALSE),"")</f>
        <v/>
      </c>
      <c r="J32" s="84"/>
      <c r="K32" s="42" t="str">
        <f>IFERROR(VLOOKUP(金発!J32,リスト!J$1:K133,2,FALSE),"")</f>
        <v/>
      </c>
      <c r="L32" s="84"/>
      <c r="M32" s="42" t="str">
        <f>IFERROR(VLOOKUP(金発!L32,リスト!O$1:P4871,2,FALSE),"")</f>
        <v/>
      </c>
      <c r="N32" s="82"/>
      <c r="O32" s="82" t="e">
        <f>VLOOKUP(Q32,リスト!#REF!,2,FALSE)</f>
        <v>#REF!</v>
      </c>
      <c r="P32" s="82" t="e">
        <f>VLOOKUP(O32,リスト!U:AA,2,FALSE)</f>
        <v>#REF!</v>
      </c>
      <c r="Q32" s="84"/>
      <c r="R32" s="45" t="str">
        <f>IFERROR(VLOOKUP(金発!Q32,リスト!W$1:X437,2,FALSE),"")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VLOOKUP(金発!R32,リスト!#REF!,5,FALSE)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IFERROR(VLOOKUP(金発!H33,リスト!G$1:H38,2,FALSE),"")</f>
        <v/>
      </c>
      <c r="J33" s="84"/>
      <c r="K33" s="42" t="str">
        <f>IFERROR(VLOOKUP(金発!J33,リスト!J$1:K134,2,FALSE),"")</f>
        <v/>
      </c>
      <c r="L33" s="84"/>
      <c r="M33" s="42" t="str">
        <f>IFERROR(VLOOKUP(金発!L33,リスト!O$1:P4872,2,FALSE),"")</f>
        <v/>
      </c>
      <c r="N33" s="82"/>
      <c r="O33" s="82" t="e">
        <f>VLOOKUP(Q33,リスト!#REF!,2,FALSE)</f>
        <v>#REF!</v>
      </c>
      <c r="P33" s="82" t="e">
        <f>VLOOKUP(O33,リスト!U:AA,2,FALSE)</f>
        <v>#REF!</v>
      </c>
      <c r="Q33" s="84"/>
      <c r="R33" s="45" t="str">
        <f>IFERROR(VLOOKUP(金発!Q33,リスト!W$1:X438,2,FALSE),"")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VLOOKUP(金発!R33,リスト!#REF!,5,FALSE)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IFERROR(VLOOKUP(金発!H34,リスト!G$1:H39,2,FALSE),"")</f>
        <v/>
      </c>
      <c r="J34" s="84"/>
      <c r="K34" s="42" t="str">
        <f>IFERROR(VLOOKUP(金発!J34,リスト!J$1:K135,2,FALSE),"")</f>
        <v/>
      </c>
      <c r="L34" s="84"/>
      <c r="M34" s="42" t="str">
        <f>IFERROR(VLOOKUP(金発!L34,リスト!O$1:P4873,2,FALSE),"")</f>
        <v/>
      </c>
      <c r="N34" s="82"/>
      <c r="O34" s="82" t="e">
        <f>VLOOKUP(Q34,リスト!#REF!,2,FALSE)</f>
        <v>#REF!</v>
      </c>
      <c r="P34" s="82" t="e">
        <f>VLOOKUP(O34,リスト!U:AA,2,FALSE)</f>
        <v>#REF!</v>
      </c>
      <c r="Q34" s="84"/>
      <c r="R34" s="45" t="str">
        <f>IFERROR(VLOOKUP(金発!Q34,リスト!W$1:X439,2,FALSE),"")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VLOOKUP(金発!R34,リスト!#REF!,5,FALSE)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IFERROR(VLOOKUP(金発!H35,リスト!G$1:H40,2,FALSE),"")</f>
        <v/>
      </c>
      <c r="J35" s="84"/>
      <c r="K35" s="42" t="str">
        <f>IFERROR(VLOOKUP(金発!J35,リスト!J$1:K136,2,FALSE),"")</f>
        <v/>
      </c>
      <c r="L35" s="84"/>
      <c r="M35" s="42" t="str">
        <f>IFERROR(VLOOKUP(金発!L35,リスト!O$1:P4874,2,FALSE),"")</f>
        <v/>
      </c>
      <c r="N35" s="82"/>
      <c r="O35" s="82" t="e">
        <f>VLOOKUP(Q35,リスト!#REF!,2,FALSE)</f>
        <v>#REF!</v>
      </c>
      <c r="P35" s="82" t="e">
        <f>VLOOKUP(O35,リスト!U:AA,2,FALSE)</f>
        <v>#REF!</v>
      </c>
      <c r="Q35" s="84"/>
      <c r="R35" s="45" t="str">
        <f>IFERROR(VLOOKUP(金発!Q35,リスト!W$1:X440,2,FALSE),"")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VLOOKUP(金発!R35,リスト!#REF!,5,FALSE)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IFERROR(VLOOKUP(金発!H36,リスト!G$1:H41,2,FALSE),"")</f>
        <v/>
      </c>
      <c r="J36" s="84"/>
      <c r="K36" s="42" t="str">
        <f>IFERROR(VLOOKUP(金発!J36,リスト!J$1:K137,2,FALSE),"")</f>
        <v/>
      </c>
      <c r="L36" s="84"/>
      <c r="M36" s="42" t="str">
        <f>IFERROR(VLOOKUP(金発!L36,リスト!O$1:P4875,2,FALSE),"")</f>
        <v/>
      </c>
      <c r="N36" s="82"/>
      <c r="O36" s="82" t="e">
        <f>VLOOKUP(Q36,リスト!#REF!,2,FALSE)</f>
        <v>#REF!</v>
      </c>
      <c r="P36" s="82" t="e">
        <f>VLOOKUP(O36,リスト!U:AA,2,FALSE)</f>
        <v>#REF!</v>
      </c>
      <c r="Q36" s="84"/>
      <c r="R36" s="45" t="str">
        <f>IFERROR(VLOOKUP(金発!Q36,リスト!W$1:X441,2,FALSE),"")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VLOOKUP(金発!R36,リスト!#REF!,5,FALSE)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IFERROR(VLOOKUP(金発!H37,リスト!G$1:H42,2,FALSE),"")</f>
        <v/>
      </c>
      <c r="J37" s="84"/>
      <c r="K37" s="42" t="str">
        <f>IFERROR(VLOOKUP(金発!J37,リスト!J$1:K138,2,FALSE),"")</f>
        <v/>
      </c>
      <c r="L37" s="84"/>
      <c r="M37" s="42" t="str">
        <f>IFERROR(VLOOKUP(金発!L37,リスト!O$1:P4876,2,FALSE),"")</f>
        <v/>
      </c>
      <c r="N37" s="82"/>
      <c r="O37" s="82" t="e">
        <f>VLOOKUP(Q37,リスト!#REF!,2,FALSE)</f>
        <v>#REF!</v>
      </c>
      <c r="P37" s="82" t="e">
        <f>VLOOKUP(O37,リスト!U:AA,2,FALSE)</f>
        <v>#REF!</v>
      </c>
      <c r="Q37" s="84"/>
      <c r="R37" s="45" t="str">
        <f>IFERROR(VLOOKUP(金発!Q37,リスト!W$1:X442,2,FALSE),"")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VLOOKUP(金発!R37,リスト!#REF!,5,FALSE)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IFERROR(VLOOKUP(金発!H38,リスト!G$1:H43,2,FALSE),"")</f>
        <v/>
      </c>
      <c r="J38" s="84"/>
      <c r="K38" s="42" t="str">
        <f>IFERROR(VLOOKUP(金発!J38,リスト!J$1:K139,2,FALSE),"")</f>
        <v/>
      </c>
      <c r="L38" s="84"/>
      <c r="M38" s="42" t="str">
        <f>IFERROR(VLOOKUP(金発!L38,リスト!O$1:P4877,2,FALSE),"")</f>
        <v/>
      </c>
      <c r="N38" s="82"/>
      <c r="O38" s="82" t="e">
        <f>VLOOKUP(Q38,リスト!#REF!,2,FALSE)</f>
        <v>#REF!</v>
      </c>
      <c r="P38" s="82" t="e">
        <f>VLOOKUP(O38,リスト!U:AA,2,FALSE)</f>
        <v>#REF!</v>
      </c>
      <c r="Q38" s="84"/>
      <c r="R38" s="45" t="str">
        <f>IFERROR(VLOOKUP(金発!Q38,リスト!W$1:X443,2,FALSE),"")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VLOOKUP(金発!R38,リスト!#REF!,5,FALSE)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IFERROR(VLOOKUP(金発!H39,リスト!G$1:H44,2,FALSE),"")</f>
        <v/>
      </c>
      <c r="J39" s="84"/>
      <c r="K39" s="42" t="str">
        <f>IFERROR(VLOOKUP(金発!J39,リスト!J$1:K140,2,FALSE),"")</f>
        <v/>
      </c>
      <c r="L39" s="84"/>
      <c r="M39" s="42" t="str">
        <f>IFERROR(VLOOKUP(金発!L39,リスト!O$1:P4878,2,FALSE),"")</f>
        <v/>
      </c>
      <c r="N39" s="82"/>
      <c r="O39" s="82" t="e">
        <f>VLOOKUP(Q39,リスト!#REF!,2,FALSE)</f>
        <v>#REF!</v>
      </c>
      <c r="P39" s="82" t="e">
        <f>VLOOKUP(O39,リスト!U:AA,2,FALSE)</f>
        <v>#REF!</v>
      </c>
      <c r="Q39" s="84"/>
      <c r="R39" s="45" t="str">
        <f>IFERROR(VLOOKUP(金発!Q39,リスト!W$1:X444,2,FALSE),"")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VLOOKUP(金発!R39,リスト!#REF!,5,FALSE)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IFERROR(VLOOKUP(金発!H40,リスト!G$1:H45,2,FALSE),"")</f>
        <v/>
      </c>
      <c r="J40" s="84"/>
      <c r="K40" s="42" t="str">
        <f>IFERROR(VLOOKUP(金発!J40,リスト!J$1:K141,2,FALSE),"")</f>
        <v/>
      </c>
      <c r="L40" s="84"/>
      <c r="M40" s="42" t="str">
        <f>IFERROR(VLOOKUP(金発!L40,リスト!O$1:P4879,2,FALSE),"")</f>
        <v/>
      </c>
      <c r="N40" s="82"/>
      <c r="O40" s="82" t="e">
        <f>VLOOKUP(Q40,リスト!#REF!,2,FALSE)</f>
        <v>#REF!</v>
      </c>
      <c r="P40" s="82" t="e">
        <f>VLOOKUP(O40,リスト!U:AA,2,FALSE)</f>
        <v>#REF!</v>
      </c>
      <c r="Q40" s="84"/>
      <c r="R40" s="45" t="str">
        <f>IFERROR(VLOOKUP(金発!Q40,リスト!W$1:X445,2,FALSE),"")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VLOOKUP(金発!R40,リスト!#REF!,5,FALSE)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IFERROR(VLOOKUP(金発!H41,リスト!G$1:H46,2,FALSE),"")</f>
        <v/>
      </c>
      <c r="J41" s="84"/>
      <c r="K41" s="42" t="str">
        <f>IFERROR(VLOOKUP(金発!J41,リスト!J$1:K142,2,FALSE),"")</f>
        <v/>
      </c>
      <c r="L41" s="84"/>
      <c r="M41" s="42" t="str">
        <f>IFERROR(VLOOKUP(金発!L41,リスト!O$1:P4880,2,FALSE),"")</f>
        <v/>
      </c>
      <c r="N41" s="82"/>
      <c r="O41" s="82" t="e">
        <f>VLOOKUP(Q41,リスト!#REF!,2,FALSE)</f>
        <v>#REF!</v>
      </c>
      <c r="P41" s="82" t="e">
        <f>VLOOKUP(O41,リスト!U:AA,2,FALSE)</f>
        <v>#REF!</v>
      </c>
      <c r="Q41" s="84"/>
      <c r="R41" s="45" t="str">
        <f>IFERROR(VLOOKUP(金発!Q41,リスト!W$1:X446,2,FALSE),"")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VLOOKUP(金発!R41,リスト!#REF!,5,FALSE)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IFERROR(VLOOKUP(金発!H42,リスト!G$1:H47,2,FALSE),"")</f>
        <v/>
      </c>
      <c r="J42" s="84"/>
      <c r="K42" s="42" t="str">
        <f>IFERROR(VLOOKUP(金発!J42,リスト!J$1:K143,2,FALSE),"")</f>
        <v/>
      </c>
      <c r="L42" s="84"/>
      <c r="M42" s="42" t="str">
        <f>IFERROR(VLOOKUP(金発!L42,リスト!O$1:P4881,2,FALSE),"")</f>
        <v/>
      </c>
      <c r="N42" s="82"/>
      <c r="O42" s="82" t="e">
        <f>VLOOKUP(Q42,リスト!#REF!,2,FALSE)</f>
        <v>#REF!</v>
      </c>
      <c r="P42" s="82" t="e">
        <f>VLOOKUP(O42,リスト!U:AA,2,FALSE)</f>
        <v>#REF!</v>
      </c>
      <c r="Q42" s="84"/>
      <c r="R42" s="45" t="str">
        <f>IFERROR(VLOOKUP(金発!Q42,リスト!W$1:X447,2,FALSE),"")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VLOOKUP(金発!R42,リスト!#REF!,5,FALSE)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IFERROR(VLOOKUP(金発!H43,リスト!G$1:H48,2,FALSE),"")</f>
        <v/>
      </c>
      <c r="J43" s="84"/>
      <c r="K43" s="42" t="str">
        <f>IFERROR(VLOOKUP(金発!J43,リスト!J$1:K144,2,FALSE),"")</f>
        <v/>
      </c>
      <c r="L43" s="84"/>
      <c r="M43" s="42" t="str">
        <f>IFERROR(VLOOKUP(金発!L43,リスト!O$1:P4882,2,FALSE),"")</f>
        <v/>
      </c>
      <c r="N43" s="82"/>
      <c r="O43" s="82" t="e">
        <f>VLOOKUP(Q43,リスト!#REF!,2,FALSE)</f>
        <v>#REF!</v>
      </c>
      <c r="P43" s="82" t="e">
        <f>VLOOKUP(O43,リスト!U:AA,2,FALSE)</f>
        <v>#REF!</v>
      </c>
      <c r="Q43" s="84"/>
      <c r="R43" s="45" t="str">
        <f>IFERROR(VLOOKUP(金発!Q43,リスト!W$1:X448,2,FALSE),"")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VLOOKUP(金発!R43,リスト!#REF!,5,FALSE)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IFERROR(VLOOKUP(金発!H44,リスト!G$1:H49,2,FALSE),"")</f>
        <v/>
      </c>
      <c r="J44" s="84"/>
      <c r="K44" s="42" t="str">
        <f>IFERROR(VLOOKUP(金発!J44,リスト!J$1:K145,2,FALSE),"")</f>
        <v/>
      </c>
      <c r="L44" s="84"/>
      <c r="M44" s="42" t="str">
        <f>IFERROR(VLOOKUP(金発!L44,リスト!O$1:P4883,2,FALSE),"")</f>
        <v/>
      </c>
      <c r="N44" s="82"/>
      <c r="O44" s="82" t="e">
        <f>VLOOKUP(Q44,リスト!#REF!,2,FALSE)</f>
        <v>#REF!</v>
      </c>
      <c r="P44" s="82" t="e">
        <f>VLOOKUP(O44,リスト!U:AA,2,FALSE)</f>
        <v>#REF!</v>
      </c>
      <c r="Q44" s="84"/>
      <c r="R44" s="45" t="str">
        <f>IFERROR(VLOOKUP(金発!Q44,リスト!W$1:X449,2,FALSE),"")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VLOOKUP(金発!R44,リスト!#REF!,5,FALSE)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IFERROR(VLOOKUP(金発!H45,リスト!G$1:H50,2,FALSE),"")</f>
        <v/>
      </c>
      <c r="J45" s="84"/>
      <c r="K45" s="42" t="str">
        <f>IFERROR(VLOOKUP(金発!J45,リスト!J$1:K146,2,FALSE),"")</f>
        <v/>
      </c>
      <c r="L45" s="84"/>
      <c r="M45" s="42" t="str">
        <f>IFERROR(VLOOKUP(金発!L45,リスト!O$1:P4884,2,FALSE),"")</f>
        <v/>
      </c>
      <c r="N45" s="82"/>
      <c r="O45" s="82" t="e">
        <f>VLOOKUP(Q45,リスト!#REF!,2,FALSE)</f>
        <v>#REF!</v>
      </c>
      <c r="P45" s="82" t="e">
        <f>VLOOKUP(O45,リスト!U:AA,2,FALSE)</f>
        <v>#REF!</v>
      </c>
      <c r="Q45" s="84"/>
      <c r="R45" s="45" t="str">
        <f>IFERROR(VLOOKUP(金発!Q45,リスト!W$1:X450,2,FALSE),"")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VLOOKUP(金発!R45,リスト!#REF!,5,FALSE)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IFERROR(VLOOKUP(金発!H46,リスト!G$1:H51,2,FALSE),"")</f>
        <v/>
      </c>
      <c r="J46" s="84"/>
      <c r="K46" s="42" t="str">
        <f>IFERROR(VLOOKUP(金発!J46,リスト!J$1:K147,2,FALSE),"")</f>
        <v/>
      </c>
      <c r="L46" s="84"/>
      <c r="M46" s="42" t="str">
        <f>IFERROR(VLOOKUP(金発!L46,リスト!O$1:P4885,2,FALSE),"")</f>
        <v/>
      </c>
      <c r="N46" s="82"/>
      <c r="O46" s="82" t="e">
        <f>VLOOKUP(Q46,リスト!#REF!,2,FALSE)</f>
        <v>#REF!</v>
      </c>
      <c r="P46" s="82" t="e">
        <f>VLOOKUP(O46,リスト!U:AA,2,FALSE)</f>
        <v>#REF!</v>
      </c>
      <c r="Q46" s="84"/>
      <c r="R46" s="45" t="str">
        <f>IFERROR(VLOOKUP(金発!Q46,リスト!W$1:X451,2,FALSE),"")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VLOOKUP(金発!R46,リスト!#REF!,5,FALSE)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IFERROR(VLOOKUP(金発!H47,リスト!G$1:H52,2,FALSE),"")</f>
        <v/>
      </c>
      <c r="J47" s="84"/>
      <c r="K47" s="42" t="str">
        <f>IFERROR(VLOOKUP(金発!J47,リスト!J$1:K148,2,FALSE),"")</f>
        <v/>
      </c>
      <c r="L47" s="84"/>
      <c r="M47" s="42" t="str">
        <f>IFERROR(VLOOKUP(金発!L47,リスト!O$1:P4886,2,FALSE),"")</f>
        <v/>
      </c>
      <c r="N47" s="82"/>
      <c r="O47" s="82" t="e">
        <f>VLOOKUP(Q47,リスト!#REF!,2,FALSE)</f>
        <v>#REF!</v>
      </c>
      <c r="P47" s="82" t="e">
        <f>VLOOKUP(O47,リスト!U:AA,2,FALSE)</f>
        <v>#REF!</v>
      </c>
      <c r="Q47" s="84"/>
      <c r="R47" s="45" t="str">
        <f>IFERROR(VLOOKUP(金発!Q47,リスト!W$1:X452,2,FALSE),"")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VLOOKUP(金発!R47,リスト!#REF!,5,FALSE)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IFERROR(VLOOKUP(金発!H48,リスト!G$1:H53,2,FALSE),"")</f>
        <v/>
      </c>
      <c r="J48" s="84"/>
      <c r="K48" s="42" t="str">
        <f>IFERROR(VLOOKUP(金発!J48,リスト!J$1:K149,2,FALSE),"")</f>
        <v/>
      </c>
      <c r="L48" s="84"/>
      <c r="M48" s="42" t="str">
        <f>IFERROR(VLOOKUP(金発!L48,リスト!O$1:P4887,2,FALSE),"")</f>
        <v/>
      </c>
      <c r="N48" s="82"/>
      <c r="O48" s="82" t="e">
        <f>VLOOKUP(Q48,リスト!#REF!,2,FALSE)</f>
        <v>#REF!</v>
      </c>
      <c r="P48" s="82" t="e">
        <f>VLOOKUP(O48,リスト!U:AA,2,FALSE)</f>
        <v>#REF!</v>
      </c>
      <c r="Q48" s="84"/>
      <c r="R48" s="45" t="str">
        <f>IFERROR(VLOOKUP(金発!Q48,リスト!W$1:X453,2,FALSE),"")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VLOOKUP(金発!R48,リスト!#REF!,5,FALSE)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IFERROR(VLOOKUP(金発!H49,リスト!G$1:H54,2,FALSE),"")</f>
        <v/>
      </c>
      <c r="J49" s="84"/>
      <c r="K49" s="42" t="str">
        <f>IFERROR(VLOOKUP(金発!J49,リスト!J$1:K150,2,FALSE),"")</f>
        <v/>
      </c>
      <c r="L49" s="84"/>
      <c r="M49" s="42" t="str">
        <f>IFERROR(VLOOKUP(金発!L49,リスト!O$1:P4888,2,FALSE),"")</f>
        <v/>
      </c>
      <c r="N49" s="82"/>
      <c r="O49" s="82" t="e">
        <f>VLOOKUP(Q49,リスト!#REF!,2,FALSE)</f>
        <v>#REF!</v>
      </c>
      <c r="P49" s="82" t="e">
        <f>VLOOKUP(O49,リスト!U:AA,2,FALSE)</f>
        <v>#REF!</v>
      </c>
      <c r="Q49" s="84"/>
      <c r="R49" s="45" t="str">
        <f>IFERROR(VLOOKUP(金発!Q49,リスト!W$1:X454,2,FALSE),"")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VLOOKUP(金発!R49,リスト!#REF!,5,FALSE)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IFERROR(VLOOKUP(金発!H50,リスト!G$1:H55,2,FALSE),"")</f>
        <v/>
      </c>
      <c r="J50" s="84"/>
      <c r="K50" s="42" t="str">
        <f>IFERROR(VLOOKUP(金発!J50,リスト!J$1:K151,2,FALSE),"")</f>
        <v/>
      </c>
      <c r="L50" s="84"/>
      <c r="M50" s="42" t="str">
        <f>IFERROR(VLOOKUP(金発!L50,リスト!O$1:P4889,2,FALSE),"")</f>
        <v/>
      </c>
      <c r="N50" s="82"/>
      <c r="O50" s="82" t="e">
        <f>VLOOKUP(Q50,リスト!#REF!,2,FALSE)</f>
        <v>#REF!</v>
      </c>
      <c r="P50" s="82" t="e">
        <f>VLOOKUP(O50,リスト!U:AA,2,FALSE)</f>
        <v>#REF!</v>
      </c>
      <c r="Q50" s="84"/>
      <c r="R50" s="45" t="str">
        <f>IFERROR(VLOOKUP(金発!Q50,リスト!W$1:X455,2,FALSE),"")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VLOOKUP(金発!R50,リスト!#REF!,5,FALSE)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IFERROR(VLOOKUP(金発!H51,リスト!G$1:H56,2,FALSE),"")</f>
        <v/>
      </c>
      <c r="J51" s="84"/>
      <c r="K51" s="42" t="str">
        <f>IFERROR(VLOOKUP(金発!J51,リスト!J$1:K152,2,FALSE),"")</f>
        <v/>
      </c>
      <c r="L51" s="84"/>
      <c r="M51" s="42" t="str">
        <f>IFERROR(VLOOKUP(金発!L51,リスト!O$1:P4890,2,FALSE),"")</f>
        <v/>
      </c>
      <c r="N51" s="82"/>
      <c r="O51" s="82" t="e">
        <f>VLOOKUP(Q51,リスト!#REF!,2,FALSE)</f>
        <v>#REF!</v>
      </c>
      <c r="P51" s="82" t="e">
        <f>VLOOKUP(O51,リスト!U:AA,2,FALSE)</f>
        <v>#REF!</v>
      </c>
      <c r="Q51" s="84"/>
      <c r="R51" s="45" t="str">
        <f>IFERROR(VLOOKUP(金発!Q51,リスト!W$1:X456,2,FALSE),"")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VLOOKUP(金発!R51,リスト!#REF!,5,FALSE)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IFERROR(VLOOKUP(金発!H52,リスト!G$1:H57,2,FALSE),"")</f>
        <v/>
      </c>
      <c r="J52" s="84"/>
      <c r="K52" s="42" t="str">
        <f>IFERROR(VLOOKUP(金発!J52,リスト!J$1:K153,2,FALSE),"")</f>
        <v/>
      </c>
      <c r="L52" s="84"/>
      <c r="M52" s="42" t="str">
        <f>IFERROR(VLOOKUP(金発!L52,リスト!O$1:P4891,2,FALSE),"")</f>
        <v/>
      </c>
      <c r="N52" s="82"/>
      <c r="O52" s="82" t="e">
        <f>VLOOKUP(Q52,リスト!#REF!,2,FALSE)</f>
        <v>#REF!</v>
      </c>
      <c r="P52" s="82" t="e">
        <f>VLOOKUP(O52,リスト!U:AA,2,FALSE)</f>
        <v>#REF!</v>
      </c>
      <c r="Q52" s="84"/>
      <c r="R52" s="45" t="str">
        <f>IFERROR(VLOOKUP(金発!Q52,リスト!W$1:X457,2,FALSE),"")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VLOOKUP(金発!R52,リスト!#REF!,5,FALSE)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IFERROR(VLOOKUP(金発!H53,リスト!G$1:H58,2,FALSE),"")</f>
        <v/>
      </c>
      <c r="J53" s="84"/>
      <c r="K53" s="42" t="str">
        <f>IFERROR(VLOOKUP(金発!J53,リスト!J$1:K154,2,FALSE),"")</f>
        <v/>
      </c>
      <c r="L53" s="84"/>
      <c r="M53" s="42" t="str">
        <f>IFERROR(VLOOKUP(金発!L53,リスト!O$1:P4892,2,FALSE),"")</f>
        <v/>
      </c>
      <c r="N53" s="82"/>
      <c r="O53" s="82" t="e">
        <f>VLOOKUP(Q53,リスト!#REF!,2,FALSE)</f>
        <v>#REF!</v>
      </c>
      <c r="P53" s="82" t="e">
        <f>VLOOKUP(O53,リスト!U:AA,2,FALSE)</f>
        <v>#REF!</v>
      </c>
      <c r="Q53" s="84"/>
      <c r="R53" s="45" t="str">
        <f>IFERROR(VLOOKUP(金発!Q53,リスト!W$1:X458,2,FALSE),"")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VLOOKUP(金発!R53,リスト!#REF!,5,FALSE)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IFERROR(VLOOKUP(金発!H54,リスト!G$1:H59,2,FALSE),"")</f>
        <v/>
      </c>
      <c r="J54" s="84"/>
      <c r="K54" s="42" t="str">
        <f>IFERROR(VLOOKUP(金発!J54,リスト!J$1:K155,2,FALSE),"")</f>
        <v/>
      </c>
      <c r="L54" s="84"/>
      <c r="M54" s="42" t="str">
        <f>IFERROR(VLOOKUP(金発!L54,リスト!O$1:P4893,2,FALSE),"")</f>
        <v/>
      </c>
      <c r="N54" s="82"/>
      <c r="O54" s="82" t="e">
        <f>VLOOKUP(Q54,リスト!#REF!,2,FALSE)</f>
        <v>#REF!</v>
      </c>
      <c r="P54" s="82" t="e">
        <f>VLOOKUP(O54,リスト!U:AA,2,FALSE)</f>
        <v>#REF!</v>
      </c>
      <c r="Q54" s="84"/>
      <c r="R54" s="45" t="str">
        <f>IFERROR(VLOOKUP(金発!Q54,リスト!W$1:X459,2,FALSE),"")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VLOOKUP(金発!R54,リスト!#REF!,5,FALSE)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IFERROR(VLOOKUP(金発!H55,リスト!G$1:H60,2,FALSE),"")</f>
        <v/>
      </c>
      <c r="J55" s="84"/>
      <c r="K55" s="42" t="str">
        <f>IFERROR(VLOOKUP(金発!J55,リスト!J$1:K156,2,FALSE),"")</f>
        <v/>
      </c>
      <c r="L55" s="84"/>
      <c r="M55" s="42" t="str">
        <f>IFERROR(VLOOKUP(金発!L55,リスト!O$1:P4894,2,FALSE),"")</f>
        <v/>
      </c>
      <c r="N55" s="82"/>
      <c r="O55" s="82" t="e">
        <f>VLOOKUP(Q55,リスト!#REF!,2,FALSE)</f>
        <v>#REF!</v>
      </c>
      <c r="P55" s="82" t="e">
        <f>VLOOKUP(O55,リスト!U:AA,2,FALSE)</f>
        <v>#REF!</v>
      </c>
      <c r="Q55" s="84"/>
      <c r="R55" s="45" t="str">
        <f>IFERROR(VLOOKUP(金発!Q55,リスト!W$1:X460,2,FALSE),"")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VLOOKUP(金発!R55,リスト!#REF!,5,FALSE)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IFERROR(VLOOKUP(金発!H56,リスト!G$1:H61,2,FALSE),"")</f>
        <v/>
      </c>
      <c r="J56" s="84"/>
      <c r="K56" s="42" t="str">
        <f>IFERROR(VLOOKUP(金発!J56,リスト!J$1:K157,2,FALSE),"")</f>
        <v/>
      </c>
      <c r="L56" s="84"/>
      <c r="M56" s="42" t="str">
        <f>IFERROR(VLOOKUP(金発!L56,リスト!O$1:P4895,2,FALSE),"")</f>
        <v/>
      </c>
      <c r="N56" s="82"/>
      <c r="O56" s="82" t="e">
        <f>VLOOKUP(Q56,リスト!#REF!,2,FALSE)</f>
        <v>#REF!</v>
      </c>
      <c r="P56" s="82" t="e">
        <f>VLOOKUP(O56,リスト!U:AA,2,FALSE)</f>
        <v>#REF!</v>
      </c>
      <c r="Q56" s="84"/>
      <c r="R56" s="45" t="str">
        <f>IFERROR(VLOOKUP(金発!Q56,リスト!W$1:X461,2,FALSE),"")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VLOOKUP(金発!R56,リスト!#REF!,5,FALSE)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IFERROR(VLOOKUP(金発!H57,リスト!G$1:H62,2,FALSE),"")</f>
        <v/>
      </c>
      <c r="J57" s="84"/>
      <c r="K57" s="42" t="str">
        <f>IFERROR(VLOOKUP(金発!J57,リスト!J$1:K158,2,FALSE),"")</f>
        <v/>
      </c>
      <c r="L57" s="84"/>
      <c r="M57" s="42" t="str">
        <f>IFERROR(VLOOKUP(金発!L57,リスト!O$1:P4896,2,FALSE),"")</f>
        <v/>
      </c>
      <c r="N57" s="82"/>
      <c r="O57" s="82" t="e">
        <f>VLOOKUP(Q57,リスト!#REF!,2,FALSE)</f>
        <v>#REF!</v>
      </c>
      <c r="P57" s="82" t="e">
        <f>VLOOKUP(O57,リスト!U:AA,2,FALSE)</f>
        <v>#REF!</v>
      </c>
      <c r="Q57" s="84"/>
      <c r="R57" s="45" t="str">
        <f>IFERROR(VLOOKUP(金発!Q57,リスト!W$1:X462,2,FALSE),"")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VLOOKUP(金発!R57,リスト!#REF!,5,FALSE)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IFERROR(VLOOKUP(金発!H58,リスト!G$1:H63,2,FALSE),"")</f>
        <v/>
      </c>
      <c r="J58" s="84"/>
      <c r="K58" s="42" t="str">
        <f>IFERROR(VLOOKUP(金発!J58,リスト!J$1:K159,2,FALSE),"")</f>
        <v/>
      </c>
      <c r="L58" s="84"/>
      <c r="M58" s="42" t="str">
        <f>IFERROR(VLOOKUP(金発!L58,リスト!O$1:P4897,2,FALSE),"")</f>
        <v/>
      </c>
      <c r="N58" s="82"/>
      <c r="O58" s="82" t="e">
        <f>VLOOKUP(Q58,リスト!#REF!,2,FALSE)</f>
        <v>#REF!</v>
      </c>
      <c r="P58" s="82" t="e">
        <f>VLOOKUP(O58,リスト!U:AA,2,FALSE)</f>
        <v>#REF!</v>
      </c>
      <c r="Q58" s="84"/>
      <c r="R58" s="45" t="str">
        <f>IFERROR(VLOOKUP(金発!Q58,リスト!W$1:X463,2,FALSE),"")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VLOOKUP(金発!R58,リスト!#REF!,5,FALSE)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IFERROR(VLOOKUP(金発!H59,リスト!G$1:H64,2,FALSE),"")</f>
        <v/>
      </c>
      <c r="J59" s="84"/>
      <c r="K59" s="42" t="str">
        <f>IFERROR(VLOOKUP(金発!J59,リスト!J$1:K160,2,FALSE),"")</f>
        <v/>
      </c>
      <c r="L59" s="84"/>
      <c r="M59" s="42" t="str">
        <f>IFERROR(VLOOKUP(金発!L59,リスト!O$1:P4898,2,FALSE),"")</f>
        <v/>
      </c>
      <c r="N59" s="82"/>
      <c r="O59" s="82" t="e">
        <f>VLOOKUP(Q59,リスト!#REF!,2,FALSE)</f>
        <v>#REF!</v>
      </c>
      <c r="P59" s="82" t="e">
        <f>VLOOKUP(O59,リスト!U:AA,2,FALSE)</f>
        <v>#REF!</v>
      </c>
      <c r="Q59" s="84"/>
      <c r="R59" s="45" t="str">
        <f>IFERROR(VLOOKUP(金発!Q59,リスト!W$1:X464,2,FALSE),"")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VLOOKUP(金発!R59,リスト!#REF!,5,FALSE)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IFERROR(VLOOKUP(金発!H60,リスト!G$1:H65,2,FALSE),"")</f>
        <v/>
      </c>
      <c r="J60" s="84"/>
      <c r="K60" s="42" t="str">
        <f>IFERROR(VLOOKUP(金発!J60,リスト!J$1:K161,2,FALSE),"")</f>
        <v/>
      </c>
      <c r="L60" s="84"/>
      <c r="M60" s="42" t="str">
        <f>IFERROR(VLOOKUP(金発!L60,リスト!O$1:P4899,2,FALSE),"")</f>
        <v/>
      </c>
      <c r="N60" s="82"/>
      <c r="O60" s="82" t="e">
        <f>VLOOKUP(Q60,リスト!#REF!,2,FALSE)</f>
        <v>#REF!</v>
      </c>
      <c r="P60" s="82" t="e">
        <f>VLOOKUP(O60,リスト!U:AA,2,FALSE)</f>
        <v>#REF!</v>
      </c>
      <c r="Q60" s="84"/>
      <c r="R60" s="45" t="str">
        <f>IFERROR(VLOOKUP(金発!Q60,リスト!W$1:X465,2,FALSE),"")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VLOOKUP(金発!R60,リスト!#REF!,5,FALSE)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IFERROR(VLOOKUP(金発!H61,リスト!G$1:H66,2,FALSE),"")</f>
        <v/>
      </c>
      <c r="J61" s="84"/>
      <c r="K61" s="42" t="str">
        <f>IFERROR(VLOOKUP(金発!J61,リスト!J$1:K162,2,FALSE),"")</f>
        <v/>
      </c>
      <c r="L61" s="84"/>
      <c r="M61" s="42" t="str">
        <f>IFERROR(VLOOKUP(金発!L61,リスト!O$1:P4900,2,FALSE),"")</f>
        <v/>
      </c>
      <c r="N61" s="82"/>
      <c r="O61" s="82" t="e">
        <f>VLOOKUP(Q61,リスト!#REF!,2,FALSE)</f>
        <v>#REF!</v>
      </c>
      <c r="P61" s="82" t="e">
        <f>VLOOKUP(O61,リスト!U:AA,2,FALSE)</f>
        <v>#REF!</v>
      </c>
      <c r="Q61" s="84"/>
      <c r="R61" s="45" t="str">
        <f>IFERROR(VLOOKUP(金発!Q61,リスト!W$1:X466,2,FALSE),"")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VLOOKUP(金発!R61,リスト!#REF!,5,FALSE)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IFERROR(VLOOKUP(金発!H62,リスト!G$1:H67,2,FALSE),"")</f>
        <v/>
      </c>
      <c r="J62" s="84"/>
      <c r="K62" s="42" t="str">
        <f>IFERROR(VLOOKUP(金発!J62,リスト!J$1:K163,2,FALSE),"")</f>
        <v/>
      </c>
      <c r="L62" s="84"/>
      <c r="M62" s="42" t="str">
        <f>IFERROR(VLOOKUP(金発!L62,リスト!O$1:P4901,2,FALSE),"")</f>
        <v/>
      </c>
      <c r="N62" s="82"/>
      <c r="O62" s="82" t="e">
        <f>VLOOKUP(Q62,リスト!#REF!,2,FALSE)</f>
        <v>#REF!</v>
      </c>
      <c r="P62" s="82" t="e">
        <f>VLOOKUP(O62,リスト!U:AA,2,FALSE)</f>
        <v>#REF!</v>
      </c>
      <c r="Q62" s="84"/>
      <c r="R62" s="45" t="str">
        <f>IFERROR(VLOOKUP(金発!Q62,リスト!W$1:X467,2,FALSE),"")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VLOOKUP(金発!R62,リスト!#REF!,5,FALSE)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IFERROR(VLOOKUP(金発!H63,リスト!G$1:H68,2,FALSE),"")</f>
        <v/>
      </c>
      <c r="J63" s="84"/>
      <c r="K63" s="42" t="str">
        <f>IFERROR(VLOOKUP(金発!J63,リスト!J$1:K164,2,FALSE),"")</f>
        <v/>
      </c>
      <c r="L63" s="84"/>
      <c r="M63" s="42" t="str">
        <f>IFERROR(VLOOKUP(金発!L63,リスト!O$1:P4902,2,FALSE),"")</f>
        <v/>
      </c>
      <c r="N63" s="82"/>
      <c r="O63" s="82" t="e">
        <f>VLOOKUP(Q63,リスト!#REF!,2,FALSE)</f>
        <v>#REF!</v>
      </c>
      <c r="P63" s="82" t="e">
        <f>VLOOKUP(O63,リスト!U:AA,2,FALSE)</f>
        <v>#REF!</v>
      </c>
      <c r="Q63" s="84"/>
      <c r="R63" s="45" t="str">
        <f>IFERROR(VLOOKUP(金発!Q63,リスト!W$1:X468,2,FALSE),"")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VLOOKUP(金発!R63,リスト!#REF!,5,FALSE)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IFERROR(VLOOKUP(金発!H64,リスト!G$1:H69,2,FALSE),"")</f>
        <v/>
      </c>
      <c r="J64" s="84"/>
      <c r="K64" s="42" t="str">
        <f>IFERROR(VLOOKUP(金発!J64,リスト!J$1:K165,2,FALSE),"")</f>
        <v/>
      </c>
      <c r="L64" s="84"/>
      <c r="M64" s="42" t="str">
        <f>IFERROR(VLOOKUP(金発!L64,リスト!O$1:P4903,2,FALSE),"")</f>
        <v/>
      </c>
      <c r="N64" s="82"/>
      <c r="O64" s="82" t="e">
        <f>VLOOKUP(Q64,リスト!#REF!,2,FALSE)</f>
        <v>#REF!</v>
      </c>
      <c r="P64" s="82" t="e">
        <f>VLOOKUP(O64,リスト!U:AA,2,FALSE)</f>
        <v>#REF!</v>
      </c>
      <c r="Q64" s="84"/>
      <c r="R64" s="45" t="str">
        <f>IFERROR(VLOOKUP(金発!Q64,リスト!W$1:X469,2,FALSE),"")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VLOOKUP(金発!R64,リスト!#REF!,5,FALSE)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IFERROR(VLOOKUP(金発!H65,リスト!G$1:H70,2,FALSE),"")</f>
        <v/>
      </c>
      <c r="J65" s="84"/>
      <c r="K65" s="42" t="str">
        <f>IFERROR(VLOOKUP(金発!J65,リスト!J$1:K166,2,FALSE),"")</f>
        <v/>
      </c>
      <c r="L65" s="84"/>
      <c r="M65" s="42" t="str">
        <f>IFERROR(VLOOKUP(金発!L65,リスト!O$1:P4904,2,FALSE),"")</f>
        <v/>
      </c>
      <c r="N65" s="82"/>
      <c r="O65" s="82" t="e">
        <f>VLOOKUP(Q65,リスト!#REF!,2,FALSE)</f>
        <v>#REF!</v>
      </c>
      <c r="P65" s="82" t="e">
        <f>VLOOKUP(O65,リスト!U:AA,2,FALSE)</f>
        <v>#REF!</v>
      </c>
      <c r="Q65" s="84"/>
      <c r="R65" s="45" t="str">
        <f>IFERROR(VLOOKUP(金発!Q65,リスト!W$1:X470,2,FALSE),"")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VLOOKUP(金発!R65,リスト!#REF!,5,FALSE)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IFERROR(VLOOKUP(金発!H66,リスト!G$1:H71,2,FALSE),"")</f>
        <v/>
      </c>
      <c r="J66" s="84"/>
      <c r="K66" s="42" t="str">
        <f>IFERROR(VLOOKUP(金発!J66,リスト!J$1:K167,2,FALSE),"")</f>
        <v/>
      </c>
      <c r="L66" s="84"/>
      <c r="M66" s="42" t="str">
        <f>IFERROR(VLOOKUP(金発!L66,リスト!O$1:P4905,2,FALSE),"")</f>
        <v/>
      </c>
      <c r="N66" s="82"/>
      <c r="O66" s="82" t="e">
        <f>VLOOKUP(Q66,リスト!#REF!,2,FALSE)</f>
        <v>#REF!</v>
      </c>
      <c r="P66" s="82" t="e">
        <f>VLOOKUP(O66,リスト!U:AA,2,FALSE)</f>
        <v>#REF!</v>
      </c>
      <c r="Q66" s="84"/>
      <c r="R66" s="45" t="str">
        <f>IFERROR(VLOOKUP(金発!Q66,リスト!W$1:X471,2,FALSE),"")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VLOOKUP(金発!R66,リスト!#REF!,5,FALSE)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IFERROR(VLOOKUP(金発!H67,リスト!G$1:H72,2,FALSE),"")</f>
        <v/>
      </c>
      <c r="J67" s="84"/>
      <c r="K67" s="42" t="str">
        <f>IFERROR(VLOOKUP(金発!J67,リスト!J$1:K168,2,FALSE),"")</f>
        <v/>
      </c>
      <c r="L67" s="84"/>
      <c r="M67" s="42" t="str">
        <f>IFERROR(VLOOKUP(金発!L67,リスト!O$1:P4906,2,FALSE),"")</f>
        <v/>
      </c>
      <c r="N67" s="82"/>
      <c r="O67" s="82" t="e">
        <f>VLOOKUP(Q67,リスト!#REF!,2,FALSE)</f>
        <v>#REF!</v>
      </c>
      <c r="P67" s="82" t="e">
        <f>VLOOKUP(O67,リスト!U:AA,2,FALSE)</f>
        <v>#REF!</v>
      </c>
      <c r="Q67" s="84"/>
      <c r="R67" s="45" t="str">
        <f>IFERROR(VLOOKUP(金発!Q67,リスト!W$1:X472,2,FALSE),"")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VLOOKUP(金発!R67,リスト!#REF!,5,FALSE)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IFERROR(VLOOKUP(金発!H68,リスト!G$1:H73,2,FALSE),"")</f>
        <v/>
      </c>
      <c r="J68" s="84"/>
      <c r="K68" s="42" t="str">
        <f>IFERROR(VLOOKUP(金発!J68,リスト!J$1:K169,2,FALSE),"")</f>
        <v/>
      </c>
      <c r="L68" s="84"/>
      <c r="M68" s="42" t="str">
        <f>IFERROR(VLOOKUP(金発!L68,リスト!O$1:P4907,2,FALSE),"")</f>
        <v/>
      </c>
      <c r="N68" s="82"/>
      <c r="O68" s="82" t="e">
        <f>VLOOKUP(Q68,リスト!#REF!,2,FALSE)</f>
        <v>#REF!</v>
      </c>
      <c r="P68" s="82" t="e">
        <f>VLOOKUP(O68,リスト!U:AA,2,FALSE)</f>
        <v>#REF!</v>
      </c>
      <c r="Q68" s="84"/>
      <c r="R68" s="45" t="str">
        <f>IFERROR(VLOOKUP(金発!Q68,リスト!W$1:X473,2,FALSE),"")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VLOOKUP(金発!R68,リスト!#REF!,5,FALSE)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IFERROR(VLOOKUP(金発!H69,リスト!G$1:H74,2,FALSE),"")</f>
        <v/>
      </c>
      <c r="J69" s="84"/>
      <c r="K69" s="42" t="str">
        <f>IFERROR(VLOOKUP(金発!J69,リスト!J$1:K170,2,FALSE),"")</f>
        <v/>
      </c>
      <c r="L69" s="84"/>
      <c r="M69" s="42" t="str">
        <f>IFERROR(VLOOKUP(金発!L69,リスト!O$1:P4908,2,FALSE),"")</f>
        <v/>
      </c>
      <c r="N69" s="82"/>
      <c r="O69" s="82" t="e">
        <f>VLOOKUP(Q69,リスト!#REF!,2,FALSE)</f>
        <v>#REF!</v>
      </c>
      <c r="P69" s="82" t="e">
        <f>VLOOKUP(O69,リスト!U:AA,2,FALSE)</f>
        <v>#REF!</v>
      </c>
      <c r="Q69" s="84"/>
      <c r="R69" s="45" t="str">
        <f>IFERROR(VLOOKUP(金発!Q69,リスト!W$1:X474,2,FALSE),"")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VLOOKUP(金発!R69,リスト!#REF!,5,FALSE)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IFERROR(VLOOKUP(金発!H70,リスト!G$1:H75,2,FALSE),"")</f>
        <v/>
      </c>
      <c r="J70" s="84"/>
      <c r="K70" s="42" t="str">
        <f>IFERROR(VLOOKUP(金発!J70,リスト!J$1:K171,2,FALSE),"")</f>
        <v/>
      </c>
      <c r="L70" s="84"/>
      <c r="M70" s="42" t="str">
        <f>IFERROR(VLOOKUP(金発!L70,リスト!O$1:P4909,2,FALSE),"")</f>
        <v/>
      </c>
      <c r="N70" s="82"/>
      <c r="O70" s="82" t="e">
        <f>VLOOKUP(Q70,リスト!#REF!,2,FALSE)</f>
        <v>#REF!</v>
      </c>
      <c r="P70" s="82" t="e">
        <f>VLOOKUP(O70,リスト!U:AA,2,FALSE)</f>
        <v>#REF!</v>
      </c>
      <c r="Q70" s="84"/>
      <c r="R70" s="45" t="str">
        <f>IFERROR(VLOOKUP(金発!Q70,リスト!W$1:X475,2,FALSE),"")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VLOOKUP(金発!R70,リスト!#REF!,5,FALSE)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IFERROR(VLOOKUP(金発!H71,リスト!G$1:H76,2,FALSE),"")</f>
        <v/>
      </c>
      <c r="J71" s="84"/>
      <c r="K71" s="42" t="str">
        <f>IFERROR(VLOOKUP(金発!J71,リスト!J$1:K172,2,FALSE),"")</f>
        <v/>
      </c>
      <c r="L71" s="84"/>
      <c r="M71" s="42" t="str">
        <f>IFERROR(VLOOKUP(金発!L71,リスト!O$1:P4910,2,FALSE),"")</f>
        <v/>
      </c>
      <c r="N71" s="82"/>
      <c r="O71" s="82" t="e">
        <f>VLOOKUP(Q71,リスト!#REF!,2,FALSE)</f>
        <v>#REF!</v>
      </c>
      <c r="P71" s="82" t="e">
        <f>VLOOKUP(O71,リスト!U:AA,2,FALSE)</f>
        <v>#REF!</v>
      </c>
      <c r="Q71" s="84"/>
      <c r="R71" s="45" t="str">
        <f>IFERROR(VLOOKUP(金発!Q71,リスト!W$1:X476,2,FALSE),"")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VLOOKUP(金発!R71,リスト!#REF!,5,FALSE)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IFERROR(VLOOKUP(金発!H72,リスト!G$1:H77,2,FALSE),"")</f>
        <v/>
      </c>
      <c r="J72" s="84"/>
      <c r="K72" s="42" t="str">
        <f>IFERROR(VLOOKUP(金発!J72,リスト!J$1:K173,2,FALSE),"")</f>
        <v/>
      </c>
      <c r="L72" s="84"/>
      <c r="M72" s="42" t="str">
        <f>IFERROR(VLOOKUP(金発!L72,リスト!O$1:P4911,2,FALSE),"")</f>
        <v/>
      </c>
      <c r="N72" s="82"/>
      <c r="O72" s="82" t="e">
        <f>VLOOKUP(Q72,リスト!#REF!,2,FALSE)</f>
        <v>#REF!</v>
      </c>
      <c r="P72" s="82" t="e">
        <f>VLOOKUP(O72,リスト!U:AA,2,FALSE)</f>
        <v>#REF!</v>
      </c>
      <c r="Q72" s="84"/>
      <c r="R72" s="45" t="str">
        <f>IFERROR(VLOOKUP(金発!Q72,リスト!W$1:X477,2,FALSE),"")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VLOOKUP(金発!R72,リスト!#REF!,5,FALSE)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IFERROR(VLOOKUP(金発!H73,リスト!G$1:H78,2,FALSE),"")</f>
        <v/>
      </c>
      <c r="J73" s="84"/>
      <c r="K73" s="42" t="str">
        <f>IFERROR(VLOOKUP(金発!J73,リスト!J$1:K174,2,FALSE),"")</f>
        <v/>
      </c>
      <c r="L73" s="84"/>
      <c r="M73" s="42" t="str">
        <f>IFERROR(VLOOKUP(金発!L73,リスト!O$1:P4912,2,FALSE),"")</f>
        <v/>
      </c>
      <c r="N73" s="82"/>
      <c r="O73" s="82" t="e">
        <f>VLOOKUP(Q73,リスト!#REF!,2,FALSE)</f>
        <v>#REF!</v>
      </c>
      <c r="P73" s="82" t="e">
        <f>VLOOKUP(O73,リスト!U:AA,2,FALSE)</f>
        <v>#REF!</v>
      </c>
      <c r="Q73" s="84"/>
      <c r="R73" s="45" t="str">
        <f>IFERROR(VLOOKUP(金発!Q73,リスト!W$1:X478,2,FALSE),"")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VLOOKUP(金発!R73,リスト!#REF!,5,FALSE)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IFERROR(VLOOKUP(金発!H74,リスト!G$1:H79,2,FALSE),"")</f>
        <v/>
      </c>
      <c r="J74" s="84"/>
      <c r="K74" s="42" t="str">
        <f>IFERROR(VLOOKUP(金発!J74,リスト!J$1:K175,2,FALSE),"")</f>
        <v/>
      </c>
      <c r="L74" s="84"/>
      <c r="M74" s="42" t="str">
        <f>IFERROR(VLOOKUP(金発!L74,リスト!O$1:P4913,2,FALSE),"")</f>
        <v/>
      </c>
      <c r="N74" s="82"/>
      <c r="O74" s="82" t="e">
        <f>VLOOKUP(Q74,リスト!#REF!,2,FALSE)</f>
        <v>#REF!</v>
      </c>
      <c r="P74" s="82" t="e">
        <f>VLOOKUP(O74,リスト!U:AA,2,FALSE)</f>
        <v>#REF!</v>
      </c>
      <c r="Q74" s="84"/>
      <c r="R74" s="45" t="str">
        <f>IFERROR(VLOOKUP(金発!Q74,リスト!W$1:X479,2,FALSE),"")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VLOOKUP(金発!R74,リスト!#REF!,5,FALSE)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IFERROR(VLOOKUP(金発!H75,リスト!G$1:H80,2,FALSE),"")</f>
        <v/>
      </c>
      <c r="J75" s="84"/>
      <c r="K75" s="42" t="str">
        <f>IFERROR(VLOOKUP(金発!J75,リスト!J$1:K176,2,FALSE),"")</f>
        <v/>
      </c>
      <c r="L75" s="84"/>
      <c r="M75" s="42" t="str">
        <f>IFERROR(VLOOKUP(金発!L75,リスト!O$1:P4914,2,FALSE),"")</f>
        <v/>
      </c>
      <c r="N75" s="82"/>
      <c r="O75" s="82" t="e">
        <f>VLOOKUP(Q75,リスト!#REF!,2,FALSE)</f>
        <v>#REF!</v>
      </c>
      <c r="P75" s="82" t="e">
        <f>VLOOKUP(O75,リスト!U:AA,2,FALSE)</f>
        <v>#REF!</v>
      </c>
      <c r="Q75" s="84"/>
      <c r="R75" s="45" t="str">
        <f>IFERROR(VLOOKUP(金発!Q75,リスト!W$1:X480,2,FALSE),"")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VLOOKUP(金発!R75,リスト!#REF!,5,FALSE)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IFERROR(VLOOKUP(金発!H76,リスト!G$1:H81,2,FALSE),"")</f>
        <v/>
      </c>
      <c r="J76" s="84"/>
      <c r="K76" s="42" t="str">
        <f>IFERROR(VLOOKUP(金発!J76,リスト!J$1:K177,2,FALSE),"")</f>
        <v/>
      </c>
      <c r="L76" s="84"/>
      <c r="M76" s="42" t="str">
        <f>IFERROR(VLOOKUP(金発!L76,リスト!O$1:P4915,2,FALSE),"")</f>
        <v/>
      </c>
      <c r="N76" s="82"/>
      <c r="O76" s="82" t="e">
        <f>VLOOKUP(Q76,リスト!#REF!,2,FALSE)</f>
        <v>#REF!</v>
      </c>
      <c r="P76" s="82" t="e">
        <f>VLOOKUP(O76,リスト!U:AA,2,FALSE)</f>
        <v>#REF!</v>
      </c>
      <c r="Q76" s="84"/>
      <c r="R76" s="45" t="str">
        <f>IFERROR(VLOOKUP(金発!Q76,リスト!W$1:X481,2,FALSE),"")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VLOOKUP(金発!R76,リスト!#REF!,5,FALSE)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IFERROR(VLOOKUP(金発!H77,リスト!G$1:H82,2,FALSE),"")</f>
        <v/>
      </c>
      <c r="J77" s="84"/>
      <c r="K77" s="42" t="str">
        <f>IFERROR(VLOOKUP(金発!J77,リスト!J$1:K178,2,FALSE),"")</f>
        <v/>
      </c>
      <c r="L77" s="84"/>
      <c r="M77" s="42" t="str">
        <f>IFERROR(VLOOKUP(金発!L77,リスト!O$1:P4916,2,FALSE),"")</f>
        <v/>
      </c>
      <c r="N77" s="82"/>
      <c r="O77" s="82" t="e">
        <f>VLOOKUP(Q77,リスト!#REF!,2,FALSE)</f>
        <v>#REF!</v>
      </c>
      <c r="P77" s="82" t="e">
        <f>VLOOKUP(O77,リスト!U:AA,2,FALSE)</f>
        <v>#REF!</v>
      </c>
      <c r="Q77" s="84"/>
      <c r="R77" s="45" t="str">
        <f>IFERROR(VLOOKUP(金発!Q77,リスト!W$1:X482,2,FALSE),"")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VLOOKUP(金発!R77,リスト!#REF!,5,FALSE)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IFERROR(VLOOKUP(金発!H78,リスト!G$1:H83,2,FALSE),"")</f>
        <v/>
      </c>
      <c r="J78" s="84"/>
      <c r="K78" s="42" t="str">
        <f>IFERROR(VLOOKUP(金発!J78,リスト!J$1:K179,2,FALSE),"")</f>
        <v/>
      </c>
      <c r="L78" s="84"/>
      <c r="M78" s="42" t="str">
        <f>IFERROR(VLOOKUP(金発!L78,リスト!O$1:P4917,2,FALSE),"")</f>
        <v/>
      </c>
      <c r="N78" s="82"/>
      <c r="O78" s="82" t="e">
        <f>VLOOKUP(Q78,リスト!#REF!,2,FALSE)</f>
        <v>#REF!</v>
      </c>
      <c r="P78" s="82" t="e">
        <f>VLOOKUP(O78,リスト!U:AA,2,FALSE)</f>
        <v>#REF!</v>
      </c>
      <c r="Q78" s="84"/>
      <c r="R78" s="45" t="str">
        <f>IFERROR(VLOOKUP(金発!Q78,リスト!W$1:X483,2,FALSE),"")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VLOOKUP(金発!R78,リスト!#REF!,5,FALSE)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IFERROR(VLOOKUP(金発!J79,リスト!J$1:K180,2,FALSE),"")</f>
        <v/>
      </c>
      <c r="L79" s="84"/>
      <c r="M79" s="42" t="str">
        <f>IFERROR(VLOOKUP(金発!L79,リスト!O$1:P4918,2,FALSE),"")</f>
        <v/>
      </c>
      <c r="N79" s="82"/>
      <c r="O79" s="82" t="e">
        <f>VLOOKUP(Q79,リスト!#REF!,2,FALSE)</f>
        <v>#REF!</v>
      </c>
      <c r="P79" s="82" t="e">
        <f>VLOOKUP(O79,リスト!U:AA,2,FALSE)</f>
        <v>#REF!</v>
      </c>
      <c r="Q79" s="84"/>
      <c r="R79" s="45" t="str">
        <f>IFERROR(VLOOKUP(金発!Q79,リスト!W$1:X484,2,FALSE),"")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VLOOKUP(金発!R79,リスト!#REF!,5,FALSE)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IFERROR(VLOOKUP(金発!H80,リスト!G$1:H46,2,FALSE),"")</f>
        <v/>
      </c>
      <c r="J80" s="84"/>
      <c r="K80" s="42" t="str">
        <f>IFERROR(VLOOKUP(金発!J80,リスト!J$1:K181,2,FALSE),"")</f>
        <v/>
      </c>
      <c r="L80" s="84"/>
      <c r="M80" s="42" t="str">
        <f>IFERROR(VLOOKUP(金発!L80,リスト!O$1:P4919,2,FALSE),"")</f>
        <v/>
      </c>
      <c r="N80" s="82"/>
      <c r="O80" s="82" t="e">
        <f>VLOOKUP(Q80,リスト!#REF!,2,FALSE)</f>
        <v>#REF!</v>
      </c>
      <c r="P80" s="82" t="e">
        <f>VLOOKUP(O80,リスト!U:AA,2,FALSE)</f>
        <v>#REF!</v>
      </c>
      <c r="Q80" s="84"/>
      <c r="R80" s="45" t="str">
        <f>IFERROR(VLOOKUP(金発!Q80,リスト!W$1:X485,2,FALSE),"")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VLOOKUP(金発!R80,リスト!#REF!,5,FALSE)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IFERROR(VLOOKUP(金発!H81,リスト!G$1:H47,2,FALSE),"")</f>
        <v/>
      </c>
      <c r="J81" s="84"/>
      <c r="K81" s="42" t="str">
        <f>IFERROR(VLOOKUP(金発!J81,リスト!J$1:K182,2,FALSE),"")</f>
        <v/>
      </c>
      <c r="L81" s="84"/>
      <c r="M81" s="42" t="str">
        <f>IFERROR(VLOOKUP(金発!L81,リスト!O$1:P4920,2,FALSE),"")</f>
        <v/>
      </c>
      <c r="N81" s="82"/>
      <c r="O81" s="82" t="e">
        <f>VLOOKUP(Q81,リスト!#REF!,2,FALSE)</f>
        <v>#REF!</v>
      </c>
      <c r="P81" s="82" t="e">
        <f>VLOOKUP(O81,リスト!U:AA,2,FALSE)</f>
        <v>#REF!</v>
      </c>
      <c r="Q81" s="84"/>
      <c r="R81" s="45" t="str">
        <f>IFERROR(VLOOKUP(金発!Q81,リスト!W$1:X486,2,FALSE),"")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VLOOKUP(金発!R81,リスト!#REF!,5,FALSE)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IFERROR(VLOOKUP(金発!H82,リスト!G$1:H48,2,FALSE),"")</f>
        <v/>
      </c>
      <c r="J82" s="84"/>
      <c r="K82" s="42" t="str">
        <f>IFERROR(VLOOKUP(金発!J82,リスト!J$1:K183,2,FALSE),"")</f>
        <v/>
      </c>
      <c r="L82" s="84"/>
      <c r="M82" s="42" t="str">
        <f>IFERROR(VLOOKUP(金発!L82,リスト!O$1:P4921,2,FALSE),"")</f>
        <v/>
      </c>
      <c r="N82" s="82"/>
      <c r="O82" s="82" t="e">
        <f>VLOOKUP(Q82,リスト!#REF!,2,FALSE)</f>
        <v>#REF!</v>
      </c>
      <c r="P82" s="82" t="e">
        <f>VLOOKUP(O82,リスト!U:AA,2,FALSE)</f>
        <v>#REF!</v>
      </c>
      <c r="Q82" s="84"/>
      <c r="R82" s="45" t="str">
        <f>IFERROR(VLOOKUP(金発!Q82,リスト!W$1:X487,2,FALSE),"")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VLOOKUP(金発!R82,リスト!#REF!,5,FALSE)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IFERROR(VLOOKUP(金発!H83,リスト!G$1:H49,2,FALSE),"")</f>
        <v/>
      </c>
      <c r="J83" s="84"/>
      <c r="K83" s="42" t="str">
        <f>IFERROR(VLOOKUP(金発!J83,リスト!J$1:K184,2,FALSE),"")</f>
        <v/>
      </c>
      <c r="L83" s="84"/>
      <c r="M83" s="42" t="str">
        <f>IFERROR(VLOOKUP(金発!L83,リスト!O$1:P4922,2,FALSE),"")</f>
        <v/>
      </c>
      <c r="N83" s="82"/>
      <c r="O83" s="82" t="e">
        <f>VLOOKUP(Q83,リスト!#REF!,2,FALSE)</f>
        <v>#REF!</v>
      </c>
      <c r="P83" s="82" t="e">
        <f>VLOOKUP(O83,リスト!U:AA,2,FALSE)</f>
        <v>#REF!</v>
      </c>
      <c r="Q83" s="84"/>
      <c r="R83" s="45" t="str">
        <f>IFERROR(VLOOKUP(金発!Q83,リスト!W$1:X488,2,FALSE),"")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VLOOKUP(金発!R83,リスト!#REF!,5,FALSE)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IFERROR(VLOOKUP(金発!H84,リスト!G$1:H50,2,FALSE),"")</f>
        <v/>
      </c>
      <c r="J84" s="84"/>
      <c r="K84" s="42" t="str">
        <f>IFERROR(VLOOKUP(金発!J84,リスト!J$1:K185,2,FALSE),"")</f>
        <v/>
      </c>
      <c r="L84" s="84"/>
      <c r="M84" s="42" t="str">
        <f>IFERROR(VLOOKUP(金発!L84,リスト!O$1:P4923,2,FALSE),"")</f>
        <v/>
      </c>
      <c r="N84" s="82"/>
      <c r="O84" s="82" t="e">
        <f>VLOOKUP(Q84,リスト!#REF!,2,FALSE)</f>
        <v>#REF!</v>
      </c>
      <c r="P84" s="82" t="e">
        <f>VLOOKUP(O84,リスト!U:AA,2,FALSE)</f>
        <v>#REF!</v>
      </c>
      <c r="Q84" s="84"/>
      <c r="R84" s="45" t="str">
        <f>IFERROR(VLOOKUP(金発!Q84,リスト!W$1:X489,2,FALSE),"")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VLOOKUP(金発!R84,リスト!#REF!,5,FALSE)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IFERROR(VLOOKUP(金発!H85,リスト!G$1:H51,2,FALSE),"")</f>
        <v/>
      </c>
      <c r="J85" s="84"/>
      <c r="K85" s="42" t="str">
        <f>IFERROR(VLOOKUP(金発!J85,リスト!J$1:K186,2,FALSE),"")</f>
        <v/>
      </c>
      <c r="L85" s="84"/>
      <c r="M85" s="42" t="str">
        <f>IFERROR(VLOOKUP(金発!L85,リスト!O$1:P4924,2,FALSE),"")</f>
        <v/>
      </c>
      <c r="N85" s="82"/>
      <c r="O85" s="82" t="e">
        <f>VLOOKUP(Q85,リスト!#REF!,2,FALSE)</f>
        <v>#REF!</v>
      </c>
      <c r="P85" s="82" t="e">
        <f>VLOOKUP(O85,リスト!U:AA,2,FALSE)</f>
        <v>#REF!</v>
      </c>
      <c r="Q85" s="84"/>
      <c r="R85" s="45" t="str">
        <f>IFERROR(VLOOKUP(金発!Q85,リスト!W$1:X490,2,FALSE),"")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VLOOKUP(金発!R85,リスト!#REF!,5,FALSE)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IFERROR(VLOOKUP(金発!H86,リスト!G$1:H52,2,FALSE),"")</f>
        <v/>
      </c>
      <c r="J86" s="84"/>
      <c r="K86" s="42" t="str">
        <f>IFERROR(VLOOKUP(金発!J86,リスト!J$1:K187,2,FALSE),"")</f>
        <v/>
      </c>
      <c r="L86" s="84"/>
      <c r="M86" s="42" t="str">
        <f>IFERROR(VLOOKUP(金発!L86,リスト!O$1:P4925,2,FALSE),"")</f>
        <v/>
      </c>
      <c r="N86" s="82"/>
      <c r="O86" s="82" t="e">
        <f>VLOOKUP(Q86,リスト!#REF!,2,FALSE)</f>
        <v>#REF!</v>
      </c>
      <c r="P86" s="82" t="e">
        <f>VLOOKUP(O86,リスト!U:AA,2,FALSE)</f>
        <v>#REF!</v>
      </c>
      <c r="Q86" s="84"/>
      <c r="R86" s="45" t="str">
        <f>IFERROR(VLOOKUP(金発!Q86,リスト!W$1:X491,2,FALSE),"")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VLOOKUP(金発!R86,リスト!#REF!,5,FALSE)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IFERROR(VLOOKUP(金発!H87,リスト!G$1:H53,2,FALSE),"")</f>
        <v/>
      </c>
      <c r="J87" s="84"/>
      <c r="K87" s="42" t="str">
        <f>IFERROR(VLOOKUP(金発!J87,リスト!J$1:K188,2,FALSE),"")</f>
        <v/>
      </c>
      <c r="L87" s="84"/>
      <c r="M87" s="42" t="str">
        <f>IFERROR(VLOOKUP(金発!L87,リスト!O$1:P4926,2,FALSE),"")</f>
        <v/>
      </c>
      <c r="N87" s="82"/>
      <c r="O87" s="82" t="e">
        <f>VLOOKUP(Q87,リスト!#REF!,2,FALSE)</f>
        <v>#REF!</v>
      </c>
      <c r="P87" s="82" t="e">
        <f>VLOOKUP(O87,リスト!U:AA,2,FALSE)</f>
        <v>#REF!</v>
      </c>
      <c r="Q87" s="84"/>
      <c r="R87" s="45" t="str">
        <f>IFERROR(VLOOKUP(金発!Q87,リスト!W$1:X492,2,FALSE),"")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VLOOKUP(金発!R87,リスト!#REF!,5,FALSE)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IFERROR(VLOOKUP(金発!H88,リスト!G$1:H54,2,FALSE),"")</f>
        <v/>
      </c>
      <c r="J88" s="84"/>
      <c r="K88" s="42" t="str">
        <f>IFERROR(VLOOKUP(金発!J88,リスト!J$1:K189,2,FALSE),"")</f>
        <v/>
      </c>
      <c r="L88" s="84"/>
      <c r="M88" s="42" t="str">
        <f>IFERROR(VLOOKUP(金発!L88,リスト!O$1:P4927,2,FALSE),"")</f>
        <v/>
      </c>
      <c r="N88" s="82"/>
      <c r="O88" s="82" t="e">
        <f>VLOOKUP(Q88,リスト!#REF!,2,FALSE)</f>
        <v>#REF!</v>
      </c>
      <c r="P88" s="82" t="e">
        <f>VLOOKUP(O88,リスト!U:AA,2,FALSE)</f>
        <v>#REF!</v>
      </c>
      <c r="Q88" s="84"/>
      <c r="R88" s="45" t="str">
        <f>IFERROR(VLOOKUP(金発!Q88,リスト!W$1:X493,2,FALSE),"")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VLOOKUP(金発!R88,リスト!#REF!,5,FALSE)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IFERROR(VLOOKUP(金発!H89,リスト!G$1:H55,2,FALSE),"")</f>
        <v/>
      </c>
      <c r="J89" s="84"/>
      <c r="K89" s="42" t="str">
        <f>IFERROR(VLOOKUP(金発!J89,リスト!J$1:K190,2,FALSE),"")</f>
        <v/>
      </c>
      <c r="L89" s="84"/>
      <c r="M89" s="42" t="str">
        <f>IFERROR(VLOOKUP(金発!L89,リスト!O$1:P4928,2,FALSE),"")</f>
        <v/>
      </c>
      <c r="N89" s="82"/>
      <c r="O89" s="82" t="e">
        <f>VLOOKUP(Q89,リスト!#REF!,2,FALSE)</f>
        <v>#REF!</v>
      </c>
      <c r="P89" s="82" t="e">
        <f>VLOOKUP(O89,リスト!U:AA,2,FALSE)</f>
        <v>#REF!</v>
      </c>
      <c r="Q89" s="84"/>
      <c r="R89" s="45" t="str">
        <f>IFERROR(VLOOKUP(金発!Q89,リスト!W$1:X494,2,FALSE),"")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VLOOKUP(金発!R89,リスト!#REF!,5,FALSE)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IFERROR(VLOOKUP(金発!H90,リスト!G$1:H56,2,FALSE),"")</f>
        <v/>
      </c>
      <c r="J90" s="84"/>
      <c r="K90" s="42" t="str">
        <f>IFERROR(VLOOKUP(金発!J90,リスト!J$1:K191,2,FALSE),"")</f>
        <v/>
      </c>
      <c r="L90" s="84"/>
      <c r="M90" s="42" t="str">
        <f>IFERROR(VLOOKUP(金発!L90,リスト!O$1:P4929,2,FALSE),"")</f>
        <v/>
      </c>
      <c r="N90" s="82"/>
      <c r="O90" s="82" t="e">
        <f>VLOOKUP(Q90,リスト!#REF!,2,FALSE)</f>
        <v>#REF!</v>
      </c>
      <c r="P90" s="82" t="e">
        <f>VLOOKUP(O90,リスト!U:AA,2,FALSE)</f>
        <v>#REF!</v>
      </c>
      <c r="Q90" s="84"/>
      <c r="R90" s="45" t="str">
        <f>IFERROR(VLOOKUP(金発!Q90,リスト!W$1:X495,2,FALSE),"")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VLOOKUP(金発!R90,リスト!#REF!,5,FALSE)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IFERROR(VLOOKUP(金発!H91,リスト!G$1:H57,2,FALSE),"")</f>
        <v/>
      </c>
      <c r="J91" s="84"/>
      <c r="K91" s="42" t="str">
        <f>IFERROR(VLOOKUP(金発!J91,リスト!J$1:K192,2,FALSE),"")</f>
        <v/>
      </c>
      <c r="L91" s="84"/>
      <c r="M91" s="42" t="str">
        <f>IFERROR(VLOOKUP(金発!L91,リスト!O$1:P4930,2,FALSE),"")</f>
        <v/>
      </c>
      <c r="N91" s="82"/>
      <c r="O91" s="82" t="e">
        <f>VLOOKUP(Q91,リスト!#REF!,2,FALSE)</f>
        <v>#REF!</v>
      </c>
      <c r="P91" s="82" t="e">
        <f>VLOOKUP(O91,リスト!U:AA,2,FALSE)</f>
        <v>#REF!</v>
      </c>
      <c r="Q91" s="84"/>
      <c r="R91" s="45" t="str">
        <f>IFERROR(VLOOKUP(金発!Q91,リスト!W$1:X496,2,FALSE),"")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VLOOKUP(金発!R91,リスト!#REF!,5,FALSE)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IFERROR(VLOOKUP(金発!H92,リスト!G$1:H58,2,FALSE),"")</f>
        <v/>
      </c>
      <c r="J92" s="84"/>
      <c r="K92" s="42" t="str">
        <f>IFERROR(VLOOKUP(金発!J92,リスト!J$1:K193,2,FALSE),"")</f>
        <v/>
      </c>
      <c r="L92" s="84"/>
      <c r="M92" s="42" t="str">
        <f>IFERROR(VLOOKUP(金発!L92,リスト!O$1:P4931,2,FALSE),"")</f>
        <v/>
      </c>
      <c r="N92" s="82"/>
      <c r="O92" s="82" t="e">
        <f>VLOOKUP(Q92,リスト!#REF!,2,FALSE)</f>
        <v>#REF!</v>
      </c>
      <c r="P92" s="82" t="e">
        <f>VLOOKUP(O92,リスト!U:AA,2,FALSE)</f>
        <v>#REF!</v>
      </c>
      <c r="Q92" s="84"/>
      <c r="R92" s="45" t="str">
        <f>IFERROR(VLOOKUP(金発!Q92,リスト!W$1:X497,2,FALSE),"")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VLOOKUP(金発!R92,リスト!#REF!,5,FALSE)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IFERROR(VLOOKUP(金発!H93,リスト!G$1:H59,2,FALSE),"")</f>
        <v/>
      </c>
      <c r="J93" s="84"/>
      <c r="K93" s="42" t="str">
        <f>IFERROR(VLOOKUP(金発!J93,リスト!J$1:K194,2,FALSE),"")</f>
        <v/>
      </c>
      <c r="L93" s="84"/>
      <c r="M93" s="42" t="str">
        <f>IFERROR(VLOOKUP(金発!L93,リスト!O$1:P4932,2,FALSE),"")</f>
        <v/>
      </c>
      <c r="N93" s="82"/>
      <c r="O93" s="82" t="e">
        <f>VLOOKUP(Q93,リスト!#REF!,2,FALSE)</f>
        <v>#REF!</v>
      </c>
      <c r="P93" s="82" t="e">
        <f>VLOOKUP(O93,リスト!U:AA,2,FALSE)</f>
        <v>#REF!</v>
      </c>
      <c r="Q93" s="84"/>
      <c r="R93" s="45" t="str">
        <f>IFERROR(VLOOKUP(金発!Q93,リスト!W$1:X498,2,FALSE),"")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VLOOKUP(金発!R93,リスト!U1:AA190,5,FALSE)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IFERROR(VLOOKUP(金発!H94,リスト!G$1:H60,2,FALSE),"")</f>
        <v/>
      </c>
      <c r="J94" s="84"/>
      <c r="K94" s="42" t="str">
        <f>IFERROR(VLOOKUP(金発!J94,リスト!J$1:K195,2,FALSE),"")</f>
        <v/>
      </c>
      <c r="L94" s="84"/>
      <c r="M94" s="42" t="str">
        <f>IFERROR(VLOOKUP(金発!L94,リスト!O$1:P4933,2,FALSE),"")</f>
        <v/>
      </c>
      <c r="N94" s="82"/>
      <c r="O94" s="82" t="e">
        <f>VLOOKUP(Q94,リスト!#REF!,2,FALSE)</f>
        <v>#REF!</v>
      </c>
      <c r="P94" s="82" t="e">
        <f>VLOOKUP(O94,リスト!U:AA,2,FALSE)</f>
        <v>#REF!</v>
      </c>
      <c r="Q94" s="84"/>
      <c r="R94" s="45" t="str">
        <f>IFERROR(VLOOKUP(金発!Q94,リスト!W$1:X499,2,FALSE),"")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VLOOKUP(金発!R94,リスト!U2:AA191,5,FALSE)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IFERROR(VLOOKUP(金発!H95,リスト!G$1:H61,2,FALSE),"")</f>
        <v/>
      </c>
      <c r="J95" s="84"/>
      <c r="K95" s="42" t="str">
        <f>IFERROR(VLOOKUP(金発!J95,リスト!J$1:K196,2,FALSE),"")</f>
        <v/>
      </c>
      <c r="L95" s="84"/>
      <c r="M95" s="42" t="str">
        <f>IFERROR(VLOOKUP(金発!L95,リスト!O$1:P4934,2,FALSE),"")</f>
        <v/>
      </c>
      <c r="N95" s="82"/>
      <c r="O95" s="82" t="e">
        <f>VLOOKUP(Q95,リスト!U1:AA395,2,FALSE)</f>
        <v>#N/A</v>
      </c>
      <c r="P95" s="82" t="e">
        <f>VLOOKUP(O95,リスト!U:AA,2,FALSE)</f>
        <v>#N/A</v>
      </c>
      <c r="Q95" s="84"/>
      <c r="R95" s="45" t="str">
        <f>IFERROR(VLOOKUP(金発!Q95,リスト!W$1:X500,2,FALSE),"")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VLOOKUP(金発!R95,リスト!U3:AA192,5,FALSE)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IFERROR(VLOOKUP(金発!H96,リスト!G$1:H62,2,FALSE),"")</f>
        <v/>
      </c>
      <c r="J96" s="84"/>
      <c r="K96" s="42" t="str">
        <f>IFERROR(VLOOKUP(金発!J96,リスト!J$1:K197,2,FALSE),"")</f>
        <v/>
      </c>
      <c r="L96" s="84"/>
      <c r="M96" s="42" t="str">
        <f>IFERROR(VLOOKUP(金発!L96,リスト!O$1:P4935,2,FALSE),"")</f>
        <v/>
      </c>
      <c r="N96" s="82"/>
      <c r="O96" s="82" t="e">
        <f>VLOOKUP(Q96,リスト!U2:AA396,2,FALSE)</f>
        <v>#N/A</v>
      </c>
      <c r="P96" s="82" t="e">
        <f>VLOOKUP(O96,リスト!U:AA,2,FALSE)</f>
        <v>#N/A</v>
      </c>
      <c r="Q96" s="84"/>
      <c r="R96" s="45" t="str">
        <f>IFERROR(VLOOKUP(金発!Q96,リスト!W$1:X501,2,FALSE),"")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VLOOKUP(金発!R96,リスト!U4:AA193,5,FALSE)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IFERROR(VLOOKUP(金発!H97,リスト!G$1:H63,2,FALSE),"")</f>
        <v/>
      </c>
      <c r="J97" s="84"/>
      <c r="K97" s="42" t="str">
        <f>IFERROR(VLOOKUP(金発!J97,リスト!J$1:K198,2,FALSE),"")</f>
        <v/>
      </c>
      <c r="L97" s="84"/>
      <c r="M97" s="42" t="str">
        <f>IFERROR(VLOOKUP(金発!L97,リスト!O$1:P4936,2,FALSE),"")</f>
        <v/>
      </c>
      <c r="N97" s="82"/>
      <c r="O97" s="82" t="e">
        <f>VLOOKUP(Q97,リスト!U3:AA397,2,FALSE)</f>
        <v>#N/A</v>
      </c>
      <c r="P97" s="82" t="e">
        <f>VLOOKUP(O97,リスト!U:AA,2,FALSE)</f>
        <v>#N/A</v>
      </c>
      <c r="Q97" s="84"/>
      <c r="R97" s="45" t="str">
        <f>IFERROR(VLOOKUP(金発!Q97,リスト!W$1:X502,2,FALSE),"")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VLOOKUP(金発!R97,リスト!U5:AA194,5,FALSE)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IFERROR(VLOOKUP(金発!H98,リスト!G$1:H103,2,FALSE),"")</f>
        <v/>
      </c>
      <c r="J98" s="84"/>
      <c r="K98" s="42" t="str">
        <f>IFERROR(VLOOKUP(金発!J98,リスト!J$1:K199,2,FALSE),"")</f>
        <v/>
      </c>
      <c r="L98" s="84"/>
      <c r="M98" s="42" t="str">
        <f>IFERROR(VLOOKUP(金発!L98,リスト!O$1:P4937,2,FALSE),"")</f>
        <v/>
      </c>
      <c r="N98" s="82"/>
      <c r="O98" s="82" t="e">
        <f>VLOOKUP(Q98,リスト!U4:AA398,2,FALSE)</f>
        <v>#N/A</v>
      </c>
      <c r="P98" s="82" t="e">
        <f>VLOOKUP(O98,リスト!U:AA,2,FALSE)</f>
        <v>#N/A</v>
      </c>
      <c r="Q98" s="84"/>
      <c r="R98" s="45" t="str">
        <f>IFERROR(VLOOKUP(金発!Q98,リスト!W$1:X503,2,FALSE),"")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VLOOKUP(金発!R98,リスト!U6:AA195,5,FALSE)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IFERROR(VLOOKUP(金発!H99,リスト!G$1:H104,2,FALSE),"")</f>
        <v/>
      </c>
      <c r="J99" s="84"/>
      <c r="K99" s="42" t="str">
        <f>IFERROR(VLOOKUP(金発!J99,リスト!J$1:K200,2,FALSE),"")</f>
        <v/>
      </c>
      <c r="L99" s="84"/>
      <c r="M99" s="42" t="str">
        <f>IFERROR(VLOOKUP(金発!L99,リスト!O$1:P4938,2,FALSE),"")</f>
        <v/>
      </c>
      <c r="N99" s="82"/>
      <c r="O99" s="82" t="e">
        <f>VLOOKUP(Q99,リスト!U5:AA399,2,FALSE)</f>
        <v>#N/A</v>
      </c>
      <c r="P99" s="82" t="e">
        <f>VLOOKUP(O99,リスト!U:AA,2,FALSE)</f>
        <v>#N/A</v>
      </c>
      <c r="Q99" s="84"/>
      <c r="R99" s="45" t="str">
        <f>IFERROR(VLOOKUP(金発!Q99,リスト!W$1:X504,2,FALSE),"")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VLOOKUP(金発!R99,リスト!U7:AA196,5,FALSE)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IFERROR(VLOOKUP(金発!H100,リスト!G$1:H105,2,FALSE),"")</f>
        <v/>
      </c>
      <c r="J100" s="84"/>
      <c r="K100" s="42" t="str">
        <f>IFERROR(VLOOKUP(金発!J100,リスト!J$1:K201,2,FALSE),"")</f>
        <v/>
      </c>
      <c r="L100" s="84"/>
      <c r="M100" s="42" t="str">
        <f>IFERROR(VLOOKUP(金発!L100,リスト!O$1:P4939,2,FALSE),"")</f>
        <v/>
      </c>
      <c r="N100" s="82"/>
      <c r="O100" s="82" t="e">
        <f>VLOOKUP(Q100,リスト!U6:AA400,2,FALSE)</f>
        <v>#N/A</v>
      </c>
      <c r="P100" s="82" t="e">
        <f>VLOOKUP(O100,リスト!U:AA,2,FALSE)</f>
        <v>#N/A</v>
      </c>
      <c r="Q100" s="84"/>
      <c r="R100" s="45" t="str">
        <f>IFERROR(VLOOKUP(金発!Q100,リスト!W$1:X505,2,FALSE),"")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VLOOKUP(金発!R100,リスト!U8:AA197,5,FALSE)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IFERROR(VLOOKUP(金発!H101,リスト!G$1:H106,2,FALSE),"")</f>
        <v/>
      </c>
      <c r="J101" s="84"/>
      <c r="K101" s="42" t="str">
        <f>IFERROR(VLOOKUP(金発!J101,リスト!J$1:K202,2,FALSE),"")</f>
        <v/>
      </c>
      <c r="L101" s="84"/>
      <c r="M101" s="42" t="str">
        <f>IFERROR(VLOOKUP(金発!L101,リスト!O$1:P4940,2,FALSE),"")</f>
        <v/>
      </c>
      <c r="N101" s="82"/>
      <c r="O101" s="82" t="e">
        <f>VLOOKUP(Q101,リスト!U7:AA401,2,FALSE)</f>
        <v>#N/A</v>
      </c>
      <c r="P101" s="82" t="e">
        <f>VLOOKUP(O101,リスト!U:AA,2,FALSE)</f>
        <v>#N/A</v>
      </c>
      <c r="Q101" s="84"/>
      <c r="R101" s="45" t="str">
        <f>IFERROR(VLOOKUP(金発!Q101,リスト!W$1:X506,2,FALSE),"")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VLOOKUP(金発!R101,リスト!U9:AA198,5,FALSE)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IFERROR(VLOOKUP(金発!H102,リスト!G$1:H107,2,FALSE),"")</f>
        <v/>
      </c>
      <c r="J102" s="84"/>
      <c r="K102" s="42" t="str">
        <f>IFERROR(VLOOKUP(金発!J102,リスト!J$1:K203,2,FALSE),"")</f>
        <v/>
      </c>
      <c r="L102" s="84"/>
      <c r="M102" s="42" t="str">
        <f>IFERROR(VLOOKUP(金発!L102,リスト!O$1:P4941,2,FALSE),"")</f>
        <v/>
      </c>
      <c r="N102" s="82"/>
      <c r="O102" s="82" t="e">
        <f>VLOOKUP(Q102,リスト!U8:AA402,2,FALSE)</f>
        <v>#N/A</v>
      </c>
      <c r="P102" s="82" t="e">
        <f>VLOOKUP(O102,リスト!U:AA,2,FALSE)</f>
        <v>#N/A</v>
      </c>
      <c r="Q102" s="84"/>
      <c r="R102" s="45" t="str">
        <f>IFERROR(VLOOKUP(金発!Q102,リスト!W$1:X507,2,FALSE),"")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VLOOKUP(金発!R102,リスト!U10:AA199,5,FALSE)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IFERROR(VLOOKUP(金発!H103,リスト!G$1:H108,2,FALSE),"")</f>
        <v/>
      </c>
      <c r="J103" s="84"/>
      <c r="K103" s="42" t="str">
        <f>IFERROR(VLOOKUP(金発!J103,リスト!J$1:K204,2,FALSE),"")</f>
        <v/>
      </c>
      <c r="L103" s="84"/>
      <c r="M103" s="42" t="str">
        <f>IFERROR(VLOOKUP(金発!L103,リスト!O$1:P4942,2,FALSE),"")</f>
        <v/>
      </c>
      <c r="N103" s="82"/>
      <c r="O103" s="82" t="e">
        <f>VLOOKUP(Q103,リスト!U9:AA403,2,FALSE)</f>
        <v>#N/A</v>
      </c>
      <c r="P103" s="82" t="e">
        <f>VLOOKUP(O103,リスト!U:AA,2,FALSE)</f>
        <v>#N/A</v>
      </c>
      <c r="Q103" s="84"/>
      <c r="R103" s="45" t="str">
        <f>IFERROR(VLOOKUP(金発!Q103,リスト!W$1:X508,2,FALSE),"")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VLOOKUP(金発!R103,リスト!U11:AA200,5,FALSE)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IFERROR(VLOOKUP(金発!H104,リスト!G$1:H109,2,FALSE),"")</f>
        <v/>
      </c>
      <c r="J104" s="84"/>
      <c r="K104" s="42" t="str">
        <f>IFERROR(VLOOKUP(金発!J104,リスト!J$1:K205,2,FALSE),"")</f>
        <v/>
      </c>
      <c r="L104" s="84"/>
      <c r="M104" s="42" t="str">
        <f>IFERROR(VLOOKUP(金発!L104,リスト!O$1:P4943,2,FALSE),"")</f>
        <v/>
      </c>
      <c r="N104" s="82"/>
      <c r="O104" s="82" t="e">
        <f>VLOOKUP(Q104,リスト!U10:AA404,2,FALSE)</f>
        <v>#N/A</v>
      </c>
      <c r="P104" s="82" t="e">
        <f>VLOOKUP(O104,リスト!U:AA,2,FALSE)</f>
        <v>#N/A</v>
      </c>
      <c r="Q104" s="84"/>
      <c r="R104" s="45" t="str">
        <f>IFERROR(VLOOKUP(金発!Q104,リスト!W$1:X509,2,FALSE),"")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VLOOKUP(金発!R104,リスト!U12:AA201,5,FALSE)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IFERROR(VLOOKUP(金発!H105,リスト!G$1:H110,2,FALSE),"")</f>
        <v/>
      </c>
      <c r="J105" s="84"/>
      <c r="K105" s="42" t="str">
        <f>IFERROR(VLOOKUP(金発!J105,リスト!J$1:K206,2,FALSE),"")</f>
        <v/>
      </c>
      <c r="L105" s="84"/>
      <c r="M105" s="42" t="str">
        <f>IFERROR(VLOOKUP(金発!L105,リスト!O$1:P4944,2,FALSE),"")</f>
        <v/>
      </c>
      <c r="N105" s="82"/>
      <c r="O105" s="82" t="e">
        <f>VLOOKUP(Q105,リスト!U11:AA405,2,FALSE)</f>
        <v>#N/A</v>
      </c>
      <c r="P105" s="82" t="e">
        <f>VLOOKUP(O105,リスト!U:AA,2,FALSE)</f>
        <v>#N/A</v>
      </c>
      <c r="Q105" s="84"/>
      <c r="R105" s="45" t="str">
        <f>IFERROR(VLOOKUP(金発!Q105,リスト!W$1:X510,2,FALSE),"")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VLOOKUP(金発!R105,リスト!U13:AA202,5,FALSE)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IFERROR(VLOOKUP(金発!H106,リスト!G$1:H111,2,FALSE),"")</f>
        <v/>
      </c>
      <c r="J106" s="84"/>
      <c r="K106" s="42" t="str">
        <f>IFERROR(VLOOKUP(金発!J106,リスト!J$1:K207,2,FALSE),"")</f>
        <v/>
      </c>
      <c r="L106" s="84"/>
      <c r="M106" s="42" t="str">
        <f>IFERROR(VLOOKUP(金発!L106,リスト!O$1:P4945,2,FALSE),"")</f>
        <v/>
      </c>
      <c r="N106" s="82"/>
      <c r="O106" s="82" t="e">
        <f>VLOOKUP(Q106,リスト!U12:AA406,2,FALSE)</f>
        <v>#N/A</v>
      </c>
      <c r="P106" s="82" t="e">
        <f>VLOOKUP(O106,リスト!U:AA,2,FALSE)</f>
        <v>#N/A</v>
      </c>
      <c r="Q106" s="84"/>
      <c r="R106" s="45" t="str">
        <f>IFERROR(VLOOKUP(金発!Q106,リスト!W$1:X511,2,FALSE),"")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VLOOKUP(金発!R106,リスト!U14:AA203,5,FALSE)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IFERROR(VLOOKUP(金発!H107,リスト!G$1:H112,2,FALSE),"")</f>
        <v/>
      </c>
      <c r="J107" s="84"/>
      <c r="K107" s="42" t="str">
        <f>IFERROR(VLOOKUP(金発!J107,リスト!J$1:K208,2,FALSE),"")</f>
        <v/>
      </c>
      <c r="L107" s="84"/>
      <c r="M107" s="42" t="str">
        <f>IFERROR(VLOOKUP(金発!L107,リスト!O$1:P4946,2,FALSE),"")</f>
        <v/>
      </c>
      <c r="N107" s="82"/>
      <c r="O107" s="82" t="e">
        <f>VLOOKUP(Q107,リスト!U13:AA407,2,FALSE)</f>
        <v>#N/A</v>
      </c>
      <c r="P107" s="82" t="e">
        <f>VLOOKUP(O107,リスト!U:AA,2,FALSE)</f>
        <v>#N/A</v>
      </c>
      <c r="Q107" s="84"/>
      <c r="R107" s="45" t="str">
        <f>IFERROR(VLOOKUP(金発!Q107,リスト!W$1:X512,2,FALSE),"")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VLOOKUP(金発!R107,リスト!U15:AA204,5,FALSE)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IFERROR(VLOOKUP(金発!H108,リスト!G$1:H113,2,FALSE),"")</f>
        <v/>
      </c>
      <c r="J108" s="84"/>
      <c r="K108" s="42" t="str">
        <f>IFERROR(VLOOKUP(金発!J108,リスト!J$1:K209,2,FALSE),"")</f>
        <v/>
      </c>
      <c r="L108" s="84"/>
      <c r="M108" s="42" t="str">
        <f>IFERROR(VLOOKUP(金発!L108,リスト!O$1:P4947,2,FALSE),"")</f>
        <v/>
      </c>
      <c r="N108" s="82"/>
      <c r="O108" s="82" t="e">
        <f>VLOOKUP(Q108,リスト!U14:AA408,2,FALSE)</f>
        <v>#N/A</v>
      </c>
      <c r="P108" s="82" t="e">
        <f>VLOOKUP(O108,リスト!U:AA,2,FALSE)</f>
        <v>#N/A</v>
      </c>
      <c r="Q108" s="84"/>
      <c r="R108" s="45" t="str">
        <f>IFERROR(VLOOKUP(金発!Q108,リスト!W$1:X513,2,FALSE),"")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VLOOKUP(金発!R108,リスト!U16:AA205,5,FALSE)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IFERROR(VLOOKUP(金発!H109,リスト!G$1:H114,2,FALSE),"")</f>
        <v/>
      </c>
      <c r="J109" s="84"/>
      <c r="K109" s="42" t="str">
        <f>IFERROR(VLOOKUP(金発!J109,リスト!J$1:K210,2,FALSE),"")</f>
        <v/>
      </c>
      <c r="L109" s="84"/>
      <c r="M109" s="42" t="str">
        <f>IFERROR(VLOOKUP(金発!L109,リスト!O$1:P4948,2,FALSE),"")</f>
        <v/>
      </c>
      <c r="N109" s="82"/>
      <c r="O109" s="82" t="e">
        <f>VLOOKUP(Q109,リスト!U15:AA409,2,FALSE)</f>
        <v>#N/A</v>
      </c>
      <c r="P109" s="82" t="e">
        <f>VLOOKUP(O109,リスト!U:AA,2,FALSE)</f>
        <v>#N/A</v>
      </c>
      <c r="Q109" s="84"/>
      <c r="R109" s="45" t="str">
        <f>IFERROR(VLOOKUP(金発!Q109,リスト!W$1:X514,2,FALSE),"")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VLOOKUP(金発!R109,リスト!U17:AA206,5,FALSE)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IFERROR(VLOOKUP(金発!H110,リスト!G$1:H115,2,FALSE),"")</f>
        <v/>
      </c>
      <c r="J110" s="84"/>
      <c r="K110" s="42" t="str">
        <f>IFERROR(VLOOKUP(金発!J110,リスト!J$1:K211,2,FALSE),"")</f>
        <v/>
      </c>
      <c r="L110" s="84"/>
      <c r="M110" s="42" t="str">
        <f>IFERROR(VLOOKUP(金発!L110,リスト!O$1:P4949,2,FALSE),"")</f>
        <v/>
      </c>
      <c r="N110" s="82"/>
      <c r="O110" s="82" t="e">
        <f>VLOOKUP(Q110,リスト!U16:AA410,2,FALSE)</f>
        <v>#N/A</v>
      </c>
      <c r="P110" s="82" t="e">
        <f>VLOOKUP(O110,リスト!U:AA,2,FALSE)</f>
        <v>#N/A</v>
      </c>
      <c r="Q110" s="84"/>
      <c r="R110" s="45" t="str">
        <f>IFERROR(VLOOKUP(金発!Q110,リスト!W$1:X515,2,FALSE),"")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VLOOKUP(金発!R110,リスト!U18:AA207,5,FALSE)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IFERROR(VLOOKUP(金発!H111,リスト!G$1:H116,2,FALSE),"")</f>
        <v/>
      </c>
      <c r="J111" s="84"/>
      <c r="K111" s="42" t="str">
        <f>IFERROR(VLOOKUP(金発!J111,リスト!J$1:K212,2,FALSE),"")</f>
        <v/>
      </c>
      <c r="L111" s="84"/>
      <c r="M111" s="42" t="str">
        <f>IFERROR(VLOOKUP(金発!L111,リスト!O$1:P4950,2,FALSE),"")</f>
        <v/>
      </c>
      <c r="N111" s="82"/>
      <c r="O111" s="82" t="e">
        <f>VLOOKUP(Q111,リスト!U17:AA411,2,FALSE)</f>
        <v>#N/A</v>
      </c>
      <c r="P111" s="82" t="e">
        <f>VLOOKUP(O111,リスト!U:AA,2,FALSE)</f>
        <v>#N/A</v>
      </c>
      <c r="Q111" s="84"/>
      <c r="R111" s="45" t="str">
        <f>IFERROR(VLOOKUP(金発!Q111,リスト!W$1:X516,2,FALSE),"")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VLOOKUP(金発!R111,リスト!U19:AA208,5,FALSE)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IFERROR(VLOOKUP(金発!H112,リスト!G$1:H117,2,FALSE),"")</f>
        <v/>
      </c>
      <c r="J112" s="84"/>
      <c r="K112" s="42" t="str">
        <f>IFERROR(VLOOKUP(金発!J112,リスト!J$1:K213,2,FALSE),"")</f>
        <v/>
      </c>
      <c r="L112" s="84"/>
      <c r="M112" s="42" t="str">
        <f>IFERROR(VLOOKUP(金発!L112,リスト!O$1:P4951,2,FALSE),"")</f>
        <v/>
      </c>
      <c r="N112" s="82"/>
      <c r="O112" s="82" t="e">
        <f>VLOOKUP(Q112,リスト!U18:AA412,2,FALSE)</f>
        <v>#N/A</v>
      </c>
      <c r="P112" s="82" t="e">
        <f>VLOOKUP(O112,リスト!U:AA,2,FALSE)</f>
        <v>#N/A</v>
      </c>
      <c r="Q112" s="84"/>
      <c r="R112" s="45" t="str">
        <f>IFERROR(VLOOKUP(金発!Q112,リスト!W$1:X517,2,FALSE),"")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VLOOKUP(金発!R112,リスト!U20:AA209,5,FALSE)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IFERROR(VLOOKUP(金発!H113,リスト!G$1:H118,2,FALSE),"")</f>
        <v/>
      </c>
      <c r="J113" s="84"/>
      <c r="K113" s="42" t="str">
        <f>IFERROR(VLOOKUP(金発!J113,リスト!J$1:K214,2,FALSE),"")</f>
        <v/>
      </c>
      <c r="L113" s="84"/>
      <c r="M113" s="42" t="str">
        <f>IFERROR(VLOOKUP(金発!L113,リスト!O$1:P4952,2,FALSE),"")</f>
        <v/>
      </c>
      <c r="N113" s="82"/>
      <c r="O113" s="82" t="e">
        <f>VLOOKUP(Q113,リスト!U19:AA413,2,FALSE)</f>
        <v>#N/A</v>
      </c>
      <c r="P113" s="82" t="e">
        <f>VLOOKUP(O113,リスト!U:AA,2,FALSE)</f>
        <v>#N/A</v>
      </c>
      <c r="Q113" s="84"/>
      <c r="R113" s="45" t="str">
        <f>IFERROR(VLOOKUP(金発!Q113,リスト!W$1:X518,2,FALSE),"")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VLOOKUP(金発!R113,リスト!U21:AA210,5,FALSE)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IFERROR(VLOOKUP(金発!H114,リスト!G$1:H119,2,FALSE),"")</f>
        <v/>
      </c>
      <c r="J114" s="84"/>
      <c r="K114" s="42" t="str">
        <f>IFERROR(VLOOKUP(金発!J114,リスト!J$1:K215,2,FALSE),"")</f>
        <v/>
      </c>
      <c r="L114" s="84"/>
      <c r="M114" s="42" t="str">
        <f>IFERROR(VLOOKUP(金発!L114,リスト!O$1:P4953,2,FALSE),"")</f>
        <v/>
      </c>
      <c r="N114" s="82"/>
      <c r="O114" s="82" t="e">
        <f>VLOOKUP(Q114,リスト!U20:AA414,2,FALSE)</f>
        <v>#N/A</v>
      </c>
      <c r="P114" s="82" t="e">
        <f>VLOOKUP(O114,リスト!U:AA,2,FALSE)</f>
        <v>#N/A</v>
      </c>
      <c r="Q114" s="84"/>
      <c r="R114" s="45" t="str">
        <f>IFERROR(VLOOKUP(金発!Q114,リスト!W$1:X519,2,FALSE),"")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VLOOKUP(金発!R114,リスト!U22:AA211,5,FALSE)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IFERROR(VLOOKUP(金発!H115,リスト!G$1:H120,2,FALSE),"")</f>
        <v/>
      </c>
      <c r="J115" s="84"/>
      <c r="K115" s="42" t="str">
        <f>IFERROR(VLOOKUP(金発!J115,リスト!J$1:K216,2,FALSE),"")</f>
        <v/>
      </c>
      <c r="L115" s="84"/>
      <c r="M115" s="42" t="str">
        <f>IFERROR(VLOOKUP(金発!L115,リスト!O$1:P4954,2,FALSE),"")</f>
        <v/>
      </c>
      <c r="N115" s="82"/>
      <c r="O115" s="82" t="e">
        <f>VLOOKUP(Q115,リスト!U21:AA415,2,FALSE)</f>
        <v>#N/A</v>
      </c>
      <c r="P115" s="82" t="e">
        <f>VLOOKUP(O115,リスト!U:AA,2,FALSE)</f>
        <v>#N/A</v>
      </c>
      <c r="Q115" s="84"/>
      <c r="R115" s="45" t="str">
        <f>IFERROR(VLOOKUP(金発!Q115,リスト!W$1:X520,2,FALSE),"")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VLOOKUP(金発!R115,リスト!U23:AA212,5,FALSE)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IFERROR(VLOOKUP(金発!H116,リスト!G$1:H121,2,FALSE),"")</f>
        <v/>
      </c>
      <c r="J116" s="84"/>
      <c r="K116" s="42" t="str">
        <f>IFERROR(VLOOKUP(金発!J116,リスト!J$1:K217,2,FALSE),"")</f>
        <v/>
      </c>
      <c r="L116" s="84"/>
      <c r="M116" s="42" t="str">
        <f>IFERROR(VLOOKUP(金発!L116,リスト!O$1:P4955,2,FALSE),"")</f>
        <v/>
      </c>
      <c r="N116" s="82"/>
      <c r="O116" s="82" t="e">
        <f>VLOOKUP(Q116,リスト!U22:AA416,2,FALSE)</f>
        <v>#N/A</v>
      </c>
      <c r="P116" s="82" t="e">
        <f>VLOOKUP(O116,リスト!U:AA,2,FALSE)</f>
        <v>#N/A</v>
      </c>
      <c r="Q116" s="84"/>
      <c r="R116" s="45" t="str">
        <f>IFERROR(VLOOKUP(金発!Q116,リスト!W$1:X521,2,FALSE),"")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VLOOKUP(金発!R116,リスト!U24:AA213,5,FALSE)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IFERROR(VLOOKUP(金発!H117,リスト!G$1:H122,2,FALSE),"")</f>
        <v/>
      </c>
      <c r="J117" s="84"/>
      <c r="K117" s="42" t="str">
        <f>IFERROR(VLOOKUP(金発!J117,リスト!J$1:K218,2,FALSE),"")</f>
        <v/>
      </c>
      <c r="L117" s="84"/>
      <c r="M117" s="42" t="str">
        <f>IFERROR(VLOOKUP(金発!L117,リスト!O$1:P4956,2,FALSE),"")</f>
        <v/>
      </c>
      <c r="N117" s="82"/>
      <c r="O117" s="82" t="e">
        <f>VLOOKUP(Q117,リスト!U23:AA417,2,FALSE)</f>
        <v>#N/A</v>
      </c>
      <c r="P117" s="82" t="e">
        <f>VLOOKUP(O117,リスト!U:AA,2,FALSE)</f>
        <v>#N/A</v>
      </c>
      <c r="Q117" s="84"/>
      <c r="R117" s="45" t="str">
        <f>IFERROR(VLOOKUP(金発!Q117,リスト!W$1:X522,2,FALSE),"")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VLOOKUP(金発!R117,リスト!U25:AA214,5,FALSE)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IFERROR(VLOOKUP(金発!H118,リスト!G$1:H123,2,FALSE),"")</f>
        <v/>
      </c>
      <c r="J118" s="84"/>
      <c r="K118" s="42" t="str">
        <f>IFERROR(VLOOKUP(金発!J118,リスト!J$1:K219,2,FALSE),"")</f>
        <v/>
      </c>
      <c r="L118" s="84"/>
      <c r="M118" s="42" t="str">
        <f>IFERROR(VLOOKUP(金発!L118,リスト!O$1:P4957,2,FALSE),"")</f>
        <v/>
      </c>
      <c r="N118" s="82"/>
      <c r="O118" s="82" t="e">
        <f>VLOOKUP(Q118,リスト!U24:AA418,2,FALSE)</f>
        <v>#N/A</v>
      </c>
      <c r="P118" s="82" t="e">
        <f>VLOOKUP(O118,リスト!U:AA,2,FALSE)</f>
        <v>#N/A</v>
      </c>
      <c r="Q118" s="84"/>
      <c r="R118" s="45" t="str">
        <f>IFERROR(VLOOKUP(金発!Q118,リスト!W$1:X523,2,FALSE),"")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VLOOKUP(金発!R118,リスト!U26:AA215,5,FALSE)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IFERROR(VLOOKUP(金発!H119,リスト!G$1:H124,2,FALSE),"")</f>
        <v/>
      </c>
      <c r="J119" s="84"/>
      <c r="K119" s="42" t="str">
        <f>IFERROR(VLOOKUP(金発!J119,リスト!J$1:K220,2,FALSE),"")</f>
        <v/>
      </c>
      <c r="L119" s="84"/>
      <c r="M119" s="42" t="str">
        <f>IFERROR(VLOOKUP(金発!L119,リスト!O$1:P4958,2,FALSE),"")</f>
        <v/>
      </c>
      <c r="N119" s="82"/>
      <c r="O119" s="82" t="e">
        <f>VLOOKUP(Q119,リスト!U25:AA419,2,FALSE)</f>
        <v>#N/A</v>
      </c>
      <c r="P119" s="82" t="e">
        <f>VLOOKUP(O119,リスト!U:AA,2,FALSE)</f>
        <v>#N/A</v>
      </c>
      <c r="Q119" s="84"/>
      <c r="R119" s="45" t="str">
        <f>IFERROR(VLOOKUP(金発!Q119,リスト!W$1:X524,2,FALSE),"")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VLOOKUP(金発!R119,リスト!U27:AA216,5,FALSE)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IFERROR(VLOOKUP(金発!H120,リスト!G$1:H125,2,FALSE),"")</f>
        <v/>
      </c>
      <c r="J120" s="84"/>
      <c r="K120" s="42" t="str">
        <f>IFERROR(VLOOKUP(金発!J120,リスト!J$1:K221,2,FALSE),"")</f>
        <v/>
      </c>
      <c r="L120" s="84"/>
      <c r="M120" s="42" t="str">
        <f>IFERROR(VLOOKUP(金発!L120,リスト!O$1:P4959,2,FALSE),"")</f>
        <v/>
      </c>
      <c r="N120" s="82"/>
      <c r="O120" s="82" t="e">
        <f>VLOOKUP(Q120,リスト!U26:AA420,2,FALSE)</f>
        <v>#N/A</v>
      </c>
      <c r="P120" s="82" t="e">
        <f>VLOOKUP(O120,リスト!U:AA,2,FALSE)</f>
        <v>#N/A</v>
      </c>
      <c r="Q120" s="84"/>
      <c r="R120" s="45" t="str">
        <f>IFERROR(VLOOKUP(金発!Q120,リスト!W$1:X525,2,FALSE),"")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VLOOKUP(金発!R120,リスト!U28:AA217,5,FALSE)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IFERROR(VLOOKUP(金発!H121,リスト!G$1:H126,2,FALSE),"")</f>
        <v/>
      </c>
      <c r="J121" s="84"/>
      <c r="K121" s="42" t="str">
        <f>IFERROR(VLOOKUP(金発!J121,リスト!J$1:K222,2,FALSE),"")</f>
        <v/>
      </c>
      <c r="L121" s="84"/>
      <c r="M121" s="42" t="str">
        <f>IFERROR(VLOOKUP(金発!L121,リスト!O$1:P4960,2,FALSE),"")</f>
        <v/>
      </c>
      <c r="N121" s="82"/>
      <c r="O121" s="82" t="e">
        <f>VLOOKUP(Q121,リスト!U27:AA421,2,FALSE)</f>
        <v>#N/A</v>
      </c>
      <c r="P121" s="82" t="e">
        <f>VLOOKUP(O121,リスト!U:AA,2,FALSE)</f>
        <v>#N/A</v>
      </c>
      <c r="Q121" s="84"/>
      <c r="R121" s="45" t="str">
        <f>IFERROR(VLOOKUP(金発!Q121,リスト!W$1:X526,2,FALSE),"")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VLOOKUP(金発!R121,リスト!U29:AA218,5,FALSE)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IFERROR(VLOOKUP(金発!H122,リスト!G$1:H127,2,FALSE),"")</f>
        <v/>
      </c>
      <c r="J122" s="84"/>
      <c r="K122" s="42" t="str">
        <f>IFERROR(VLOOKUP(金発!J122,リスト!J$1:K223,2,FALSE),"")</f>
        <v/>
      </c>
      <c r="L122" s="84"/>
      <c r="M122" s="42" t="str">
        <f>IFERROR(VLOOKUP(金発!L122,リスト!O$1:P4961,2,FALSE),"")</f>
        <v/>
      </c>
      <c r="N122" s="82"/>
      <c r="O122" s="82" t="e">
        <f>VLOOKUP(Q122,リスト!U28:AA422,2,FALSE)</f>
        <v>#N/A</v>
      </c>
      <c r="P122" s="82" t="e">
        <f>VLOOKUP(O122,リスト!U:AA,2,FALSE)</f>
        <v>#N/A</v>
      </c>
      <c r="Q122" s="84"/>
      <c r="R122" s="45" t="str">
        <f>IFERROR(VLOOKUP(金発!Q122,リスト!W$1:X527,2,FALSE),"")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VLOOKUP(金発!R122,リスト!U30:AA219,5,FALSE)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IFERROR(VLOOKUP(金発!H123,リスト!G$1:H128,2,FALSE),"")</f>
        <v/>
      </c>
      <c r="J123" s="84"/>
      <c r="K123" s="42" t="str">
        <f>IFERROR(VLOOKUP(金発!J123,リスト!J$1:K224,2,FALSE),"")</f>
        <v/>
      </c>
      <c r="L123" s="84"/>
      <c r="M123" s="42" t="str">
        <f>IFERROR(VLOOKUP(金発!L123,リスト!O$1:P4962,2,FALSE),"")</f>
        <v/>
      </c>
      <c r="N123" s="82"/>
      <c r="O123" s="82" t="e">
        <f>VLOOKUP(Q123,リスト!U29:AA423,2,FALSE)</f>
        <v>#N/A</v>
      </c>
      <c r="P123" s="82" t="e">
        <f>VLOOKUP(O123,リスト!U:AA,2,FALSE)</f>
        <v>#N/A</v>
      </c>
      <c r="Q123" s="84"/>
      <c r="R123" s="45" t="str">
        <f>IFERROR(VLOOKUP(金発!Q123,リスト!W$1:X528,2,FALSE),"")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VLOOKUP(金発!R123,リスト!U31:AA220,5,FALSE)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IFERROR(VLOOKUP(金発!H124,リスト!G$1:H129,2,FALSE),"")</f>
        <v/>
      </c>
      <c r="J124" s="84"/>
      <c r="K124" s="42" t="str">
        <f>IFERROR(VLOOKUP(金発!J124,リスト!J$1:K225,2,FALSE),"")</f>
        <v/>
      </c>
      <c r="L124" s="84"/>
      <c r="M124" s="42" t="str">
        <f>IFERROR(VLOOKUP(金発!L124,リスト!O$1:P4963,2,FALSE),"")</f>
        <v/>
      </c>
      <c r="N124" s="82"/>
      <c r="O124" s="82" t="e">
        <f>VLOOKUP(Q124,リスト!U30:AA424,2,FALSE)</f>
        <v>#N/A</v>
      </c>
      <c r="P124" s="82" t="e">
        <f>VLOOKUP(O124,リスト!U:AA,2,FALSE)</f>
        <v>#N/A</v>
      </c>
      <c r="Q124" s="84"/>
      <c r="R124" s="45" t="str">
        <f>IFERROR(VLOOKUP(金発!Q124,リスト!W$1:X529,2,FALSE),"")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VLOOKUP(金発!R124,リスト!U32:AA221,5,FALSE)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IFERROR(VLOOKUP(金発!H125,リスト!G$1:H130,2,FALSE),"")</f>
        <v/>
      </c>
      <c r="J125" s="84"/>
      <c r="K125" s="42" t="str">
        <f>IFERROR(VLOOKUP(金発!J125,リスト!J$1:K226,2,FALSE),"")</f>
        <v/>
      </c>
      <c r="L125" s="84"/>
      <c r="M125" s="42" t="str">
        <f>IFERROR(VLOOKUP(金発!L125,リスト!O$1:P4964,2,FALSE),"")</f>
        <v/>
      </c>
      <c r="N125" s="82"/>
      <c r="O125" s="82" t="e">
        <f>VLOOKUP(Q125,リスト!U31:AA425,2,FALSE)</f>
        <v>#N/A</v>
      </c>
      <c r="P125" s="82" t="e">
        <f>VLOOKUP(O125,リスト!U:AA,2,FALSE)</f>
        <v>#N/A</v>
      </c>
      <c r="Q125" s="84"/>
      <c r="R125" s="45" t="str">
        <f>IFERROR(VLOOKUP(金発!Q125,リスト!W$1:X530,2,FALSE),"")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VLOOKUP(金発!R125,リスト!U33:AA222,5,FALSE)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IFERROR(VLOOKUP(金発!H126,リスト!G$1:H131,2,FALSE),"")</f>
        <v/>
      </c>
      <c r="J126" s="84"/>
      <c r="K126" s="42" t="str">
        <f>IFERROR(VLOOKUP(金発!J126,リスト!J$1:K227,2,FALSE),"")</f>
        <v/>
      </c>
      <c r="L126" s="84"/>
      <c r="M126" s="42" t="str">
        <f>IFERROR(VLOOKUP(金発!L126,リスト!O$1:P4965,2,FALSE),"")</f>
        <v/>
      </c>
      <c r="N126" s="82"/>
      <c r="O126" s="82" t="e">
        <f>VLOOKUP(Q126,リスト!U32:AA426,2,FALSE)</f>
        <v>#N/A</v>
      </c>
      <c r="P126" s="82" t="e">
        <f>VLOOKUP(O126,リスト!U:AA,2,FALSE)</f>
        <v>#N/A</v>
      </c>
      <c r="Q126" s="84"/>
      <c r="R126" s="45" t="str">
        <f>IFERROR(VLOOKUP(金発!Q126,リスト!W$1:X531,2,FALSE),"")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VLOOKUP(金発!R126,リスト!U34:AA223,5,FALSE)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IFERROR(VLOOKUP(金発!H127,リスト!G$1:H132,2,FALSE),"")</f>
        <v/>
      </c>
      <c r="J127" s="84"/>
      <c r="K127" s="42" t="str">
        <f>IFERROR(VLOOKUP(金発!J127,リスト!J$1:K228,2,FALSE),"")</f>
        <v/>
      </c>
      <c r="L127" s="84"/>
      <c r="M127" s="42" t="str">
        <f>IFERROR(VLOOKUP(金発!L127,リスト!O$1:P4966,2,FALSE),"")</f>
        <v/>
      </c>
      <c r="N127" s="82"/>
      <c r="O127" s="82" t="e">
        <f>VLOOKUP(Q127,リスト!U33:AA427,2,FALSE)</f>
        <v>#N/A</v>
      </c>
      <c r="P127" s="82" t="e">
        <f>VLOOKUP(O127,リスト!U:AA,2,FALSE)</f>
        <v>#N/A</v>
      </c>
      <c r="Q127" s="84"/>
      <c r="R127" s="45" t="str">
        <f>IFERROR(VLOOKUP(金発!Q127,リスト!W$1:X532,2,FALSE),"")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VLOOKUP(金発!R127,リスト!U35:AA224,5,FALSE)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IFERROR(VLOOKUP(金発!H128,リスト!G$1:H133,2,FALSE),"")</f>
        <v/>
      </c>
      <c r="J128" s="84"/>
      <c r="K128" s="42" t="str">
        <f>IFERROR(VLOOKUP(金発!J128,リスト!J$1:K229,2,FALSE),"")</f>
        <v/>
      </c>
      <c r="L128" s="84"/>
      <c r="M128" s="42" t="str">
        <f>IFERROR(VLOOKUP(金発!L128,リスト!O$1:P4967,2,FALSE),"")</f>
        <v/>
      </c>
      <c r="N128" s="82"/>
      <c r="O128" s="82" t="e">
        <f>VLOOKUP(Q128,リスト!U34:AA428,2,FALSE)</f>
        <v>#N/A</v>
      </c>
      <c r="P128" s="82" t="e">
        <f>VLOOKUP(O128,リスト!U:AA,2,FALSE)</f>
        <v>#N/A</v>
      </c>
      <c r="Q128" s="84"/>
      <c r="R128" s="45" t="str">
        <f>IFERROR(VLOOKUP(金発!Q128,リスト!W$1:X533,2,FALSE),"")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VLOOKUP(金発!R128,リスト!U36:AA225,5,FALSE)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IFERROR(VLOOKUP(金発!H129,リスト!G$1:H134,2,FALSE),"")</f>
        <v/>
      </c>
      <c r="J129" s="84"/>
      <c r="K129" s="42" t="str">
        <f>IFERROR(VLOOKUP(金発!J129,リスト!J$1:K230,2,FALSE),"")</f>
        <v/>
      </c>
      <c r="L129" s="84"/>
      <c r="M129" s="42" t="str">
        <f>IFERROR(VLOOKUP(金発!L129,リスト!O$1:P4968,2,FALSE),"")</f>
        <v/>
      </c>
      <c r="N129" s="82"/>
      <c r="O129" s="82" t="e">
        <f>VLOOKUP(Q129,リスト!U35:AA429,2,FALSE)</f>
        <v>#N/A</v>
      </c>
      <c r="P129" s="82" t="e">
        <f>VLOOKUP(O129,リスト!U:AA,2,FALSE)</f>
        <v>#N/A</v>
      </c>
      <c r="Q129" s="84"/>
      <c r="R129" s="45" t="str">
        <f>IFERROR(VLOOKUP(金発!Q129,リスト!W$1:X534,2,FALSE),"")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VLOOKUP(金発!R129,リスト!U37:AA226,5,FALSE)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IFERROR(VLOOKUP(金発!H130,リスト!G$1:H135,2,FALSE),"")</f>
        <v/>
      </c>
      <c r="J130" s="84"/>
      <c r="K130" s="42" t="str">
        <f>IFERROR(VLOOKUP(金発!J130,リスト!J$1:K231,2,FALSE),"")</f>
        <v/>
      </c>
      <c r="L130" s="84"/>
      <c r="M130" s="42" t="str">
        <f>IFERROR(VLOOKUP(金発!L130,リスト!O$1:P4969,2,FALSE),"")</f>
        <v/>
      </c>
      <c r="N130" s="82"/>
      <c r="O130" s="82" t="e">
        <f>VLOOKUP(Q130,リスト!U36:AA430,2,FALSE)</f>
        <v>#N/A</v>
      </c>
      <c r="P130" s="82" t="e">
        <f>VLOOKUP(O130,リスト!U:AA,2,FALSE)</f>
        <v>#N/A</v>
      </c>
      <c r="Q130" s="84"/>
      <c r="R130" s="45" t="str">
        <f>IFERROR(VLOOKUP(金発!Q130,リスト!W$1:X535,2,FALSE),"")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VLOOKUP(金発!R130,リスト!U38:AA227,5,FALSE)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IFERROR(VLOOKUP(金発!H131,リスト!G$1:H136,2,FALSE),"")</f>
        <v/>
      </c>
      <c r="J131" s="84"/>
      <c r="K131" s="42" t="str">
        <f>IFERROR(VLOOKUP(金発!J131,リスト!J$1:K232,2,FALSE),"")</f>
        <v/>
      </c>
      <c r="L131" s="84"/>
      <c r="M131" s="42" t="str">
        <f>IFERROR(VLOOKUP(金発!L131,リスト!O$1:P4970,2,FALSE),"")</f>
        <v/>
      </c>
      <c r="N131" s="82"/>
      <c r="O131" s="82" t="e">
        <f>VLOOKUP(Q131,リスト!U37:AA431,2,FALSE)</f>
        <v>#N/A</v>
      </c>
      <c r="P131" s="82" t="e">
        <f>VLOOKUP(O131,リスト!U:AA,2,FALSE)</f>
        <v>#N/A</v>
      </c>
      <c r="Q131" s="84"/>
      <c r="R131" s="45" t="str">
        <f>IFERROR(VLOOKUP(金発!Q131,リスト!W$1:X536,2,FALSE),"")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VLOOKUP(金発!R131,リスト!U39:AA228,5,FALSE)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IFERROR(VLOOKUP(金発!H132,リスト!G$1:H137,2,FALSE),"")</f>
        <v/>
      </c>
      <c r="J132" s="84"/>
      <c r="K132" s="42" t="str">
        <f>IFERROR(VLOOKUP(金発!J132,リスト!J$1:K233,2,FALSE),"")</f>
        <v/>
      </c>
      <c r="L132" s="84"/>
      <c r="M132" s="42" t="str">
        <f>IFERROR(VLOOKUP(金発!L132,リスト!O$1:P4971,2,FALSE),"")</f>
        <v/>
      </c>
      <c r="N132" s="82"/>
      <c r="O132" s="82" t="e">
        <f>VLOOKUP(Q132,リスト!U38:AA432,2,FALSE)</f>
        <v>#N/A</v>
      </c>
      <c r="P132" s="82" t="e">
        <f>VLOOKUP(O132,リスト!U:AA,2,FALSE)</f>
        <v>#N/A</v>
      </c>
      <c r="Q132" s="84"/>
      <c r="R132" s="45" t="str">
        <f>IFERROR(VLOOKUP(金発!Q132,リスト!W$1:X537,2,FALSE),"")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VLOOKUP(金発!R132,リスト!U40:AA229,5,FALSE)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IFERROR(VLOOKUP(金発!H133,リスト!G$1:H138,2,FALSE),"")</f>
        <v/>
      </c>
      <c r="J133" s="84"/>
      <c r="K133" s="42" t="str">
        <f>IFERROR(VLOOKUP(金発!J133,リスト!J$1:K234,2,FALSE),"")</f>
        <v/>
      </c>
      <c r="L133" s="84"/>
      <c r="M133" s="42" t="str">
        <f>IFERROR(VLOOKUP(金発!L133,リスト!O$1:P4972,2,FALSE),"")</f>
        <v/>
      </c>
      <c r="N133" s="82"/>
      <c r="O133" s="82" t="e">
        <f>VLOOKUP(Q133,リスト!U39:AA433,2,FALSE)</f>
        <v>#N/A</v>
      </c>
      <c r="P133" s="82" t="e">
        <f>VLOOKUP(O133,リスト!U:AA,2,FALSE)</f>
        <v>#N/A</v>
      </c>
      <c r="Q133" s="84"/>
      <c r="R133" s="45" t="str">
        <f>IFERROR(VLOOKUP(金発!Q133,リスト!W$1:X538,2,FALSE),"")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VLOOKUP(金発!R133,リスト!U41:AA230,5,FALSE)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IFERROR(VLOOKUP(金発!H134,リスト!G$1:H139,2,FALSE),"")</f>
        <v/>
      </c>
      <c r="J134" s="84"/>
      <c r="K134" s="42" t="str">
        <f>IFERROR(VLOOKUP(金発!J134,リスト!J$1:K235,2,FALSE),"")</f>
        <v/>
      </c>
      <c r="L134" s="84"/>
      <c r="M134" s="42" t="str">
        <f>IFERROR(VLOOKUP(金発!L134,リスト!O$1:P4973,2,FALSE),"")</f>
        <v/>
      </c>
      <c r="N134" s="82"/>
      <c r="O134" s="82" t="e">
        <f>VLOOKUP(Q134,リスト!U40:AA434,2,FALSE)</f>
        <v>#N/A</v>
      </c>
      <c r="P134" s="82" t="e">
        <f>VLOOKUP(O134,リスト!U:AA,2,FALSE)</f>
        <v>#N/A</v>
      </c>
      <c r="Q134" s="84"/>
      <c r="R134" s="45" t="str">
        <f>IFERROR(VLOOKUP(金発!Q134,リスト!W$1:X539,2,FALSE),"")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VLOOKUP(金発!R134,リスト!U42:AA231,5,FALSE)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IFERROR(VLOOKUP(金発!H135,リスト!G$1:H140,2,FALSE),"")</f>
        <v/>
      </c>
      <c r="J135" s="84"/>
      <c r="K135" s="42" t="str">
        <f>IFERROR(VLOOKUP(金発!J135,リスト!J$1:K236,2,FALSE),"")</f>
        <v/>
      </c>
      <c r="L135" s="84"/>
      <c r="M135" s="42" t="str">
        <f>IFERROR(VLOOKUP(金発!L135,リスト!O$1:P4974,2,FALSE),"")</f>
        <v/>
      </c>
      <c r="N135" s="82"/>
      <c r="O135" s="82" t="e">
        <f>VLOOKUP(Q135,リスト!U41:AA435,2,FALSE)</f>
        <v>#N/A</v>
      </c>
      <c r="P135" s="82" t="e">
        <f>VLOOKUP(O135,リスト!U:AA,2,FALSE)</f>
        <v>#N/A</v>
      </c>
      <c r="Q135" s="84"/>
      <c r="R135" s="45" t="str">
        <f>IFERROR(VLOOKUP(金発!Q135,リスト!W$1:X540,2,FALSE),"")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VLOOKUP(金発!R135,リスト!U43:AA232,5,FALSE)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IFERROR(VLOOKUP(金発!H136,リスト!G$1:H141,2,FALSE),"")</f>
        <v/>
      </c>
      <c r="J136" s="84"/>
      <c r="K136" s="42" t="str">
        <f>IFERROR(VLOOKUP(金発!J136,リスト!J$1:K237,2,FALSE),"")</f>
        <v/>
      </c>
      <c r="L136" s="84"/>
      <c r="M136" s="42" t="str">
        <f>IFERROR(VLOOKUP(金発!L136,リスト!O$1:P4975,2,FALSE),"")</f>
        <v/>
      </c>
      <c r="N136" s="82"/>
      <c r="O136" s="82" t="e">
        <f>VLOOKUP(Q136,リスト!U42:AA436,2,FALSE)</f>
        <v>#N/A</v>
      </c>
      <c r="P136" s="82" t="e">
        <f>VLOOKUP(O136,リスト!U:AA,2,FALSE)</f>
        <v>#N/A</v>
      </c>
      <c r="Q136" s="84"/>
      <c r="R136" s="45" t="str">
        <f>IFERROR(VLOOKUP(金発!Q136,リスト!W$1:X541,2,FALSE),"")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VLOOKUP(金発!R136,リスト!U44:AA233,5,FALSE)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IFERROR(VLOOKUP(金発!H137,リスト!G$1:H142,2,FALSE),"")</f>
        <v/>
      </c>
      <c r="J137" s="84"/>
      <c r="K137" s="42" t="str">
        <f>IFERROR(VLOOKUP(金発!J137,リスト!J$1:K238,2,FALSE),"")</f>
        <v/>
      </c>
      <c r="L137" s="84"/>
      <c r="M137" s="42" t="str">
        <f>IFERROR(VLOOKUP(金発!L137,リスト!O$1:P4976,2,FALSE),"")</f>
        <v/>
      </c>
      <c r="N137" s="82"/>
      <c r="O137" s="82" t="e">
        <f>VLOOKUP(Q137,リスト!U43:AA437,2,FALSE)</f>
        <v>#N/A</v>
      </c>
      <c r="P137" s="82" t="e">
        <f>VLOOKUP(O137,リスト!U:AA,2,FALSE)</f>
        <v>#N/A</v>
      </c>
      <c r="Q137" s="84"/>
      <c r="R137" s="45" t="str">
        <f>IFERROR(VLOOKUP(金発!Q137,リスト!W$1:X542,2,FALSE),"")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VLOOKUP(金発!R137,リスト!U45:AA234,5,FALSE)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IFERROR(VLOOKUP(金発!H138,リスト!G$1:H143,2,FALSE),"")</f>
        <v/>
      </c>
      <c r="J138" s="84"/>
      <c r="K138" s="42" t="str">
        <f>IFERROR(VLOOKUP(金発!J138,リスト!J$1:K239,2,FALSE),"")</f>
        <v/>
      </c>
      <c r="L138" s="84"/>
      <c r="M138" s="42" t="str">
        <f>IFERROR(VLOOKUP(金発!L138,リスト!O$1:P4977,2,FALSE),"")</f>
        <v/>
      </c>
      <c r="N138" s="82"/>
      <c r="O138" s="82" t="e">
        <f>VLOOKUP(Q138,リスト!U44:AA438,2,FALSE)</f>
        <v>#N/A</v>
      </c>
      <c r="P138" s="82" t="e">
        <f>VLOOKUP(O138,リスト!U:AA,2,FALSE)</f>
        <v>#N/A</v>
      </c>
      <c r="Q138" s="84"/>
      <c r="R138" s="45" t="str">
        <f>IFERROR(VLOOKUP(金発!Q138,リスト!W$1:X543,2,FALSE),"")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VLOOKUP(金発!R138,リスト!U46:AA235,5,FALSE)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IFERROR(VLOOKUP(金発!H139,リスト!G$1:H97,2,FALSE),"")</f>
        <v/>
      </c>
      <c r="J139" s="84"/>
      <c r="K139" s="42" t="str">
        <f>IFERROR(VLOOKUP(金発!J139,リスト!J$1:K193,2,FALSE),"")</f>
        <v/>
      </c>
      <c r="L139" s="84"/>
      <c r="M139" s="42" t="str">
        <f>IFERROR(VLOOKUP(金発!L139,リスト!O$1:P4931,2,FALSE),"")</f>
        <v/>
      </c>
      <c r="N139" s="82"/>
      <c r="O139" s="82" t="e">
        <f>VLOOKUP(Q139,リスト!#REF!,2,FALSE)</f>
        <v>#REF!</v>
      </c>
      <c r="P139" s="82" t="e">
        <f>VLOOKUP(O139,リスト!U:AA,2,FALSE)</f>
        <v>#REF!</v>
      </c>
      <c r="Q139" s="84"/>
      <c r="R139" s="45" t="str">
        <f>IFERROR(VLOOKUP(金発!Q139,リスト!W$1:X497,2,FALSE),"")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VLOOKUP(金発!R139,リスト!#REF!,5,FALSE)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IFERROR(VLOOKUP(金発!H140,リスト!G$1:H98,2,FALSE),"")</f>
        <v/>
      </c>
      <c r="J140" s="84"/>
      <c r="K140" s="42" t="str">
        <f>IFERROR(VLOOKUP(金発!J140,リスト!J$1:K194,2,FALSE),"")</f>
        <v/>
      </c>
      <c r="L140" s="84"/>
      <c r="M140" s="42" t="str">
        <f>IFERROR(VLOOKUP(金発!L140,リスト!O$1:P4932,2,FALSE),"")</f>
        <v/>
      </c>
      <c r="N140" s="82"/>
      <c r="O140" s="82" t="e">
        <f>VLOOKUP(Q140,リスト!#REF!,2,FALSE)</f>
        <v>#REF!</v>
      </c>
      <c r="P140" s="82" t="e">
        <f>VLOOKUP(O140,リスト!U:AA,2,FALSE)</f>
        <v>#REF!</v>
      </c>
      <c r="Q140" s="84"/>
      <c r="R140" s="45" t="str">
        <f>IFERROR(VLOOKUP(金発!Q140,リスト!W$1:X498,2,FALSE),"")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VLOOKUP(金発!R140,リスト!U1:AA190,5,FALSE)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IFERROR(VLOOKUP(金発!H141,リスト!G$1:H99,2,FALSE),"")</f>
        <v/>
      </c>
      <c r="J141" s="84"/>
      <c r="K141" s="42" t="str">
        <f>IFERROR(VLOOKUP(金発!J141,リスト!J$1:K195,2,FALSE),"")</f>
        <v/>
      </c>
      <c r="L141" s="84"/>
      <c r="M141" s="42" t="str">
        <f>IFERROR(VLOOKUP(金発!L141,リスト!O$1:P4933,2,FALSE),"")</f>
        <v/>
      </c>
      <c r="N141" s="82"/>
      <c r="O141" s="82" t="e">
        <f>VLOOKUP(Q141,リスト!#REF!,2,FALSE)</f>
        <v>#REF!</v>
      </c>
      <c r="P141" s="82" t="e">
        <f>VLOOKUP(O141,リスト!U:AA,2,FALSE)</f>
        <v>#REF!</v>
      </c>
      <c r="Q141" s="84"/>
      <c r="R141" s="45" t="str">
        <f>IFERROR(VLOOKUP(金発!Q141,リスト!W$1:X499,2,FALSE),"")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VLOOKUP(金発!R141,リスト!U2:AA191,5,FALSE)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IFERROR(VLOOKUP(金発!H142,リスト!G$1:H100,2,FALSE),"")</f>
        <v/>
      </c>
      <c r="J142" s="84"/>
      <c r="K142" s="42" t="str">
        <f>IFERROR(VLOOKUP(金発!J142,リスト!J$1:K196,2,FALSE),"")</f>
        <v/>
      </c>
      <c r="L142" s="84"/>
      <c r="M142" s="42" t="str">
        <f>IFERROR(VLOOKUP(金発!L142,リスト!O$1:P4934,2,FALSE),"")</f>
        <v/>
      </c>
      <c r="N142" s="82"/>
      <c r="O142" s="82" t="e">
        <f>VLOOKUP(Q142,リスト!U1:AA395,2,FALSE)</f>
        <v>#N/A</v>
      </c>
      <c r="P142" s="82" t="e">
        <f>VLOOKUP(O142,リスト!U:AA,2,FALSE)</f>
        <v>#N/A</v>
      </c>
      <c r="Q142" s="84"/>
      <c r="R142" s="45" t="str">
        <f>IFERROR(VLOOKUP(金発!Q142,リスト!W$1:X500,2,FALSE),"")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VLOOKUP(金発!R142,リスト!U3:AA192,5,FALSE)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IFERROR(VLOOKUP(金発!H143,リスト!G$1:H101,2,FALSE),"")</f>
        <v/>
      </c>
      <c r="J143" s="84"/>
      <c r="K143" s="42" t="str">
        <f>IFERROR(VLOOKUP(金発!J143,リスト!J$1:K197,2,FALSE),"")</f>
        <v/>
      </c>
      <c r="L143" s="84"/>
      <c r="M143" s="42" t="str">
        <f>IFERROR(VLOOKUP(金発!L143,リスト!O$1:P4935,2,FALSE),"")</f>
        <v/>
      </c>
      <c r="N143" s="82"/>
      <c r="O143" s="82" t="e">
        <f>VLOOKUP(Q143,リスト!U2:AA396,2,FALSE)</f>
        <v>#N/A</v>
      </c>
      <c r="P143" s="82" t="e">
        <f>VLOOKUP(O143,リスト!U:AA,2,FALSE)</f>
        <v>#N/A</v>
      </c>
      <c r="Q143" s="84"/>
      <c r="R143" s="45" t="str">
        <f>IFERROR(VLOOKUP(金発!Q143,リスト!W$1:X501,2,FALSE),"")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VLOOKUP(金発!R143,リスト!U4:AA193,5,FALSE)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IFERROR(VLOOKUP(金発!H144,リスト!G$1:H102,2,FALSE),"")</f>
        <v/>
      </c>
      <c r="J144" s="84"/>
      <c r="K144" s="42" t="str">
        <f>IFERROR(VLOOKUP(金発!J144,リスト!J$1:K198,2,FALSE),"")</f>
        <v/>
      </c>
      <c r="L144" s="84"/>
      <c r="M144" s="42" t="str">
        <f>IFERROR(VLOOKUP(金発!L144,リスト!O$1:P4936,2,FALSE),"")</f>
        <v/>
      </c>
      <c r="N144" s="82"/>
      <c r="O144" s="82" t="e">
        <f>VLOOKUP(Q144,リスト!U3:AA397,2,FALSE)</f>
        <v>#N/A</v>
      </c>
      <c r="P144" s="82" t="e">
        <f>VLOOKUP(O144,リスト!U:AA,2,FALSE)</f>
        <v>#N/A</v>
      </c>
      <c r="Q144" s="84"/>
      <c r="R144" s="45" t="str">
        <f>IFERROR(VLOOKUP(金発!Q144,リスト!W$1:X502,2,FALSE),"")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VLOOKUP(金発!R144,リスト!U5:AA194,5,FALSE)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IFERROR(VLOOKUP(金発!H145,リスト!G$1:H103,2,FALSE),"")</f>
        <v/>
      </c>
      <c r="J145" s="84"/>
      <c r="K145" s="42" t="str">
        <f>IFERROR(VLOOKUP(金発!J145,リスト!J$1:K199,2,FALSE),"")</f>
        <v/>
      </c>
      <c r="L145" s="84"/>
      <c r="M145" s="42" t="str">
        <f>IFERROR(VLOOKUP(金発!L145,リスト!O$1:P4937,2,FALSE),"")</f>
        <v/>
      </c>
      <c r="N145" s="82"/>
      <c r="O145" s="82" t="e">
        <f>VLOOKUP(Q145,リスト!U4:AA398,2,FALSE)</f>
        <v>#N/A</v>
      </c>
      <c r="P145" s="82" t="e">
        <f>VLOOKUP(O145,リスト!U:AA,2,FALSE)</f>
        <v>#N/A</v>
      </c>
      <c r="Q145" s="84"/>
      <c r="R145" s="45" t="str">
        <f>IFERROR(VLOOKUP(金発!Q145,リスト!W$1:X503,2,FALSE),"")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VLOOKUP(金発!R145,リスト!U6:AA195,5,FALSE)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IFERROR(VLOOKUP(金発!H146,リスト!G$1:H104,2,FALSE),"")</f>
        <v/>
      </c>
      <c r="J146" s="84"/>
      <c r="K146" s="42" t="str">
        <f>IFERROR(VLOOKUP(金発!J146,リスト!J$1:K200,2,FALSE),"")</f>
        <v/>
      </c>
      <c r="L146" s="84"/>
      <c r="M146" s="42" t="str">
        <f>IFERROR(VLOOKUP(金発!L146,リスト!O$1:P4938,2,FALSE),"")</f>
        <v/>
      </c>
      <c r="N146" s="82"/>
      <c r="O146" s="82" t="e">
        <f>VLOOKUP(Q146,リスト!U5:AA399,2,FALSE)</f>
        <v>#N/A</v>
      </c>
      <c r="P146" s="82" t="e">
        <f>VLOOKUP(O146,リスト!U:AA,2,FALSE)</f>
        <v>#N/A</v>
      </c>
      <c r="Q146" s="84"/>
      <c r="R146" s="45" t="str">
        <f>IFERROR(VLOOKUP(金発!Q146,リスト!W$1:X504,2,FALSE),"")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VLOOKUP(金発!R146,リスト!U7:AA196,5,FALSE)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IFERROR(VLOOKUP(金発!H147,リスト!G$1:H105,2,FALSE),"")</f>
        <v/>
      </c>
      <c r="J147" s="84"/>
      <c r="K147" s="42" t="str">
        <f>IFERROR(VLOOKUP(金発!J147,リスト!J$1:K201,2,FALSE),"")</f>
        <v/>
      </c>
      <c r="L147" s="84"/>
      <c r="M147" s="42" t="str">
        <f>IFERROR(VLOOKUP(金発!L147,リスト!O$1:P4939,2,FALSE),"")</f>
        <v/>
      </c>
      <c r="N147" s="82"/>
      <c r="O147" s="82" t="e">
        <f>VLOOKUP(Q147,リスト!U6:AA400,2,FALSE)</f>
        <v>#N/A</v>
      </c>
      <c r="P147" s="82" t="e">
        <f>VLOOKUP(O147,リスト!U:AA,2,FALSE)</f>
        <v>#N/A</v>
      </c>
      <c r="Q147" s="84"/>
      <c r="R147" s="45" t="str">
        <f>IFERROR(VLOOKUP(金発!Q147,リスト!W$1:X505,2,FALSE),"")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VLOOKUP(金発!R147,リスト!U8:AA197,5,FALSE)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IFERROR(VLOOKUP(金発!H148,リスト!G$1:H106,2,FALSE),"")</f>
        <v/>
      </c>
      <c r="J148" s="84"/>
      <c r="K148" s="42" t="str">
        <f>IFERROR(VLOOKUP(金発!J148,リスト!J$1:K202,2,FALSE),"")</f>
        <v/>
      </c>
      <c r="L148" s="84"/>
      <c r="M148" s="42" t="str">
        <f>IFERROR(VLOOKUP(金発!L148,リスト!O$1:P4940,2,FALSE),"")</f>
        <v/>
      </c>
      <c r="N148" s="82"/>
      <c r="O148" s="82" t="e">
        <f>VLOOKUP(Q148,リスト!U7:AA401,2,FALSE)</f>
        <v>#N/A</v>
      </c>
      <c r="P148" s="82" t="e">
        <f>VLOOKUP(O148,リスト!U:AA,2,FALSE)</f>
        <v>#N/A</v>
      </c>
      <c r="Q148" s="84"/>
      <c r="R148" s="45" t="str">
        <f>IFERROR(VLOOKUP(金発!Q148,リスト!W$1:X506,2,FALSE),"")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VLOOKUP(金発!R148,リスト!U9:AA198,5,FALSE)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IFERROR(VLOOKUP(金発!H149,リスト!G$1:H107,2,FALSE),"")</f>
        <v/>
      </c>
      <c r="J149" s="84"/>
      <c r="K149" s="42" t="str">
        <f>IFERROR(VLOOKUP(金発!J149,リスト!J$1:K203,2,FALSE),"")</f>
        <v/>
      </c>
      <c r="L149" s="84"/>
      <c r="M149" s="42" t="str">
        <f>IFERROR(VLOOKUP(金発!L149,リスト!O$1:P4941,2,FALSE),"")</f>
        <v/>
      </c>
      <c r="N149" s="82"/>
      <c r="O149" s="82" t="e">
        <f>VLOOKUP(Q149,リスト!U8:AA402,2,FALSE)</f>
        <v>#N/A</v>
      </c>
      <c r="P149" s="82" t="e">
        <f>VLOOKUP(O149,リスト!U:AA,2,FALSE)</f>
        <v>#N/A</v>
      </c>
      <c r="Q149" s="84"/>
      <c r="R149" s="45" t="str">
        <f>IFERROR(VLOOKUP(金発!Q149,リスト!W$1:X507,2,FALSE),"")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VLOOKUP(金発!R149,リスト!U10:AA199,5,FALSE)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IFERROR(VLOOKUP(金発!H150,リスト!G$1:H108,2,FALSE),"")</f>
        <v/>
      </c>
      <c r="J150" s="84"/>
      <c r="K150" s="42" t="str">
        <f>IFERROR(VLOOKUP(金発!J150,リスト!J$1:K204,2,FALSE),"")</f>
        <v/>
      </c>
      <c r="L150" s="84"/>
      <c r="M150" s="42" t="str">
        <f>IFERROR(VLOOKUP(金発!L150,リスト!O$1:P4942,2,FALSE),"")</f>
        <v/>
      </c>
      <c r="N150" s="82"/>
      <c r="O150" s="82" t="e">
        <f>VLOOKUP(Q150,リスト!U9:AA403,2,FALSE)</f>
        <v>#N/A</v>
      </c>
      <c r="P150" s="82" t="e">
        <f>VLOOKUP(O150,リスト!U:AA,2,FALSE)</f>
        <v>#N/A</v>
      </c>
      <c r="Q150" s="84"/>
      <c r="R150" s="45" t="str">
        <f>IFERROR(VLOOKUP(金発!Q150,リスト!W$1:X508,2,FALSE),"")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VLOOKUP(金発!R150,リスト!U11:AA200,5,FALSE)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IFERROR(VLOOKUP(金発!H151,リスト!G$1:H109,2,FALSE),"")</f>
        <v/>
      </c>
      <c r="J151" s="84"/>
      <c r="K151" s="42" t="str">
        <f>IFERROR(VLOOKUP(金発!J151,リスト!J$1:K205,2,FALSE),"")</f>
        <v/>
      </c>
      <c r="L151" s="84"/>
      <c r="M151" s="42" t="str">
        <f>IFERROR(VLOOKUP(金発!L151,リスト!O$1:P4943,2,FALSE),"")</f>
        <v/>
      </c>
      <c r="N151" s="82"/>
      <c r="O151" s="82" t="e">
        <f>VLOOKUP(Q151,リスト!U10:AA404,2,FALSE)</f>
        <v>#N/A</v>
      </c>
      <c r="P151" s="82" t="e">
        <f>VLOOKUP(O151,リスト!U:AA,2,FALSE)</f>
        <v>#N/A</v>
      </c>
      <c r="Q151" s="84"/>
      <c r="R151" s="45" t="str">
        <f>IFERROR(VLOOKUP(金発!Q151,リスト!W$1:X509,2,FALSE),"")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VLOOKUP(金発!R151,リスト!U12:AA201,5,FALSE)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IFERROR(VLOOKUP(金発!H152,リスト!G$1:H110,2,FALSE),"")</f>
        <v/>
      </c>
      <c r="J152" s="84"/>
      <c r="K152" s="42" t="str">
        <f>IFERROR(VLOOKUP(金発!J152,リスト!J$1:K206,2,FALSE),"")</f>
        <v/>
      </c>
      <c r="L152" s="84"/>
      <c r="M152" s="42" t="str">
        <f>IFERROR(VLOOKUP(金発!L152,リスト!O$1:P4944,2,FALSE),"")</f>
        <v/>
      </c>
      <c r="N152" s="82"/>
      <c r="O152" s="82" t="e">
        <f>VLOOKUP(Q152,リスト!U11:AA405,2,FALSE)</f>
        <v>#N/A</v>
      </c>
      <c r="P152" s="82" t="e">
        <f>VLOOKUP(O152,リスト!U:AA,2,FALSE)</f>
        <v>#N/A</v>
      </c>
      <c r="Q152" s="84"/>
      <c r="R152" s="45" t="str">
        <f>IFERROR(VLOOKUP(金発!Q152,リスト!W$1:X510,2,FALSE),"")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VLOOKUP(金発!R152,リスト!U13:AA202,5,FALSE)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IFERROR(VLOOKUP(金発!H153,リスト!G$1:H111,2,FALSE),"")</f>
        <v/>
      </c>
      <c r="J153" s="84"/>
      <c r="K153" s="42" t="str">
        <f>IFERROR(VLOOKUP(金発!J153,リスト!J$1:K207,2,FALSE),"")</f>
        <v/>
      </c>
      <c r="L153" s="84"/>
      <c r="M153" s="42" t="str">
        <f>IFERROR(VLOOKUP(金発!L153,リスト!O$1:P4945,2,FALSE),"")</f>
        <v/>
      </c>
      <c r="N153" s="82"/>
      <c r="O153" s="82" t="e">
        <f>VLOOKUP(Q153,リスト!U12:AA406,2,FALSE)</f>
        <v>#N/A</v>
      </c>
      <c r="P153" s="82" t="e">
        <f>VLOOKUP(O153,リスト!U:AA,2,FALSE)</f>
        <v>#N/A</v>
      </c>
      <c r="Q153" s="84"/>
      <c r="R153" s="45" t="str">
        <f>IFERROR(VLOOKUP(金発!Q153,リスト!W$1:X511,2,FALSE),"")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VLOOKUP(金発!R153,リスト!U14:AA203,5,FALSE)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IFERROR(VLOOKUP(金発!H154,リスト!G$1:H112,2,FALSE),"")</f>
        <v/>
      </c>
      <c r="J154" s="84"/>
      <c r="K154" s="42" t="str">
        <f>IFERROR(VLOOKUP(金発!J154,リスト!J$1:K208,2,FALSE),"")</f>
        <v/>
      </c>
      <c r="L154" s="84"/>
      <c r="M154" s="42" t="str">
        <f>IFERROR(VLOOKUP(金発!L154,リスト!O$1:P4946,2,FALSE),"")</f>
        <v/>
      </c>
      <c r="N154" s="82"/>
      <c r="O154" s="82" t="e">
        <f>VLOOKUP(Q154,リスト!U13:AA407,2,FALSE)</f>
        <v>#N/A</v>
      </c>
      <c r="P154" s="82" t="e">
        <f>VLOOKUP(O154,リスト!U:AA,2,FALSE)</f>
        <v>#N/A</v>
      </c>
      <c r="Q154" s="84"/>
      <c r="R154" s="45" t="str">
        <f>IFERROR(VLOOKUP(金発!Q154,リスト!W$1:X512,2,FALSE),"")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VLOOKUP(金発!R154,リスト!U15:AA204,5,FALSE)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IFERROR(VLOOKUP(金発!H155,リスト!G$1:H113,2,FALSE),"")</f>
        <v/>
      </c>
      <c r="J155" s="84"/>
      <c r="K155" s="42" t="str">
        <f>IFERROR(VLOOKUP(金発!J155,リスト!J$1:K209,2,FALSE),"")</f>
        <v/>
      </c>
      <c r="L155" s="84"/>
      <c r="M155" s="42" t="str">
        <f>IFERROR(VLOOKUP(金発!L155,リスト!O$1:P4947,2,FALSE),"")</f>
        <v/>
      </c>
      <c r="N155" s="82"/>
      <c r="O155" s="82" t="e">
        <f>VLOOKUP(Q155,リスト!U14:AA408,2,FALSE)</f>
        <v>#N/A</v>
      </c>
      <c r="P155" s="82" t="e">
        <f>VLOOKUP(O155,リスト!U:AA,2,FALSE)</f>
        <v>#N/A</v>
      </c>
      <c r="Q155" s="84"/>
      <c r="R155" s="45" t="str">
        <f>IFERROR(VLOOKUP(金発!Q155,リスト!W$1:X513,2,FALSE),"")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VLOOKUP(金発!R155,リスト!U16:AA205,5,FALSE)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IFERROR(VLOOKUP(金発!H156,リスト!G$1:H114,2,FALSE),"")</f>
        <v/>
      </c>
      <c r="J156" s="84"/>
      <c r="K156" s="42" t="str">
        <f>IFERROR(VLOOKUP(金発!J156,リスト!J$1:K210,2,FALSE),"")</f>
        <v/>
      </c>
      <c r="L156" s="84"/>
      <c r="M156" s="42" t="str">
        <f>IFERROR(VLOOKUP(金発!L156,リスト!O$1:P4948,2,FALSE),"")</f>
        <v/>
      </c>
      <c r="N156" s="82"/>
      <c r="O156" s="82" t="e">
        <f>VLOOKUP(Q156,リスト!U15:AA409,2,FALSE)</f>
        <v>#N/A</v>
      </c>
      <c r="P156" s="82" t="e">
        <f>VLOOKUP(O156,リスト!U:AA,2,FALSE)</f>
        <v>#N/A</v>
      </c>
      <c r="Q156" s="84"/>
      <c r="R156" s="45" t="str">
        <f>IFERROR(VLOOKUP(金発!Q156,リスト!W$1:X514,2,FALSE),"")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VLOOKUP(金発!R156,リスト!U17:AA206,5,FALSE)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IFERROR(VLOOKUP(金発!H157,リスト!G$1:H115,2,FALSE),"")</f>
        <v/>
      </c>
      <c r="J157" s="84"/>
      <c r="K157" s="42" t="str">
        <f>IFERROR(VLOOKUP(金発!J157,リスト!J$1:K211,2,FALSE),"")</f>
        <v/>
      </c>
      <c r="L157" s="84"/>
      <c r="M157" s="42" t="str">
        <f>IFERROR(VLOOKUP(金発!L157,リスト!O$1:P4949,2,FALSE),"")</f>
        <v/>
      </c>
      <c r="N157" s="82"/>
      <c r="O157" s="82" t="e">
        <f>VLOOKUP(Q157,リスト!U16:AA410,2,FALSE)</f>
        <v>#N/A</v>
      </c>
      <c r="P157" s="82" t="e">
        <f>VLOOKUP(O157,リスト!U:AA,2,FALSE)</f>
        <v>#N/A</v>
      </c>
      <c r="Q157" s="84"/>
      <c r="R157" s="45" t="str">
        <f>IFERROR(VLOOKUP(金発!Q157,リスト!W$1:X515,2,FALSE),"")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VLOOKUP(金発!R157,リスト!U18:AA207,5,FALSE)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IFERROR(VLOOKUP(金発!H158,リスト!G$1:H116,2,FALSE),"")</f>
        <v/>
      </c>
      <c r="J158" s="84"/>
      <c r="K158" s="42" t="str">
        <f>IFERROR(VLOOKUP(金発!J158,リスト!J$1:K212,2,FALSE),"")</f>
        <v/>
      </c>
      <c r="L158" s="84"/>
      <c r="M158" s="42" t="str">
        <f>IFERROR(VLOOKUP(金発!L158,リスト!O$1:P4950,2,FALSE),"")</f>
        <v/>
      </c>
      <c r="N158" s="82"/>
      <c r="O158" s="82" t="e">
        <f>VLOOKUP(Q158,リスト!U17:AA411,2,FALSE)</f>
        <v>#N/A</v>
      </c>
      <c r="P158" s="82" t="e">
        <f>VLOOKUP(O158,リスト!U:AA,2,FALSE)</f>
        <v>#N/A</v>
      </c>
      <c r="Q158" s="84"/>
      <c r="R158" s="45" t="str">
        <f>IFERROR(VLOOKUP(金発!Q158,リスト!W$1:X516,2,FALSE),"")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VLOOKUP(金発!R158,リスト!U19:AA208,5,FALSE)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IFERROR(VLOOKUP(金発!H159,リスト!G$1:H117,2,FALSE),"")</f>
        <v/>
      </c>
      <c r="J159" s="84"/>
      <c r="K159" s="42" t="str">
        <f>IFERROR(VLOOKUP(金発!J159,リスト!J$1:K213,2,FALSE),"")</f>
        <v/>
      </c>
      <c r="L159" s="84"/>
      <c r="M159" s="42" t="str">
        <f>IFERROR(VLOOKUP(金発!L159,リスト!O$1:P4951,2,FALSE),"")</f>
        <v/>
      </c>
      <c r="N159" s="82"/>
      <c r="O159" s="82" t="e">
        <f>VLOOKUP(Q159,リスト!U18:AA412,2,FALSE)</f>
        <v>#N/A</v>
      </c>
      <c r="P159" s="82" t="e">
        <f>VLOOKUP(O159,リスト!U:AA,2,FALSE)</f>
        <v>#N/A</v>
      </c>
      <c r="Q159" s="84"/>
      <c r="R159" s="45" t="str">
        <f>IFERROR(VLOOKUP(金発!Q159,リスト!W$1:X517,2,FALSE),"")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VLOOKUP(金発!R159,リスト!U20:AA209,5,FALSE)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IFERROR(VLOOKUP(金発!H160,リスト!G$1:H118,2,FALSE),"")</f>
        <v/>
      </c>
      <c r="J160" s="84"/>
      <c r="K160" s="42" t="str">
        <f>IFERROR(VLOOKUP(金発!J160,リスト!J$1:K214,2,FALSE),"")</f>
        <v/>
      </c>
      <c r="L160" s="84"/>
      <c r="M160" s="42" t="str">
        <f>IFERROR(VLOOKUP(金発!L160,リスト!O$1:P4952,2,FALSE),"")</f>
        <v/>
      </c>
      <c r="N160" s="82"/>
      <c r="O160" s="82" t="e">
        <f>VLOOKUP(Q160,リスト!U19:AA413,2,FALSE)</f>
        <v>#N/A</v>
      </c>
      <c r="P160" s="82" t="e">
        <f>VLOOKUP(O160,リスト!U:AA,2,FALSE)</f>
        <v>#N/A</v>
      </c>
      <c r="Q160" s="84"/>
      <c r="R160" s="45" t="str">
        <f>IFERROR(VLOOKUP(金発!Q160,リスト!W$1:X518,2,FALSE),"")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VLOOKUP(金発!R160,リスト!U21:AA210,5,FALSE)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IFERROR(VLOOKUP(金発!H161,リスト!G$1:H119,2,FALSE),"")</f>
        <v/>
      </c>
      <c r="J161" s="84"/>
      <c r="K161" s="42" t="str">
        <f>IFERROR(VLOOKUP(金発!J161,リスト!J$1:K215,2,FALSE),"")</f>
        <v/>
      </c>
      <c r="L161" s="84"/>
      <c r="M161" s="42" t="str">
        <f>IFERROR(VLOOKUP(金発!L161,リスト!O$1:P4953,2,FALSE),"")</f>
        <v/>
      </c>
      <c r="N161" s="82"/>
      <c r="O161" s="82" t="e">
        <f>VLOOKUP(Q161,リスト!U20:AA414,2,FALSE)</f>
        <v>#N/A</v>
      </c>
      <c r="P161" s="82" t="e">
        <f>VLOOKUP(O161,リスト!U:AA,2,FALSE)</f>
        <v>#N/A</v>
      </c>
      <c r="Q161" s="84"/>
      <c r="R161" s="45" t="str">
        <f>IFERROR(VLOOKUP(金発!Q161,リスト!W$1:X519,2,FALSE),"")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VLOOKUP(金発!R161,リスト!U22:AA211,5,FALSE)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IFERROR(VLOOKUP(金発!H162,リスト!G$1:H120,2,FALSE),"")</f>
        <v/>
      </c>
      <c r="J162" s="84"/>
      <c r="K162" s="42" t="str">
        <f>IFERROR(VLOOKUP(金発!J162,リスト!J$1:K216,2,FALSE),"")</f>
        <v/>
      </c>
      <c r="L162" s="84"/>
      <c r="M162" s="42" t="str">
        <f>IFERROR(VLOOKUP(金発!L162,リスト!O$1:P4954,2,FALSE),"")</f>
        <v/>
      </c>
      <c r="N162" s="82"/>
      <c r="O162" s="82" t="e">
        <f>VLOOKUP(Q162,リスト!U21:AA415,2,FALSE)</f>
        <v>#N/A</v>
      </c>
      <c r="P162" s="82" t="e">
        <f>VLOOKUP(O162,リスト!U:AA,2,FALSE)</f>
        <v>#N/A</v>
      </c>
      <c r="Q162" s="84"/>
      <c r="R162" s="45" t="str">
        <f>IFERROR(VLOOKUP(金発!Q162,リスト!W$1:X520,2,FALSE),"")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VLOOKUP(金発!R162,リスト!U23:AA212,5,FALSE)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IFERROR(VLOOKUP(金発!H163,リスト!G$1:H121,2,FALSE),"")</f>
        <v/>
      </c>
      <c r="J163" s="84"/>
      <c r="K163" s="42" t="str">
        <f>IFERROR(VLOOKUP(金発!J163,リスト!J$1:K217,2,FALSE),"")</f>
        <v/>
      </c>
      <c r="L163" s="84"/>
      <c r="M163" s="42" t="str">
        <f>IFERROR(VLOOKUP(金発!L163,リスト!O$1:P4955,2,FALSE),"")</f>
        <v/>
      </c>
      <c r="N163" s="82"/>
      <c r="O163" s="82" t="e">
        <f>VLOOKUP(Q163,リスト!U22:AA416,2,FALSE)</f>
        <v>#N/A</v>
      </c>
      <c r="P163" s="82" t="e">
        <f>VLOOKUP(O163,リスト!U:AA,2,FALSE)</f>
        <v>#N/A</v>
      </c>
      <c r="Q163" s="84"/>
      <c r="R163" s="45" t="str">
        <f>IFERROR(VLOOKUP(金発!Q163,リスト!W$1:X521,2,FALSE),"")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VLOOKUP(金発!R163,リスト!U24:AA213,5,FALSE)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IFERROR(VLOOKUP(金発!H164,リスト!G$1:H122,2,FALSE),"")</f>
        <v/>
      </c>
      <c r="J164" s="84"/>
      <c r="K164" s="42" t="str">
        <f>IFERROR(VLOOKUP(金発!J164,リスト!J$1:K218,2,FALSE),"")</f>
        <v/>
      </c>
      <c r="L164" s="84"/>
      <c r="M164" s="42" t="str">
        <f>IFERROR(VLOOKUP(金発!L164,リスト!O$1:P4956,2,FALSE),"")</f>
        <v/>
      </c>
      <c r="N164" s="82"/>
      <c r="O164" s="82" t="e">
        <f>VLOOKUP(Q164,リスト!U23:AA417,2,FALSE)</f>
        <v>#N/A</v>
      </c>
      <c r="P164" s="82" t="e">
        <f>VLOOKUP(O164,リスト!U:AA,2,FALSE)</f>
        <v>#N/A</v>
      </c>
      <c r="Q164" s="84"/>
      <c r="R164" s="45" t="str">
        <f>IFERROR(VLOOKUP(金発!Q164,リスト!W$1:X522,2,FALSE),"")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VLOOKUP(金発!R164,リスト!U25:AA214,5,FALSE)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IFERROR(VLOOKUP(金発!H165,リスト!G$1:H123,2,FALSE),"")</f>
        <v/>
      </c>
      <c r="J165" s="84"/>
      <c r="K165" s="42" t="str">
        <f>IFERROR(VLOOKUP(金発!J165,リスト!J$1:K219,2,FALSE),"")</f>
        <v/>
      </c>
      <c r="L165" s="84"/>
      <c r="M165" s="42" t="str">
        <f>IFERROR(VLOOKUP(金発!L165,リスト!O$1:P4957,2,FALSE),"")</f>
        <v/>
      </c>
      <c r="N165" s="82"/>
      <c r="O165" s="82" t="e">
        <f>VLOOKUP(Q165,リスト!U24:AA418,2,FALSE)</f>
        <v>#N/A</v>
      </c>
      <c r="P165" s="82" t="e">
        <f>VLOOKUP(O165,リスト!U:AA,2,FALSE)</f>
        <v>#N/A</v>
      </c>
      <c r="Q165" s="84"/>
      <c r="R165" s="45" t="str">
        <f>IFERROR(VLOOKUP(金発!Q165,リスト!W$1:X523,2,FALSE),"")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VLOOKUP(金発!R165,リスト!U26:AA215,5,FALSE)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IFERROR(VLOOKUP(金発!H166,リスト!G$1:H124,2,FALSE),"")</f>
        <v/>
      </c>
      <c r="J166" s="84"/>
      <c r="K166" s="42" t="str">
        <f>IFERROR(VLOOKUP(金発!J166,リスト!J$1:K220,2,FALSE),"")</f>
        <v/>
      </c>
      <c r="L166" s="84"/>
      <c r="M166" s="42" t="str">
        <f>IFERROR(VLOOKUP(金発!L166,リスト!O$1:P4958,2,FALSE),"")</f>
        <v/>
      </c>
      <c r="N166" s="82"/>
      <c r="O166" s="82" t="e">
        <f>VLOOKUP(Q166,リスト!U25:AA419,2,FALSE)</f>
        <v>#N/A</v>
      </c>
      <c r="P166" s="82" t="e">
        <f>VLOOKUP(O166,リスト!U:AA,2,FALSE)</f>
        <v>#N/A</v>
      </c>
      <c r="Q166" s="84"/>
      <c r="R166" s="45" t="str">
        <f>IFERROR(VLOOKUP(金発!Q166,リスト!W$1:X524,2,FALSE),"")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VLOOKUP(金発!R166,リスト!U27:AA216,5,FALSE)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IFERROR(VLOOKUP(金発!J167,リスト!J$1:K221,2,FALSE),"")</f>
        <v/>
      </c>
      <c r="L167" s="84"/>
      <c r="M167" s="42" t="str">
        <f>IFERROR(VLOOKUP(金発!L167,リスト!O$1:P4959,2,FALSE),"")</f>
        <v/>
      </c>
      <c r="N167" s="82"/>
      <c r="O167" s="82" t="e">
        <f>VLOOKUP(Q167,リスト!U26:AA420,2,FALSE)</f>
        <v>#N/A</v>
      </c>
      <c r="P167" s="82" t="e">
        <f>VLOOKUP(O167,リスト!U:AA,2,FALSE)</f>
        <v>#N/A</v>
      </c>
      <c r="Q167" s="84"/>
      <c r="R167" s="45" t="str">
        <f>IFERROR(VLOOKUP(金発!Q167,リスト!W$1:X525,2,FALSE),"")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VLOOKUP(金発!R167,リスト!U28:AA217,5,FALSE)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IFERROR(VLOOKUP(金発!H168,リスト!G$1:H87,2,FALSE),"")</f>
        <v/>
      </c>
      <c r="J168" s="84"/>
      <c r="K168" s="42" t="str">
        <f>IFERROR(VLOOKUP(金発!J168,リスト!J$1:K222,2,FALSE),"")</f>
        <v/>
      </c>
      <c r="L168" s="84"/>
      <c r="M168" s="42" t="str">
        <f>IFERROR(VLOOKUP(金発!L168,リスト!O$1:P4960,2,FALSE),"")</f>
        <v/>
      </c>
      <c r="N168" s="82"/>
      <c r="O168" s="82" t="e">
        <f>VLOOKUP(Q168,リスト!U27:AA421,2,FALSE)</f>
        <v>#N/A</v>
      </c>
      <c r="P168" s="82" t="e">
        <f>VLOOKUP(O168,リスト!U:AA,2,FALSE)</f>
        <v>#N/A</v>
      </c>
      <c r="Q168" s="84"/>
      <c r="R168" s="45" t="str">
        <f>IFERROR(VLOOKUP(金発!Q168,リスト!W$1:X526,2,FALSE),"")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VLOOKUP(金発!R168,リスト!U29:AA218,5,FALSE)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IFERROR(VLOOKUP(金発!H169,リスト!G$1:H88,2,FALSE),"")</f>
        <v/>
      </c>
      <c r="J169" s="84"/>
      <c r="K169" s="42" t="str">
        <f>IFERROR(VLOOKUP(金発!J169,リスト!J$1:K223,2,FALSE),"")</f>
        <v/>
      </c>
      <c r="L169" s="84"/>
      <c r="M169" s="42" t="str">
        <f>IFERROR(VLOOKUP(金発!L169,リスト!O$1:P4961,2,FALSE),"")</f>
        <v/>
      </c>
      <c r="N169" s="82"/>
      <c r="O169" s="82" t="e">
        <f>VLOOKUP(Q169,リスト!U28:AA422,2,FALSE)</f>
        <v>#N/A</v>
      </c>
      <c r="P169" s="82" t="e">
        <f>VLOOKUP(O169,リスト!U:AA,2,FALSE)</f>
        <v>#N/A</v>
      </c>
      <c r="Q169" s="84"/>
      <c r="R169" s="45" t="str">
        <f>IFERROR(VLOOKUP(金発!Q169,リスト!W$1:X527,2,FALSE),"")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VLOOKUP(金発!R169,リスト!U30:AA219,5,FALSE)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IFERROR(VLOOKUP(金発!H170,リスト!G$1:H89,2,FALSE),"")</f>
        <v/>
      </c>
      <c r="J170" s="84"/>
      <c r="K170" s="42" t="str">
        <f>IFERROR(VLOOKUP(金発!J170,リスト!J$1:K224,2,FALSE),"")</f>
        <v/>
      </c>
      <c r="L170" s="84"/>
      <c r="M170" s="42" t="str">
        <f>IFERROR(VLOOKUP(金発!L170,リスト!O$1:P4962,2,FALSE),"")</f>
        <v/>
      </c>
      <c r="N170" s="82"/>
      <c r="O170" s="82" t="e">
        <f>VLOOKUP(Q170,リスト!U29:AA423,2,FALSE)</f>
        <v>#N/A</v>
      </c>
      <c r="P170" s="82" t="e">
        <f>VLOOKUP(O170,リスト!U:AA,2,FALSE)</f>
        <v>#N/A</v>
      </c>
      <c r="Q170" s="84"/>
      <c r="R170" s="45" t="str">
        <f>IFERROR(VLOOKUP(金発!Q170,リスト!W$1:X528,2,FALSE),"")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VLOOKUP(金発!R170,リスト!U31:AA220,5,FALSE)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IFERROR(VLOOKUP(金発!H171,リスト!G$1:H90,2,FALSE),"")</f>
        <v/>
      </c>
      <c r="J171" s="84"/>
      <c r="K171" s="42" t="str">
        <f>IFERROR(VLOOKUP(金発!J171,リスト!J$1:K225,2,FALSE),"")</f>
        <v/>
      </c>
      <c r="L171" s="84"/>
      <c r="M171" s="42" t="str">
        <f>IFERROR(VLOOKUP(金発!L171,リスト!O$1:P4963,2,FALSE),"")</f>
        <v/>
      </c>
      <c r="N171" s="82"/>
      <c r="O171" s="82" t="e">
        <f>VLOOKUP(Q171,リスト!U30:AA424,2,FALSE)</f>
        <v>#N/A</v>
      </c>
      <c r="P171" s="82" t="e">
        <f>VLOOKUP(O171,リスト!U:AA,2,FALSE)</f>
        <v>#N/A</v>
      </c>
      <c r="Q171" s="84"/>
      <c r="R171" s="45" t="str">
        <f>IFERROR(VLOOKUP(金発!Q171,リスト!W$1:X529,2,FALSE),"")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VLOOKUP(金発!R171,リスト!U32:AA221,5,FALSE)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IFERROR(VLOOKUP(金発!H172,リスト!G$1:H91,2,FALSE),"")</f>
        <v/>
      </c>
      <c r="J172" s="84"/>
      <c r="K172" s="42" t="str">
        <f>IFERROR(VLOOKUP(金発!J172,リスト!J$1:K226,2,FALSE),"")</f>
        <v/>
      </c>
      <c r="L172" s="84"/>
      <c r="M172" s="42" t="str">
        <f>IFERROR(VLOOKUP(金発!L172,リスト!O$1:P4964,2,FALSE),"")</f>
        <v/>
      </c>
      <c r="N172" s="82"/>
      <c r="O172" s="82" t="e">
        <f>VLOOKUP(Q172,リスト!U31:AA425,2,FALSE)</f>
        <v>#N/A</v>
      </c>
      <c r="P172" s="82" t="e">
        <f>VLOOKUP(O172,リスト!U:AA,2,FALSE)</f>
        <v>#N/A</v>
      </c>
      <c r="Q172" s="84"/>
      <c r="R172" s="45" t="str">
        <f>IFERROR(VLOOKUP(金発!Q172,リスト!W$1:X530,2,FALSE),"")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VLOOKUP(金発!R172,リスト!U33:AA222,5,FALSE)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IFERROR(VLOOKUP(金発!H173,リスト!G$1:H92,2,FALSE),"")</f>
        <v/>
      </c>
      <c r="J173" s="84"/>
      <c r="K173" s="42" t="str">
        <f>IFERROR(VLOOKUP(金発!J173,リスト!J$1:K227,2,FALSE),"")</f>
        <v/>
      </c>
      <c r="L173" s="84"/>
      <c r="M173" s="42" t="str">
        <f>IFERROR(VLOOKUP(金発!L173,リスト!O$1:P4965,2,FALSE),"")</f>
        <v/>
      </c>
      <c r="N173" s="82"/>
      <c r="O173" s="82" t="e">
        <f>VLOOKUP(Q173,リスト!U32:AA426,2,FALSE)</f>
        <v>#N/A</v>
      </c>
      <c r="P173" s="82" t="e">
        <f>VLOOKUP(O173,リスト!U:AA,2,FALSE)</f>
        <v>#N/A</v>
      </c>
      <c r="Q173" s="84"/>
      <c r="R173" s="45" t="str">
        <f>IFERROR(VLOOKUP(金発!Q173,リスト!W$1:X531,2,FALSE),"")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VLOOKUP(金発!R173,リスト!U34:AA223,5,FALSE)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IFERROR(VLOOKUP(金発!H174,リスト!G$1:H93,2,FALSE),"")</f>
        <v/>
      </c>
      <c r="J174" s="84"/>
      <c r="K174" s="42" t="str">
        <f>IFERROR(VLOOKUP(金発!J174,リスト!J$1:K228,2,FALSE),"")</f>
        <v/>
      </c>
      <c r="L174" s="84"/>
      <c r="M174" s="42" t="str">
        <f>IFERROR(VLOOKUP(金発!L174,リスト!O$1:P4966,2,FALSE),"")</f>
        <v/>
      </c>
      <c r="N174" s="82"/>
      <c r="O174" s="82" t="e">
        <f>VLOOKUP(Q174,リスト!U33:AA427,2,FALSE)</f>
        <v>#N/A</v>
      </c>
      <c r="P174" s="82" t="e">
        <f>VLOOKUP(O174,リスト!U:AA,2,FALSE)</f>
        <v>#N/A</v>
      </c>
      <c r="Q174" s="84"/>
      <c r="R174" s="45" t="str">
        <f>IFERROR(VLOOKUP(金発!Q174,リスト!W$1:X532,2,FALSE),"")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VLOOKUP(金発!R174,リスト!U35:AA224,5,FALSE)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IFERROR(VLOOKUP(金発!H175,リスト!G$1:H94,2,FALSE),"")</f>
        <v/>
      </c>
      <c r="J175" s="84"/>
      <c r="K175" s="42" t="str">
        <f>IFERROR(VLOOKUP(金発!J175,リスト!J$1:K229,2,FALSE),"")</f>
        <v/>
      </c>
      <c r="L175" s="84"/>
      <c r="M175" s="42" t="str">
        <f>IFERROR(VLOOKUP(金発!L175,リスト!O$1:P4967,2,FALSE),"")</f>
        <v/>
      </c>
      <c r="N175" s="82"/>
      <c r="O175" s="82" t="e">
        <f>VLOOKUP(Q175,リスト!U34:AA428,2,FALSE)</f>
        <v>#N/A</v>
      </c>
      <c r="P175" s="82" t="e">
        <f>VLOOKUP(O175,リスト!U:AA,2,FALSE)</f>
        <v>#N/A</v>
      </c>
      <c r="Q175" s="84"/>
      <c r="R175" s="45" t="str">
        <f>IFERROR(VLOOKUP(金発!Q175,リスト!W$1:X533,2,FALSE),"")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VLOOKUP(金発!R175,リスト!U36:AA225,5,FALSE)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IFERROR(VLOOKUP(金発!H176,リスト!G$1:H95,2,FALSE),"")</f>
        <v/>
      </c>
      <c r="J176" s="84"/>
      <c r="K176" s="42" t="str">
        <f>IFERROR(VLOOKUP(金発!J176,リスト!J$1:K230,2,FALSE),"")</f>
        <v/>
      </c>
      <c r="L176" s="84"/>
      <c r="M176" s="42" t="str">
        <f>IFERROR(VLOOKUP(金発!L176,リスト!O$1:P4968,2,FALSE),"")</f>
        <v/>
      </c>
      <c r="N176" s="82"/>
      <c r="O176" s="82" t="e">
        <f>VLOOKUP(Q176,リスト!U35:AA429,2,FALSE)</f>
        <v>#N/A</v>
      </c>
      <c r="P176" s="82" t="e">
        <f>VLOOKUP(O176,リスト!U:AA,2,FALSE)</f>
        <v>#N/A</v>
      </c>
      <c r="Q176" s="84"/>
      <c r="R176" s="45" t="str">
        <f>IFERROR(VLOOKUP(金発!Q176,リスト!W$1:X534,2,FALSE),"")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VLOOKUP(金発!R176,リスト!U37:AA226,5,FALSE)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IFERROR(VLOOKUP(金発!H177,リスト!G$1:H96,2,FALSE),"")</f>
        <v/>
      </c>
      <c r="J177" s="84"/>
      <c r="K177" s="42" t="str">
        <f>IFERROR(VLOOKUP(金発!J177,リスト!J$1:K231,2,FALSE),"")</f>
        <v/>
      </c>
      <c r="L177" s="84"/>
      <c r="M177" s="42" t="str">
        <f>IFERROR(VLOOKUP(金発!L177,リスト!O$1:P4969,2,FALSE),"")</f>
        <v/>
      </c>
      <c r="N177" s="82"/>
      <c r="O177" s="82" t="e">
        <f>VLOOKUP(Q177,リスト!U36:AA430,2,FALSE)</f>
        <v>#N/A</v>
      </c>
      <c r="P177" s="82" t="e">
        <f>VLOOKUP(O177,リスト!U:AA,2,FALSE)</f>
        <v>#N/A</v>
      </c>
      <c r="Q177" s="84"/>
      <c r="R177" s="45" t="str">
        <f>IFERROR(VLOOKUP(金発!Q177,リスト!W$1:X535,2,FALSE),"")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VLOOKUP(金発!R177,リスト!U38:AA227,5,FALSE)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IFERROR(VLOOKUP(金発!H178,リスト!G$1:H97,2,FALSE),"")</f>
        <v/>
      </c>
      <c r="J178" s="84"/>
      <c r="K178" s="42" t="str">
        <f>IFERROR(VLOOKUP(金発!J178,リスト!J$1:K232,2,FALSE),"")</f>
        <v/>
      </c>
      <c r="L178" s="84"/>
      <c r="M178" s="42" t="str">
        <f>IFERROR(VLOOKUP(金発!L178,リスト!O$1:P4970,2,FALSE),"")</f>
        <v/>
      </c>
      <c r="N178" s="82"/>
      <c r="O178" s="82" t="e">
        <f>VLOOKUP(Q178,リスト!U37:AA431,2,FALSE)</f>
        <v>#N/A</v>
      </c>
      <c r="P178" s="82" t="e">
        <f>VLOOKUP(O178,リスト!U:AA,2,FALSE)</f>
        <v>#N/A</v>
      </c>
      <c r="Q178" s="84"/>
      <c r="R178" s="45" t="str">
        <f>IFERROR(VLOOKUP(金発!Q178,リスト!W$1:X536,2,FALSE),"")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VLOOKUP(金発!R178,リスト!U39:AA228,5,FALSE)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IFERROR(VLOOKUP(金発!H179,リスト!G$1:H98,2,FALSE),"")</f>
        <v/>
      </c>
      <c r="J179" s="84"/>
      <c r="K179" s="42" t="str">
        <f>IFERROR(VLOOKUP(金発!J179,リスト!J$1:K233,2,FALSE),"")</f>
        <v/>
      </c>
      <c r="L179" s="84"/>
      <c r="M179" s="42" t="str">
        <f>IFERROR(VLOOKUP(金発!L179,リスト!O$1:P4971,2,FALSE),"")</f>
        <v/>
      </c>
      <c r="N179" s="82"/>
      <c r="O179" s="82" t="e">
        <f>VLOOKUP(Q179,リスト!U38:AA432,2,FALSE)</f>
        <v>#N/A</v>
      </c>
      <c r="P179" s="82" t="e">
        <f>VLOOKUP(O179,リスト!U:AA,2,FALSE)</f>
        <v>#N/A</v>
      </c>
      <c r="Q179" s="84"/>
      <c r="R179" s="45" t="str">
        <f>IFERROR(VLOOKUP(金発!Q179,リスト!W$1:X537,2,FALSE),"")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VLOOKUP(金発!R179,リスト!U40:AA229,5,FALSE)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IFERROR(VLOOKUP(金発!H180,リスト!G$1:H99,2,FALSE),"")</f>
        <v/>
      </c>
      <c r="J180" s="84"/>
      <c r="K180" s="42" t="str">
        <f>IFERROR(VLOOKUP(金発!J180,リスト!J$1:K234,2,FALSE),"")</f>
        <v/>
      </c>
      <c r="L180" s="84"/>
      <c r="M180" s="42" t="str">
        <f>IFERROR(VLOOKUP(金発!L180,リスト!O$1:P4972,2,FALSE),"")</f>
        <v/>
      </c>
      <c r="N180" s="82"/>
      <c r="O180" s="82" t="e">
        <f>VLOOKUP(Q180,リスト!U39:AA433,2,FALSE)</f>
        <v>#N/A</v>
      </c>
      <c r="P180" s="82" t="e">
        <f>VLOOKUP(O180,リスト!U:AA,2,FALSE)</f>
        <v>#N/A</v>
      </c>
      <c r="Q180" s="84"/>
      <c r="R180" s="45" t="str">
        <f>IFERROR(VLOOKUP(金発!Q180,リスト!W$1:X538,2,FALSE),"")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VLOOKUP(金発!R180,リスト!U41:AA230,5,FALSE)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IFERROR(VLOOKUP(金発!H181,リスト!G$1:H100,2,FALSE),"")</f>
        <v/>
      </c>
      <c r="J181" s="84"/>
      <c r="K181" s="42" t="str">
        <f>IFERROR(VLOOKUP(金発!J181,リスト!J$1:K235,2,FALSE),"")</f>
        <v/>
      </c>
      <c r="L181" s="84"/>
      <c r="M181" s="42" t="str">
        <f>IFERROR(VLOOKUP(金発!L181,リスト!O$1:P4973,2,FALSE),"")</f>
        <v/>
      </c>
      <c r="N181" s="82"/>
      <c r="O181" s="82" t="e">
        <f>VLOOKUP(Q181,リスト!U40:AA434,2,FALSE)</f>
        <v>#N/A</v>
      </c>
      <c r="P181" s="82" t="e">
        <f>VLOOKUP(O181,リスト!U:AA,2,FALSE)</f>
        <v>#N/A</v>
      </c>
      <c r="Q181" s="84"/>
      <c r="R181" s="45" t="str">
        <f>IFERROR(VLOOKUP(金発!Q181,リスト!W$1:X539,2,FALSE),"")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VLOOKUP(金発!R181,リスト!U42:AA231,5,FALSE)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IFERROR(VLOOKUP(金発!H182,リスト!G$1:H101,2,FALSE),"")</f>
        <v/>
      </c>
      <c r="J182" s="84"/>
      <c r="K182" s="42" t="str">
        <f>IFERROR(VLOOKUP(金発!J182,リスト!J$1:K236,2,FALSE),"")</f>
        <v/>
      </c>
      <c r="L182" s="84"/>
      <c r="M182" s="42" t="str">
        <f>IFERROR(VLOOKUP(金発!L182,リスト!O$1:P4974,2,FALSE),"")</f>
        <v/>
      </c>
      <c r="N182" s="82"/>
      <c r="O182" s="82" t="e">
        <f>VLOOKUP(Q182,リスト!U41:AA435,2,FALSE)</f>
        <v>#N/A</v>
      </c>
      <c r="P182" s="82" t="e">
        <f>VLOOKUP(O182,リスト!U:AA,2,FALSE)</f>
        <v>#N/A</v>
      </c>
      <c r="Q182" s="84"/>
      <c r="R182" s="45" t="str">
        <f>IFERROR(VLOOKUP(金発!Q182,リスト!W$1:X540,2,FALSE),"")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VLOOKUP(金発!R182,リスト!U43:AA232,5,FALSE)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IFERROR(VLOOKUP(金発!H183,リスト!G$1:H102,2,FALSE),"")</f>
        <v/>
      </c>
      <c r="J183" s="84"/>
      <c r="K183" s="42" t="str">
        <f>IFERROR(VLOOKUP(金発!J183,リスト!J$1:K237,2,FALSE),"")</f>
        <v/>
      </c>
      <c r="L183" s="84"/>
      <c r="M183" s="42" t="str">
        <f>IFERROR(VLOOKUP(金発!L183,リスト!O$1:P4975,2,FALSE),"")</f>
        <v/>
      </c>
      <c r="N183" s="82"/>
      <c r="O183" s="82" t="e">
        <f>VLOOKUP(Q183,リスト!U42:AA436,2,FALSE)</f>
        <v>#N/A</v>
      </c>
      <c r="P183" s="82" t="e">
        <f>VLOOKUP(O183,リスト!U:AA,2,FALSE)</f>
        <v>#N/A</v>
      </c>
      <c r="Q183" s="84"/>
      <c r="R183" s="45" t="str">
        <f>IFERROR(VLOOKUP(金発!Q183,リスト!W$1:X541,2,FALSE),"")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VLOOKUP(金発!R183,リスト!U44:AA233,5,FALSE)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IFERROR(VLOOKUP(金発!H184,リスト!G$1:H103,2,FALSE),"")</f>
        <v/>
      </c>
      <c r="J184" s="84"/>
      <c r="K184" s="42" t="str">
        <f>IFERROR(VLOOKUP(金発!J184,リスト!J$1:K238,2,FALSE),"")</f>
        <v/>
      </c>
      <c r="L184" s="84"/>
      <c r="M184" s="42" t="str">
        <f>IFERROR(VLOOKUP(金発!L184,リスト!O$1:P4976,2,FALSE),"")</f>
        <v/>
      </c>
      <c r="N184" s="82"/>
      <c r="O184" s="82" t="e">
        <f>VLOOKUP(Q184,リスト!U43:AA437,2,FALSE)</f>
        <v>#N/A</v>
      </c>
      <c r="P184" s="82" t="e">
        <f>VLOOKUP(O184,リスト!U:AA,2,FALSE)</f>
        <v>#N/A</v>
      </c>
      <c r="Q184" s="84"/>
      <c r="R184" s="45" t="str">
        <f>IFERROR(VLOOKUP(金発!Q184,リスト!W$1:X542,2,FALSE),"")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VLOOKUP(金発!R184,リスト!U45:AA234,5,FALSE)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IFERROR(VLOOKUP(金発!H185,リスト!G$1:H104,2,FALSE),"")</f>
        <v/>
      </c>
      <c r="J185" s="84"/>
      <c r="K185" s="42" t="str">
        <f>IFERROR(VLOOKUP(金発!J185,リスト!J$1:K239,2,FALSE),"")</f>
        <v/>
      </c>
      <c r="L185" s="84"/>
      <c r="M185" s="42" t="str">
        <f>IFERROR(VLOOKUP(金発!L185,リスト!O$1:P4977,2,FALSE),"")</f>
        <v/>
      </c>
      <c r="N185" s="82"/>
      <c r="O185" s="82" t="e">
        <f>VLOOKUP(Q185,リスト!U44:AA438,2,FALSE)</f>
        <v>#N/A</v>
      </c>
      <c r="P185" s="82" t="e">
        <f>VLOOKUP(O185,リスト!U:AA,2,FALSE)</f>
        <v>#N/A</v>
      </c>
      <c r="Q185" s="84"/>
      <c r="R185" s="45" t="str">
        <f>IFERROR(VLOOKUP(金発!Q185,リスト!W$1:X543,2,FALSE),"")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VLOOKUP(金発!R185,リスト!U46:AA235,5,FALSE)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IFERROR(VLOOKUP(金発!H186,リスト!G$1:H144,2,FALSE),"")</f>
        <v/>
      </c>
      <c r="J186" s="84"/>
      <c r="K186" s="42" t="str">
        <f>IFERROR(VLOOKUP(金発!J186,リスト!J$1:K240,2,FALSE),"")</f>
        <v/>
      </c>
      <c r="L186" s="84"/>
      <c r="M186" s="42" t="str">
        <f>IFERROR(VLOOKUP(金発!L186,リスト!O$1:P4978,2,FALSE),"")</f>
        <v/>
      </c>
      <c r="N186" s="82"/>
      <c r="O186" s="82" t="e">
        <f>VLOOKUP(Q186,リスト!U45:AA439,2,FALSE)</f>
        <v>#N/A</v>
      </c>
      <c r="P186" s="82" t="e">
        <f>VLOOKUP(O186,リスト!U:AA,2,FALSE)</f>
        <v>#N/A</v>
      </c>
      <c r="Q186" s="84"/>
      <c r="R186" s="45" t="str">
        <f>IFERROR(VLOOKUP(金発!Q186,リスト!W$1:X544,2,FALSE),"")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VLOOKUP(金発!R186,リスト!U47:AA236,5,FALSE)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IFERROR(VLOOKUP(金発!H187,リスト!G$1:H145,2,FALSE),"")</f>
        <v/>
      </c>
      <c r="J187" s="84"/>
      <c r="K187" s="42" t="str">
        <f>IFERROR(VLOOKUP(金発!J187,リスト!J$1:K241,2,FALSE),"")</f>
        <v/>
      </c>
      <c r="L187" s="84"/>
      <c r="M187" s="42" t="str">
        <f>IFERROR(VLOOKUP(金発!L187,リスト!O$1:P4979,2,FALSE),"")</f>
        <v/>
      </c>
      <c r="N187" s="82"/>
      <c r="O187" s="82" t="e">
        <f>VLOOKUP(Q187,リスト!U46:AA440,2,FALSE)</f>
        <v>#N/A</v>
      </c>
      <c r="P187" s="82" t="e">
        <f>VLOOKUP(O187,リスト!U:AA,2,FALSE)</f>
        <v>#N/A</v>
      </c>
      <c r="Q187" s="84"/>
      <c r="R187" s="45" t="str">
        <f>IFERROR(VLOOKUP(金発!Q187,リスト!W$1:X545,2,FALSE),"")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VLOOKUP(金発!R187,リスト!U48:AA237,5,FALSE)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IFERROR(VLOOKUP(金発!H188,リスト!G$1:H146,2,FALSE),"")</f>
        <v/>
      </c>
      <c r="J188" s="84"/>
      <c r="K188" s="42" t="str">
        <f>IFERROR(VLOOKUP(金発!J188,リスト!J$1:K242,2,FALSE),"")</f>
        <v/>
      </c>
      <c r="L188" s="84"/>
      <c r="M188" s="42" t="str">
        <f>IFERROR(VLOOKUP(金発!L188,リスト!O$1:P4980,2,FALSE),"")</f>
        <v/>
      </c>
      <c r="N188" s="82"/>
      <c r="O188" s="82" t="e">
        <f>VLOOKUP(Q188,リスト!U47:AA441,2,FALSE)</f>
        <v>#N/A</v>
      </c>
      <c r="P188" s="82" t="e">
        <f>VLOOKUP(O188,リスト!U:AA,2,FALSE)</f>
        <v>#N/A</v>
      </c>
      <c r="Q188" s="84"/>
      <c r="R188" s="45" t="str">
        <f>IFERROR(VLOOKUP(金発!Q188,リスト!W$1:X546,2,FALSE),"")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VLOOKUP(金発!R188,リスト!U49:AA238,5,FALSE)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IFERROR(VLOOKUP(金発!H189,リスト!G$1:H147,2,FALSE),"")</f>
        <v/>
      </c>
      <c r="J189" s="84"/>
      <c r="K189" s="42" t="str">
        <f>IFERROR(VLOOKUP(金発!J189,リスト!J$1:K243,2,FALSE),"")</f>
        <v/>
      </c>
      <c r="L189" s="84"/>
      <c r="M189" s="42" t="str">
        <f>IFERROR(VLOOKUP(金発!L189,リスト!O$1:P4981,2,FALSE),"")</f>
        <v/>
      </c>
      <c r="N189" s="82"/>
      <c r="O189" s="82" t="e">
        <f>VLOOKUP(Q189,リスト!U48:AA442,2,FALSE)</f>
        <v>#N/A</v>
      </c>
      <c r="P189" s="82" t="e">
        <f>VLOOKUP(O189,リスト!U:AA,2,FALSE)</f>
        <v>#N/A</v>
      </c>
      <c r="Q189" s="84"/>
      <c r="R189" s="45" t="str">
        <f>IFERROR(VLOOKUP(金発!Q189,リスト!W$1:X547,2,FALSE),"")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VLOOKUP(金発!R189,リスト!U50:AA239,5,FALSE)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IFERROR(VLOOKUP(金発!H190,リスト!G$1:H148,2,FALSE),"")</f>
        <v/>
      </c>
      <c r="J190" s="84"/>
      <c r="K190" s="42" t="str">
        <f>IFERROR(VLOOKUP(金発!J190,リスト!J$1:K244,2,FALSE),"")</f>
        <v/>
      </c>
      <c r="L190" s="84"/>
      <c r="M190" s="42" t="str">
        <f>IFERROR(VLOOKUP(金発!L190,リスト!O$1:P4982,2,FALSE),"")</f>
        <v/>
      </c>
      <c r="N190" s="82"/>
      <c r="O190" s="82" t="e">
        <f>VLOOKUP(Q190,リスト!U49:AA443,2,FALSE)</f>
        <v>#N/A</v>
      </c>
      <c r="P190" s="82" t="e">
        <f>VLOOKUP(O190,リスト!U:AA,2,FALSE)</f>
        <v>#N/A</v>
      </c>
      <c r="Q190" s="84"/>
      <c r="R190" s="45" t="str">
        <f>IFERROR(VLOOKUP(金発!Q190,リスト!W$1:X548,2,FALSE),"")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VLOOKUP(金発!R190,リスト!U51:AA240,5,FALSE)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IFERROR(VLOOKUP(金発!H191,リスト!G$1:H149,2,FALSE),"")</f>
        <v/>
      </c>
      <c r="J191" s="84"/>
      <c r="K191" s="42" t="str">
        <f>IFERROR(VLOOKUP(金発!J191,リスト!J$1:K245,2,FALSE),"")</f>
        <v/>
      </c>
      <c r="L191" s="84"/>
      <c r="M191" s="42" t="str">
        <f>IFERROR(VLOOKUP(金発!L191,リスト!O$1:P4983,2,FALSE),"")</f>
        <v/>
      </c>
      <c r="N191" s="82"/>
      <c r="O191" s="82" t="e">
        <f>VLOOKUP(Q191,リスト!U50:AA444,2,FALSE)</f>
        <v>#N/A</v>
      </c>
      <c r="P191" s="82" t="e">
        <f>VLOOKUP(O191,リスト!U:AA,2,FALSE)</f>
        <v>#N/A</v>
      </c>
      <c r="Q191" s="84"/>
      <c r="R191" s="45" t="str">
        <f>IFERROR(VLOOKUP(金発!Q191,リスト!W$1:X549,2,FALSE),"")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VLOOKUP(金発!R191,リスト!U52:AA241,5,FALSE)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IFERROR(VLOOKUP(金発!H192,リスト!G$1:H150,2,FALSE),"")</f>
        <v/>
      </c>
      <c r="J192" s="84"/>
      <c r="K192" s="42" t="str">
        <f>IFERROR(VLOOKUP(金発!J192,リスト!J$1:K246,2,FALSE),"")</f>
        <v/>
      </c>
      <c r="L192" s="84"/>
      <c r="M192" s="42" t="str">
        <f>IFERROR(VLOOKUP(金発!L192,リスト!O$1:P4984,2,FALSE),"")</f>
        <v/>
      </c>
      <c r="N192" s="82"/>
      <c r="O192" s="82" t="e">
        <f>VLOOKUP(Q192,リスト!U51:AA445,2,FALSE)</f>
        <v>#N/A</v>
      </c>
      <c r="P192" s="82" t="e">
        <f>VLOOKUP(O192,リスト!U:AA,2,FALSE)</f>
        <v>#N/A</v>
      </c>
      <c r="Q192" s="84"/>
      <c r="R192" s="45" t="str">
        <f>IFERROR(VLOOKUP(金発!Q192,リスト!W$1:X550,2,FALSE),"")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VLOOKUP(金発!R192,リスト!U53:AA242,5,FALSE)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IFERROR(VLOOKUP(金発!H193,リスト!G$1:H151,2,FALSE),"")</f>
        <v/>
      </c>
      <c r="J193" s="84"/>
      <c r="K193" s="42" t="str">
        <f>IFERROR(VLOOKUP(金発!J193,リスト!J$1:K247,2,FALSE),"")</f>
        <v/>
      </c>
      <c r="L193" s="84"/>
      <c r="M193" s="42" t="str">
        <f>IFERROR(VLOOKUP(金発!L193,リスト!O$1:P4985,2,FALSE),"")</f>
        <v/>
      </c>
      <c r="N193" s="82"/>
      <c r="O193" s="82" t="e">
        <f>VLOOKUP(Q193,リスト!U52:AA446,2,FALSE)</f>
        <v>#N/A</v>
      </c>
      <c r="P193" s="82" t="e">
        <f>VLOOKUP(O193,リスト!U:AA,2,FALSE)</f>
        <v>#N/A</v>
      </c>
      <c r="Q193" s="84"/>
      <c r="R193" s="45" t="str">
        <f>IFERROR(VLOOKUP(金発!Q193,リスト!W$1:X551,2,FALSE),"")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VLOOKUP(金発!R193,リスト!U54:AA243,5,FALSE)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IFERROR(VLOOKUP(金発!H194,リスト!G$1:H152,2,FALSE),"")</f>
        <v/>
      </c>
      <c r="J194" s="84"/>
      <c r="K194" s="42" t="str">
        <f>IFERROR(VLOOKUP(金発!J194,リスト!J$1:K248,2,FALSE),"")</f>
        <v/>
      </c>
      <c r="L194" s="84"/>
      <c r="M194" s="42" t="str">
        <f>IFERROR(VLOOKUP(金発!L194,リスト!O$1:P4986,2,FALSE),"")</f>
        <v/>
      </c>
      <c r="N194" s="82"/>
      <c r="O194" s="82" t="e">
        <f>VLOOKUP(Q194,リスト!U53:AA447,2,FALSE)</f>
        <v>#N/A</v>
      </c>
      <c r="P194" s="82" t="e">
        <f>VLOOKUP(O194,リスト!U:AA,2,FALSE)</f>
        <v>#N/A</v>
      </c>
      <c r="Q194" s="84"/>
      <c r="R194" s="45" t="str">
        <f>IFERROR(VLOOKUP(金発!Q194,リスト!W$1:X552,2,FALSE),"")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VLOOKUP(金発!R194,リスト!U55:AA244,5,FALSE)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IFERROR(VLOOKUP(金発!H195,リスト!G$1:H153,2,FALSE),"")</f>
        <v/>
      </c>
      <c r="J195" s="84"/>
      <c r="K195" s="42" t="str">
        <f>IFERROR(VLOOKUP(金発!J195,リスト!J$1:K249,2,FALSE),"")</f>
        <v/>
      </c>
      <c r="L195" s="84"/>
      <c r="M195" s="42" t="str">
        <f>IFERROR(VLOOKUP(金発!L195,リスト!O$1:P4987,2,FALSE),"")</f>
        <v/>
      </c>
      <c r="N195" s="82"/>
      <c r="O195" s="82" t="e">
        <f>VLOOKUP(Q195,リスト!U54:AA448,2,FALSE)</f>
        <v>#N/A</v>
      </c>
      <c r="P195" s="82" t="e">
        <f>VLOOKUP(O195,リスト!U:AA,2,FALSE)</f>
        <v>#N/A</v>
      </c>
      <c r="Q195" s="84"/>
      <c r="R195" s="45" t="str">
        <f>IFERROR(VLOOKUP(金発!Q195,リスト!W$1:X553,2,FALSE),"")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VLOOKUP(金発!R195,リスト!U56:AA245,5,FALSE)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IFERROR(VLOOKUP(金発!H196,リスト!G$1:H154,2,FALSE),"")</f>
        <v/>
      </c>
      <c r="J196" s="84"/>
      <c r="K196" s="42" t="str">
        <f>IFERROR(VLOOKUP(金発!J196,リスト!J$1:K250,2,FALSE),"")</f>
        <v/>
      </c>
      <c r="L196" s="84"/>
      <c r="M196" s="42" t="str">
        <f>IFERROR(VLOOKUP(金発!L196,リスト!O$1:P4988,2,FALSE),"")</f>
        <v/>
      </c>
      <c r="N196" s="82"/>
      <c r="O196" s="82" t="e">
        <f>VLOOKUP(Q196,リスト!U55:AA449,2,FALSE)</f>
        <v>#N/A</v>
      </c>
      <c r="P196" s="82" t="e">
        <f>VLOOKUP(O196,リスト!U:AA,2,FALSE)</f>
        <v>#N/A</v>
      </c>
      <c r="Q196" s="84"/>
      <c r="R196" s="45" t="str">
        <f>IFERROR(VLOOKUP(金発!Q196,リスト!W$1:X554,2,FALSE),"")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VLOOKUP(金発!R196,リスト!U57:AA246,5,FALSE)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IFERROR(VLOOKUP(金発!H197,リスト!G$1:H155,2,FALSE),"")</f>
        <v/>
      </c>
      <c r="J197" s="84"/>
      <c r="K197" s="42" t="str">
        <f>IFERROR(VLOOKUP(金発!J197,リスト!J$1:K251,2,FALSE),"")</f>
        <v/>
      </c>
      <c r="L197" s="84"/>
      <c r="M197" s="42" t="str">
        <f>IFERROR(VLOOKUP(金発!L197,リスト!O$1:P4989,2,FALSE),"")</f>
        <v/>
      </c>
      <c r="N197" s="82"/>
      <c r="O197" s="82" t="e">
        <f>VLOOKUP(Q197,リスト!U56:AA450,2,FALSE)</f>
        <v>#N/A</v>
      </c>
      <c r="P197" s="82" t="e">
        <f>VLOOKUP(O197,リスト!U:AA,2,FALSE)</f>
        <v>#N/A</v>
      </c>
      <c r="Q197" s="84"/>
      <c r="R197" s="45" t="str">
        <f>IFERROR(VLOOKUP(金発!Q197,リスト!W$1:X555,2,FALSE),"")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VLOOKUP(金発!R197,リスト!U58:AA247,5,FALSE)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IFERROR(VLOOKUP(金発!H198,リスト!G$1:H156,2,FALSE),"")</f>
        <v/>
      </c>
      <c r="J198" s="84"/>
      <c r="K198" s="42" t="str">
        <f>IFERROR(VLOOKUP(金発!J198,リスト!J$1:K252,2,FALSE),"")</f>
        <v/>
      </c>
      <c r="L198" s="84"/>
      <c r="M198" s="42" t="str">
        <f>IFERROR(VLOOKUP(金発!L198,リスト!O$1:P4990,2,FALSE),"")</f>
        <v/>
      </c>
      <c r="N198" s="82"/>
      <c r="O198" s="82" t="e">
        <f>VLOOKUP(Q198,リスト!U57:AA451,2,FALSE)</f>
        <v>#N/A</v>
      </c>
      <c r="P198" s="82" t="e">
        <f>VLOOKUP(O198,リスト!U:AA,2,FALSE)</f>
        <v>#N/A</v>
      </c>
      <c r="Q198" s="84"/>
      <c r="R198" s="45" t="str">
        <f>IFERROR(VLOOKUP(金発!Q198,リスト!W$1:X556,2,FALSE),"")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VLOOKUP(金発!R198,リスト!U59:AA248,5,FALSE)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IFERROR(VLOOKUP(金発!H199,リスト!G$1:H157,2,FALSE),"")</f>
        <v/>
      </c>
      <c r="J199" s="84"/>
      <c r="K199" s="42" t="str">
        <f>IFERROR(VLOOKUP(金発!J199,リスト!J$1:K253,2,FALSE),"")</f>
        <v/>
      </c>
      <c r="L199" s="84"/>
      <c r="M199" s="42" t="str">
        <f>IFERROR(VLOOKUP(金発!L199,リスト!O$1:P4991,2,FALSE),"")</f>
        <v/>
      </c>
      <c r="N199" s="82"/>
      <c r="O199" s="82" t="e">
        <f>VLOOKUP(Q199,リスト!U58:AA452,2,FALSE)</f>
        <v>#N/A</v>
      </c>
      <c r="P199" s="82" t="e">
        <f>VLOOKUP(O199,リスト!U:AA,2,FALSE)</f>
        <v>#N/A</v>
      </c>
      <c r="Q199" s="84"/>
      <c r="R199" s="45" t="str">
        <f>IFERROR(VLOOKUP(金発!Q199,リスト!W$1:X557,2,FALSE),"")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VLOOKUP(金発!R199,リスト!U60:AA249,5,FALSE)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IFERROR(VLOOKUP(金発!H200,リスト!G$1:H158,2,FALSE),"")</f>
        <v/>
      </c>
      <c r="J200" s="84"/>
      <c r="K200" s="42" t="str">
        <f>IFERROR(VLOOKUP(金発!J200,リスト!J$1:K254,2,FALSE),"")</f>
        <v/>
      </c>
      <c r="L200" s="84"/>
      <c r="M200" s="42" t="str">
        <f>IFERROR(VLOOKUP(金発!L200,リスト!O$1:P4992,2,FALSE),"")</f>
        <v/>
      </c>
      <c r="N200" s="82"/>
      <c r="O200" s="82" t="e">
        <f>VLOOKUP(Q200,リスト!U59:AA453,2,FALSE)</f>
        <v>#N/A</v>
      </c>
      <c r="P200" s="82" t="e">
        <f>VLOOKUP(O200,リスト!U:AA,2,FALSE)</f>
        <v>#N/A</v>
      </c>
      <c r="Q200" s="84"/>
      <c r="R200" s="45" t="str">
        <f>IFERROR(VLOOKUP(金発!Q200,リスト!W$1:X558,2,FALSE),"")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VLOOKUP(金発!R200,リスト!U61:AA250,5,FALSE)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IFERROR(VLOOKUP(金発!H201,リスト!G$1:H159,2,FALSE),"")</f>
        <v/>
      </c>
      <c r="J201" s="84"/>
      <c r="K201" s="42" t="str">
        <f>IFERROR(VLOOKUP(金発!J201,リスト!J$1:K255,2,FALSE),"")</f>
        <v/>
      </c>
      <c r="L201" s="84"/>
      <c r="M201" s="42" t="str">
        <f>IFERROR(VLOOKUP(金発!L201,リスト!O$1:P4993,2,FALSE),"")</f>
        <v/>
      </c>
      <c r="N201" s="82"/>
      <c r="O201" s="82" t="e">
        <f>VLOOKUP(Q201,リスト!U60:AA454,2,FALSE)</f>
        <v>#N/A</v>
      </c>
      <c r="P201" s="82" t="e">
        <f>VLOOKUP(O201,リスト!U:AA,2,FALSE)</f>
        <v>#N/A</v>
      </c>
      <c r="Q201" s="84"/>
      <c r="R201" s="45" t="str">
        <f>IFERROR(VLOOKUP(金発!Q201,リスト!W$1:X559,2,FALSE),"")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VLOOKUP(金発!R201,リスト!U62:AA251,5,FALSE)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IFERROR(VLOOKUP(金発!H202,リスト!G$1:H160,2,FALSE),"")</f>
        <v/>
      </c>
      <c r="J202" s="84"/>
      <c r="K202" s="42" t="str">
        <f>IFERROR(VLOOKUP(金発!J202,リスト!J$1:K256,2,FALSE),"")</f>
        <v/>
      </c>
      <c r="L202" s="84"/>
      <c r="M202" s="42" t="str">
        <f>IFERROR(VLOOKUP(金発!L202,リスト!O$1:P4994,2,FALSE),"")</f>
        <v/>
      </c>
      <c r="N202" s="82"/>
      <c r="O202" s="82" t="e">
        <f>VLOOKUP(Q202,リスト!U61:AA455,2,FALSE)</f>
        <v>#N/A</v>
      </c>
      <c r="P202" s="82" t="e">
        <f>VLOOKUP(O202,リスト!U:AA,2,FALSE)</f>
        <v>#N/A</v>
      </c>
      <c r="Q202" s="84"/>
      <c r="R202" s="45" t="str">
        <f>IFERROR(VLOOKUP(金発!Q202,リスト!W$1:X560,2,FALSE),"")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VLOOKUP(金発!R202,リスト!U63:AA252,5,FALSE)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IFERROR(VLOOKUP(金発!H203,リスト!G$1:H161,2,FALSE),"")</f>
        <v/>
      </c>
      <c r="J203" s="84"/>
      <c r="K203" s="42" t="str">
        <f>IFERROR(VLOOKUP(金発!J203,リスト!J$1:K257,2,FALSE),"")</f>
        <v/>
      </c>
      <c r="L203" s="84"/>
      <c r="M203" s="42" t="str">
        <f>IFERROR(VLOOKUP(金発!L203,リスト!O$1:P4995,2,FALSE),"")</f>
        <v/>
      </c>
      <c r="N203" s="82"/>
      <c r="O203" s="82" t="e">
        <f>VLOOKUP(Q203,リスト!U62:AA456,2,FALSE)</f>
        <v>#N/A</v>
      </c>
      <c r="P203" s="82" t="e">
        <f>VLOOKUP(O203,リスト!U:AA,2,FALSE)</f>
        <v>#N/A</v>
      </c>
      <c r="Q203" s="84"/>
      <c r="R203" s="45" t="str">
        <f>IFERROR(VLOOKUP(金発!Q203,リスト!W$1:X561,2,FALSE),"")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VLOOKUP(金発!R203,リスト!U64:AA253,5,FALSE)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IFERROR(VLOOKUP(金発!H204,リスト!G$1:H162,2,FALSE),"")</f>
        <v/>
      </c>
      <c r="J204" s="84"/>
      <c r="K204" s="42" t="str">
        <f>IFERROR(VLOOKUP(金発!J204,リスト!J$1:K258,2,FALSE),"")</f>
        <v/>
      </c>
      <c r="L204" s="84"/>
      <c r="M204" s="42" t="str">
        <f>IFERROR(VLOOKUP(金発!L204,リスト!O$1:P4996,2,FALSE),"")</f>
        <v/>
      </c>
      <c r="N204" s="82"/>
      <c r="O204" s="82" t="e">
        <f>VLOOKUP(Q204,リスト!U63:AA457,2,FALSE)</f>
        <v>#N/A</v>
      </c>
      <c r="P204" s="82" t="e">
        <f>VLOOKUP(O204,リスト!U:AA,2,FALSE)</f>
        <v>#N/A</v>
      </c>
      <c r="Q204" s="84"/>
      <c r="R204" s="45" t="str">
        <f>IFERROR(VLOOKUP(金発!Q204,リスト!W$1:X562,2,FALSE),"")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VLOOKUP(金発!R204,リスト!U65:AA254,5,FALSE)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IFERROR(VLOOKUP(金発!H205,リスト!G$1:H163,2,FALSE),"")</f>
        <v/>
      </c>
      <c r="J205" s="84"/>
      <c r="K205" s="42" t="str">
        <f>IFERROR(VLOOKUP(金発!J205,リスト!J$1:K259,2,FALSE),"")</f>
        <v/>
      </c>
      <c r="L205" s="84"/>
      <c r="M205" s="42" t="str">
        <f>IFERROR(VLOOKUP(金発!L205,リスト!O$1:P4997,2,FALSE),"")</f>
        <v/>
      </c>
      <c r="N205" s="82"/>
      <c r="O205" s="82" t="e">
        <f>VLOOKUP(Q205,リスト!U64:AA458,2,FALSE)</f>
        <v>#N/A</v>
      </c>
      <c r="P205" s="82" t="e">
        <f>VLOOKUP(O205,リスト!U:AA,2,FALSE)</f>
        <v>#N/A</v>
      </c>
      <c r="Q205" s="84"/>
      <c r="R205" s="45" t="str">
        <f>IFERROR(VLOOKUP(金発!Q205,リスト!W$1:X563,2,FALSE),"")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VLOOKUP(金発!R205,リスト!U66:AA255,5,FALSE)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IFERROR(VLOOKUP(金発!H206,リスト!G$1:H164,2,FALSE),"")</f>
        <v/>
      </c>
      <c r="J206" s="84"/>
      <c r="K206" s="42" t="str">
        <f>IFERROR(VLOOKUP(金発!J206,リスト!J$1:K260,2,FALSE),"")</f>
        <v/>
      </c>
      <c r="L206" s="84"/>
      <c r="M206" s="42" t="str">
        <f>IFERROR(VLOOKUP(金発!L206,リスト!O$1:P4998,2,FALSE),"")</f>
        <v/>
      </c>
      <c r="N206" s="82"/>
      <c r="O206" s="82" t="e">
        <f>VLOOKUP(Q206,リスト!U65:AA459,2,FALSE)</f>
        <v>#N/A</v>
      </c>
      <c r="P206" s="82" t="e">
        <f>VLOOKUP(O206,リスト!U:AA,2,FALSE)</f>
        <v>#N/A</v>
      </c>
      <c r="Q206" s="84"/>
      <c r="R206" s="45" t="str">
        <f>IFERROR(VLOOKUP(金発!Q206,リスト!W$1:X564,2,FALSE),"")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VLOOKUP(金発!R206,リスト!U67:AA256,5,FALSE)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IFERROR(VLOOKUP(金発!H207,リスト!G$1:H165,2,FALSE),"")</f>
        <v/>
      </c>
      <c r="J207" s="84"/>
      <c r="K207" s="42" t="str">
        <f>IFERROR(VLOOKUP(金発!J207,リスト!J$1:K261,2,FALSE),"")</f>
        <v/>
      </c>
      <c r="L207" s="84"/>
      <c r="M207" s="42" t="str">
        <f>IFERROR(VLOOKUP(金発!L207,リスト!O$1:P4999,2,FALSE),"")</f>
        <v/>
      </c>
      <c r="N207" s="82"/>
      <c r="O207" s="82" t="e">
        <f>VLOOKUP(Q207,リスト!U66:AA460,2,FALSE)</f>
        <v>#N/A</v>
      </c>
      <c r="P207" s="82" t="e">
        <f>VLOOKUP(O207,リスト!U:AA,2,FALSE)</f>
        <v>#N/A</v>
      </c>
      <c r="Q207" s="84"/>
      <c r="R207" s="45" t="str">
        <f>IFERROR(VLOOKUP(金発!Q207,リスト!W$1:X565,2,FALSE),"")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VLOOKUP(金発!R207,リスト!U68:AA257,5,FALSE)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IFERROR(VLOOKUP(金発!H208,リスト!G$1:H166,2,FALSE),"")</f>
        <v/>
      </c>
      <c r="J208" s="84"/>
      <c r="K208" s="42" t="str">
        <f>IFERROR(VLOOKUP(金発!J208,リスト!J$1:K262,2,FALSE),"")</f>
        <v/>
      </c>
      <c r="L208" s="84"/>
      <c r="M208" s="42" t="str">
        <f>IFERROR(VLOOKUP(金発!L208,リスト!O$1:P5000,2,FALSE),"")</f>
        <v/>
      </c>
      <c r="N208" s="82"/>
      <c r="O208" s="82" t="e">
        <f>VLOOKUP(Q208,リスト!U67:AA461,2,FALSE)</f>
        <v>#N/A</v>
      </c>
      <c r="P208" s="82" t="e">
        <f>VLOOKUP(O208,リスト!U:AA,2,FALSE)</f>
        <v>#N/A</v>
      </c>
      <c r="Q208" s="84"/>
      <c r="R208" s="45" t="str">
        <f>IFERROR(VLOOKUP(金発!Q208,リスト!W$1:X566,2,FALSE),"")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VLOOKUP(金発!R208,リスト!U69:AA258,5,FALSE)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IFERROR(VLOOKUP(金発!H209,リスト!G$1:H167,2,FALSE),"")</f>
        <v/>
      </c>
      <c r="J209" s="84"/>
      <c r="K209" s="42" t="str">
        <f>IFERROR(VLOOKUP(金発!J209,リスト!J$1:K263,2,FALSE),"")</f>
        <v/>
      </c>
      <c r="L209" s="84"/>
      <c r="M209" s="42" t="str">
        <f>IFERROR(VLOOKUP(金発!L209,リスト!O$1:P5001,2,FALSE),"")</f>
        <v/>
      </c>
      <c r="N209" s="82"/>
      <c r="O209" s="82" t="e">
        <f>VLOOKUP(Q209,リスト!U68:AA462,2,FALSE)</f>
        <v>#N/A</v>
      </c>
      <c r="P209" s="82" t="e">
        <f>VLOOKUP(O209,リスト!U:AA,2,FALSE)</f>
        <v>#N/A</v>
      </c>
      <c r="Q209" s="84"/>
      <c r="R209" s="45" t="str">
        <f>IFERROR(VLOOKUP(金発!Q209,リスト!W$1:X567,2,FALSE),"")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VLOOKUP(金発!R209,リスト!U70:AA259,5,FALSE)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IFERROR(VLOOKUP(金発!H210,リスト!G$1:H168,2,FALSE),"")</f>
        <v/>
      </c>
      <c r="J210" s="84"/>
      <c r="K210" s="42" t="str">
        <f>IFERROR(VLOOKUP(金発!J210,リスト!J$1:K264,2,FALSE),"")</f>
        <v/>
      </c>
      <c r="L210" s="84"/>
      <c r="M210" s="42" t="str">
        <f>IFERROR(VLOOKUP(金発!L210,リスト!O$1:P5002,2,FALSE),"")</f>
        <v/>
      </c>
      <c r="N210" s="82"/>
      <c r="O210" s="82" t="e">
        <f>VLOOKUP(Q210,リスト!U69:AA463,2,FALSE)</f>
        <v>#N/A</v>
      </c>
      <c r="P210" s="82" t="e">
        <f>VLOOKUP(O210,リスト!U:AA,2,FALSE)</f>
        <v>#N/A</v>
      </c>
      <c r="Q210" s="84"/>
      <c r="R210" s="45" t="str">
        <f>IFERROR(VLOOKUP(金発!Q210,リスト!W$1:X568,2,FALSE),"")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VLOOKUP(金発!R210,リスト!U71:AA260,5,FALSE)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IFERROR(VLOOKUP(金発!H211,リスト!G$1:H169,2,FALSE),"")</f>
        <v/>
      </c>
      <c r="J211" s="84"/>
      <c r="K211" s="42" t="str">
        <f>IFERROR(VLOOKUP(金発!J211,リスト!J$1:K265,2,FALSE),"")</f>
        <v/>
      </c>
      <c r="L211" s="84"/>
      <c r="M211" s="42" t="str">
        <f>IFERROR(VLOOKUP(金発!L211,リスト!O$1:P5003,2,FALSE),"")</f>
        <v/>
      </c>
      <c r="N211" s="82"/>
      <c r="O211" s="82" t="e">
        <f>VLOOKUP(Q211,リスト!U70:AA464,2,FALSE)</f>
        <v>#N/A</v>
      </c>
      <c r="P211" s="82" t="e">
        <f>VLOOKUP(O211,リスト!U:AA,2,FALSE)</f>
        <v>#N/A</v>
      </c>
      <c r="Q211" s="84"/>
      <c r="R211" s="45" t="str">
        <f>IFERROR(VLOOKUP(金発!Q211,リスト!W$1:X569,2,FALSE),"")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VLOOKUP(金発!R211,リスト!U72:AA261,5,FALSE)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IFERROR(VLOOKUP(金発!H212,リスト!G$1:H170,2,FALSE),"")</f>
        <v/>
      </c>
      <c r="J212" s="84"/>
      <c r="K212" s="42" t="str">
        <f>IFERROR(VLOOKUP(金発!J212,リスト!J$1:K266,2,FALSE),"")</f>
        <v/>
      </c>
      <c r="L212" s="84"/>
      <c r="M212" s="42" t="str">
        <f>IFERROR(VLOOKUP(金発!L212,リスト!O$1:P5004,2,FALSE),"")</f>
        <v/>
      </c>
      <c r="N212" s="82"/>
      <c r="O212" s="82" t="e">
        <f>VLOOKUP(Q212,リスト!U71:AA465,2,FALSE)</f>
        <v>#N/A</v>
      </c>
      <c r="P212" s="82" t="e">
        <f>VLOOKUP(O212,リスト!U:AA,2,FALSE)</f>
        <v>#N/A</v>
      </c>
      <c r="Q212" s="84"/>
      <c r="R212" s="45" t="str">
        <f>IFERROR(VLOOKUP(金発!Q212,リスト!W$1:X570,2,FALSE),"")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VLOOKUP(金発!R212,リスト!U73:AA262,5,FALSE)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IFERROR(VLOOKUP(金発!H213,リスト!G$1:H171,2,FALSE),"")</f>
        <v/>
      </c>
      <c r="J213" s="84"/>
      <c r="K213" s="42" t="str">
        <f>IFERROR(VLOOKUP(金発!J213,リスト!J$1:K267,2,FALSE),"")</f>
        <v/>
      </c>
      <c r="L213" s="84"/>
      <c r="M213" s="42" t="str">
        <f>IFERROR(VLOOKUP(金発!L213,リスト!O$1:P5005,2,FALSE),"")</f>
        <v/>
      </c>
      <c r="N213" s="82"/>
      <c r="O213" s="82" t="e">
        <f>VLOOKUP(Q213,リスト!U72:AA466,2,FALSE)</f>
        <v>#N/A</v>
      </c>
      <c r="P213" s="82" t="e">
        <f>VLOOKUP(O213,リスト!U:AA,2,FALSE)</f>
        <v>#N/A</v>
      </c>
      <c r="Q213" s="84"/>
      <c r="R213" s="45" t="str">
        <f>IFERROR(VLOOKUP(金発!Q213,リスト!W$1:X571,2,FALSE),"")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VLOOKUP(金発!R213,リスト!U74:AA263,5,FALSE)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IFERROR(VLOOKUP(金発!H214,リスト!G$1:H172,2,FALSE),"")</f>
        <v/>
      </c>
      <c r="J214" s="84"/>
      <c r="K214" s="42" t="str">
        <f>IFERROR(VLOOKUP(金発!J214,リスト!J$1:K268,2,FALSE),"")</f>
        <v/>
      </c>
      <c r="L214" s="84"/>
      <c r="M214" s="42" t="str">
        <f>IFERROR(VLOOKUP(金発!L214,リスト!O$1:P5006,2,FALSE),"")</f>
        <v/>
      </c>
      <c r="N214" s="82"/>
      <c r="O214" s="82" t="e">
        <f>VLOOKUP(Q214,リスト!U73:AA467,2,FALSE)</f>
        <v>#N/A</v>
      </c>
      <c r="P214" s="82" t="e">
        <f>VLOOKUP(O214,リスト!U:AA,2,FALSE)</f>
        <v>#N/A</v>
      </c>
      <c r="Q214" s="84"/>
      <c r="R214" s="45" t="str">
        <f>IFERROR(VLOOKUP(金発!Q214,リスト!W$1:X572,2,FALSE),"")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VLOOKUP(金発!R214,リスト!U75:AA264,5,FALSE)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IFERROR(VLOOKUP(金発!J215,リスト!J$1:K269,2,FALSE),"")</f>
        <v/>
      </c>
      <c r="L215" s="84"/>
      <c r="M215" s="42" t="str">
        <f>IFERROR(VLOOKUP(金発!L215,リスト!O$1:P5007,2,FALSE),"")</f>
        <v/>
      </c>
      <c r="N215" s="82"/>
      <c r="O215" s="82" t="e">
        <f>VLOOKUP(Q215,リスト!U74:AA468,2,FALSE)</f>
        <v>#N/A</v>
      </c>
      <c r="P215" s="82" t="e">
        <f>VLOOKUP(O215,リスト!U:AA,2,FALSE)</f>
        <v>#N/A</v>
      </c>
      <c r="Q215" s="84"/>
      <c r="R215" s="45" t="str">
        <f>IFERROR(VLOOKUP(金発!Q215,リスト!W$1:X573,2,FALSE),"")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VLOOKUP(金発!R215,リスト!U76:AA265,5,FALSE)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IFERROR(VLOOKUP(金発!H216,リスト!G$1:H135,2,FALSE),"")</f>
        <v/>
      </c>
      <c r="J216" s="84"/>
      <c r="K216" s="42" t="str">
        <f>IFERROR(VLOOKUP(金発!J216,リスト!J$1:K270,2,FALSE),"")</f>
        <v/>
      </c>
      <c r="L216" s="84"/>
      <c r="M216" s="42" t="str">
        <f>IFERROR(VLOOKUP(金発!L216,リスト!O$1:P5008,2,FALSE),"")</f>
        <v/>
      </c>
      <c r="N216" s="82"/>
      <c r="O216" s="82" t="e">
        <f>VLOOKUP(Q216,リスト!U75:AA469,2,FALSE)</f>
        <v>#N/A</v>
      </c>
      <c r="P216" s="82" t="e">
        <f>VLOOKUP(O216,リスト!U:AA,2,FALSE)</f>
        <v>#N/A</v>
      </c>
      <c r="Q216" s="84"/>
      <c r="R216" s="45" t="str">
        <f>IFERROR(VLOOKUP(金発!Q216,リスト!W$1:X574,2,FALSE),"")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VLOOKUP(金発!R216,リスト!U77:AA266,5,FALSE)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IFERROR(VLOOKUP(金発!H217,リスト!G$1:H136,2,FALSE),"")</f>
        <v/>
      </c>
      <c r="J217" s="84"/>
      <c r="K217" s="42" t="str">
        <f>IFERROR(VLOOKUP(金発!J217,リスト!J$1:K271,2,FALSE),"")</f>
        <v/>
      </c>
      <c r="L217" s="84"/>
      <c r="M217" s="42" t="str">
        <f>IFERROR(VLOOKUP(金発!L217,リスト!O$1:P5009,2,FALSE),"")</f>
        <v/>
      </c>
      <c r="N217" s="82"/>
      <c r="O217" s="82" t="e">
        <f>VLOOKUP(Q217,リスト!U76:AA470,2,FALSE)</f>
        <v>#N/A</v>
      </c>
      <c r="P217" s="82" t="e">
        <f>VLOOKUP(O217,リスト!U:AA,2,FALSE)</f>
        <v>#N/A</v>
      </c>
      <c r="Q217" s="84"/>
      <c r="R217" s="45" t="str">
        <f>IFERROR(VLOOKUP(金発!Q217,リスト!W$1:X575,2,FALSE),"")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VLOOKUP(金発!R217,リスト!U78:AA267,5,FALSE)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IFERROR(VLOOKUP(金発!H218,リスト!G$1:H137,2,FALSE),"")</f>
        <v/>
      </c>
      <c r="J218" s="84"/>
      <c r="K218" s="42" t="str">
        <f>IFERROR(VLOOKUP(金発!J218,リスト!J$1:K272,2,FALSE),"")</f>
        <v/>
      </c>
      <c r="L218" s="84"/>
      <c r="M218" s="42" t="str">
        <f>IFERROR(VLOOKUP(金発!L218,リスト!O$1:P5010,2,FALSE),"")</f>
        <v/>
      </c>
      <c r="N218" s="82"/>
      <c r="O218" s="82" t="e">
        <f>VLOOKUP(Q218,リスト!U77:AA471,2,FALSE)</f>
        <v>#N/A</v>
      </c>
      <c r="P218" s="82" t="e">
        <f>VLOOKUP(O218,リスト!U:AA,2,FALSE)</f>
        <v>#N/A</v>
      </c>
      <c r="Q218" s="84"/>
      <c r="R218" s="45" t="str">
        <f>IFERROR(VLOOKUP(金発!Q218,リスト!W$1:X576,2,FALSE),"")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VLOOKUP(金発!R218,リスト!U79:AA268,5,FALSE)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IFERROR(VLOOKUP(金発!H219,リスト!G$1:H138,2,FALSE),"")</f>
        <v/>
      </c>
      <c r="J219" s="84"/>
      <c r="K219" s="42" t="str">
        <f>IFERROR(VLOOKUP(金発!J219,リスト!J$1:K273,2,FALSE),"")</f>
        <v/>
      </c>
      <c r="L219" s="84"/>
      <c r="M219" s="42" t="str">
        <f>IFERROR(VLOOKUP(金発!L219,リスト!O$1:P5011,2,FALSE),"")</f>
        <v/>
      </c>
      <c r="N219" s="82"/>
      <c r="O219" s="82" t="e">
        <f>VLOOKUP(Q219,リスト!U78:AA472,2,FALSE)</f>
        <v>#N/A</v>
      </c>
      <c r="P219" s="82" t="e">
        <f>VLOOKUP(O219,リスト!U:AA,2,FALSE)</f>
        <v>#N/A</v>
      </c>
      <c r="Q219" s="84"/>
      <c r="R219" s="45" t="str">
        <f>IFERROR(VLOOKUP(金発!Q219,リスト!W$1:X577,2,FALSE),"")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VLOOKUP(金発!R219,リスト!U80:AA269,5,FALSE)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IFERROR(VLOOKUP(金発!H220,リスト!G$1:H139,2,FALSE),"")</f>
        <v/>
      </c>
      <c r="J220" s="84"/>
      <c r="K220" s="42" t="str">
        <f>IFERROR(VLOOKUP(金発!J220,リスト!J$1:K274,2,FALSE),"")</f>
        <v/>
      </c>
      <c r="L220" s="84"/>
      <c r="M220" s="42" t="str">
        <f>IFERROR(VLOOKUP(金発!L220,リスト!O$1:P5012,2,FALSE),"")</f>
        <v/>
      </c>
      <c r="N220" s="82"/>
      <c r="O220" s="82" t="e">
        <f>VLOOKUP(Q220,リスト!U79:AA473,2,FALSE)</f>
        <v>#N/A</v>
      </c>
      <c r="P220" s="82" t="e">
        <f>VLOOKUP(O220,リスト!U:AA,2,FALSE)</f>
        <v>#N/A</v>
      </c>
      <c r="Q220" s="84"/>
      <c r="R220" s="45" t="str">
        <f>IFERROR(VLOOKUP(金発!Q220,リスト!W$1:X578,2,FALSE),"")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VLOOKUP(金発!R220,リスト!U81:AA270,5,FALSE)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IFERROR(VLOOKUP(金発!H221,リスト!G$1:H140,2,FALSE),"")</f>
        <v/>
      </c>
      <c r="J221" s="84"/>
      <c r="K221" s="42" t="str">
        <f>IFERROR(VLOOKUP(金発!J221,リスト!J$1:K275,2,FALSE),"")</f>
        <v/>
      </c>
      <c r="L221" s="84"/>
      <c r="M221" s="42" t="str">
        <f>IFERROR(VLOOKUP(金発!L221,リスト!O$1:P5013,2,FALSE),"")</f>
        <v/>
      </c>
      <c r="N221" s="82"/>
      <c r="O221" s="82" t="e">
        <f>VLOOKUP(Q221,リスト!U80:AA474,2,FALSE)</f>
        <v>#N/A</v>
      </c>
      <c r="P221" s="82" t="e">
        <f>VLOOKUP(O221,リスト!U:AA,2,FALSE)</f>
        <v>#N/A</v>
      </c>
      <c r="Q221" s="84"/>
      <c r="R221" s="45" t="str">
        <f>IFERROR(VLOOKUP(金発!Q221,リスト!W$1:X579,2,FALSE),"")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VLOOKUP(金発!R221,リスト!U82:AA271,5,FALSE)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IFERROR(VLOOKUP(金発!H222,リスト!G$1:H141,2,FALSE),"")</f>
        <v/>
      </c>
      <c r="J222" s="84"/>
      <c r="K222" s="42" t="str">
        <f>IFERROR(VLOOKUP(金発!J222,リスト!J$1:K276,2,FALSE),"")</f>
        <v/>
      </c>
      <c r="L222" s="84"/>
      <c r="M222" s="42" t="str">
        <f>IFERROR(VLOOKUP(金発!L222,リスト!O$1:P5014,2,FALSE),"")</f>
        <v/>
      </c>
      <c r="N222" s="82"/>
      <c r="O222" s="82" t="e">
        <f>VLOOKUP(Q222,リスト!U81:AA475,2,FALSE)</f>
        <v>#N/A</v>
      </c>
      <c r="P222" s="82" t="e">
        <f>VLOOKUP(O222,リスト!U:AA,2,FALSE)</f>
        <v>#N/A</v>
      </c>
      <c r="Q222" s="84"/>
      <c r="R222" s="45" t="str">
        <f>IFERROR(VLOOKUP(金発!Q222,リスト!W$1:X580,2,FALSE),"")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VLOOKUP(金発!R222,リスト!U83:AA272,5,FALSE)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IFERROR(VLOOKUP(金発!H223,リスト!G$1:H142,2,FALSE),"")</f>
        <v/>
      </c>
      <c r="J223" s="84"/>
      <c r="K223" s="42" t="str">
        <f>IFERROR(VLOOKUP(金発!J223,リスト!J$1:K277,2,FALSE),"")</f>
        <v/>
      </c>
      <c r="L223" s="84"/>
      <c r="M223" s="42" t="str">
        <f>IFERROR(VLOOKUP(金発!L223,リスト!O$1:P5015,2,FALSE),"")</f>
        <v/>
      </c>
      <c r="N223" s="82"/>
      <c r="O223" s="82" t="e">
        <f>VLOOKUP(Q223,リスト!U82:AA476,2,FALSE)</f>
        <v>#N/A</v>
      </c>
      <c r="P223" s="82" t="e">
        <f>VLOOKUP(O223,リスト!U:AA,2,FALSE)</f>
        <v>#N/A</v>
      </c>
      <c r="Q223" s="84"/>
      <c r="R223" s="45" t="str">
        <f>IFERROR(VLOOKUP(金発!Q223,リスト!W$1:X581,2,FALSE),"")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VLOOKUP(金発!R223,リスト!U84:AA273,5,FALSE)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IFERROR(VLOOKUP(金発!H224,リスト!G$1:H143,2,FALSE),"")</f>
        <v/>
      </c>
      <c r="J224" s="84"/>
      <c r="K224" s="42" t="str">
        <f>IFERROR(VLOOKUP(金発!J224,リスト!J$1:K278,2,FALSE),"")</f>
        <v/>
      </c>
      <c r="L224" s="84"/>
      <c r="M224" s="42" t="str">
        <f>IFERROR(VLOOKUP(金発!L224,リスト!O$1:P5016,2,FALSE),"")</f>
        <v/>
      </c>
      <c r="N224" s="82"/>
      <c r="O224" s="82" t="e">
        <f>VLOOKUP(Q224,リスト!U83:AA477,2,FALSE)</f>
        <v>#N/A</v>
      </c>
      <c r="P224" s="82" t="e">
        <f>VLOOKUP(O224,リスト!U:AA,2,FALSE)</f>
        <v>#N/A</v>
      </c>
      <c r="Q224" s="84"/>
      <c r="R224" s="45" t="str">
        <f>IFERROR(VLOOKUP(金発!Q224,リスト!W$1:X582,2,FALSE),"")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VLOOKUP(金発!R224,リスト!U85:AA274,5,FALSE)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IFERROR(VLOOKUP(金発!H225,リスト!G$1:H144,2,FALSE),"")</f>
        <v/>
      </c>
      <c r="J225" s="84"/>
      <c r="K225" s="42" t="str">
        <f>IFERROR(VLOOKUP(金発!J225,リスト!J$1:K279,2,FALSE),"")</f>
        <v/>
      </c>
      <c r="L225" s="84"/>
      <c r="M225" s="42" t="str">
        <f>IFERROR(VLOOKUP(金発!L225,リスト!O$1:P5017,2,FALSE),"")</f>
        <v/>
      </c>
      <c r="N225" s="82"/>
      <c r="O225" s="82" t="e">
        <f>VLOOKUP(Q225,リスト!U84:AA478,2,FALSE)</f>
        <v>#N/A</v>
      </c>
      <c r="P225" s="82" t="e">
        <f>VLOOKUP(O225,リスト!U:AA,2,FALSE)</f>
        <v>#N/A</v>
      </c>
      <c r="Q225" s="84"/>
      <c r="R225" s="45" t="str">
        <f>IFERROR(VLOOKUP(金発!Q225,リスト!W$1:X583,2,FALSE),"")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VLOOKUP(金発!R225,リスト!U86:AA275,5,FALSE)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IFERROR(VLOOKUP(金発!H226,リスト!G$1:H145,2,FALSE),"")</f>
        <v/>
      </c>
      <c r="J226" s="84"/>
      <c r="K226" s="42" t="str">
        <f>IFERROR(VLOOKUP(金発!J226,リスト!J$1:K280,2,FALSE),"")</f>
        <v/>
      </c>
      <c r="L226" s="84"/>
      <c r="M226" s="42" t="str">
        <f>IFERROR(VLOOKUP(金発!L226,リスト!O$1:P5018,2,FALSE),"")</f>
        <v/>
      </c>
      <c r="N226" s="82"/>
      <c r="O226" s="82" t="e">
        <f>VLOOKUP(Q226,リスト!U85:AA479,2,FALSE)</f>
        <v>#N/A</v>
      </c>
      <c r="P226" s="82" t="e">
        <f>VLOOKUP(O226,リスト!U:AA,2,FALSE)</f>
        <v>#N/A</v>
      </c>
      <c r="Q226" s="84"/>
      <c r="R226" s="45" t="str">
        <f>IFERROR(VLOOKUP(金発!Q226,リスト!W$1:X584,2,FALSE),"")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VLOOKUP(金発!R226,リスト!U87:AA276,5,FALSE)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IFERROR(VLOOKUP(金発!H227,リスト!G$1:H146,2,FALSE),"")</f>
        <v/>
      </c>
      <c r="J227" s="84"/>
      <c r="K227" s="42" t="str">
        <f>IFERROR(VLOOKUP(金発!J227,リスト!J$1:K281,2,FALSE),"")</f>
        <v/>
      </c>
      <c r="L227" s="84"/>
      <c r="M227" s="42" t="str">
        <f>IFERROR(VLOOKUP(金発!L227,リスト!O$1:P5019,2,FALSE),"")</f>
        <v/>
      </c>
      <c r="N227" s="82"/>
      <c r="O227" s="82" t="e">
        <f>VLOOKUP(Q227,リスト!U86:AA480,2,FALSE)</f>
        <v>#N/A</v>
      </c>
      <c r="P227" s="82" t="e">
        <f>VLOOKUP(O227,リスト!U:AA,2,FALSE)</f>
        <v>#N/A</v>
      </c>
      <c r="Q227" s="84"/>
      <c r="R227" s="45" t="str">
        <f>IFERROR(VLOOKUP(金発!Q227,リスト!W$1:X585,2,FALSE),"")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VLOOKUP(金発!R227,リスト!U88:AA277,5,FALSE)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IFERROR(VLOOKUP(金発!H228,リスト!G$1:H147,2,FALSE),"")</f>
        <v/>
      </c>
      <c r="J228" s="84"/>
      <c r="K228" s="42" t="str">
        <f>IFERROR(VLOOKUP(金発!J228,リスト!J$1:K282,2,FALSE),"")</f>
        <v/>
      </c>
      <c r="L228" s="84"/>
      <c r="M228" s="42" t="str">
        <f>IFERROR(VLOOKUP(金発!L228,リスト!O$1:P5020,2,FALSE),"")</f>
        <v/>
      </c>
      <c r="N228" s="82"/>
      <c r="O228" s="82" t="e">
        <f>VLOOKUP(Q228,リスト!U87:AA481,2,FALSE)</f>
        <v>#N/A</v>
      </c>
      <c r="P228" s="82" t="e">
        <f>VLOOKUP(O228,リスト!U:AA,2,FALSE)</f>
        <v>#N/A</v>
      </c>
      <c r="Q228" s="84"/>
      <c r="R228" s="45" t="str">
        <f>IFERROR(VLOOKUP(金発!Q228,リスト!W$1:X586,2,FALSE),"")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VLOOKUP(金発!R228,リスト!U89:AA278,5,FALSE)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IFERROR(VLOOKUP(金発!H229,リスト!G$1:H148,2,FALSE),"")</f>
        <v/>
      </c>
      <c r="J229" s="84"/>
      <c r="K229" s="42" t="str">
        <f>IFERROR(VLOOKUP(金発!J229,リスト!J$1:K283,2,FALSE),"")</f>
        <v/>
      </c>
      <c r="L229" s="84"/>
      <c r="M229" s="42" t="str">
        <f>IFERROR(VLOOKUP(金発!L229,リスト!O$1:P5021,2,FALSE),"")</f>
        <v/>
      </c>
      <c r="N229" s="82"/>
      <c r="O229" s="82" t="e">
        <f>VLOOKUP(Q229,リスト!U88:AA482,2,FALSE)</f>
        <v>#N/A</v>
      </c>
      <c r="P229" s="82" t="e">
        <f>VLOOKUP(O229,リスト!U:AA,2,FALSE)</f>
        <v>#N/A</v>
      </c>
      <c r="Q229" s="84"/>
      <c r="R229" s="45" t="str">
        <f>IFERROR(VLOOKUP(金発!Q229,リスト!W$1:X587,2,FALSE),"")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VLOOKUP(金発!R229,リスト!U90:AA279,5,FALSE)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IFERROR(VLOOKUP(金発!H230,リスト!G$1:H149,2,FALSE),"")</f>
        <v/>
      </c>
      <c r="J230" s="84"/>
      <c r="K230" s="42" t="str">
        <f>IFERROR(VLOOKUP(金発!J230,リスト!J$1:K284,2,FALSE),"")</f>
        <v/>
      </c>
      <c r="L230" s="84"/>
      <c r="M230" s="42" t="str">
        <f>IFERROR(VLOOKUP(金発!L230,リスト!O$1:P5022,2,FALSE),"")</f>
        <v/>
      </c>
      <c r="N230" s="82"/>
      <c r="O230" s="82" t="e">
        <f>VLOOKUP(Q230,リスト!U89:AA483,2,FALSE)</f>
        <v>#N/A</v>
      </c>
      <c r="P230" s="82" t="e">
        <f>VLOOKUP(O230,リスト!U:AA,2,FALSE)</f>
        <v>#N/A</v>
      </c>
      <c r="Q230" s="84"/>
      <c r="R230" s="45" t="str">
        <f>IFERROR(VLOOKUP(金発!Q230,リスト!W$1:X588,2,FALSE),"")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VLOOKUP(金発!R230,リスト!U91:AA280,5,FALSE)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IFERROR(VLOOKUP(金発!H231,リスト!G$1:H150,2,FALSE),"")</f>
        <v/>
      </c>
      <c r="J231" s="84"/>
      <c r="K231" s="42" t="str">
        <f>IFERROR(VLOOKUP(金発!J231,リスト!J$1:K285,2,FALSE),"")</f>
        <v/>
      </c>
      <c r="L231" s="84"/>
      <c r="M231" s="42" t="str">
        <f>IFERROR(VLOOKUP(金発!L231,リスト!O$1:P5023,2,FALSE),"")</f>
        <v/>
      </c>
      <c r="N231" s="82"/>
      <c r="O231" s="82" t="e">
        <f>VLOOKUP(Q231,リスト!U90:AA484,2,FALSE)</f>
        <v>#N/A</v>
      </c>
      <c r="P231" s="82" t="e">
        <f>VLOOKUP(O231,リスト!U:AA,2,FALSE)</f>
        <v>#N/A</v>
      </c>
      <c r="Q231" s="84"/>
      <c r="R231" s="45" t="str">
        <f>IFERROR(VLOOKUP(金発!Q231,リスト!W$1:X589,2,FALSE),"")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VLOOKUP(金発!R231,リスト!U92:AA281,5,FALSE)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IFERROR(VLOOKUP(金発!H232,リスト!G$1:H151,2,FALSE),"")</f>
        <v/>
      </c>
      <c r="J232" s="84"/>
      <c r="K232" s="42" t="str">
        <f>IFERROR(VLOOKUP(金発!J232,リスト!J$1:K286,2,FALSE),"")</f>
        <v/>
      </c>
      <c r="L232" s="84"/>
      <c r="M232" s="42" t="str">
        <f>IFERROR(VLOOKUP(金発!L232,リスト!O$1:P5024,2,FALSE),"")</f>
        <v/>
      </c>
      <c r="N232" s="82"/>
      <c r="O232" s="82" t="e">
        <f>VLOOKUP(Q232,リスト!U91:AA485,2,FALSE)</f>
        <v>#N/A</v>
      </c>
      <c r="P232" s="82" t="e">
        <f>VLOOKUP(O232,リスト!U:AA,2,FALSE)</f>
        <v>#N/A</v>
      </c>
      <c r="Q232" s="84"/>
      <c r="R232" s="45" t="str">
        <f>IFERROR(VLOOKUP(金発!Q232,リスト!W$1:X590,2,FALSE),"")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VLOOKUP(金発!R232,リスト!U93:AA282,5,FALSE)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IFERROR(VLOOKUP(金発!H233,リスト!G$1:H152,2,FALSE),"")</f>
        <v/>
      </c>
      <c r="J233" s="84"/>
      <c r="K233" s="42" t="str">
        <f>IFERROR(VLOOKUP(金発!J233,リスト!J$1:K287,2,FALSE),"")</f>
        <v/>
      </c>
      <c r="L233" s="84"/>
      <c r="M233" s="42" t="str">
        <f>IFERROR(VLOOKUP(金発!L233,リスト!O$1:P5025,2,FALSE),"")</f>
        <v/>
      </c>
      <c r="N233" s="82"/>
      <c r="O233" s="82" t="e">
        <f>VLOOKUP(Q233,リスト!U92:AA486,2,FALSE)</f>
        <v>#N/A</v>
      </c>
      <c r="P233" s="82" t="e">
        <f>VLOOKUP(O233,リスト!U:AA,2,FALSE)</f>
        <v>#N/A</v>
      </c>
      <c r="Q233" s="84"/>
      <c r="R233" s="45" t="str">
        <f>IFERROR(VLOOKUP(金発!Q233,リスト!W$1:X591,2,FALSE),"")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VLOOKUP(金発!R233,リスト!U94:AA283,5,FALSE)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09EB9E-5A57-4EB2-BF8B-BCA40BA5A09E}">
          <x14:formula1>
            <xm:f>リスト!$AC$3:$AC$11</xm:f>
          </x14:formula1>
          <xm:sqref>S7:S129 S194:S233</xm:sqref>
        </x14:dataValidation>
        <x14:dataValidation type="list" allowBlank="1" showInputMessage="1" showErrorMessage="1" xr:uid="{35983282-B5C2-4A55-88CC-C6F2F0F62B71}">
          <x14:formula1>
            <xm:f>リスト!$AQ$3:$AQ$6</xm:f>
          </x14:formula1>
          <xm:sqref>Z7:Z233</xm:sqref>
        </x14:dataValidation>
        <x14:dataValidation type="list" allowBlank="1" showInputMessage="1" showErrorMessage="1" xr:uid="{349D20C4-12C7-4F4C-A482-F5267F5FB2FF}">
          <x14:formula1>
            <xm:f>リスト!$B$3:$B$9</xm:f>
          </x14:formula1>
          <xm:sqref>E7:E233</xm:sqref>
        </x14:dataValidation>
        <x14:dataValidation type="list" allowBlank="1" showInputMessage="1" showErrorMessage="1" xr:uid="{A06282F7-2A26-498B-BE5F-DF83AA3AB4EF}">
          <x14:formula1>
            <xm:f>リスト!$E$3:$E$6</xm:f>
          </x14:formula1>
          <xm:sqref>D7:D233</xm:sqref>
        </x14:dataValidation>
        <x14:dataValidation type="list" allowBlank="1" showInputMessage="1" showErrorMessage="1" xr:uid="{EF5FD105-AF0F-489C-891B-36EEF2BF8FB6}">
          <x14:formula1>
            <xm:f>リスト!$S$3:$S$7</xm:f>
          </x14:formula1>
          <xm:sqref>N7:N233</xm:sqref>
        </x14:dataValidation>
        <x14:dataValidation type="list" allowBlank="1" showInputMessage="1" showErrorMessage="1" xr:uid="{431C9316-0E16-4A06-A019-D564883C8FC6}">
          <x14:formula1>
            <xm:f>リスト!$M$3:$M$15</xm:f>
          </x14:formula1>
          <xm:sqref>Y1:Y1048576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C1648-3F6E-4913-807F-EFADF7A2838A}">
  <sheetPr>
    <tabColor rgb="FFFFFF00"/>
  </sheetPr>
  <dimension ref="A3:BN2231"/>
  <sheetViews>
    <sheetView zoomScale="140" zoomScaleNormal="140" workbookViewId="0">
      <pane ySplit="6" topLeftCell="A7" activePane="bottomLeft" state="frozen"/>
      <selection activeCell="I14" sqref="I14"/>
      <selection pane="bottomLeft" activeCell="K17" sqref="K17:K18"/>
    </sheetView>
  </sheetViews>
  <sheetFormatPr defaultColWidth="8.58203125" defaultRowHeight="10.5" outlineLevelCol="1"/>
  <cols>
    <col min="1" max="1" width="4" style="2" customWidth="1"/>
    <col min="2" max="2" width="4.58203125" style="2" customWidth="1"/>
    <col min="3" max="3" width="8.58203125" style="2" hidden="1" customWidth="1" outlineLevel="1"/>
    <col min="4" max="4" width="2.83203125" style="2" customWidth="1" collapsed="1"/>
    <col min="5" max="5" width="3.58203125" style="2" customWidth="1"/>
    <col min="6" max="6" width="5.83203125" style="2" customWidth="1"/>
    <col min="7" max="7" width="6.83203125" style="2" customWidth="1"/>
    <col min="8" max="8" width="4.33203125" style="3" customWidth="1"/>
    <col min="9" max="9" width="6.83203125" style="43" customWidth="1"/>
    <col min="10" max="10" width="4.83203125" style="3" customWidth="1"/>
    <col min="11" max="11" width="11.75" style="2" customWidth="1"/>
    <col min="12" max="12" width="4.33203125" style="3" customWidth="1"/>
    <col min="13" max="13" width="9.08203125" style="2" customWidth="1"/>
    <col min="14" max="14" width="7.83203125" style="2" customWidth="1"/>
    <col min="15" max="16" width="7.83203125" style="2" hidden="1" customWidth="1" outlineLevel="1"/>
    <col min="17" max="17" width="4.58203125" style="3" customWidth="1" collapsed="1"/>
    <col min="18" max="18" width="13.5" style="3" customWidth="1"/>
    <col min="19" max="19" width="5.08203125" style="2" customWidth="1"/>
    <col min="20" max="20" width="3.33203125" style="3" customWidth="1"/>
    <col min="21" max="21" width="5.58203125" style="2" customWidth="1"/>
    <col min="22" max="22" width="6.33203125" style="2" hidden="1" customWidth="1" outlineLevel="1"/>
    <col min="23" max="23" width="4.83203125" style="2" customWidth="1" collapsed="1"/>
    <col min="24" max="24" width="4.83203125" style="2" customWidth="1"/>
    <col min="25" max="25" width="6.58203125" style="2" customWidth="1"/>
    <col min="26" max="26" width="5.33203125" style="2" customWidth="1"/>
    <col min="27" max="27" width="6.58203125" style="2" customWidth="1"/>
    <col min="28" max="28" width="8.58203125" style="2" hidden="1" customWidth="1" outlineLevel="1"/>
    <col min="29" max="29" width="6.75" style="2" customWidth="1" collapsed="1"/>
    <col min="30" max="30" width="4.83203125" style="2" customWidth="1"/>
    <col min="31" max="31" width="5.83203125" style="2" customWidth="1" collapsed="1"/>
    <col min="32" max="32" width="5.08203125" style="2" customWidth="1"/>
    <col min="33" max="16384" width="8.58203125" style="2"/>
  </cols>
  <sheetData>
    <row r="3" spans="1:66">
      <c r="A3" s="23" t="s">
        <v>2597</v>
      </c>
      <c r="O3" s="23" t="s">
        <v>1846</v>
      </c>
      <c r="P3" s="23" t="s">
        <v>1846</v>
      </c>
      <c r="AC3" s="23" t="s">
        <v>1846</v>
      </c>
    </row>
    <row r="4" spans="1:66">
      <c r="A4" s="21" t="s">
        <v>1886</v>
      </c>
      <c r="B4" s="21"/>
      <c r="C4" s="21"/>
      <c r="D4" s="21"/>
      <c r="E4" s="21"/>
      <c r="F4" s="22" t="s">
        <v>1846</v>
      </c>
      <c r="G4" s="22" t="s">
        <v>1846</v>
      </c>
      <c r="H4" s="22" t="s">
        <v>1846</v>
      </c>
      <c r="I4" s="39" t="s">
        <v>1846</v>
      </c>
      <c r="J4" s="27" t="s">
        <v>1846</v>
      </c>
      <c r="K4" s="22" t="s">
        <v>1846</v>
      </c>
      <c r="L4" s="27"/>
      <c r="M4" s="22"/>
      <c r="N4" s="21"/>
      <c r="O4" s="21"/>
      <c r="P4" s="21"/>
      <c r="Q4" s="22" t="s">
        <v>1846</v>
      </c>
      <c r="R4" s="27" t="s">
        <v>1846</v>
      </c>
      <c r="S4" s="21"/>
      <c r="T4" s="27" t="s">
        <v>1846</v>
      </c>
      <c r="U4" s="22" t="s">
        <v>1846</v>
      </c>
      <c r="V4" s="21"/>
      <c r="W4" s="22" t="s">
        <v>1846</v>
      </c>
      <c r="X4" s="22"/>
      <c r="Y4" s="21"/>
      <c r="Z4" s="22" t="s">
        <v>1846</v>
      </c>
      <c r="AA4" s="21"/>
      <c r="AB4" s="12"/>
      <c r="AC4" s="12"/>
      <c r="AD4" s="12"/>
      <c r="AE4" s="12"/>
      <c r="AF4" s="12"/>
      <c r="AG4" s="12"/>
      <c r="AH4" s="12"/>
    </row>
    <row r="5" spans="1:66">
      <c r="A5" s="21" t="s">
        <v>1887</v>
      </c>
      <c r="B5" s="21"/>
      <c r="C5" s="21"/>
      <c r="D5" s="21" t="s">
        <v>2414</v>
      </c>
      <c r="E5" s="21" t="s">
        <v>2414</v>
      </c>
      <c r="F5" s="22" t="s">
        <v>2415</v>
      </c>
      <c r="G5" s="22" t="s">
        <v>2415</v>
      </c>
      <c r="H5" s="22" t="s">
        <v>2415</v>
      </c>
      <c r="I5" s="39"/>
      <c r="J5" s="27" t="s">
        <v>2415</v>
      </c>
      <c r="K5" s="22"/>
      <c r="L5" s="27" t="s">
        <v>2415</v>
      </c>
      <c r="M5" s="22"/>
      <c r="N5" s="21" t="s">
        <v>2414</v>
      </c>
      <c r="O5" s="21"/>
      <c r="P5" s="21"/>
      <c r="Q5" s="22" t="s">
        <v>2415</v>
      </c>
      <c r="R5" s="27"/>
      <c r="S5" s="21" t="s">
        <v>2416</v>
      </c>
      <c r="T5" s="27" t="s">
        <v>2415</v>
      </c>
      <c r="U5" s="22"/>
      <c r="V5" s="21"/>
      <c r="W5" s="22" t="s">
        <v>2415</v>
      </c>
      <c r="X5" s="22"/>
      <c r="Y5" s="21"/>
      <c r="Z5" s="22" t="s">
        <v>2414</v>
      </c>
      <c r="AA5" s="21" t="s">
        <v>2417</v>
      </c>
      <c r="AB5" s="12"/>
      <c r="AC5" s="12"/>
      <c r="AD5" s="12"/>
      <c r="AE5" s="12"/>
      <c r="AF5" s="12"/>
      <c r="AG5" s="12"/>
      <c r="AH5" s="21" t="s">
        <v>2417</v>
      </c>
      <c r="AK5" s="23" t="s">
        <v>1887</v>
      </c>
      <c r="AL5" s="23"/>
      <c r="AM5" s="24" t="s">
        <v>1297</v>
      </c>
      <c r="AN5" s="24" t="s">
        <v>1297</v>
      </c>
      <c r="AO5" s="25" t="s">
        <v>1297</v>
      </c>
      <c r="AP5" s="25" t="s">
        <v>1297</v>
      </c>
      <c r="AQ5" s="25" t="s">
        <v>1297</v>
      </c>
      <c r="AR5" s="25"/>
      <c r="AS5" s="28" t="s">
        <v>1297</v>
      </c>
      <c r="AT5" s="25"/>
      <c r="AU5" s="28" t="s">
        <v>1297</v>
      </c>
      <c r="AV5" s="25"/>
      <c r="AW5" s="24" t="s">
        <v>1297</v>
      </c>
      <c r="AX5" s="25" t="s">
        <v>1297</v>
      </c>
      <c r="AY5" s="25"/>
      <c r="AZ5" s="24" t="s">
        <v>1889</v>
      </c>
      <c r="BA5" s="28" t="s">
        <v>1297</v>
      </c>
      <c r="BB5" s="25"/>
      <c r="BC5" s="24"/>
      <c r="BD5" s="25" t="s">
        <v>1297</v>
      </c>
      <c r="BE5" s="25" t="s">
        <v>1297</v>
      </c>
      <c r="BF5" s="24"/>
      <c r="BG5" s="25"/>
      <c r="BH5" s="24" t="s">
        <v>1889</v>
      </c>
      <c r="BI5" s="26"/>
      <c r="BJ5" s="26"/>
      <c r="BK5" s="26"/>
      <c r="BL5" s="26"/>
    </row>
    <row r="6" spans="1:66" s="52" customFormat="1" ht="24" customHeight="1">
      <c r="A6" s="50" t="s">
        <v>2429</v>
      </c>
      <c r="B6" s="49" t="s">
        <v>1840</v>
      </c>
      <c r="C6" s="49" t="s">
        <v>1821</v>
      </c>
      <c r="D6" s="49" t="s">
        <v>1298</v>
      </c>
      <c r="E6" s="49" t="s">
        <v>1299</v>
      </c>
      <c r="F6" s="50" t="s">
        <v>1300</v>
      </c>
      <c r="G6" s="50" t="s">
        <v>1301</v>
      </c>
      <c r="H6" s="51" t="s">
        <v>1302</v>
      </c>
      <c r="I6" s="50" t="s">
        <v>1</v>
      </c>
      <c r="J6" s="51" t="s">
        <v>1303</v>
      </c>
      <c r="K6" s="50" t="s">
        <v>2</v>
      </c>
      <c r="L6" s="51" t="s">
        <v>1304</v>
      </c>
      <c r="M6" s="50" t="s">
        <v>3</v>
      </c>
      <c r="N6" s="50" t="s">
        <v>1305</v>
      </c>
      <c r="O6" s="49" t="s">
        <v>2438</v>
      </c>
      <c r="P6" s="49" t="s">
        <v>2439</v>
      </c>
      <c r="Q6" s="51" t="s">
        <v>1841</v>
      </c>
      <c r="R6" s="77" t="s">
        <v>4</v>
      </c>
      <c r="S6" s="50" t="s">
        <v>1727</v>
      </c>
      <c r="T6" s="51" t="s">
        <v>1842</v>
      </c>
      <c r="U6" s="50" t="s">
        <v>6</v>
      </c>
      <c r="V6" s="49" t="s">
        <v>1826</v>
      </c>
      <c r="W6" s="50" t="s">
        <v>1306</v>
      </c>
      <c r="X6" s="50" t="s">
        <v>1885</v>
      </c>
      <c r="Y6" s="50" t="s">
        <v>1307</v>
      </c>
      <c r="Z6" s="50" t="s">
        <v>1843</v>
      </c>
      <c r="AA6" s="49" t="s">
        <v>1309</v>
      </c>
      <c r="AB6" s="57" t="s">
        <v>7</v>
      </c>
      <c r="AC6" s="58" t="s">
        <v>2375</v>
      </c>
      <c r="AD6" s="57" t="s">
        <v>1728</v>
      </c>
      <c r="AE6" s="58" t="s">
        <v>1845</v>
      </c>
      <c r="AF6" s="58" t="s">
        <v>1828</v>
      </c>
      <c r="AG6" s="47" t="s">
        <v>1308</v>
      </c>
      <c r="AH6" s="47" t="s">
        <v>1309</v>
      </c>
      <c r="AJ6" s="52" t="s">
        <v>2410</v>
      </c>
      <c r="AK6" s="55" t="s">
        <v>1840</v>
      </c>
      <c r="AL6" s="55" t="s">
        <v>1821</v>
      </c>
      <c r="AM6" s="40" t="s">
        <v>1298</v>
      </c>
      <c r="AN6" s="40" t="s">
        <v>1299</v>
      </c>
      <c r="AO6" s="41" t="s">
        <v>1300</v>
      </c>
      <c r="AP6" s="41" t="s">
        <v>1301</v>
      </c>
      <c r="AQ6" s="44" t="s">
        <v>1302</v>
      </c>
      <c r="AR6" s="41" t="s">
        <v>1</v>
      </c>
      <c r="AS6" s="44" t="s">
        <v>1303</v>
      </c>
      <c r="AT6" s="41" t="s">
        <v>2</v>
      </c>
      <c r="AU6" s="44" t="s">
        <v>1304</v>
      </c>
      <c r="AV6" s="41" t="s">
        <v>3</v>
      </c>
      <c r="AW6" s="41" t="s">
        <v>1305</v>
      </c>
      <c r="AX6" s="44" t="s">
        <v>1841</v>
      </c>
      <c r="AY6" s="50" t="s">
        <v>4</v>
      </c>
      <c r="AZ6" s="41" t="s">
        <v>1727</v>
      </c>
      <c r="BA6" s="44" t="s">
        <v>1842</v>
      </c>
      <c r="BB6" s="41" t="s">
        <v>6</v>
      </c>
      <c r="BC6" s="40" t="s">
        <v>1826</v>
      </c>
      <c r="BD6" s="41" t="s">
        <v>1306</v>
      </c>
      <c r="BE6" s="41" t="s">
        <v>1885</v>
      </c>
      <c r="BF6" s="41" t="s">
        <v>1307</v>
      </c>
      <c r="BG6" s="41" t="s">
        <v>1843</v>
      </c>
      <c r="BH6" s="40" t="s">
        <v>1309</v>
      </c>
      <c r="BI6" s="54" t="s">
        <v>2375</v>
      </c>
      <c r="BJ6" s="53" t="s">
        <v>1728</v>
      </c>
      <c r="BK6" s="54" t="s">
        <v>1845</v>
      </c>
      <c r="BL6" s="54" t="s">
        <v>1828</v>
      </c>
      <c r="BM6" s="56" t="s">
        <v>1308</v>
      </c>
      <c r="BN6" s="56" t="s">
        <v>1309</v>
      </c>
    </row>
    <row r="7" spans="1:66" s="43" customFormat="1">
      <c r="A7" s="42">
        <f>ROW()-6</f>
        <v>1</v>
      </c>
      <c r="B7" s="42" t="str">
        <f>IFERROR(VLOOKUP(C7,リスト!AI$1:AO400,2,FALSE),"")</f>
        <v/>
      </c>
      <c r="C7" s="42" t="str">
        <f>H7&amp;"-"&amp;J7</f>
        <v>-</v>
      </c>
      <c r="D7" s="82"/>
      <c r="E7" s="82"/>
      <c r="F7" s="83"/>
      <c r="G7" s="83"/>
      <c r="H7" s="84"/>
      <c r="I7" s="42" t="str">
        <f>IFERROR(VLOOKUP(土発!H7,リスト!G$1:H100,2,FALSE),"")</f>
        <v/>
      </c>
      <c r="J7" s="84"/>
      <c r="K7" s="42" t="str">
        <f>IFERROR(VLOOKUP(土発!J7,リスト!J$1:K196,2,FALSE),"")</f>
        <v/>
      </c>
      <c r="L7" s="84"/>
      <c r="M7" s="42" t="str">
        <f>IFERROR(VLOOKUP(土発!L7,リスト!O$1:P4934,2,FALSE),"")</f>
        <v/>
      </c>
      <c r="N7" s="82"/>
      <c r="O7" s="82"/>
      <c r="P7" s="82"/>
      <c r="Q7" s="84"/>
      <c r="R7" s="45" t="str">
        <f>IFERROR(VLOOKUP(土発!Q7,リスト!W$1:X500,2,FALSE),"")</f>
        <v/>
      </c>
      <c r="S7" s="82"/>
      <c r="T7" s="84"/>
      <c r="U7" s="42" t="str">
        <f>IFERROR(VLOOKUP(T7,リスト!AE$1:AF16,2,FALSE),"")</f>
        <v/>
      </c>
      <c r="V7" s="42" t="str">
        <f>IFERROR(VLOOKUP(T7,リスト!AE$3:AG20,3,FALSE),"")</f>
        <v/>
      </c>
      <c r="W7" s="82"/>
      <c r="X7" s="42" t="str">
        <f>IFERROR(VLOOKUP(J7,リスト!J:L,3,FALSE),"")</f>
        <v/>
      </c>
      <c r="Y7" s="42"/>
      <c r="Z7" s="82"/>
      <c r="AA7" s="82"/>
      <c r="AB7" s="42"/>
      <c r="AC7" s="42" t="e">
        <f>VLOOKUP(土発!R7,リスト!U3:AA192,5,FALSE)</f>
        <v>#N/A</v>
      </c>
      <c r="AD7" s="42" t="str">
        <f>IFERROR(V7*W7,"")</f>
        <v/>
      </c>
      <c r="AE7" s="42" t="str">
        <f>IF(R7="","",AD7*VLOOKUP(R7,リスト!U3:AA830,7,FALSE))</f>
        <v/>
      </c>
      <c r="AF7" s="42" t="str">
        <f>IFERROR(AE7/12,"")</f>
        <v/>
      </c>
      <c r="AG7" s="42"/>
      <c r="AH7" s="82"/>
    </row>
    <row r="8" spans="1:66" s="43" customFormat="1">
      <c r="A8" s="42">
        <f t="shared" ref="A8:A206" si="0">ROW()-6</f>
        <v>2</v>
      </c>
      <c r="B8" s="42" t="str">
        <f>IFERROR(VLOOKUP(C8,リスト!AI$1:AO401,2,FALSE),"")</f>
        <v/>
      </c>
      <c r="C8" s="42" t="str">
        <f t="shared" ref="C8:C206" si="1">H8&amp;"-"&amp;J8</f>
        <v>-</v>
      </c>
      <c r="D8" s="82"/>
      <c r="E8" s="82"/>
      <c r="F8" s="83"/>
      <c r="G8" s="83"/>
      <c r="H8" s="84"/>
      <c r="I8" s="42" t="str">
        <f>IFERROR(VLOOKUP(土発!H8,リスト!G$1:H101,2,FALSE),"")</f>
        <v/>
      </c>
      <c r="J8" s="84"/>
      <c r="K8" s="42" t="str">
        <f>IFERROR(VLOOKUP(土発!J8,リスト!J$1:K197,2,FALSE),"")</f>
        <v/>
      </c>
      <c r="L8" s="84"/>
      <c r="M8" s="42" t="str">
        <f>IFERROR(VLOOKUP(土発!L8,リスト!O$1:P4935,2,FALSE),"")</f>
        <v/>
      </c>
      <c r="N8" s="82"/>
      <c r="O8" s="82" t="e">
        <f>VLOOKUP(Q8,リスト!U2:AA396,2,FALSE)</f>
        <v>#N/A</v>
      </c>
      <c r="P8" s="82" t="e">
        <f>VLOOKUP(O8,リスト!U:AA,2,FALSE)</f>
        <v>#N/A</v>
      </c>
      <c r="Q8" s="84"/>
      <c r="R8" s="45" t="str">
        <f>IFERROR(VLOOKUP(土発!Q8,リスト!W$1:X501,2,FALSE),"")</f>
        <v/>
      </c>
      <c r="S8" s="82"/>
      <c r="T8" s="84"/>
      <c r="U8" s="42" t="str">
        <f>IFERROR(VLOOKUP(T8,リスト!AE$1:AF17,2,FALSE),"")</f>
        <v/>
      </c>
      <c r="V8" s="42" t="str">
        <f>IFERROR(VLOOKUP(T8,リスト!AE$3:AG21,3,FALSE),"")</f>
        <v/>
      </c>
      <c r="W8" s="82"/>
      <c r="X8" s="42" t="str">
        <f>IFERROR(VLOOKUP(J8,リスト!J:L,3,FALSE),"")</f>
        <v/>
      </c>
      <c r="Y8" s="42"/>
      <c r="Z8" s="82"/>
      <c r="AA8" s="82"/>
      <c r="AB8" s="42"/>
      <c r="AC8" s="42" t="e">
        <f>VLOOKUP(土発!R8,リスト!U4:AA193,5,FALSE)</f>
        <v>#N/A</v>
      </c>
      <c r="AD8" s="42" t="str">
        <f t="shared" ref="AD8:AD206" si="2">IFERROR(V8*W8,"")</f>
        <v/>
      </c>
      <c r="AE8" s="42" t="str">
        <f>IF(R8="","",AD8*VLOOKUP(R8,リスト!U4:AA831,7,FALSE))</f>
        <v/>
      </c>
      <c r="AF8" s="42" t="str">
        <f t="shared" ref="AF8:AF206" si="3">IFERROR(AE8/12,"")</f>
        <v/>
      </c>
      <c r="AG8" s="42"/>
      <c r="AH8" s="82"/>
    </row>
    <row r="9" spans="1:66" s="43" customFormat="1">
      <c r="A9" s="42">
        <f t="shared" si="0"/>
        <v>3</v>
      </c>
      <c r="B9" s="42" t="str">
        <f>IFERROR(VLOOKUP(C9,リスト!AI$1:AO402,2,FALSE),"")</f>
        <v/>
      </c>
      <c r="C9" s="42" t="str">
        <f t="shared" si="1"/>
        <v>-</v>
      </c>
      <c r="D9" s="82"/>
      <c r="E9" s="82"/>
      <c r="F9" s="83"/>
      <c r="G9" s="83"/>
      <c r="H9" s="84"/>
      <c r="I9" s="42" t="str">
        <f>IFERROR(VLOOKUP(土発!H9,リスト!G$1:H102,2,FALSE),"")</f>
        <v/>
      </c>
      <c r="J9" s="84"/>
      <c r="K9" s="42" t="str">
        <f>IFERROR(VLOOKUP(土発!J9,リスト!J$1:K198,2,FALSE),"")</f>
        <v/>
      </c>
      <c r="L9" s="84"/>
      <c r="M9" s="42" t="str">
        <f>IFERROR(VLOOKUP(土発!L9,リスト!O$1:P4936,2,FALSE),"")</f>
        <v/>
      </c>
      <c r="N9" s="82"/>
      <c r="O9" s="82" t="e">
        <f>VLOOKUP(Q9,リスト!U3:AA397,2,FALSE)</f>
        <v>#N/A</v>
      </c>
      <c r="P9" s="82" t="e">
        <f>VLOOKUP(O9,リスト!U:AA,2,FALSE)</f>
        <v>#N/A</v>
      </c>
      <c r="Q9" s="84"/>
      <c r="R9" s="45" t="str">
        <f>IFERROR(VLOOKUP(土発!Q9,リスト!W$1:X502,2,FALSE),"")</f>
        <v/>
      </c>
      <c r="S9" s="82"/>
      <c r="T9" s="84"/>
      <c r="U9" s="42" t="str">
        <f>IFERROR(VLOOKUP(T9,リスト!AE$1:AF18,2,FALSE),"")</f>
        <v/>
      </c>
      <c r="V9" s="42" t="str">
        <f>IFERROR(VLOOKUP(T9,リスト!AE$3:AG22,3,FALSE),"")</f>
        <v/>
      </c>
      <c r="W9" s="82"/>
      <c r="X9" s="42" t="str">
        <f>IFERROR(VLOOKUP(J9,リスト!J:L,3,FALSE),"")</f>
        <v/>
      </c>
      <c r="Y9" s="42"/>
      <c r="Z9" s="82"/>
      <c r="AA9" s="82"/>
      <c r="AB9" s="42"/>
      <c r="AC9" s="42" t="e">
        <f>VLOOKUP(土発!R9,リスト!U5:AA194,5,FALSE)</f>
        <v>#N/A</v>
      </c>
      <c r="AD9" s="42" t="str">
        <f t="shared" si="2"/>
        <v/>
      </c>
      <c r="AE9" s="42" t="str">
        <f>IF(R9="","",AD9*VLOOKUP(R9,リスト!U5:AA832,7,FALSE))</f>
        <v/>
      </c>
      <c r="AF9" s="42" t="str">
        <f t="shared" si="3"/>
        <v/>
      </c>
      <c r="AG9" s="42"/>
      <c r="AH9" s="82"/>
    </row>
    <row r="10" spans="1:66" s="43" customFormat="1">
      <c r="A10" s="42">
        <f t="shared" si="0"/>
        <v>4</v>
      </c>
      <c r="B10" s="42" t="str">
        <f>IFERROR(VLOOKUP(C10,リスト!AI$1:AO315,2,FALSE),"")</f>
        <v/>
      </c>
      <c r="C10" s="42" t="str">
        <f t="shared" si="1"/>
        <v>-</v>
      </c>
      <c r="D10" s="82"/>
      <c r="E10" s="82"/>
      <c r="F10" s="83"/>
      <c r="G10" s="83"/>
      <c r="H10" s="84"/>
      <c r="I10" s="42" t="str">
        <f>IFERROR(VLOOKUP(土発!H10,リスト!G$1:H15,2,FALSE),"")</f>
        <v/>
      </c>
      <c r="J10" s="84"/>
      <c r="K10" s="42" t="str">
        <f>IFERROR(VLOOKUP(土発!J10,リスト!J$1:K111,2,FALSE),"")</f>
        <v/>
      </c>
      <c r="L10" s="84"/>
      <c r="M10" s="42" t="str">
        <f>IFERROR(VLOOKUP(土発!L10,リスト!O$1:P4849,2,FALSE),"")</f>
        <v/>
      </c>
      <c r="N10" s="82"/>
      <c r="O10" s="82" t="e">
        <f>VLOOKUP(Q10,リスト!#REF!,2,FALSE)</f>
        <v>#REF!</v>
      </c>
      <c r="P10" s="82" t="e">
        <f>VLOOKUP(O10,リスト!U:AA,2,FALSE)</f>
        <v>#REF!</v>
      </c>
      <c r="Q10" s="84"/>
      <c r="R10" s="45" t="str">
        <f>IFERROR(VLOOKUP(土発!Q10,リスト!W$1:X415,2,FALSE),"")</f>
        <v/>
      </c>
      <c r="S10" s="82"/>
      <c r="T10" s="84"/>
      <c r="U10" s="42" t="str">
        <f>IFERROR(VLOOKUP(T10,リスト!#REF!,2,FALSE),"")</f>
        <v/>
      </c>
      <c r="V10" s="42" t="str">
        <f>IFERROR(VLOOKUP(T10,リスト!#REF!,3,FALSE),"")</f>
        <v/>
      </c>
      <c r="W10" s="82"/>
      <c r="X10" s="42" t="str">
        <f>IFERROR(VLOOKUP(J10,リスト!J:L,3,FALSE),"")</f>
        <v/>
      </c>
      <c r="Y10" s="42"/>
      <c r="Z10" s="82"/>
      <c r="AA10" s="82"/>
      <c r="AB10" s="42"/>
      <c r="AC10" s="42" t="e">
        <f>VLOOKUP(土発!R10,リスト!#REF!,5,FALSE)</f>
        <v>#REF!</v>
      </c>
      <c r="AD10" s="42" t="str">
        <f t="shared" si="2"/>
        <v/>
      </c>
      <c r="AE10" s="42" t="str">
        <f>IF(R10="","",AD10*VLOOKUP(R10,リスト!#REF!,7,FALSE))</f>
        <v/>
      </c>
      <c r="AF10" s="42" t="str">
        <f t="shared" si="3"/>
        <v/>
      </c>
      <c r="AG10" s="42"/>
      <c r="AH10" s="82"/>
    </row>
    <row r="11" spans="1:66" s="43" customFormat="1">
      <c r="A11" s="42">
        <f t="shared" si="0"/>
        <v>5</v>
      </c>
      <c r="B11" s="42" t="str">
        <f>IFERROR(VLOOKUP(C11,リスト!AI$1:AO316,2,FALSE),"")</f>
        <v/>
      </c>
      <c r="C11" s="42" t="str">
        <f t="shared" si="1"/>
        <v>-</v>
      </c>
      <c r="D11" s="82"/>
      <c r="E11" s="82"/>
      <c r="F11" s="83"/>
      <c r="G11" s="83"/>
      <c r="H11" s="84"/>
      <c r="I11" s="42" t="str">
        <f>IFERROR(VLOOKUP(土発!H11,リスト!G$1:H16,2,FALSE),"")</f>
        <v/>
      </c>
      <c r="J11" s="84"/>
      <c r="K11" s="42" t="str">
        <f>IFERROR(VLOOKUP(土発!J11,リスト!J$1:K112,2,FALSE),"")</f>
        <v/>
      </c>
      <c r="L11" s="84"/>
      <c r="M11" s="42" t="str">
        <f>IFERROR(VLOOKUP(土発!L11,リスト!O$1:P4850,2,FALSE),"")</f>
        <v/>
      </c>
      <c r="N11" s="82"/>
      <c r="O11" s="82" t="e">
        <f>VLOOKUP(Q11,リスト!#REF!,2,FALSE)</f>
        <v>#REF!</v>
      </c>
      <c r="P11" s="82" t="e">
        <f>VLOOKUP(O11,リスト!U:AA,2,FALSE)</f>
        <v>#REF!</v>
      </c>
      <c r="Q11" s="84"/>
      <c r="R11" s="45" t="str">
        <f>IFERROR(VLOOKUP(土発!Q11,リスト!W$1:X416,2,FALSE),"")</f>
        <v/>
      </c>
      <c r="S11" s="82"/>
      <c r="T11" s="84"/>
      <c r="U11" s="42" t="str">
        <f>IFERROR(VLOOKUP(T11,リスト!#REF!,2,FALSE),"")</f>
        <v/>
      </c>
      <c r="V11" s="42" t="str">
        <f>IFERROR(VLOOKUP(T11,リスト!#REF!,3,FALSE),"")</f>
        <v/>
      </c>
      <c r="W11" s="82"/>
      <c r="X11" s="42" t="str">
        <f>IFERROR(VLOOKUP(J11,リスト!J:L,3,FALSE),"")</f>
        <v/>
      </c>
      <c r="Y11" s="42"/>
      <c r="Z11" s="82"/>
      <c r="AA11" s="82"/>
      <c r="AB11" s="42"/>
      <c r="AC11" s="42" t="e">
        <f>VLOOKUP(土発!R11,リスト!#REF!,5,FALSE)</f>
        <v>#REF!</v>
      </c>
      <c r="AD11" s="42" t="str">
        <f t="shared" si="2"/>
        <v/>
      </c>
      <c r="AE11" s="42" t="str">
        <f>IF(R11="","",AD11*VLOOKUP(R11,リスト!#REF!,7,FALSE))</f>
        <v/>
      </c>
      <c r="AF11" s="42" t="str">
        <f t="shared" si="3"/>
        <v/>
      </c>
      <c r="AG11" s="42"/>
      <c r="AH11" s="82"/>
    </row>
    <row r="12" spans="1:66" s="43" customFormat="1">
      <c r="A12" s="42">
        <f t="shared" si="0"/>
        <v>6</v>
      </c>
      <c r="B12" s="42" t="str">
        <f>IFERROR(VLOOKUP(C12,リスト!AI$1:AO317,2,FALSE),"")</f>
        <v/>
      </c>
      <c r="C12" s="42" t="str">
        <f t="shared" si="1"/>
        <v>-</v>
      </c>
      <c r="D12" s="82"/>
      <c r="E12" s="82"/>
      <c r="F12" s="83"/>
      <c r="G12" s="83"/>
      <c r="H12" s="84"/>
      <c r="I12" s="42" t="str">
        <f>IFERROR(VLOOKUP(土発!H12,リスト!G$1:H17,2,FALSE),"")</f>
        <v/>
      </c>
      <c r="J12" s="84"/>
      <c r="K12" s="42" t="str">
        <f>IFERROR(VLOOKUP(土発!J12,リスト!J$1:K113,2,FALSE),"")</f>
        <v/>
      </c>
      <c r="L12" s="84"/>
      <c r="M12" s="42" t="str">
        <f>IFERROR(VLOOKUP(土発!L12,リスト!O$1:P4851,2,FALSE),"")</f>
        <v/>
      </c>
      <c r="N12" s="82"/>
      <c r="O12" s="82" t="e">
        <f>VLOOKUP(Q12,リスト!#REF!,2,FALSE)</f>
        <v>#REF!</v>
      </c>
      <c r="P12" s="82" t="e">
        <f>VLOOKUP(O12,リスト!U:AA,2,FALSE)</f>
        <v>#REF!</v>
      </c>
      <c r="Q12" s="84"/>
      <c r="R12" s="45" t="str">
        <f>IFERROR(VLOOKUP(土発!Q12,リスト!W$1:X417,2,FALSE),"")</f>
        <v/>
      </c>
      <c r="S12" s="82"/>
      <c r="T12" s="84"/>
      <c r="U12" s="42" t="str">
        <f>IFERROR(VLOOKUP(T12,リスト!#REF!,2,FALSE),"")</f>
        <v/>
      </c>
      <c r="V12" s="42" t="str">
        <f>IFERROR(VLOOKUP(T12,リスト!#REF!,3,FALSE),"")</f>
        <v/>
      </c>
      <c r="W12" s="82"/>
      <c r="X12" s="42" t="str">
        <f>IFERROR(VLOOKUP(J12,リスト!J:L,3,FALSE),"")</f>
        <v/>
      </c>
      <c r="Y12" s="42"/>
      <c r="Z12" s="82"/>
      <c r="AA12" s="82"/>
      <c r="AB12" s="42"/>
      <c r="AC12" s="42" t="e">
        <f>VLOOKUP(土発!R12,リスト!#REF!,5,FALSE)</f>
        <v>#REF!</v>
      </c>
      <c r="AD12" s="42" t="str">
        <f t="shared" si="2"/>
        <v/>
      </c>
      <c r="AE12" s="42" t="str">
        <f>IF(R12="","",AD12*VLOOKUP(R12,リスト!#REF!,7,FALSE))</f>
        <v/>
      </c>
      <c r="AF12" s="42" t="str">
        <f t="shared" si="3"/>
        <v/>
      </c>
      <c r="AG12" s="42"/>
      <c r="AH12" s="82"/>
    </row>
    <row r="13" spans="1:66" s="43" customFormat="1">
      <c r="A13" s="42">
        <f t="shared" si="0"/>
        <v>7</v>
      </c>
      <c r="B13" s="42" t="str">
        <f>IFERROR(VLOOKUP(C13,リスト!AI$1:AO318,2,FALSE),"")</f>
        <v/>
      </c>
      <c r="C13" s="42" t="str">
        <f t="shared" si="1"/>
        <v>-</v>
      </c>
      <c r="D13" s="82"/>
      <c r="E13" s="82"/>
      <c r="F13" s="83"/>
      <c r="G13" s="83"/>
      <c r="H13" s="84"/>
      <c r="I13" s="42" t="str">
        <f>IFERROR(VLOOKUP(土発!H13,リスト!G$1:H18,2,FALSE),"")</f>
        <v/>
      </c>
      <c r="J13" s="84"/>
      <c r="K13" s="42" t="str">
        <f>IFERROR(VLOOKUP(土発!J13,リスト!J$1:K114,2,FALSE),"")</f>
        <v/>
      </c>
      <c r="L13" s="84"/>
      <c r="M13" s="42" t="str">
        <f>IFERROR(VLOOKUP(土発!L13,リスト!O$1:P4852,2,FALSE),"")</f>
        <v/>
      </c>
      <c r="N13" s="82"/>
      <c r="O13" s="82" t="e">
        <f>VLOOKUP(Q13,リスト!#REF!,2,FALSE)</f>
        <v>#REF!</v>
      </c>
      <c r="P13" s="82" t="e">
        <f>VLOOKUP(O13,リスト!U:AA,2,FALSE)</f>
        <v>#REF!</v>
      </c>
      <c r="Q13" s="84"/>
      <c r="R13" s="45" t="str">
        <f>IFERROR(VLOOKUP(土発!Q13,リスト!W$1:X418,2,FALSE),"")</f>
        <v/>
      </c>
      <c r="S13" s="82"/>
      <c r="T13" s="84"/>
      <c r="U13" s="42" t="str">
        <f>IFERROR(VLOOKUP(T13,リスト!#REF!,2,FALSE),"")</f>
        <v/>
      </c>
      <c r="V13" s="42" t="str">
        <f>IFERROR(VLOOKUP(T13,リスト!#REF!,3,FALSE),"")</f>
        <v/>
      </c>
      <c r="W13" s="82"/>
      <c r="X13" s="42" t="str">
        <f>IFERROR(VLOOKUP(J13,リスト!J:L,3,FALSE),"")</f>
        <v/>
      </c>
      <c r="Y13" s="42"/>
      <c r="Z13" s="82"/>
      <c r="AA13" s="82"/>
      <c r="AB13" s="42"/>
      <c r="AC13" s="42" t="e">
        <f>VLOOKUP(土発!R13,リスト!#REF!,5,FALSE)</f>
        <v>#REF!</v>
      </c>
      <c r="AD13" s="42" t="str">
        <f t="shared" si="2"/>
        <v/>
      </c>
      <c r="AE13" s="42" t="str">
        <f>IF(R13="","",AD13*VLOOKUP(R13,リスト!#REF!,7,FALSE))</f>
        <v/>
      </c>
      <c r="AF13" s="42" t="str">
        <f t="shared" si="3"/>
        <v/>
      </c>
      <c r="AG13" s="42"/>
      <c r="AH13" s="82"/>
    </row>
    <row r="14" spans="1:66" s="43" customFormat="1">
      <c r="A14" s="42">
        <f t="shared" si="0"/>
        <v>8</v>
      </c>
      <c r="B14" s="42" t="str">
        <f>IFERROR(VLOOKUP(C14,リスト!AI$1:AO319,2,FALSE),"")</f>
        <v/>
      </c>
      <c r="C14" s="42" t="str">
        <f t="shared" si="1"/>
        <v>-</v>
      </c>
      <c r="D14" s="82"/>
      <c r="E14" s="82"/>
      <c r="F14" s="83"/>
      <c r="G14" s="83"/>
      <c r="H14" s="84"/>
      <c r="I14" s="42" t="str">
        <f>IFERROR(VLOOKUP(土発!H14,リスト!G$1:H19,2,FALSE),"")</f>
        <v/>
      </c>
      <c r="J14" s="84"/>
      <c r="K14" s="42" t="str">
        <f>IFERROR(VLOOKUP(土発!J14,リスト!J$1:K115,2,FALSE),"")</f>
        <v/>
      </c>
      <c r="L14" s="84"/>
      <c r="M14" s="42" t="str">
        <f>IFERROR(VLOOKUP(土発!L14,リスト!O$1:P4853,2,FALSE),"")</f>
        <v/>
      </c>
      <c r="N14" s="82"/>
      <c r="O14" s="82" t="e">
        <f>VLOOKUP(Q14,リスト!#REF!,2,FALSE)</f>
        <v>#REF!</v>
      </c>
      <c r="P14" s="82" t="e">
        <f>VLOOKUP(O14,リスト!U:AA,2,FALSE)</f>
        <v>#REF!</v>
      </c>
      <c r="Q14" s="84"/>
      <c r="R14" s="45" t="str">
        <f>IFERROR(VLOOKUP(土発!Q14,リスト!W$1:X419,2,FALSE),"")</f>
        <v/>
      </c>
      <c r="S14" s="82"/>
      <c r="T14" s="84"/>
      <c r="U14" s="42" t="str">
        <f>IFERROR(VLOOKUP(T14,リスト!#REF!,2,FALSE),"")</f>
        <v/>
      </c>
      <c r="V14" s="42" t="str">
        <f>IFERROR(VLOOKUP(T14,リスト!#REF!,3,FALSE),"")</f>
        <v/>
      </c>
      <c r="W14" s="82"/>
      <c r="X14" s="42" t="str">
        <f>IFERROR(VLOOKUP(J14,リスト!J:L,3,FALSE),"")</f>
        <v/>
      </c>
      <c r="Y14" s="42"/>
      <c r="Z14" s="82"/>
      <c r="AA14" s="82"/>
      <c r="AB14" s="42"/>
      <c r="AC14" s="42" t="e">
        <f>VLOOKUP(土発!R14,リスト!#REF!,5,FALSE)</f>
        <v>#REF!</v>
      </c>
      <c r="AD14" s="42" t="str">
        <f t="shared" si="2"/>
        <v/>
      </c>
      <c r="AE14" s="42" t="str">
        <f>IF(R14="","",AD14*VLOOKUP(R14,リスト!#REF!,7,FALSE))</f>
        <v/>
      </c>
      <c r="AF14" s="42" t="str">
        <f t="shared" si="3"/>
        <v/>
      </c>
      <c r="AG14" s="42"/>
      <c r="AH14" s="82"/>
    </row>
    <row r="15" spans="1:66" s="43" customFormat="1">
      <c r="A15" s="42">
        <f t="shared" si="0"/>
        <v>9</v>
      </c>
      <c r="B15" s="42" t="str">
        <f>IFERROR(VLOOKUP(C15,リスト!AI$1:AO320,2,FALSE),"")</f>
        <v/>
      </c>
      <c r="C15" s="42" t="str">
        <f t="shared" si="1"/>
        <v>-</v>
      </c>
      <c r="D15" s="82"/>
      <c r="E15" s="82"/>
      <c r="F15" s="83"/>
      <c r="G15" s="83"/>
      <c r="H15" s="84"/>
      <c r="I15" s="42" t="str">
        <f>IFERROR(VLOOKUP(土発!H15,リスト!G$1:H20,2,FALSE),"")</f>
        <v/>
      </c>
      <c r="J15" s="84"/>
      <c r="K15" s="42" t="str">
        <f>IFERROR(VLOOKUP(土発!J15,リスト!J$1:K116,2,FALSE),"")</f>
        <v/>
      </c>
      <c r="L15" s="84"/>
      <c r="M15" s="42" t="str">
        <f>IFERROR(VLOOKUP(土発!L15,リスト!O$1:P4854,2,FALSE),"")</f>
        <v/>
      </c>
      <c r="N15" s="82"/>
      <c r="O15" s="82" t="e">
        <f>VLOOKUP(Q15,リスト!#REF!,2,FALSE)</f>
        <v>#REF!</v>
      </c>
      <c r="P15" s="82" t="e">
        <f>VLOOKUP(O15,リスト!U:AA,2,FALSE)</f>
        <v>#REF!</v>
      </c>
      <c r="Q15" s="84"/>
      <c r="R15" s="45" t="str">
        <f>IFERROR(VLOOKUP(土発!Q15,リスト!W$1:X420,2,FALSE),"")</f>
        <v/>
      </c>
      <c r="S15" s="82"/>
      <c r="T15" s="84"/>
      <c r="U15" s="42" t="str">
        <f>IFERROR(VLOOKUP(T15,リスト!#REF!,2,FALSE),"")</f>
        <v/>
      </c>
      <c r="V15" s="42" t="str">
        <f>IFERROR(VLOOKUP(T15,リスト!#REF!,3,FALSE),"")</f>
        <v/>
      </c>
      <c r="W15" s="82"/>
      <c r="X15" s="42" t="str">
        <f>IFERROR(VLOOKUP(J15,リスト!J:L,3,FALSE),"")</f>
        <v/>
      </c>
      <c r="Y15" s="42"/>
      <c r="Z15" s="82"/>
      <c r="AA15" s="82"/>
      <c r="AB15" s="42"/>
      <c r="AC15" s="42" t="e">
        <f>VLOOKUP(土発!R15,リスト!#REF!,5,FALSE)</f>
        <v>#REF!</v>
      </c>
      <c r="AD15" s="42" t="str">
        <f t="shared" si="2"/>
        <v/>
      </c>
      <c r="AE15" s="42" t="str">
        <f>IF(R15="","",AD15*VLOOKUP(R15,リスト!#REF!,7,FALSE))</f>
        <v/>
      </c>
      <c r="AF15" s="42" t="str">
        <f t="shared" si="3"/>
        <v/>
      </c>
      <c r="AG15" s="42"/>
      <c r="AH15" s="82"/>
    </row>
    <row r="16" spans="1:66" s="43" customFormat="1">
      <c r="A16" s="42">
        <f t="shared" si="0"/>
        <v>10</v>
      </c>
      <c r="B16" s="42" t="str">
        <f>IFERROR(VLOOKUP(C16,リスト!AI$1:AO321,2,FALSE),"")</f>
        <v/>
      </c>
      <c r="C16" s="42" t="str">
        <f t="shared" si="1"/>
        <v>-</v>
      </c>
      <c r="D16" s="82"/>
      <c r="E16" s="82"/>
      <c r="F16" s="83"/>
      <c r="G16" s="83"/>
      <c r="H16" s="84"/>
      <c r="I16" s="42" t="str">
        <f>IFERROR(VLOOKUP(土発!H16,リスト!G$1:H21,2,FALSE),"")</f>
        <v/>
      </c>
      <c r="J16" s="84"/>
      <c r="K16" s="42" t="str">
        <f>IFERROR(VLOOKUP(土発!J16,リスト!J$1:K117,2,FALSE),"")</f>
        <v/>
      </c>
      <c r="L16" s="84"/>
      <c r="M16" s="42" t="str">
        <f>IFERROR(VLOOKUP(土発!L16,リスト!O$1:P4855,2,FALSE),"")</f>
        <v/>
      </c>
      <c r="N16" s="82"/>
      <c r="O16" s="82" t="e">
        <f>VLOOKUP(Q16,リスト!#REF!,2,FALSE)</f>
        <v>#REF!</v>
      </c>
      <c r="P16" s="82" t="e">
        <f>VLOOKUP(O16,リスト!U:AA,2,FALSE)</f>
        <v>#REF!</v>
      </c>
      <c r="Q16" s="84"/>
      <c r="R16" s="45" t="str">
        <f>IFERROR(VLOOKUP(土発!Q16,リスト!W$1:X421,2,FALSE),"")</f>
        <v/>
      </c>
      <c r="S16" s="82"/>
      <c r="T16" s="84"/>
      <c r="U16" s="42" t="str">
        <f>IFERROR(VLOOKUP(T16,リスト!#REF!,2,FALSE),"")</f>
        <v/>
      </c>
      <c r="V16" s="42" t="str">
        <f>IFERROR(VLOOKUP(T16,リスト!#REF!,3,FALSE),"")</f>
        <v/>
      </c>
      <c r="W16" s="82"/>
      <c r="X16" s="42" t="str">
        <f>IFERROR(VLOOKUP(J16,リスト!J:L,3,FALSE),"")</f>
        <v/>
      </c>
      <c r="Y16" s="42"/>
      <c r="Z16" s="82"/>
      <c r="AA16" s="82"/>
      <c r="AB16" s="42"/>
      <c r="AC16" s="42" t="e">
        <f>VLOOKUP(土発!R16,リスト!#REF!,5,FALSE)</f>
        <v>#REF!</v>
      </c>
      <c r="AD16" s="42" t="str">
        <f t="shared" si="2"/>
        <v/>
      </c>
      <c r="AE16" s="42" t="str">
        <f>IF(R16="","",AD16*VLOOKUP(R16,リスト!#REF!,7,FALSE))</f>
        <v/>
      </c>
      <c r="AF16" s="42" t="str">
        <f t="shared" si="3"/>
        <v/>
      </c>
      <c r="AG16" s="42"/>
      <c r="AH16" s="82"/>
    </row>
    <row r="17" spans="1:34" s="43" customFormat="1">
      <c r="A17" s="42">
        <f t="shared" si="0"/>
        <v>11</v>
      </c>
      <c r="B17" s="42" t="str">
        <f>IFERROR(VLOOKUP(C17,リスト!AI$1:AO322,2,FALSE),"")</f>
        <v/>
      </c>
      <c r="C17" s="42" t="str">
        <f t="shared" si="1"/>
        <v>-</v>
      </c>
      <c r="D17" s="82"/>
      <c r="E17" s="82"/>
      <c r="F17" s="83"/>
      <c r="G17" s="83"/>
      <c r="H17" s="84"/>
      <c r="I17" s="42" t="str">
        <f>IFERROR(VLOOKUP(土発!H17,リスト!G$1:H22,2,FALSE),"")</f>
        <v/>
      </c>
      <c r="J17" s="84"/>
      <c r="K17" s="42" t="str">
        <f>IFERROR(VLOOKUP(土発!J17,リスト!J$1:K118,2,FALSE),"")</f>
        <v/>
      </c>
      <c r="L17" s="84"/>
      <c r="M17" s="42" t="str">
        <f>IFERROR(VLOOKUP(土発!L17,リスト!O$1:P4856,2,FALSE),"")</f>
        <v/>
      </c>
      <c r="N17" s="82"/>
      <c r="O17" s="82" t="e">
        <f>VLOOKUP(Q17,リスト!#REF!,2,FALSE)</f>
        <v>#REF!</v>
      </c>
      <c r="P17" s="82" t="e">
        <f>VLOOKUP(O17,リスト!U:AA,2,FALSE)</f>
        <v>#REF!</v>
      </c>
      <c r="Q17" s="84"/>
      <c r="R17" s="45" t="str">
        <f>IFERROR(VLOOKUP(土発!Q17,リスト!W$1:X422,2,FALSE),"")</f>
        <v/>
      </c>
      <c r="S17" s="82"/>
      <c r="T17" s="84"/>
      <c r="U17" s="42" t="str">
        <f>IFERROR(VLOOKUP(T17,リスト!#REF!,2,FALSE),"")</f>
        <v/>
      </c>
      <c r="V17" s="42" t="str">
        <f>IFERROR(VLOOKUP(T17,リスト!#REF!,3,FALSE),"")</f>
        <v/>
      </c>
      <c r="W17" s="82"/>
      <c r="X17" s="42" t="str">
        <f>IFERROR(VLOOKUP(J17,リスト!J:L,3,FALSE),"")</f>
        <v/>
      </c>
      <c r="Y17" s="42"/>
      <c r="Z17" s="82"/>
      <c r="AA17" s="82"/>
      <c r="AB17" s="42"/>
      <c r="AC17" s="42" t="e">
        <f>VLOOKUP(土発!R17,リスト!#REF!,5,FALSE)</f>
        <v>#REF!</v>
      </c>
      <c r="AD17" s="42" t="str">
        <f t="shared" si="2"/>
        <v/>
      </c>
      <c r="AE17" s="42" t="str">
        <f>IF(R17="","",AD17*VLOOKUP(R17,リスト!#REF!,7,FALSE))</f>
        <v/>
      </c>
      <c r="AF17" s="42" t="str">
        <f t="shared" si="3"/>
        <v/>
      </c>
      <c r="AG17" s="42"/>
      <c r="AH17" s="82"/>
    </row>
    <row r="18" spans="1:34" s="43" customFormat="1">
      <c r="A18" s="42">
        <f t="shared" si="0"/>
        <v>12</v>
      </c>
      <c r="B18" s="42" t="str">
        <f>IFERROR(VLOOKUP(C18,リスト!AI$1:AO323,2,FALSE),"")</f>
        <v/>
      </c>
      <c r="C18" s="42" t="str">
        <f t="shared" si="1"/>
        <v>-</v>
      </c>
      <c r="D18" s="82"/>
      <c r="E18" s="82"/>
      <c r="F18" s="83"/>
      <c r="G18" s="83"/>
      <c r="H18" s="84"/>
      <c r="I18" s="42" t="str">
        <f>IFERROR(VLOOKUP(土発!H18,リスト!G$1:H23,2,FALSE),"")</f>
        <v/>
      </c>
      <c r="J18" s="84"/>
      <c r="K18" s="42" t="str">
        <f>IFERROR(VLOOKUP(土発!J18,リスト!J$1:K119,2,FALSE),"")</f>
        <v/>
      </c>
      <c r="L18" s="84"/>
      <c r="M18" s="42" t="str">
        <f>IFERROR(VLOOKUP(土発!L18,リスト!O$1:P4857,2,FALSE),"")</f>
        <v/>
      </c>
      <c r="N18" s="82"/>
      <c r="O18" s="82" t="e">
        <f>VLOOKUP(Q18,リスト!#REF!,2,FALSE)</f>
        <v>#REF!</v>
      </c>
      <c r="P18" s="82" t="e">
        <f>VLOOKUP(O18,リスト!U:AA,2,FALSE)</f>
        <v>#REF!</v>
      </c>
      <c r="Q18" s="84"/>
      <c r="R18" s="45" t="str">
        <f>IFERROR(VLOOKUP(土発!Q18,リスト!W$1:X423,2,FALSE),"")</f>
        <v/>
      </c>
      <c r="S18" s="82"/>
      <c r="T18" s="84"/>
      <c r="U18" s="42" t="str">
        <f>IFERROR(VLOOKUP(T18,リスト!#REF!,2,FALSE),"")</f>
        <v/>
      </c>
      <c r="V18" s="42" t="str">
        <f>IFERROR(VLOOKUP(T18,リスト!#REF!,3,FALSE),"")</f>
        <v/>
      </c>
      <c r="W18" s="82"/>
      <c r="X18" s="42" t="str">
        <f>IFERROR(VLOOKUP(J18,リスト!J:L,3,FALSE),"")</f>
        <v/>
      </c>
      <c r="Y18" s="42"/>
      <c r="Z18" s="82"/>
      <c r="AA18" s="82"/>
      <c r="AB18" s="42"/>
      <c r="AC18" s="42" t="e">
        <f>VLOOKUP(土発!R18,リスト!#REF!,5,FALSE)</f>
        <v>#REF!</v>
      </c>
      <c r="AD18" s="42" t="str">
        <f t="shared" si="2"/>
        <v/>
      </c>
      <c r="AE18" s="42" t="str">
        <f>IF(R18="","",AD18*VLOOKUP(R18,リスト!#REF!,7,FALSE))</f>
        <v/>
      </c>
      <c r="AF18" s="42" t="str">
        <f t="shared" si="3"/>
        <v/>
      </c>
      <c r="AG18" s="42"/>
      <c r="AH18" s="82"/>
    </row>
    <row r="19" spans="1:34" s="43" customFormat="1">
      <c r="A19" s="42">
        <f t="shared" si="0"/>
        <v>13</v>
      </c>
      <c r="B19" s="42" t="str">
        <f>IFERROR(VLOOKUP(C19,リスト!AI$1:AO324,2,FALSE),"")</f>
        <v/>
      </c>
      <c r="C19" s="42" t="str">
        <f t="shared" si="1"/>
        <v>-</v>
      </c>
      <c r="D19" s="82"/>
      <c r="E19" s="82"/>
      <c r="F19" s="83"/>
      <c r="G19" s="83"/>
      <c r="H19" s="84"/>
      <c r="I19" s="42" t="str">
        <f>IFERROR(VLOOKUP(土発!H19,リスト!G$1:H24,2,FALSE),"")</f>
        <v/>
      </c>
      <c r="J19" s="84"/>
      <c r="K19" s="42" t="str">
        <f>IFERROR(VLOOKUP(土発!J19,リスト!J$1:K120,2,FALSE),"")</f>
        <v/>
      </c>
      <c r="L19" s="84"/>
      <c r="M19" s="42" t="str">
        <f>IFERROR(VLOOKUP(土発!L19,リスト!O$1:P4858,2,FALSE),"")</f>
        <v/>
      </c>
      <c r="N19" s="82"/>
      <c r="O19" s="82" t="e">
        <f>VLOOKUP(Q19,リスト!#REF!,2,FALSE)</f>
        <v>#REF!</v>
      </c>
      <c r="P19" s="82" t="e">
        <f>VLOOKUP(O19,リスト!U:AA,2,FALSE)</f>
        <v>#REF!</v>
      </c>
      <c r="Q19" s="84"/>
      <c r="R19" s="45" t="str">
        <f>IFERROR(VLOOKUP(土発!Q19,リスト!W$1:X424,2,FALSE),"")</f>
        <v/>
      </c>
      <c r="S19" s="82"/>
      <c r="T19" s="84"/>
      <c r="U19" s="42" t="str">
        <f>IFERROR(VLOOKUP(T19,リスト!#REF!,2,FALSE),"")</f>
        <v/>
      </c>
      <c r="V19" s="42" t="str">
        <f>IFERROR(VLOOKUP(T19,リスト!#REF!,3,FALSE),"")</f>
        <v/>
      </c>
      <c r="W19" s="82"/>
      <c r="X19" s="42" t="str">
        <f>IFERROR(VLOOKUP(J19,リスト!J:L,3,FALSE),"")</f>
        <v/>
      </c>
      <c r="Y19" s="42"/>
      <c r="Z19" s="82"/>
      <c r="AA19" s="82"/>
      <c r="AB19" s="42"/>
      <c r="AC19" s="42" t="e">
        <f>VLOOKUP(土発!R19,リスト!#REF!,5,FALSE)</f>
        <v>#REF!</v>
      </c>
      <c r="AD19" s="42" t="str">
        <f t="shared" si="2"/>
        <v/>
      </c>
      <c r="AE19" s="42" t="str">
        <f>IF(R19="","",AD19*VLOOKUP(R19,リスト!#REF!,7,FALSE))</f>
        <v/>
      </c>
      <c r="AF19" s="42" t="str">
        <f t="shared" si="3"/>
        <v/>
      </c>
      <c r="AG19" s="42"/>
      <c r="AH19" s="82"/>
    </row>
    <row r="20" spans="1:34" s="43" customFormat="1">
      <c r="A20" s="42">
        <f t="shared" si="0"/>
        <v>14</v>
      </c>
      <c r="B20" s="42" t="str">
        <f>IFERROR(VLOOKUP(C20,リスト!AI$1:AO325,2,FALSE),"")</f>
        <v/>
      </c>
      <c r="C20" s="42" t="str">
        <f t="shared" si="1"/>
        <v>-</v>
      </c>
      <c r="D20" s="82"/>
      <c r="E20" s="82"/>
      <c r="F20" s="83"/>
      <c r="G20" s="83"/>
      <c r="H20" s="84"/>
      <c r="I20" s="42" t="str">
        <f>IFERROR(VLOOKUP(土発!H20,リスト!G$1:H25,2,FALSE),"")</f>
        <v/>
      </c>
      <c r="J20" s="84"/>
      <c r="K20" s="42" t="str">
        <f>IFERROR(VLOOKUP(土発!J20,リスト!J$1:K121,2,FALSE),"")</f>
        <v/>
      </c>
      <c r="L20" s="84"/>
      <c r="M20" s="42" t="str">
        <f>IFERROR(VLOOKUP(土発!L20,リスト!O$1:P4859,2,FALSE),"")</f>
        <v/>
      </c>
      <c r="N20" s="82"/>
      <c r="O20" s="82" t="e">
        <f>VLOOKUP(Q20,リスト!#REF!,2,FALSE)</f>
        <v>#REF!</v>
      </c>
      <c r="P20" s="82" t="e">
        <f>VLOOKUP(O20,リスト!U:AA,2,FALSE)</f>
        <v>#REF!</v>
      </c>
      <c r="Q20" s="84"/>
      <c r="R20" s="45" t="str">
        <f>IFERROR(VLOOKUP(土発!Q20,リスト!W$1:X425,2,FALSE),"")</f>
        <v/>
      </c>
      <c r="S20" s="82"/>
      <c r="T20" s="84"/>
      <c r="U20" s="42" t="str">
        <f>IFERROR(VLOOKUP(T20,リスト!#REF!,2,FALSE),"")</f>
        <v/>
      </c>
      <c r="V20" s="42" t="str">
        <f>IFERROR(VLOOKUP(T20,リスト!#REF!,3,FALSE),"")</f>
        <v/>
      </c>
      <c r="W20" s="82"/>
      <c r="X20" s="42" t="str">
        <f>IFERROR(VLOOKUP(J20,リスト!J:L,3,FALSE),"")</f>
        <v/>
      </c>
      <c r="Y20" s="42"/>
      <c r="Z20" s="82"/>
      <c r="AA20" s="82"/>
      <c r="AB20" s="42"/>
      <c r="AC20" s="42" t="e">
        <f>VLOOKUP(土発!R20,リスト!#REF!,5,FALSE)</f>
        <v>#REF!</v>
      </c>
      <c r="AD20" s="42" t="str">
        <f t="shared" si="2"/>
        <v/>
      </c>
      <c r="AE20" s="42" t="str">
        <f>IF(R20="","",AD20*VLOOKUP(R20,リスト!#REF!,7,FALSE))</f>
        <v/>
      </c>
      <c r="AF20" s="42" t="str">
        <f t="shared" si="3"/>
        <v/>
      </c>
      <c r="AG20" s="42"/>
      <c r="AH20" s="82"/>
    </row>
    <row r="21" spans="1:34" s="43" customFormat="1">
      <c r="A21" s="42">
        <f t="shared" si="0"/>
        <v>15</v>
      </c>
      <c r="B21" s="42" t="str">
        <f>IFERROR(VLOOKUP(C21,リスト!AI$1:AO326,2,FALSE),"")</f>
        <v/>
      </c>
      <c r="C21" s="42" t="str">
        <f t="shared" si="1"/>
        <v>-</v>
      </c>
      <c r="D21" s="82"/>
      <c r="E21" s="82"/>
      <c r="F21" s="83"/>
      <c r="G21" s="83"/>
      <c r="H21" s="84"/>
      <c r="I21" s="42" t="str">
        <f>IFERROR(VLOOKUP(土発!H21,リスト!G$1:H26,2,FALSE),"")</f>
        <v/>
      </c>
      <c r="J21" s="84"/>
      <c r="K21" s="42" t="str">
        <f>IFERROR(VLOOKUP(土発!J21,リスト!J$1:K122,2,FALSE),"")</f>
        <v/>
      </c>
      <c r="L21" s="84"/>
      <c r="M21" s="42" t="str">
        <f>IFERROR(VLOOKUP(土発!L21,リスト!O$1:P4860,2,FALSE),"")</f>
        <v/>
      </c>
      <c r="N21" s="82"/>
      <c r="O21" s="82" t="e">
        <f>VLOOKUP(Q21,リスト!#REF!,2,FALSE)</f>
        <v>#REF!</v>
      </c>
      <c r="P21" s="82" t="e">
        <f>VLOOKUP(O21,リスト!U:AA,2,FALSE)</f>
        <v>#REF!</v>
      </c>
      <c r="Q21" s="84"/>
      <c r="R21" s="45" t="str">
        <f>IFERROR(VLOOKUP(土発!Q21,リスト!W$1:X426,2,FALSE),"")</f>
        <v/>
      </c>
      <c r="S21" s="82"/>
      <c r="T21" s="84"/>
      <c r="U21" s="42" t="str">
        <f>IFERROR(VLOOKUP(T21,リスト!#REF!,2,FALSE),"")</f>
        <v/>
      </c>
      <c r="V21" s="42" t="str">
        <f>IFERROR(VLOOKUP(T21,リスト!#REF!,3,FALSE),"")</f>
        <v/>
      </c>
      <c r="W21" s="82"/>
      <c r="X21" s="42" t="str">
        <f>IFERROR(VLOOKUP(J21,リスト!J:L,3,FALSE),"")</f>
        <v/>
      </c>
      <c r="Y21" s="42"/>
      <c r="Z21" s="82"/>
      <c r="AA21" s="82"/>
      <c r="AB21" s="42"/>
      <c r="AC21" s="42" t="e">
        <f>VLOOKUP(土発!R21,リスト!#REF!,5,FALSE)</f>
        <v>#REF!</v>
      </c>
      <c r="AD21" s="42" t="str">
        <f t="shared" si="2"/>
        <v/>
      </c>
      <c r="AE21" s="42" t="str">
        <f>IF(R21="","",AD21*VLOOKUP(R21,リスト!#REF!,7,FALSE))</f>
        <v/>
      </c>
      <c r="AF21" s="42" t="str">
        <f t="shared" si="3"/>
        <v/>
      </c>
      <c r="AG21" s="42"/>
      <c r="AH21" s="82"/>
    </row>
    <row r="22" spans="1:34" s="43" customFormat="1">
      <c r="A22" s="42">
        <f t="shared" si="0"/>
        <v>16</v>
      </c>
      <c r="B22" s="42" t="str">
        <f>IFERROR(VLOOKUP(C22,リスト!AI$1:AO327,2,FALSE),"")</f>
        <v/>
      </c>
      <c r="C22" s="42" t="str">
        <f t="shared" si="1"/>
        <v>-</v>
      </c>
      <c r="D22" s="82"/>
      <c r="E22" s="82"/>
      <c r="F22" s="83"/>
      <c r="G22" s="83"/>
      <c r="H22" s="84"/>
      <c r="I22" s="42" t="str">
        <f>IFERROR(VLOOKUP(土発!H22,リスト!G$1:H27,2,FALSE),"")</f>
        <v/>
      </c>
      <c r="J22" s="84"/>
      <c r="K22" s="42" t="str">
        <f>IFERROR(VLOOKUP(土発!J22,リスト!J$1:K123,2,FALSE),"")</f>
        <v/>
      </c>
      <c r="L22" s="84"/>
      <c r="M22" s="42" t="str">
        <f>IFERROR(VLOOKUP(土発!L22,リスト!O$1:P4861,2,FALSE),"")</f>
        <v/>
      </c>
      <c r="N22" s="82"/>
      <c r="O22" s="82" t="e">
        <f>VLOOKUP(Q22,リスト!#REF!,2,FALSE)</f>
        <v>#REF!</v>
      </c>
      <c r="P22" s="82" t="e">
        <f>VLOOKUP(O22,リスト!U:AA,2,FALSE)</f>
        <v>#REF!</v>
      </c>
      <c r="Q22" s="84"/>
      <c r="R22" s="45" t="str">
        <f>IFERROR(VLOOKUP(土発!Q22,リスト!W$1:X427,2,FALSE),"")</f>
        <v/>
      </c>
      <c r="S22" s="82"/>
      <c r="T22" s="84"/>
      <c r="U22" s="42" t="str">
        <f>IFERROR(VLOOKUP(T22,リスト!#REF!,2,FALSE),"")</f>
        <v/>
      </c>
      <c r="V22" s="42" t="str">
        <f>IFERROR(VLOOKUP(T22,リスト!#REF!,3,FALSE),"")</f>
        <v/>
      </c>
      <c r="W22" s="82"/>
      <c r="X22" s="42" t="str">
        <f>IFERROR(VLOOKUP(J22,リスト!J:L,3,FALSE),"")</f>
        <v/>
      </c>
      <c r="Y22" s="42"/>
      <c r="Z22" s="82"/>
      <c r="AA22" s="82"/>
      <c r="AB22" s="42"/>
      <c r="AC22" s="42" t="e">
        <f>VLOOKUP(土発!R22,リスト!#REF!,5,FALSE)</f>
        <v>#REF!</v>
      </c>
      <c r="AD22" s="42" t="str">
        <f t="shared" si="2"/>
        <v/>
      </c>
      <c r="AE22" s="42" t="str">
        <f>IF(R22="","",AD22*VLOOKUP(R22,リスト!#REF!,7,FALSE))</f>
        <v/>
      </c>
      <c r="AF22" s="42" t="str">
        <f t="shared" si="3"/>
        <v/>
      </c>
      <c r="AG22" s="42"/>
      <c r="AH22" s="82"/>
    </row>
    <row r="23" spans="1:34" s="43" customFormat="1">
      <c r="A23" s="42">
        <f t="shared" si="0"/>
        <v>17</v>
      </c>
      <c r="B23" s="42" t="str">
        <f>IFERROR(VLOOKUP(C23,リスト!AI$1:AO328,2,FALSE),"")</f>
        <v/>
      </c>
      <c r="C23" s="42" t="str">
        <f t="shared" si="1"/>
        <v>-</v>
      </c>
      <c r="D23" s="82"/>
      <c r="E23" s="82"/>
      <c r="F23" s="83"/>
      <c r="G23" s="83"/>
      <c r="H23" s="84"/>
      <c r="I23" s="42" t="str">
        <f>IFERROR(VLOOKUP(土発!H23,リスト!G$1:H28,2,FALSE),"")</f>
        <v/>
      </c>
      <c r="J23" s="84"/>
      <c r="K23" s="42" t="str">
        <f>IFERROR(VLOOKUP(土発!J23,リスト!J$1:K124,2,FALSE),"")</f>
        <v/>
      </c>
      <c r="L23" s="84"/>
      <c r="M23" s="42" t="str">
        <f>IFERROR(VLOOKUP(土発!L23,リスト!O$1:P4862,2,FALSE),"")</f>
        <v/>
      </c>
      <c r="N23" s="82"/>
      <c r="O23" s="82" t="e">
        <f>VLOOKUP(Q23,リスト!#REF!,2,FALSE)</f>
        <v>#REF!</v>
      </c>
      <c r="P23" s="82" t="e">
        <f>VLOOKUP(O23,リスト!U:AA,2,FALSE)</f>
        <v>#REF!</v>
      </c>
      <c r="Q23" s="84"/>
      <c r="R23" s="45" t="str">
        <f>IFERROR(VLOOKUP(土発!Q23,リスト!W$1:X428,2,FALSE),"")</f>
        <v/>
      </c>
      <c r="S23" s="82"/>
      <c r="T23" s="84"/>
      <c r="U23" s="42" t="str">
        <f>IFERROR(VLOOKUP(T23,リスト!#REF!,2,FALSE),"")</f>
        <v/>
      </c>
      <c r="V23" s="42" t="str">
        <f>IFERROR(VLOOKUP(T23,リスト!#REF!,3,FALSE),"")</f>
        <v/>
      </c>
      <c r="W23" s="82"/>
      <c r="X23" s="42" t="str">
        <f>IFERROR(VLOOKUP(J23,リスト!J:L,3,FALSE),"")</f>
        <v/>
      </c>
      <c r="Y23" s="42"/>
      <c r="Z23" s="82"/>
      <c r="AA23" s="82"/>
      <c r="AB23" s="42"/>
      <c r="AC23" s="42" t="e">
        <f>VLOOKUP(土発!R23,リスト!#REF!,5,FALSE)</f>
        <v>#REF!</v>
      </c>
      <c r="AD23" s="42" t="str">
        <f t="shared" si="2"/>
        <v/>
      </c>
      <c r="AE23" s="42" t="str">
        <f>IF(R23="","",AD23*VLOOKUP(R23,リスト!#REF!,7,FALSE))</f>
        <v/>
      </c>
      <c r="AF23" s="42" t="str">
        <f t="shared" si="3"/>
        <v/>
      </c>
      <c r="AG23" s="42"/>
      <c r="AH23" s="82"/>
    </row>
    <row r="24" spans="1:34" s="43" customFormat="1">
      <c r="A24" s="42">
        <f t="shared" si="0"/>
        <v>18</v>
      </c>
      <c r="B24" s="42" t="str">
        <f>IFERROR(VLOOKUP(C24,リスト!AI$1:AO329,2,FALSE),"")</f>
        <v/>
      </c>
      <c r="C24" s="42" t="str">
        <f t="shared" si="1"/>
        <v>-</v>
      </c>
      <c r="D24" s="82"/>
      <c r="E24" s="82"/>
      <c r="F24" s="83"/>
      <c r="G24" s="83"/>
      <c r="H24" s="84"/>
      <c r="I24" s="42" t="str">
        <f>IFERROR(VLOOKUP(土発!H24,リスト!G$1:H29,2,FALSE),"")</f>
        <v/>
      </c>
      <c r="J24" s="84"/>
      <c r="K24" s="42" t="str">
        <f>IFERROR(VLOOKUP(土発!J24,リスト!J$1:K125,2,FALSE),"")</f>
        <v/>
      </c>
      <c r="L24" s="84"/>
      <c r="M24" s="42" t="str">
        <f>IFERROR(VLOOKUP(土発!L24,リスト!O$1:P4863,2,FALSE),"")</f>
        <v/>
      </c>
      <c r="N24" s="82"/>
      <c r="O24" s="82" t="e">
        <f>VLOOKUP(Q24,リスト!#REF!,2,FALSE)</f>
        <v>#REF!</v>
      </c>
      <c r="P24" s="82" t="e">
        <f>VLOOKUP(O24,リスト!U:AA,2,FALSE)</f>
        <v>#REF!</v>
      </c>
      <c r="Q24" s="84"/>
      <c r="R24" s="45" t="str">
        <f>IFERROR(VLOOKUP(土発!Q24,リスト!W$1:X429,2,FALSE),"")</f>
        <v/>
      </c>
      <c r="S24" s="82"/>
      <c r="T24" s="84"/>
      <c r="U24" s="42" t="str">
        <f>IFERROR(VLOOKUP(T24,リスト!#REF!,2,FALSE),"")</f>
        <v/>
      </c>
      <c r="V24" s="42" t="str">
        <f>IFERROR(VLOOKUP(T24,リスト!#REF!,3,FALSE),"")</f>
        <v/>
      </c>
      <c r="W24" s="82"/>
      <c r="X24" s="42" t="str">
        <f>IFERROR(VLOOKUP(J24,リスト!J:L,3,FALSE),"")</f>
        <v/>
      </c>
      <c r="Y24" s="42"/>
      <c r="Z24" s="82"/>
      <c r="AA24" s="82"/>
      <c r="AB24" s="42"/>
      <c r="AC24" s="42" t="e">
        <f>VLOOKUP(土発!R24,リスト!#REF!,5,FALSE)</f>
        <v>#REF!</v>
      </c>
      <c r="AD24" s="42" t="str">
        <f t="shared" si="2"/>
        <v/>
      </c>
      <c r="AE24" s="42" t="str">
        <f>IF(R24="","",AD24*VLOOKUP(R24,リスト!#REF!,7,FALSE))</f>
        <v/>
      </c>
      <c r="AF24" s="42" t="str">
        <f t="shared" si="3"/>
        <v/>
      </c>
      <c r="AG24" s="42"/>
      <c r="AH24" s="82"/>
    </row>
    <row r="25" spans="1:34" s="43" customFormat="1">
      <c r="A25" s="42">
        <f t="shared" si="0"/>
        <v>19</v>
      </c>
      <c r="B25" s="42" t="str">
        <f>IFERROR(VLOOKUP(C25,リスト!AI$1:AO330,2,FALSE),"")</f>
        <v/>
      </c>
      <c r="C25" s="42" t="str">
        <f t="shared" si="1"/>
        <v>-</v>
      </c>
      <c r="D25" s="82"/>
      <c r="E25" s="82"/>
      <c r="F25" s="83"/>
      <c r="G25" s="83"/>
      <c r="H25" s="84"/>
      <c r="I25" s="42" t="str">
        <f>IFERROR(VLOOKUP(土発!H25,リスト!G$1:H30,2,FALSE),"")</f>
        <v/>
      </c>
      <c r="J25" s="84"/>
      <c r="K25" s="42" t="str">
        <f>IFERROR(VLOOKUP(土発!J25,リスト!J$1:K126,2,FALSE),"")</f>
        <v/>
      </c>
      <c r="L25" s="84"/>
      <c r="M25" s="42" t="str">
        <f>IFERROR(VLOOKUP(土発!L25,リスト!O$1:P4864,2,FALSE),"")</f>
        <v/>
      </c>
      <c r="N25" s="82"/>
      <c r="O25" s="82" t="e">
        <f>VLOOKUP(Q25,リスト!#REF!,2,FALSE)</f>
        <v>#REF!</v>
      </c>
      <c r="P25" s="82" t="e">
        <f>VLOOKUP(O25,リスト!U:AA,2,FALSE)</f>
        <v>#REF!</v>
      </c>
      <c r="Q25" s="84"/>
      <c r="R25" s="45" t="str">
        <f>IFERROR(VLOOKUP(土発!Q25,リスト!W$1:X430,2,FALSE),"")</f>
        <v/>
      </c>
      <c r="S25" s="82"/>
      <c r="T25" s="84"/>
      <c r="U25" s="42" t="str">
        <f>IFERROR(VLOOKUP(T25,リスト!#REF!,2,FALSE),"")</f>
        <v/>
      </c>
      <c r="V25" s="42" t="str">
        <f>IFERROR(VLOOKUP(T25,リスト!#REF!,3,FALSE),"")</f>
        <v/>
      </c>
      <c r="W25" s="82"/>
      <c r="X25" s="42" t="str">
        <f>IFERROR(VLOOKUP(J25,リスト!J:L,3,FALSE),"")</f>
        <v/>
      </c>
      <c r="Y25" s="42"/>
      <c r="Z25" s="82"/>
      <c r="AA25" s="82"/>
      <c r="AB25" s="42"/>
      <c r="AC25" s="42" t="e">
        <f>VLOOKUP(土発!R25,リスト!#REF!,5,FALSE)</f>
        <v>#REF!</v>
      </c>
      <c r="AD25" s="42" t="str">
        <f t="shared" si="2"/>
        <v/>
      </c>
      <c r="AE25" s="42" t="str">
        <f>IF(R25="","",AD25*VLOOKUP(R25,リスト!#REF!,7,FALSE))</f>
        <v/>
      </c>
      <c r="AF25" s="42" t="str">
        <f t="shared" si="3"/>
        <v/>
      </c>
      <c r="AG25" s="42"/>
      <c r="AH25" s="82"/>
    </row>
    <row r="26" spans="1:34" s="43" customFormat="1">
      <c r="A26" s="42">
        <f t="shared" si="0"/>
        <v>20</v>
      </c>
      <c r="B26" s="42" t="str">
        <f>IFERROR(VLOOKUP(C26,リスト!AI$1:AO331,2,FALSE),"")</f>
        <v/>
      </c>
      <c r="C26" s="42" t="str">
        <f t="shared" si="1"/>
        <v>-</v>
      </c>
      <c r="D26" s="82"/>
      <c r="E26" s="82"/>
      <c r="F26" s="83"/>
      <c r="G26" s="83"/>
      <c r="H26" s="84"/>
      <c r="I26" s="42" t="str">
        <f>IFERROR(VLOOKUP(土発!H26,リスト!G$1:H31,2,FALSE),"")</f>
        <v/>
      </c>
      <c r="J26" s="84"/>
      <c r="K26" s="42" t="str">
        <f>IFERROR(VLOOKUP(土発!J26,リスト!J$1:K127,2,FALSE),"")</f>
        <v/>
      </c>
      <c r="L26" s="84"/>
      <c r="M26" s="42" t="str">
        <f>IFERROR(VLOOKUP(土発!L26,リスト!O$1:P4865,2,FALSE),"")</f>
        <v/>
      </c>
      <c r="N26" s="82"/>
      <c r="O26" s="82" t="e">
        <f>VLOOKUP(Q26,リスト!#REF!,2,FALSE)</f>
        <v>#REF!</v>
      </c>
      <c r="P26" s="82" t="e">
        <f>VLOOKUP(O26,リスト!U:AA,2,FALSE)</f>
        <v>#REF!</v>
      </c>
      <c r="Q26" s="84"/>
      <c r="R26" s="45" t="str">
        <f>IFERROR(VLOOKUP(土発!Q26,リスト!W$1:X431,2,FALSE),"")</f>
        <v/>
      </c>
      <c r="S26" s="82"/>
      <c r="T26" s="84"/>
      <c r="U26" s="42" t="str">
        <f>IFERROR(VLOOKUP(T26,リスト!#REF!,2,FALSE),"")</f>
        <v/>
      </c>
      <c r="V26" s="42" t="str">
        <f>IFERROR(VLOOKUP(T26,リスト!#REF!,3,FALSE),"")</f>
        <v/>
      </c>
      <c r="W26" s="82"/>
      <c r="X26" s="42" t="str">
        <f>IFERROR(VLOOKUP(J26,リスト!J:L,3,FALSE),"")</f>
        <v/>
      </c>
      <c r="Y26" s="42"/>
      <c r="Z26" s="82"/>
      <c r="AA26" s="82"/>
      <c r="AB26" s="42"/>
      <c r="AC26" s="42" t="e">
        <f>VLOOKUP(土発!R26,リスト!#REF!,5,FALSE)</f>
        <v>#REF!</v>
      </c>
      <c r="AD26" s="42" t="str">
        <f t="shared" si="2"/>
        <v/>
      </c>
      <c r="AE26" s="42" t="str">
        <f>IF(R26="","",AD26*VLOOKUP(R26,リスト!#REF!,7,FALSE))</f>
        <v/>
      </c>
      <c r="AF26" s="42" t="str">
        <f t="shared" si="3"/>
        <v/>
      </c>
      <c r="AG26" s="42"/>
      <c r="AH26" s="82"/>
    </row>
    <row r="27" spans="1:34" s="43" customFormat="1">
      <c r="A27" s="42">
        <f t="shared" si="0"/>
        <v>21</v>
      </c>
      <c r="B27" s="42" t="str">
        <f>IFERROR(VLOOKUP(C27,リスト!AI$1:AO332,2,FALSE),"")</f>
        <v/>
      </c>
      <c r="C27" s="42" t="str">
        <f t="shared" si="1"/>
        <v>-</v>
      </c>
      <c r="D27" s="82"/>
      <c r="E27" s="82"/>
      <c r="F27" s="83"/>
      <c r="G27" s="83"/>
      <c r="H27" s="84"/>
      <c r="I27" s="42" t="str">
        <f>IFERROR(VLOOKUP(土発!H27,リスト!G$1:H32,2,FALSE),"")</f>
        <v/>
      </c>
      <c r="J27" s="84"/>
      <c r="K27" s="42" t="str">
        <f>IFERROR(VLOOKUP(土発!J27,リスト!J$1:K128,2,FALSE),"")</f>
        <v/>
      </c>
      <c r="L27" s="84"/>
      <c r="M27" s="42" t="str">
        <f>IFERROR(VLOOKUP(土発!L27,リスト!O$1:P4866,2,FALSE),"")</f>
        <v/>
      </c>
      <c r="N27" s="82"/>
      <c r="O27" s="82" t="e">
        <f>VLOOKUP(Q27,リスト!#REF!,2,FALSE)</f>
        <v>#REF!</v>
      </c>
      <c r="P27" s="82" t="e">
        <f>VLOOKUP(O27,リスト!U:AA,2,FALSE)</f>
        <v>#REF!</v>
      </c>
      <c r="Q27" s="84"/>
      <c r="R27" s="45" t="str">
        <f>IFERROR(VLOOKUP(土発!Q27,リスト!W$1:X432,2,FALSE),"")</f>
        <v/>
      </c>
      <c r="S27" s="82"/>
      <c r="T27" s="84"/>
      <c r="U27" s="42" t="str">
        <f>IFERROR(VLOOKUP(T27,リスト!#REF!,2,FALSE),"")</f>
        <v/>
      </c>
      <c r="V27" s="42" t="str">
        <f>IFERROR(VLOOKUP(T27,リスト!#REF!,3,FALSE),"")</f>
        <v/>
      </c>
      <c r="W27" s="82"/>
      <c r="X27" s="42" t="str">
        <f>IFERROR(VLOOKUP(J27,リスト!J:L,3,FALSE),"")</f>
        <v/>
      </c>
      <c r="Y27" s="42"/>
      <c r="Z27" s="82"/>
      <c r="AA27" s="82"/>
      <c r="AB27" s="42"/>
      <c r="AC27" s="42" t="e">
        <f>VLOOKUP(土発!R27,リスト!#REF!,5,FALSE)</f>
        <v>#REF!</v>
      </c>
      <c r="AD27" s="42" t="str">
        <f t="shared" si="2"/>
        <v/>
      </c>
      <c r="AE27" s="42" t="str">
        <f>IF(R27="","",AD27*VLOOKUP(R27,リスト!#REF!,7,FALSE))</f>
        <v/>
      </c>
      <c r="AF27" s="42" t="str">
        <f t="shared" si="3"/>
        <v/>
      </c>
      <c r="AG27" s="42"/>
      <c r="AH27" s="82"/>
    </row>
    <row r="28" spans="1:34" s="43" customFormat="1">
      <c r="A28" s="42">
        <f t="shared" si="0"/>
        <v>22</v>
      </c>
      <c r="B28" s="42" t="str">
        <f>IFERROR(VLOOKUP(C28,リスト!AI$1:AO333,2,FALSE),"")</f>
        <v/>
      </c>
      <c r="C28" s="42" t="str">
        <f t="shared" si="1"/>
        <v>-</v>
      </c>
      <c r="D28" s="82"/>
      <c r="E28" s="82"/>
      <c r="F28" s="83"/>
      <c r="G28" s="83"/>
      <c r="H28" s="84"/>
      <c r="I28" s="42" t="str">
        <f>IFERROR(VLOOKUP(土発!H28,リスト!G$1:H33,2,FALSE),"")</f>
        <v/>
      </c>
      <c r="J28" s="84"/>
      <c r="K28" s="42" t="str">
        <f>IFERROR(VLOOKUP(土発!J28,リスト!J$1:K129,2,FALSE),"")</f>
        <v/>
      </c>
      <c r="L28" s="84"/>
      <c r="M28" s="42" t="str">
        <f>IFERROR(VLOOKUP(土発!L28,リスト!O$1:P4867,2,FALSE),"")</f>
        <v/>
      </c>
      <c r="N28" s="82"/>
      <c r="O28" s="82" t="e">
        <f>VLOOKUP(Q28,リスト!#REF!,2,FALSE)</f>
        <v>#REF!</v>
      </c>
      <c r="P28" s="82" t="e">
        <f>VLOOKUP(O28,リスト!U:AA,2,FALSE)</f>
        <v>#REF!</v>
      </c>
      <c r="Q28" s="84"/>
      <c r="R28" s="45" t="str">
        <f>IFERROR(VLOOKUP(土発!Q28,リスト!W$1:X433,2,FALSE),"")</f>
        <v/>
      </c>
      <c r="S28" s="82"/>
      <c r="T28" s="84"/>
      <c r="U28" s="42" t="str">
        <f>IFERROR(VLOOKUP(T28,リスト!#REF!,2,FALSE),"")</f>
        <v/>
      </c>
      <c r="V28" s="42" t="str">
        <f>IFERROR(VLOOKUP(T28,リスト!#REF!,3,FALSE),"")</f>
        <v/>
      </c>
      <c r="W28" s="82"/>
      <c r="X28" s="42" t="str">
        <f>IFERROR(VLOOKUP(J28,リスト!J:L,3,FALSE),"")</f>
        <v/>
      </c>
      <c r="Y28" s="42"/>
      <c r="Z28" s="82"/>
      <c r="AA28" s="82"/>
      <c r="AB28" s="42"/>
      <c r="AC28" s="42" t="e">
        <f>VLOOKUP(土発!R28,リスト!#REF!,5,FALSE)</f>
        <v>#REF!</v>
      </c>
      <c r="AD28" s="42" t="str">
        <f t="shared" si="2"/>
        <v/>
      </c>
      <c r="AE28" s="42" t="str">
        <f>IF(R28="","",AD28*VLOOKUP(R28,リスト!#REF!,7,FALSE))</f>
        <v/>
      </c>
      <c r="AF28" s="42" t="str">
        <f t="shared" si="3"/>
        <v/>
      </c>
      <c r="AG28" s="42"/>
      <c r="AH28" s="82"/>
    </row>
    <row r="29" spans="1:34" s="43" customFormat="1">
      <c r="A29" s="42">
        <f t="shared" si="0"/>
        <v>23</v>
      </c>
      <c r="B29" s="42" t="str">
        <f>IFERROR(VLOOKUP(C29,リスト!AI$1:AO334,2,FALSE),"")</f>
        <v/>
      </c>
      <c r="C29" s="42" t="str">
        <f t="shared" si="1"/>
        <v>-</v>
      </c>
      <c r="D29" s="82"/>
      <c r="E29" s="82"/>
      <c r="F29" s="83"/>
      <c r="G29" s="83"/>
      <c r="H29" s="84"/>
      <c r="I29" s="42" t="str">
        <f>IFERROR(VLOOKUP(土発!H29,リスト!G$1:H34,2,FALSE),"")</f>
        <v/>
      </c>
      <c r="J29" s="84"/>
      <c r="K29" s="42" t="str">
        <f>IFERROR(VLOOKUP(土発!J29,リスト!J$1:K130,2,FALSE),"")</f>
        <v/>
      </c>
      <c r="L29" s="84"/>
      <c r="M29" s="42" t="str">
        <f>IFERROR(VLOOKUP(土発!L29,リスト!O$1:P4868,2,FALSE),"")</f>
        <v/>
      </c>
      <c r="N29" s="82"/>
      <c r="O29" s="82" t="e">
        <f>VLOOKUP(Q29,リスト!#REF!,2,FALSE)</f>
        <v>#REF!</v>
      </c>
      <c r="P29" s="82" t="e">
        <f>VLOOKUP(O29,リスト!U:AA,2,FALSE)</f>
        <v>#REF!</v>
      </c>
      <c r="Q29" s="84"/>
      <c r="R29" s="45" t="str">
        <f>IFERROR(VLOOKUP(土発!Q29,リスト!W$1:X434,2,FALSE),"")</f>
        <v/>
      </c>
      <c r="S29" s="82"/>
      <c r="T29" s="84"/>
      <c r="U29" s="42" t="str">
        <f>IFERROR(VLOOKUP(T29,リスト!#REF!,2,FALSE),"")</f>
        <v/>
      </c>
      <c r="V29" s="42" t="str">
        <f>IFERROR(VLOOKUP(T29,リスト!#REF!,3,FALSE),"")</f>
        <v/>
      </c>
      <c r="W29" s="82"/>
      <c r="X29" s="42" t="str">
        <f>IFERROR(VLOOKUP(J29,リスト!J:L,3,FALSE),"")</f>
        <v/>
      </c>
      <c r="Y29" s="42"/>
      <c r="Z29" s="82"/>
      <c r="AA29" s="82"/>
      <c r="AB29" s="42"/>
      <c r="AC29" s="42" t="e">
        <f>VLOOKUP(土発!R29,リスト!#REF!,5,FALSE)</f>
        <v>#REF!</v>
      </c>
      <c r="AD29" s="42" t="str">
        <f t="shared" si="2"/>
        <v/>
      </c>
      <c r="AE29" s="42" t="str">
        <f>IF(R29="","",AD29*VLOOKUP(R29,リスト!#REF!,7,FALSE))</f>
        <v/>
      </c>
      <c r="AF29" s="42" t="str">
        <f t="shared" si="3"/>
        <v/>
      </c>
      <c r="AG29" s="42"/>
      <c r="AH29" s="82"/>
    </row>
    <row r="30" spans="1:34" s="43" customFormat="1">
      <c r="A30" s="42">
        <f t="shared" si="0"/>
        <v>24</v>
      </c>
      <c r="B30" s="42" t="str">
        <f>IFERROR(VLOOKUP(C30,リスト!AI$1:AO335,2,FALSE),"")</f>
        <v/>
      </c>
      <c r="C30" s="42" t="str">
        <f t="shared" si="1"/>
        <v>-</v>
      </c>
      <c r="D30" s="82"/>
      <c r="E30" s="82"/>
      <c r="F30" s="83"/>
      <c r="G30" s="83"/>
      <c r="H30" s="84"/>
      <c r="I30" s="42" t="str">
        <f>IFERROR(VLOOKUP(土発!H30,リスト!G$1:H35,2,FALSE),"")</f>
        <v/>
      </c>
      <c r="J30" s="84"/>
      <c r="K30" s="42" t="str">
        <f>IFERROR(VLOOKUP(土発!J30,リスト!J$1:K131,2,FALSE),"")</f>
        <v/>
      </c>
      <c r="L30" s="84"/>
      <c r="M30" s="42" t="str">
        <f>IFERROR(VLOOKUP(土発!L30,リスト!O$1:P4869,2,FALSE),"")</f>
        <v/>
      </c>
      <c r="N30" s="82"/>
      <c r="O30" s="82" t="e">
        <f>VLOOKUP(Q30,リスト!#REF!,2,FALSE)</f>
        <v>#REF!</v>
      </c>
      <c r="P30" s="82" t="e">
        <f>VLOOKUP(O30,リスト!U:AA,2,FALSE)</f>
        <v>#REF!</v>
      </c>
      <c r="Q30" s="84"/>
      <c r="R30" s="45" t="str">
        <f>IFERROR(VLOOKUP(土発!Q30,リスト!W$1:X435,2,FALSE),"")</f>
        <v/>
      </c>
      <c r="S30" s="82"/>
      <c r="T30" s="84"/>
      <c r="U30" s="42" t="str">
        <f>IFERROR(VLOOKUP(T30,リスト!#REF!,2,FALSE),"")</f>
        <v/>
      </c>
      <c r="V30" s="42" t="str">
        <f>IFERROR(VLOOKUP(T30,リスト!#REF!,3,FALSE),"")</f>
        <v/>
      </c>
      <c r="W30" s="82"/>
      <c r="X30" s="42" t="str">
        <f>IFERROR(VLOOKUP(J30,リスト!J:L,3,FALSE),"")</f>
        <v/>
      </c>
      <c r="Y30" s="42"/>
      <c r="Z30" s="82"/>
      <c r="AA30" s="82"/>
      <c r="AB30" s="42"/>
      <c r="AC30" s="42" t="e">
        <f>VLOOKUP(土発!R30,リスト!#REF!,5,FALSE)</f>
        <v>#REF!</v>
      </c>
      <c r="AD30" s="42" t="str">
        <f t="shared" si="2"/>
        <v/>
      </c>
      <c r="AE30" s="42" t="str">
        <f>IF(R30="","",AD30*VLOOKUP(R30,リスト!#REF!,7,FALSE))</f>
        <v/>
      </c>
      <c r="AF30" s="42" t="str">
        <f t="shared" si="3"/>
        <v/>
      </c>
      <c r="AG30" s="42"/>
      <c r="AH30" s="82"/>
    </row>
    <row r="31" spans="1:34" s="43" customFormat="1">
      <c r="A31" s="42">
        <f t="shared" si="0"/>
        <v>25</v>
      </c>
      <c r="B31" s="42" t="str">
        <f>IFERROR(VLOOKUP(C31,リスト!AI$1:AO336,2,FALSE),"")</f>
        <v/>
      </c>
      <c r="C31" s="42" t="str">
        <f t="shared" si="1"/>
        <v>-</v>
      </c>
      <c r="D31" s="82"/>
      <c r="E31" s="82"/>
      <c r="F31" s="83"/>
      <c r="G31" s="83"/>
      <c r="H31" s="84"/>
      <c r="I31" s="42" t="str">
        <f>IFERROR(VLOOKUP(土発!H31,リスト!G$1:H36,2,FALSE),"")</f>
        <v/>
      </c>
      <c r="J31" s="84"/>
      <c r="K31" s="42" t="str">
        <f>IFERROR(VLOOKUP(土発!J31,リスト!J$1:K132,2,FALSE),"")</f>
        <v/>
      </c>
      <c r="L31" s="84"/>
      <c r="M31" s="42" t="str">
        <f>IFERROR(VLOOKUP(土発!L31,リスト!O$1:P4870,2,FALSE),"")</f>
        <v/>
      </c>
      <c r="N31" s="82"/>
      <c r="O31" s="82" t="e">
        <f>VLOOKUP(Q31,リスト!#REF!,2,FALSE)</f>
        <v>#REF!</v>
      </c>
      <c r="P31" s="82" t="e">
        <f>VLOOKUP(O31,リスト!U:AA,2,FALSE)</f>
        <v>#REF!</v>
      </c>
      <c r="Q31" s="84"/>
      <c r="R31" s="45" t="str">
        <f>IFERROR(VLOOKUP(土発!Q31,リスト!W$1:X436,2,FALSE),"")</f>
        <v/>
      </c>
      <c r="S31" s="82"/>
      <c r="T31" s="84"/>
      <c r="U31" s="42" t="str">
        <f>IFERROR(VLOOKUP(T31,リスト!#REF!,2,FALSE),"")</f>
        <v/>
      </c>
      <c r="V31" s="42" t="str">
        <f>IFERROR(VLOOKUP(T31,リスト!#REF!,3,FALSE),"")</f>
        <v/>
      </c>
      <c r="W31" s="82"/>
      <c r="X31" s="42" t="str">
        <f>IFERROR(VLOOKUP(J31,リスト!J:L,3,FALSE),"")</f>
        <v/>
      </c>
      <c r="Y31" s="42"/>
      <c r="Z31" s="82"/>
      <c r="AA31" s="82"/>
      <c r="AB31" s="42"/>
      <c r="AC31" s="42" t="e">
        <f>VLOOKUP(土発!R31,リスト!#REF!,5,FALSE)</f>
        <v>#REF!</v>
      </c>
      <c r="AD31" s="42" t="str">
        <f t="shared" si="2"/>
        <v/>
      </c>
      <c r="AE31" s="42" t="str">
        <f>IF(R31="","",AD31*VLOOKUP(R31,リスト!#REF!,7,FALSE))</f>
        <v/>
      </c>
      <c r="AF31" s="42" t="str">
        <f t="shared" si="3"/>
        <v/>
      </c>
      <c r="AG31" s="42"/>
      <c r="AH31" s="82"/>
    </row>
    <row r="32" spans="1:34" s="43" customFormat="1">
      <c r="A32" s="42">
        <f t="shared" si="0"/>
        <v>26</v>
      </c>
      <c r="B32" s="42" t="str">
        <f>IFERROR(VLOOKUP(C32,リスト!AI$1:AO337,2,FALSE),"")</f>
        <v/>
      </c>
      <c r="C32" s="42" t="str">
        <f t="shared" si="1"/>
        <v>-</v>
      </c>
      <c r="D32" s="82"/>
      <c r="E32" s="82"/>
      <c r="F32" s="83"/>
      <c r="G32" s="83"/>
      <c r="H32" s="84"/>
      <c r="I32" s="42" t="str">
        <f>IFERROR(VLOOKUP(土発!H32,リスト!G$1:H37,2,FALSE),"")</f>
        <v/>
      </c>
      <c r="J32" s="84"/>
      <c r="K32" s="42" t="str">
        <f>IFERROR(VLOOKUP(土発!J32,リスト!J$1:K133,2,FALSE),"")</f>
        <v/>
      </c>
      <c r="L32" s="84"/>
      <c r="M32" s="42" t="str">
        <f>IFERROR(VLOOKUP(土発!L32,リスト!O$1:P4871,2,FALSE),"")</f>
        <v/>
      </c>
      <c r="N32" s="82"/>
      <c r="O32" s="82" t="e">
        <f>VLOOKUP(Q32,リスト!#REF!,2,FALSE)</f>
        <v>#REF!</v>
      </c>
      <c r="P32" s="82" t="e">
        <f>VLOOKUP(O32,リスト!U:AA,2,FALSE)</f>
        <v>#REF!</v>
      </c>
      <c r="Q32" s="84"/>
      <c r="R32" s="45" t="str">
        <f>IFERROR(VLOOKUP(土発!Q32,リスト!W$1:X437,2,FALSE),"")</f>
        <v/>
      </c>
      <c r="S32" s="82"/>
      <c r="T32" s="84"/>
      <c r="U32" s="42" t="str">
        <f>IFERROR(VLOOKUP(T32,リスト!#REF!,2,FALSE),"")</f>
        <v/>
      </c>
      <c r="V32" s="42" t="str">
        <f>IFERROR(VLOOKUP(T32,リスト!#REF!,3,FALSE),"")</f>
        <v/>
      </c>
      <c r="W32" s="82"/>
      <c r="X32" s="42" t="str">
        <f>IFERROR(VLOOKUP(J32,リスト!J:L,3,FALSE),"")</f>
        <v/>
      </c>
      <c r="Y32" s="42"/>
      <c r="Z32" s="82"/>
      <c r="AA32" s="82"/>
      <c r="AB32" s="42"/>
      <c r="AC32" s="42" t="e">
        <f>VLOOKUP(土発!R32,リスト!#REF!,5,FALSE)</f>
        <v>#REF!</v>
      </c>
      <c r="AD32" s="42" t="str">
        <f t="shared" si="2"/>
        <v/>
      </c>
      <c r="AE32" s="42" t="str">
        <f>IF(R32="","",AD32*VLOOKUP(R32,リスト!#REF!,7,FALSE))</f>
        <v/>
      </c>
      <c r="AF32" s="42" t="str">
        <f t="shared" si="3"/>
        <v/>
      </c>
      <c r="AG32" s="42"/>
      <c r="AH32" s="82"/>
    </row>
    <row r="33" spans="1:34" s="43" customFormat="1">
      <c r="A33" s="42">
        <f t="shared" si="0"/>
        <v>27</v>
      </c>
      <c r="B33" s="42" t="str">
        <f>IFERROR(VLOOKUP(C33,リスト!AI$1:AO338,2,FALSE),"")</f>
        <v/>
      </c>
      <c r="C33" s="42" t="str">
        <f t="shared" si="1"/>
        <v>-</v>
      </c>
      <c r="D33" s="82"/>
      <c r="E33" s="82"/>
      <c r="F33" s="83"/>
      <c r="G33" s="83"/>
      <c r="H33" s="84"/>
      <c r="I33" s="42" t="str">
        <f>IFERROR(VLOOKUP(土発!H33,リスト!G$1:H38,2,FALSE),"")</f>
        <v/>
      </c>
      <c r="J33" s="84"/>
      <c r="K33" s="42" t="str">
        <f>IFERROR(VLOOKUP(土発!J33,リスト!J$1:K134,2,FALSE),"")</f>
        <v/>
      </c>
      <c r="L33" s="84"/>
      <c r="M33" s="42" t="str">
        <f>IFERROR(VLOOKUP(土発!L33,リスト!O$1:P4872,2,FALSE),"")</f>
        <v/>
      </c>
      <c r="N33" s="82"/>
      <c r="O33" s="82" t="e">
        <f>VLOOKUP(Q33,リスト!#REF!,2,FALSE)</f>
        <v>#REF!</v>
      </c>
      <c r="P33" s="82" t="e">
        <f>VLOOKUP(O33,リスト!U:AA,2,FALSE)</f>
        <v>#REF!</v>
      </c>
      <c r="Q33" s="84"/>
      <c r="R33" s="45" t="str">
        <f>IFERROR(VLOOKUP(土発!Q33,リスト!W$1:X438,2,FALSE),"")</f>
        <v/>
      </c>
      <c r="S33" s="82"/>
      <c r="T33" s="84"/>
      <c r="U33" s="42" t="str">
        <f>IFERROR(VLOOKUP(T33,リスト!#REF!,2,FALSE),"")</f>
        <v/>
      </c>
      <c r="V33" s="42" t="str">
        <f>IFERROR(VLOOKUP(T33,リスト!#REF!,3,FALSE),"")</f>
        <v/>
      </c>
      <c r="W33" s="82"/>
      <c r="X33" s="42" t="str">
        <f>IFERROR(VLOOKUP(J33,リスト!J:L,3,FALSE),"")</f>
        <v/>
      </c>
      <c r="Y33" s="42"/>
      <c r="Z33" s="82"/>
      <c r="AA33" s="82"/>
      <c r="AB33" s="42"/>
      <c r="AC33" s="42" t="e">
        <f>VLOOKUP(土発!R33,リスト!#REF!,5,FALSE)</f>
        <v>#REF!</v>
      </c>
      <c r="AD33" s="42" t="str">
        <f t="shared" si="2"/>
        <v/>
      </c>
      <c r="AE33" s="42" t="str">
        <f>IF(R33="","",AD33*VLOOKUP(R33,リスト!#REF!,7,FALSE))</f>
        <v/>
      </c>
      <c r="AF33" s="42" t="str">
        <f t="shared" si="3"/>
        <v/>
      </c>
      <c r="AG33" s="42"/>
      <c r="AH33" s="82"/>
    </row>
    <row r="34" spans="1:34" s="43" customFormat="1">
      <c r="A34" s="42">
        <f t="shared" si="0"/>
        <v>28</v>
      </c>
      <c r="B34" s="42" t="str">
        <f>IFERROR(VLOOKUP(C34,リスト!AI$1:AO339,2,FALSE),"")</f>
        <v/>
      </c>
      <c r="C34" s="42" t="str">
        <f t="shared" si="1"/>
        <v>-</v>
      </c>
      <c r="D34" s="82"/>
      <c r="E34" s="82"/>
      <c r="F34" s="83"/>
      <c r="G34" s="83"/>
      <c r="H34" s="84"/>
      <c r="I34" s="42" t="str">
        <f>IFERROR(VLOOKUP(土発!H34,リスト!G$1:H39,2,FALSE),"")</f>
        <v/>
      </c>
      <c r="J34" s="84"/>
      <c r="K34" s="42" t="str">
        <f>IFERROR(VLOOKUP(土発!J34,リスト!J$1:K135,2,FALSE),"")</f>
        <v/>
      </c>
      <c r="L34" s="84"/>
      <c r="M34" s="42" t="str">
        <f>IFERROR(VLOOKUP(土発!L34,リスト!O$1:P4873,2,FALSE),"")</f>
        <v/>
      </c>
      <c r="N34" s="82"/>
      <c r="O34" s="82" t="e">
        <f>VLOOKUP(Q34,リスト!#REF!,2,FALSE)</f>
        <v>#REF!</v>
      </c>
      <c r="P34" s="82" t="e">
        <f>VLOOKUP(O34,リスト!U:AA,2,FALSE)</f>
        <v>#REF!</v>
      </c>
      <c r="Q34" s="84"/>
      <c r="R34" s="45" t="str">
        <f>IFERROR(VLOOKUP(土発!Q34,リスト!W$1:X439,2,FALSE),"")</f>
        <v/>
      </c>
      <c r="S34" s="82"/>
      <c r="T34" s="84"/>
      <c r="U34" s="42" t="str">
        <f>IFERROR(VLOOKUP(T34,リスト!#REF!,2,FALSE),"")</f>
        <v/>
      </c>
      <c r="V34" s="42" t="str">
        <f>IFERROR(VLOOKUP(T34,リスト!#REF!,3,FALSE),"")</f>
        <v/>
      </c>
      <c r="W34" s="82"/>
      <c r="X34" s="42" t="str">
        <f>IFERROR(VLOOKUP(J34,リスト!J:L,3,FALSE),"")</f>
        <v/>
      </c>
      <c r="Y34" s="42"/>
      <c r="Z34" s="82"/>
      <c r="AA34" s="82"/>
      <c r="AB34" s="42"/>
      <c r="AC34" s="42" t="e">
        <f>VLOOKUP(土発!R34,リスト!#REF!,5,FALSE)</f>
        <v>#REF!</v>
      </c>
      <c r="AD34" s="42" t="str">
        <f t="shared" si="2"/>
        <v/>
      </c>
      <c r="AE34" s="42" t="str">
        <f>IF(R34="","",AD34*VLOOKUP(R34,リスト!#REF!,7,FALSE))</f>
        <v/>
      </c>
      <c r="AF34" s="42" t="str">
        <f t="shared" si="3"/>
        <v/>
      </c>
      <c r="AG34" s="42"/>
      <c r="AH34" s="82"/>
    </row>
    <row r="35" spans="1:34" s="43" customFormat="1">
      <c r="A35" s="42">
        <f t="shared" si="0"/>
        <v>29</v>
      </c>
      <c r="B35" s="42" t="str">
        <f>IFERROR(VLOOKUP(C35,リスト!AI$1:AO340,2,FALSE),"")</f>
        <v/>
      </c>
      <c r="C35" s="42" t="str">
        <f t="shared" si="1"/>
        <v>-</v>
      </c>
      <c r="D35" s="82"/>
      <c r="E35" s="82"/>
      <c r="F35" s="83"/>
      <c r="G35" s="83"/>
      <c r="H35" s="84"/>
      <c r="I35" s="42" t="str">
        <f>IFERROR(VLOOKUP(土発!H35,リスト!G$1:H40,2,FALSE),"")</f>
        <v/>
      </c>
      <c r="J35" s="84"/>
      <c r="K35" s="42" t="str">
        <f>IFERROR(VLOOKUP(土発!J35,リスト!J$1:K136,2,FALSE),"")</f>
        <v/>
      </c>
      <c r="L35" s="84"/>
      <c r="M35" s="42" t="str">
        <f>IFERROR(VLOOKUP(土発!L35,リスト!O$1:P4874,2,FALSE),"")</f>
        <v/>
      </c>
      <c r="N35" s="82"/>
      <c r="O35" s="82" t="e">
        <f>VLOOKUP(Q35,リスト!#REF!,2,FALSE)</f>
        <v>#REF!</v>
      </c>
      <c r="P35" s="82" t="e">
        <f>VLOOKUP(O35,リスト!U:AA,2,FALSE)</f>
        <v>#REF!</v>
      </c>
      <c r="Q35" s="84"/>
      <c r="R35" s="45" t="str">
        <f>IFERROR(VLOOKUP(土発!Q35,リスト!W$1:X440,2,FALSE),"")</f>
        <v/>
      </c>
      <c r="S35" s="82"/>
      <c r="T35" s="84"/>
      <c r="U35" s="42" t="str">
        <f>IFERROR(VLOOKUP(T35,リスト!#REF!,2,FALSE),"")</f>
        <v/>
      </c>
      <c r="V35" s="42" t="str">
        <f>IFERROR(VLOOKUP(T35,リスト!#REF!,3,FALSE),"")</f>
        <v/>
      </c>
      <c r="W35" s="82"/>
      <c r="X35" s="42" t="str">
        <f>IFERROR(VLOOKUP(J35,リスト!J:L,3,FALSE),"")</f>
        <v/>
      </c>
      <c r="Y35" s="42"/>
      <c r="Z35" s="82"/>
      <c r="AA35" s="82"/>
      <c r="AB35" s="42"/>
      <c r="AC35" s="42" t="e">
        <f>VLOOKUP(土発!R35,リスト!#REF!,5,FALSE)</f>
        <v>#REF!</v>
      </c>
      <c r="AD35" s="42" t="str">
        <f t="shared" si="2"/>
        <v/>
      </c>
      <c r="AE35" s="42" t="str">
        <f>IF(R35="","",AD35*VLOOKUP(R35,リスト!#REF!,7,FALSE))</f>
        <v/>
      </c>
      <c r="AF35" s="42" t="str">
        <f t="shared" si="3"/>
        <v/>
      </c>
      <c r="AG35" s="42"/>
      <c r="AH35" s="82"/>
    </row>
    <row r="36" spans="1:34" s="43" customFormat="1">
      <c r="A36" s="42">
        <f t="shared" si="0"/>
        <v>30</v>
      </c>
      <c r="B36" s="42" t="str">
        <f>IFERROR(VLOOKUP(C36,リスト!AI$1:AO341,2,FALSE),"")</f>
        <v/>
      </c>
      <c r="C36" s="42" t="str">
        <f t="shared" si="1"/>
        <v>-</v>
      </c>
      <c r="D36" s="82"/>
      <c r="E36" s="82"/>
      <c r="F36" s="83"/>
      <c r="G36" s="83"/>
      <c r="H36" s="84"/>
      <c r="I36" s="42" t="str">
        <f>IFERROR(VLOOKUP(土発!H36,リスト!G$1:H41,2,FALSE),"")</f>
        <v/>
      </c>
      <c r="J36" s="84"/>
      <c r="K36" s="42" t="str">
        <f>IFERROR(VLOOKUP(土発!J36,リスト!J$1:K137,2,FALSE),"")</f>
        <v/>
      </c>
      <c r="L36" s="84"/>
      <c r="M36" s="42" t="str">
        <f>IFERROR(VLOOKUP(土発!L36,リスト!O$1:P4875,2,FALSE),"")</f>
        <v/>
      </c>
      <c r="N36" s="82"/>
      <c r="O36" s="82" t="e">
        <f>VLOOKUP(Q36,リスト!#REF!,2,FALSE)</f>
        <v>#REF!</v>
      </c>
      <c r="P36" s="82" t="e">
        <f>VLOOKUP(O36,リスト!U:AA,2,FALSE)</f>
        <v>#REF!</v>
      </c>
      <c r="Q36" s="84"/>
      <c r="R36" s="45" t="str">
        <f>IFERROR(VLOOKUP(土発!Q36,リスト!W$1:X441,2,FALSE),"")</f>
        <v/>
      </c>
      <c r="S36" s="82"/>
      <c r="T36" s="84"/>
      <c r="U36" s="42" t="str">
        <f>IFERROR(VLOOKUP(T36,リスト!#REF!,2,FALSE),"")</f>
        <v/>
      </c>
      <c r="V36" s="42" t="str">
        <f>IFERROR(VLOOKUP(T36,リスト!#REF!,3,FALSE),"")</f>
        <v/>
      </c>
      <c r="W36" s="82"/>
      <c r="X36" s="42" t="str">
        <f>IFERROR(VLOOKUP(J36,リスト!J:L,3,FALSE),"")</f>
        <v/>
      </c>
      <c r="Y36" s="42"/>
      <c r="Z36" s="82"/>
      <c r="AA36" s="82"/>
      <c r="AB36" s="42"/>
      <c r="AC36" s="42" t="e">
        <f>VLOOKUP(土発!R36,リスト!#REF!,5,FALSE)</f>
        <v>#REF!</v>
      </c>
      <c r="AD36" s="42" t="str">
        <f t="shared" si="2"/>
        <v/>
      </c>
      <c r="AE36" s="42" t="str">
        <f>IF(R36="","",AD36*VLOOKUP(R36,リスト!#REF!,7,FALSE))</f>
        <v/>
      </c>
      <c r="AF36" s="42" t="str">
        <f t="shared" si="3"/>
        <v/>
      </c>
      <c r="AG36" s="42"/>
      <c r="AH36" s="82"/>
    </row>
    <row r="37" spans="1:34" s="43" customFormat="1">
      <c r="A37" s="42">
        <f t="shared" si="0"/>
        <v>31</v>
      </c>
      <c r="B37" s="42" t="str">
        <f>IFERROR(VLOOKUP(C37,リスト!AI$1:AO342,2,FALSE),"")</f>
        <v/>
      </c>
      <c r="C37" s="42" t="str">
        <f t="shared" si="1"/>
        <v>-</v>
      </c>
      <c r="D37" s="82"/>
      <c r="E37" s="82"/>
      <c r="F37" s="83"/>
      <c r="G37" s="83"/>
      <c r="H37" s="84"/>
      <c r="I37" s="42" t="str">
        <f>IFERROR(VLOOKUP(土発!H37,リスト!G$1:H42,2,FALSE),"")</f>
        <v/>
      </c>
      <c r="J37" s="84"/>
      <c r="K37" s="42" t="str">
        <f>IFERROR(VLOOKUP(土発!J37,リスト!J$1:K138,2,FALSE),"")</f>
        <v/>
      </c>
      <c r="L37" s="84"/>
      <c r="M37" s="42" t="str">
        <f>IFERROR(VLOOKUP(土発!L37,リスト!O$1:P4876,2,FALSE),"")</f>
        <v/>
      </c>
      <c r="N37" s="82"/>
      <c r="O37" s="82" t="e">
        <f>VLOOKUP(Q37,リスト!#REF!,2,FALSE)</f>
        <v>#REF!</v>
      </c>
      <c r="P37" s="82" t="e">
        <f>VLOOKUP(O37,リスト!U:AA,2,FALSE)</f>
        <v>#REF!</v>
      </c>
      <c r="Q37" s="84"/>
      <c r="R37" s="45" t="str">
        <f>IFERROR(VLOOKUP(土発!Q37,リスト!W$1:X442,2,FALSE),"")</f>
        <v/>
      </c>
      <c r="S37" s="82"/>
      <c r="T37" s="84"/>
      <c r="U37" s="42" t="str">
        <f>IFERROR(VLOOKUP(T37,リスト!#REF!,2,FALSE),"")</f>
        <v/>
      </c>
      <c r="V37" s="42" t="str">
        <f>IFERROR(VLOOKUP(T37,リスト!#REF!,3,FALSE),"")</f>
        <v/>
      </c>
      <c r="W37" s="82"/>
      <c r="X37" s="42" t="str">
        <f>IFERROR(VLOOKUP(J37,リスト!J:L,3,FALSE),"")</f>
        <v/>
      </c>
      <c r="Y37" s="42"/>
      <c r="Z37" s="82"/>
      <c r="AA37" s="82"/>
      <c r="AB37" s="42"/>
      <c r="AC37" s="42" t="e">
        <f>VLOOKUP(土発!R37,リスト!#REF!,5,FALSE)</f>
        <v>#REF!</v>
      </c>
      <c r="AD37" s="42" t="str">
        <f t="shared" si="2"/>
        <v/>
      </c>
      <c r="AE37" s="42" t="str">
        <f>IF(R37="","",AD37*VLOOKUP(R37,リスト!#REF!,7,FALSE))</f>
        <v/>
      </c>
      <c r="AF37" s="42" t="str">
        <f t="shared" si="3"/>
        <v/>
      </c>
      <c r="AG37" s="42"/>
      <c r="AH37" s="82"/>
    </row>
    <row r="38" spans="1:34" s="43" customFormat="1">
      <c r="A38" s="42">
        <f t="shared" si="0"/>
        <v>32</v>
      </c>
      <c r="B38" s="42" t="str">
        <f>IFERROR(VLOOKUP(C38,リスト!AI$1:AO343,2,FALSE),"")</f>
        <v/>
      </c>
      <c r="C38" s="42" t="str">
        <f t="shared" si="1"/>
        <v>-</v>
      </c>
      <c r="D38" s="82"/>
      <c r="E38" s="82"/>
      <c r="F38" s="83"/>
      <c r="G38" s="83"/>
      <c r="H38" s="84"/>
      <c r="I38" s="42" t="str">
        <f>IFERROR(VLOOKUP(土発!H38,リスト!G$1:H43,2,FALSE),"")</f>
        <v/>
      </c>
      <c r="J38" s="84"/>
      <c r="K38" s="42" t="str">
        <f>IFERROR(VLOOKUP(土発!J38,リスト!J$1:K139,2,FALSE),"")</f>
        <v/>
      </c>
      <c r="L38" s="84"/>
      <c r="M38" s="42" t="str">
        <f>IFERROR(VLOOKUP(土発!L38,リスト!O$1:P4877,2,FALSE),"")</f>
        <v/>
      </c>
      <c r="N38" s="82"/>
      <c r="O38" s="82" t="e">
        <f>VLOOKUP(Q38,リスト!#REF!,2,FALSE)</f>
        <v>#REF!</v>
      </c>
      <c r="P38" s="82" t="e">
        <f>VLOOKUP(O38,リスト!U:AA,2,FALSE)</f>
        <v>#REF!</v>
      </c>
      <c r="Q38" s="84"/>
      <c r="R38" s="45" t="str">
        <f>IFERROR(VLOOKUP(土発!Q38,リスト!W$1:X443,2,FALSE),"")</f>
        <v/>
      </c>
      <c r="S38" s="82"/>
      <c r="T38" s="84"/>
      <c r="U38" s="42" t="str">
        <f>IFERROR(VLOOKUP(T38,リスト!#REF!,2,FALSE),"")</f>
        <v/>
      </c>
      <c r="V38" s="42" t="str">
        <f>IFERROR(VLOOKUP(T38,リスト!#REF!,3,FALSE),"")</f>
        <v/>
      </c>
      <c r="W38" s="82"/>
      <c r="X38" s="42" t="str">
        <f>IFERROR(VLOOKUP(J38,リスト!J:L,3,FALSE),"")</f>
        <v/>
      </c>
      <c r="Y38" s="42"/>
      <c r="Z38" s="82"/>
      <c r="AA38" s="82"/>
      <c r="AB38" s="42"/>
      <c r="AC38" s="42" t="e">
        <f>VLOOKUP(土発!R38,リスト!#REF!,5,FALSE)</f>
        <v>#REF!</v>
      </c>
      <c r="AD38" s="42" t="str">
        <f t="shared" si="2"/>
        <v/>
      </c>
      <c r="AE38" s="42" t="str">
        <f>IF(R38="","",AD38*VLOOKUP(R38,リスト!#REF!,7,FALSE))</f>
        <v/>
      </c>
      <c r="AF38" s="42" t="str">
        <f t="shared" si="3"/>
        <v/>
      </c>
      <c r="AG38" s="42"/>
      <c r="AH38" s="82"/>
    </row>
    <row r="39" spans="1:34" s="43" customFormat="1">
      <c r="A39" s="42">
        <f t="shared" si="0"/>
        <v>33</v>
      </c>
      <c r="B39" s="42" t="str">
        <f>IFERROR(VLOOKUP(C39,リスト!AI$1:AO344,2,FALSE),"")</f>
        <v/>
      </c>
      <c r="C39" s="42" t="str">
        <f t="shared" si="1"/>
        <v>-</v>
      </c>
      <c r="D39" s="82"/>
      <c r="E39" s="82"/>
      <c r="F39" s="83"/>
      <c r="G39" s="83"/>
      <c r="H39" s="84"/>
      <c r="I39" s="42" t="str">
        <f>IFERROR(VLOOKUP(土発!H39,リスト!G$1:H44,2,FALSE),"")</f>
        <v/>
      </c>
      <c r="J39" s="84"/>
      <c r="K39" s="42" t="str">
        <f>IFERROR(VLOOKUP(土発!J39,リスト!J$1:K140,2,FALSE),"")</f>
        <v/>
      </c>
      <c r="L39" s="84"/>
      <c r="M39" s="42" t="str">
        <f>IFERROR(VLOOKUP(土発!L39,リスト!O$1:P4878,2,FALSE),"")</f>
        <v/>
      </c>
      <c r="N39" s="82"/>
      <c r="O39" s="82" t="e">
        <f>VLOOKUP(Q39,リスト!#REF!,2,FALSE)</f>
        <v>#REF!</v>
      </c>
      <c r="P39" s="82" t="e">
        <f>VLOOKUP(O39,リスト!U:AA,2,FALSE)</f>
        <v>#REF!</v>
      </c>
      <c r="Q39" s="84"/>
      <c r="R39" s="45" t="str">
        <f>IFERROR(VLOOKUP(土発!Q39,リスト!W$1:X444,2,FALSE),"")</f>
        <v/>
      </c>
      <c r="S39" s="82"/>
      <c r="T39" s="84"/>
      <c r="U39" s="42" t="str">
        <f>IFERROR(VLOOKUP(T39,リスト!#REF!,2,FALSE),"")</f>
        <v/>
      </c>
      <c r="V39" s="42" t="str">
        <f>IFERROR(VLOOKUP(T39,リスト!#REF!,3,FALSE),"")</f>
        <v/>
      </c>
      <c r="W39" s="82"/>
      <c r="X39" s="42" t="str">
        <f>IFERROR(VLOOKUP(J39,リスト!J:L,3,FALSE),"")</f>
        <v/>
      </c>
      <c r="Y39" s="42"/>
      <c r="Z39" s="82"/>
      <c r="AA39" s="82"/>
      <c r="AB39" s="42"/>
      <c r="AC39" s="42" t="e">
        <f>VLOOKUP(土発!R39,リスト!#REF!,5,FALSE)</f>
        <v>#REF!</v>
      </c>
      <c r="AD39" s="42" t="str">
        <f t="shared" si="2"/>
        <v/>
      </c>
      <c r="AE39" s="42" t="str">
        <f>IF(R39="","",AD39*VLOOKUP(R39,リスト!#REF!,7,FALSE))</f>
        <v/>
      </c>
      <c r="AF39" s="42" t="str">
        <f t="shared" si="3"/>
        <v/>
      </c>
      <c r="AG39" s="42"/>
      <c r="AH39" s="82"/>
    </row>
    <row r="40" spans="1:34" s="43" customFormat="1">
      <c r="A40" s="42">
        <f t="shared" si="0"/>
        <v>34</v>
      </c>
      <c r="B40" s="42" t="str">
        <f>IFERROR(VLOOKUP(C40,リスト!AI$1:AO345,2,FALSE),"")</f>
        <v/>
      </c>
      <c r="C40" s="42" t="str">
        <f t="shared" si="1"/>
        <v>-</v>
      </c>
      <c r="D40" s="82"/>
      <c r="E40" s="82"/>
      <c r="F40" s="83"/>
      <c r="G40" s="83"/>
      <c r="H40" s="84"/>
      <c r="I40" s="42" t="str">
        <f>IFERROR(VLOOKUP(土発!H40,リスト!G$1:H45,2,FALSE),"")</f>
        <v/>
      </c>
      <c r="J40" s="84"/>
      <c r="K40" s="42" t="str">
        <f>IFERROR(VLOOKUP(土発!J40,リスト!J$1:K141,2,FALSE),"")</f>
        <v/>
      </c>
      <c r="L40" s="84"/>
      <c r="M40" s="42" t="str">
        <f>IFERROR(VLOOKUP(土発!L40,リスト!O$1:P4879,2,FALSE),"")</f>
        <v/>
      </c>
      <c r="N40" s="82"/>
      <c r="O40" s="82" t="e">
        <f>VLOOKUP(Q40,リスト!#REF!,2,FALSE)</f>
        <v>#REF!</v>
      </c>
      <c r="P40" s="82" t="e">
        <f>VLOOKUP(O40,リスト!U:AA,2,FALSE)</f>
        <v>#REF!</v>
      </c>
      <c r="Q40" s="84"/>
      <c r="R40" s="45" t="str">
        <f>IFERROR(VLOOKUP(土発!Q40,リスト!W$1:X445,2,FALSE),"")</f>
        <v/>
      </c>
      <c r="S40" s="82"/>
      <c r="T40" s="84"/>
      <c r="U40" s="42" t="str">
        <f>IFERROR(VLOOKUP(T40,リスト!#REF!,2,FALSE),"")</f>
        <v/>
      </c>
      <c r="V40" s="42" t="str">
        <f>IFERROR(VLOOKUP(T40,リスト!#REF!,3,FALSE),"")</f>
        <v/>
      </c>
      <c r="W40" s="82"/>
      <c r="X40" s="42" t="str">
        <f>IFERROR(VLOOKUP(J40,リスト!J:L,3,FALSE),"")</f>
        <v/>
      </c>
      <c r="Y40" s="42"/>
      <c r="Z40" s="82"/>
      <c r="AA40" s="82"/>
      <c r="AB40" s="42"/>
      <c r="AC40" s="42" t="e">
        <f>VLOOKUP(土発!R40,リスト!#REF!,5,FALSE)</f>
        <v>#REF!</v>
      </c>
      <c r="AD40" s="42" t="str">
        <f t="shared" si="2"/>
        <v/>
      </c>
      <c r="AE40" s="42" t="str">
        <f>IF(R40="","",AD40*VLOOKUP(R40,リスト!#REF!,7,FALSE))</f>
        <v/>
      </c>
      <c r="AF40" s="42" t="str">
        <f t="shared" si="3"/>
        <v/>
      </c>
      <c r="AG40" s="42"/>
      <c r="AH40" s="82"/>
    </row>
    <row r="41" spans="1:34" s="43" customFormat="1">
      <c r="A41" s="42">
        <f t="shared" si="0"/>
        <v>35</v>
      </c>
      <c r="B41" s="42" t="str">
        <f>IFERROR(VLOOKUP(C41,リスト!AI$1:AO346,2,FALSE),"")</f>
        <v/>
      </c>
      <c r="C41" s="42" t="str">
        <f t="shared" si="1"/>
        <v>-</v>
      </c>
      <c r="D41" s="82"/>
      <c r="E41" s="82"/>
      <c r="F41" s="83"/>
      <c r="G41" s="83"/>
      <c r="H41" s="84"/>
      <c r="I41" s="42" t="str">
        <f>IFERROR(VLOOKUP(土発!H41,リスト!G$1:H46,2,FALSE),"")</f>
        <v/>
      </c>
      <c r="J41" s="84"/>
      <c r="K41" s="42" t="str">
        <f>IFERROR(VLOOKUP(土発!J41,リスト!J$1:K142,2,FALSE),"")</f>
        <v/>
      </c>
      <c r="L41" s="84"/>
      <c r="M41" s="42" t="str">
        <f>IFERROR(VLOOKUP(土発!L41,リスト!O$1:P4880,2,FALSE),"")</f>
        <v/>
      </c>
      <c r="N41" s="82"/>
      <c r="O41" s="82" t="e">
        <f>VLOOKUP(Q41,リスト!#REF!,2,FALSE)</f>
        <v>#REF!</v>
      </c>
      <c r="P41" s="82" t="e">
        <f>VLOOKUP(O41,リスト!U:AA,2,FALSE)</f>
        <v>#REF!</v>
      </c>
      <c r="Q41" s="84"/>
      <c r="R41" s="45" t="str">
        <f>IFERROR(VLOOKUP(土発!Q41,リスト!W$1:X446,2,FALSE),"")</f>
        <v/>
      </c>
      <c r="S41" s="82"/>
      <c r="T41" s="84"/>
      <c r="U41" s="42" t="str">
        <f>IFERROR(VLOOKUP(T41,リスト!#REF!,2,FALSE),"")</f>
        <v/>
      </c>
      <c r="V41" s="42" t="str">
        <f>IFERROR(VLOOKUP(T41,リスト!#REF!,3,FALSE),"")</f>
        <v/>
      </c>
      <c r="W41" s="82"/>
      <c r="X41" s="42" t="str">
        <f>IFERROR(VLOOKUP(J41,リスト!J:L,3,FALSE),"")</f>
        <v/>
      </c>
      <c r="Y41" s="42"/>
      <c r="Z41" s="82"/>
      <c r="AA41" s="82"/>
      <c r="AB41" s="42"/>
      <c r="AC41" s="42" t="e">
        <f>VLOOKUP(土発!R41,リスト!#REF!,5,FALSE)</f>
        <v>#REF!</v>
      </c>
      <c r="AD41" s="42" t="str">
        <f t="shared" si="2"/>
        <v/>
      </c>
      <c r="AE41" s="42" t="str">
        <f>IF(R41="","",AD41*VLOOKUP(R41,リスト!#REF!,7,FALSE))</f>
        <v/>
      </c>
      <c r="AF41" s="42" t="str">
        <f t="shared" si="3"/>
        <v/>
      </c>
      <c r="AG41" s="42"/>
      <c r="AH41" s="82"/>
    </row>
    <row r="42" spans="1:34" s="43" customFormat="1">
      <c r="A42" s="42">
        <f t="shared" si="0"/>
        <v>36</v>
      </c>
      <c r="B42" s="42" t="str">
        <f>IFERROR(VLOOKUP(C42,リスト!AI$1:AO347,2,FALSE),"")</f>
        <v/>
      </c>
      <c r="C42" s="42" t="str">
        <f t="shared" si="1"/>
        <v>-</v>
      </c>
      <c r="D42" s="82"/>
      <c r="E42" s="82"/>
      <c r="F42" s="83"/>
      <c r="G42" s="83"/>
      <c r="H42" s="84"/>
      <c r="I42" s="42" t="str">
        <f>IFERROR(VLOOKUP(土発!H42,リスト!G$1:H47,2,FALSE),"")</f>
        <v/>
      </c>
      <c r="J42" s="84"/>
      <c r="K42" s="42" t="str">
        <f>IFERROR(VLOOKUP(土発!J42,リスト!J$1:K143,2,FALSE),"")</f>
        <v/>
      </c>
      <c r="L42" s="84"/>
      <c r="M42" s="42" t="str">
        <f>IFERROR(VLOOKUP(土発!L42,リスト!O$1:P4881,2,FALSE),"")</f>
        <v/>
      </c>
      <c r="N42" s="82"/>
      <c r="O42" s="82" t="e">
        <f>VLOOKUP(Q42,リスト!#REF!,2,FALSE)</f>
        <v>#REF!</v>
      </c>
      <c r="P42" s="82" t="e">
        <f>VLOOKUP(O42,リスト!U:AA,2,FALSE)</f>
        <v>#REF!</v>
      </c>
      <c r="Q42" s="84"/>
      <c r="R42" s="45" t="str">
        <f>IFERROR(VLOOKUP(土発!Q42,リスト!W$1:X447,2,FALSE),"")</f>
        <v/>
      </c>
      <c r="S42" s="82"/>
      <c r="T42" s="84"/>
      <c r="U42" s="42" t="str">
        <f>IFERROR(VLOOKUP(T42,リスト!#REF!,2,FALSE),"")</f>
        <v/>
      </c>
      <c r="V42" s="42" t="str">
        <f>IFERROR(VLOOKUP(T42,リスト!#REF!,3,FALSE),"")</f>
        <v/>
      </c>
      <c r="W42" s="82"/>
      <c r="X42" s="42" t="str">
        <f>IFERROR(VLOOKUP(J42,リスト!J:L,3,FALSE),"")</f>
        <v/>
      </c>
      <c r="Y42" s="42"/>
      <c r="Z42" s="82"/>
      <c r="AA42" s="82"/>
      <c r="AB42" s="42"/>
      <c r="AC42" s="42" t="e">
        <f>VLOOKUP(土発!R42,リスト!#REF!,5,FALSE)</f>
        <v>#REF!</v>
      </c>
      <c r="AD42" s="42" t="str">
        <f t="shared" si="2"/>
        <v/>
      </c>
      <c r="AE42" s="42" t="str">
        <f>IF(R42="","",AD42*VLOOKUP(R42,リスト!#REF!,7,FALSE))</f>
        <v/>
      </c>
      <c r="AF42" s="42" t="str">
        <f t="shared" si="3"/>
        <v/>
      </c>
      <c r="AG42" s="42"/>
      <c r="AH42" s="82"/>
    </row>
    <row r="43" spans="1:34" s="43" customFormat="1">
      <c r="A43" s="42">
        <f t="shared" si="0"/>
        <v>37</v>
      </c>
      <c r="B43" s="42" t="str">
        <f>IFERROR(VLOOKUP(C43,リスト!AI$1:AO348,2,FALSE),"")</f>
        <v/>
      </c>
      <c r="C43" s="42" t="str">
        <f t="shared" si="1"/>
        <v>-</v>
      </c>
      <c r="D43" s="82"/>
      <c r="E43" s="82"/>
      <c r="F43" s="83"/>
      <c r="G43" s="83"/>
      <c r="H43" s="84"/>
      <c r="I43" s="42" t="str">
        <f>IFERROR(VLOOKUP(土発!H43,リスト!G$1:H48,2,FALSE),"")</f>
        <v/>
      </c>
      <c r="J43" s="84"/>
      <c r="K43" s="42" t="str">
        <f>IFERROR(VLOOKUP(土発!J43,リスト!J$1:K144,2,FALSE),"")</f>
        <v/>
      </c>
      <c r="L43" s="84"/>
      <c r="M43" s="42" t="str">
        <f>IFERROR(VLOOKUP(土発!L43,リスト!O$1:P4882,2,FALSE),"")</f>
        <v/>
      </c>
      <c r="N43" s="82"/>
      <c r="O43" s="82" t="e">
        <f>VLOOKUP(Q43,リスト!#REF!,2,FALSE)</f>
        <v>#REF!</v>
      </c>
      <c r="P43" s="82" t="e">
        <f>VLOOKUP(O43,リスト!U:AA,2,FALSE)</f>
        <v>#REF!</v>
      </c>
      <c r="Q43" s="84"/>
      <c r="R43" s="45" t="str">
        <f>IFERROR(VLOOKUP(土発!Q43,リスト!W$1:X448,2,FALSE),"")</f>
        <v/>
      </c>
      <c r="S43" s="82"/>
      <c r="T43" s="84"/>
      <c r="U43" s="42" t="str">
        <f>IFERROR(VLOOKUP(T43,リスト!#REF!,2,FALSE),"")</f>
        <v/>
      </c>
      <c r="V43" s="42" t="str">
        <f>IFERROR(VLOOKUP(T43,リスト!#REF!,3,FALSE),"")</f>
        <v/>
      </c>
      <c r="W43" s="82"/>
      <c r="X43" s="42" t="str">
        <f>IFERROR(VLOOKUP(J43,リスト!J:L,3,FALSE),"")</f>
        <v/>
      </c>
      <c r="Y43" s="42"/>
      <c r="Z43" s="82"/>
      <c r="AA43" s="82"/>
      <c r="AB43" s="42"/>
      <c r="AC43" s="42" t="e">
        <f>VLOOKUP(土発!R43,リスト!#REF!,5,FALSE)</f>
        <v>#REF!</v>
      </c>
      <c r="AD43" s="42" t="str">
        <f t="shared" si="2"/>
        <v/>
      </c>
      <c r="AE43" s="42" t="str">
        <f>IF(R43="","",AD43*VLOOKUP(R43,リスト!#REF!,7,FALSE))</f>
        <v/>
      </c>
      <c r="AF43" s="42" t="str">
        <f t="shared" si="3"/>
        <v/>
      </c>
      <c r="AG43" s="42"/>
      <c r="AH43" s="82"/>
    </row>
    <row r="44" spans="1:34" s="43" customFormat="1">
      <c r="A44" s="42">
        <f t="shared" si="0"/>
        <v>38</v>
      </c>
      <c r="B44" s="42" t="str">
        <f>IFERROR(VLOOKUP(C44,リスト!AI$1:AO349,2,FALSE),"")</f>
        <v/>
      </c>
      <c r="C44" s="42" t="str">
        <f t="shared" si="1"/>
        <v>-</v>
      </c>
      <c r="D44" s="82"/>
      <c r="E44" s="82"/>
      <c r="F44" s="83"/>
      <c r="G44" s="83"/>
      <c r="H44" s="84"/>
      <c r="I44" s="42" t="str">
        <f>IFERROR(VLOOKUP(土発!H44,リスト!G$1:H49,2,FALSE),"")</f>
        <v/>
      </c>
      <c r="J44" s="84"/>
      <c r="K44" s="42" t="str">
        <f>IFERROR(VLOOKUP(土発!J44,リスト!J$1:K145,2,FALSE),"")</f>
        <v/>
      </c>
      <c r="L44" s="84"/>
      <c r="M44" s="42" t="str">
        <f>IFERROR(VLOOKUP(土発!L44,リスト!O$1:P4883,2,FALSE),"")</f>
        <v/>
      </c>
      <c r="N44" s="82"/>
      <c r="O44" s="82" t="e">
        <f>VLOOKUP(Q44,リスト!#REF!,2,FALSE)</f>
        <v>#REF!</v>
      </c>
      <c r="P44" s="82" t="e">
        <f>VLOOKUP(O44,リスト!U:AA,2,FALSE)</f>
        <v>#REF!</v>
      </c>
      <c r="Q44" s="84"/>
      <c r="R44" s="45" t="str">
        <f>IFERROR(VLOOKUP(土発!Q44,リスト!W$1:X449,2,FALSE),"")</f>
        <v/>
      </c>
      <c r="S44" s="82"/>
      <c r="T44" s="84"/>
      <c r="U44" s="42" t="str">
        <f>IFERROR(VLOOKUP(T44,リスト!#REF!,2,FALSE),"")</f>
        <v/>
      </c>
      <c r="V44" s="42" t="str">
        <f>IFERROR(VLOOKUP(T44,リスト!#REF!,3,FALSE),"")</f>
        <v/>
      </c>
      <c r="W44" s="82"/>
      <c r="X44" s="42" t="str">
        <f>IFERROR(VLOOKUP(J44,リスト!J:L,3,FALSE),"")</f>
        <v/>
      </c>
      <c r="Y44" s="42"/>
      <c r="Z44" s="82"/>
      <c r="AA44" s="82"/>
      <c r="AB44" s="42"/>
      <c r="AC44" s="42" t="e">
        <f>VLOOKUP(土発!R44,リスト!#REF!,5,FALSE)</f>
        <v>#REF!</v>
      </c>
      <c r="AD44" s="42" t="str">
        <f t="shared" si="2"/>
        <v/>
      </c>
      <c r="AE44" s="42" t="str">
        <f>IF(R44="","",AD44*VLOOKUP(R44,リスト!#REF!,7,FALSE))</f>
        <v/>
      </c>
      <c r="AF44" s="42" t="str">
        <f t="shared" si="3"/>
        <v/>
      </c>
      <c r="AG44" s="42"/>
      <c r="AH44" s="82"/>
    </row>
    <row r="45" spans="1:34" s="43" customFormat="1">
      <c r="A45" s="42">
        <f t="shared" si="0"/>
        <v>39</v>
      </c>
      <c r="B45" s="42" t="str">
        <f>IFERROR(VLOOKUP(C45,リスト!AI$1:AO350,2,FALSE),"")</f>
        <v/>
      </c>
      <c r="C45" s="42" t="str">
        <f t="shared" si="1"/>
        <v>-</v>
      </c>
      <c r="D45" s="82"/>
      <c r="E45" s="82"/>
      <c r="F45" s="83"/>
      <c r="G45" s="83"/>
      <c r="H45" s="84"/>
      <c r="I45" s="42" t="str">
        <f>IFERROR(VLOOKUP(土発!H45,リスト!G$1:H50,2,FALSE),"")</f>
        <v/>
      </c>
      <c r="J45" s="84"/>
      <c r="K45" s="42" t="str">
        <f>IFERROR(VLOOKUP(土発!J45,リスト!J$1:K146,2,FALSE),"")</f>
        <v/>
      </c>
      <c r="L45" s="84"/>
      <c r="M45" s="42" t="str">
        <f>IFERROR(VLOOKUP(土発!L45,リスト!O$1:P4884,2,FALSE),"")</f>
        <v/>
      </c>
      <c r="N45" s="82"/>
      <c r="O45" s="82" t="e">
        <f>VLOOKUP(Q45,リスト!#REF!,2,FALSE)</f>
        <v>#REF!</v>
      </c>
      <c r="P45" s="82" t="e">
        <f>VLOOKUP(O45,リスト!U:AA,2,FALSE)</f>
        <v>#REF!</v>
      </c>
      <c r="Q45" s="84"/>
      <c r="R45" s="45" t="str">
        <f>IFERROR(VLOOKUP(土発!Q45,リスト!W$1:X450,2,FALSE),"")</f>
        <v/>
      </c>
      <c r="S45" s="82"/>
      <c r="T45" s="84"/>
      <c r="U45" s="42" t="str">
        <f>IFERROR(VLOOKUP(T45,リスト!#REF!,2,FALSE),"")</f>
        <v/>
      </c>
      <c r="V45" s="42" t="str">
        <f>IFERROR(VLOOKUP(T45,リスト!#REF!,3,FALSE),"")</f>
        <v/>
      </c>
      <c r="W45" s="82"/>
      <c r="X45" s="42" t="str">
        <f>IFERROR(VLOOKUP(J45,リスト!J:L,3,FALSE),"")</f>
        <v/>
      </c>
      <c r="Y45" s="42"/>
      <c r="Z45" s="82"/>
      <c r="AA45" s="82"/>
      <c r="AB45" s="42"/>
      <c r="AC45" s="42" t="e">
        <f>VLOOKUP(土発!R45,リスト!#REF!,5,FALSE)</f>
        <v>#REF!</v>
      </c>
      <c r="AD45" s="42" t="str">
        <f t="shared" si="2"/>
        <v/>
      </c>
      <c r="AE45" s="42" t="str">
        <f>IF(R45="","",AD45*VLOOKUP(R45,リスト!#REF!,7,FALSE))</f>
        <v/>
      </c>
      <c r="AF45" s="42" t="str">
        <f t="shared" si="3"/>
        <v/>
      </c>
      <c r="AG45" s="42"/>
      <c r="AH45" s="82"/>
    </row>
    <row r="46" spans="1:34" s="43" customFormat="1">
      <c r="A46" s="42">
        <f t="shared" si="0"/>
        <v>40</v>
      </c>
      <c r="B46" s="42" t="str">
        <f>IFERROR(VLOOKUP(C46,リスト!AI$1:AO351,2,FALSE),"")</f>
        <v/>
      </c>
      <c r="C46" s="42" t="str">
        <f t="shared" si="1"/>
        <v>-</v>
      </c>
      <c r="D46" s="82"/>
      <c r="E46" s="82"/>
      <c r="F46" s="83"/>
      <c r="G46" s="83"/>
      <c r="H46" s="84"/>
      <c r="I46" s="42" t="str">
        <f>IFERROR(VLOOKUP(土発!H46,リスト!G$1:H51,2,FALSE),"")</f>
        <v/>
      </c>
      <c r="J46" s="84"/>
      <c r="K46" s="42" t="str">
        <f>IFERROR(VLOOKUP(土発!J46,リスト!J$1:K147,2,FALSE),"")</f>
        <v/>
      </c>
      <c r="L46" s="84"/>
      <c r="M46" s="42" t="str">
        <f>IFERROR(VLOOKUP(土発!L46,リスト!O$1:P4885,2,FALSE),"")</f>
        <v/>
      </c>
      <c r="N46" s="82"/>
      <c r="O46" s="82" t="e">
        <f>VLOOKUP(Q46,リスト!#REF!,2,FALSE)</f>
        <v>#REF!</v>
      </c>
      <c r="P46" s="82" t="e">
        <f>VLOOKUP(O46,リスト!U:AA,2,FALSE)</f>
        <v>#REF!</v>
      </c>
      <c r="Q46" s="84"/>
      <c r="R46" s="45" t="str">
        <f>IFERROR(VLOOKUP(土発!Q46,リスト!W$1:X451,2,FALSE),"")</f>
        <v/>
      </c>
      <c r="S46" s="82"/>
      <c r="T46" s="84"/>
      <c r="U46" s="42" t="str">
        <f>IFERROR(VLOOKUP(T46,リスト!#REF!,2,FALSE),"")</f>
        <v/>
      </c>
      <c r="V46" s="42" t="str">
        <f>IFERROR(VLOOKUP(T46,リスト!#REF!,3,FALSE),"")</f>
        <v/>
      </c>
      <c r="W46" s="82"/>
      <c r="X46" s="42" t="str">
        <f>IFERROR(VLOOKUP(J46,リスト!J:L,3,FALSE),"")</f>
        <v/>
      </c>
      <c r="Y46" s="42"/>
      <c r="Z46" s="82"/>
      <c r="AA46" s="82"/>
      <c r="AB46" s="42"/>
      <c r="AC46" s="42" t="e">
        <f>VLOOKUP(土発!R46,リスト!#REF!,5,FALSE)</f>
        <v>#REF!</v>
      </c>
      <c r="AD46" s="42" t="str">
        <f t="shared" si="2"/>
        <v/>
      </c>
      <c r="AE46" s="42" t="str">
        <f>IF(R46="","",AD46*VLOOKUP(R46,リスト!#REF!,7,FALSE))</f>
        <v/>
      </c>
      <c r="AF46" s="42" t="str">
        <f t="shared" si="3"/>
        <v/>
      </c>
      <c r="AG46" s="42"/>
      <c r="AH46" s="82"/>
    </row>
    <row r="47" spans="1:34" s="43" customFormat="1">
      <c r="A47" s="42">
        <f t="shared" si="0"/>
        <v>41</v>
      </c>
      <c r="B47" s="42" t="str">
        <f>IFERROR(VLOOKUP(C47,リスト!AI$1:AO352,2,FALSE),"")</f>
        <v/>
      </c>
      <c r="C47" s="42" t="str">
        <f t="shared" si="1"/>
        <v>-</v>
      </c>
      <c r="D47" s="82"/>
      <c r="E47" s="82"/>
      <c r="F47" s="83"/>
      <c r="G47" s="83"/>
      <c r="H47" s="84"/>
      <c r="I47" s="42" t="str">
        <f>IFERROR(VLOOKUP(土発!H47,リスト!G$1:H52,2,FALSE),"")</f>
        <v/>
      </c>
      <c r="J47" s="84"/>
      <c r="K47" s="42" t="str">
        <f>IFERROR(VLOOKUP(土発!J47,リスト!J$1:K148,2,FALSE),"")</f>
        <v/>
      </c>
      <c r="L47" s="84"/>
      <c r="M47" s="42" t="str">
        <f>IFERROR(VLOOKUP(土発!L47,リスト!O$1:P4886,2,FALSE),"")</f>
        <v/>
      </c>
      <c r="N47" s="82"/>
      <c r="O47" s="82" t="e">
        <f>VLOOKUP(Q47,リスト!#REF!,2,FALSE)</f>
        <v>#REF!</v>
      </c>
      <c r="P47" s="82" t="e">
        <f>VLOOKUP(O47,リスト!U:AA,2,FALSE)</f>
        <v>#REF!</v>
      </c>
      <c r="Q47" s="84"/>
      <c r="R47" s="45" t="str">
        <f>IFERROR(VLOOKUP(土発!Q47,リスト!W$1:X452,2,FALSE),"")</f>
        <v/>
      </c>
      <c r="S47" s="82"/>
      <c r="T47" s="84"/>
      <c r="U47" s="42" t="str">
        <f>IFERROR(VLOOKUP(T47,リスト!#REF!,2,FALSE),"")</f>
        <v/>
      </c>
      <c r="V47" s="42" t="str">
        <f>IFERROR(VLOOKUP(T47,リスト!#REF!,3,FALSE),"")</f>
        <v/>
      </c>
      <c r="W47" s="82"/>
      <c r="X47" s="42" t="str">
        <f>IFERROR(VLOOKUP(J47,リスト!J:L,3,FALSE),"")</f>
        <v/>
      </c>
      <c r="Y47" s="42"/>
      <c r="Z47" s="82"/>
      <c r="AA47" s="82"/>
      <c r="AB47" s="42"/>
      <c r="AC47" s="42" t="e">
        <f>VLOOKUP(土発!R47,リスト!#REF!,5,FALSE)</f>
        <v>#REF!</v>
      </c>
      <c r="AD47" s="42" t="str">
        <f t="shared" si="2"/>
        <v/>
      </c>
      <c r="AE47" s="42" t="str">
        <f>IF(R47="","",AD47*VLOOKUP(R47,リスト!#REF!,7,FALSE))</f>
        <v/>
      </c>
      <c r="AF47" s="42" t="str">
        <f t="shared" si="3"/>
        <v/>
      </c>
      <c r="AG47" s="42"/>
      <c r="AH47" s="82"/>
    </row>
    <row r="48" spans="1:34" s="43" customFormat="1">
      <c r="A48" s="42">
        <f t="shared" si="0"/>
        <v>42</v>
      </c>
      <c r="B48" s="42" t="str">
        <f>IFERROR(VLOOKUP(C48,リスト!AI$1:AO353,2,FALSE),"")</f>
        <v/>
      </c>
      <c r="C48" s="42" t="str">
        <f t="shared" si="1"/>
        <v>-</v>
      </c>
      <c r="D48" s="82"/>
      <c r="E48" s="82"/>
      <c r="F48" s="83"/>
      <c r="G48" s="83"/>
      <c r="H48" s="84"/>
      <c r="I48" s="42" t="str">
        <f>IFERROR(VLOOKUP(土発!H48,リスト!G$1:H53,2,FALSE),"")</f>
        <v/>
      </c>
      <c r="J48" s="84"/>
      <c r="K48" s="42" t="str">
        <f>IFERROR(VLOOKUP(土発!J48,リスト!J$1:K149,2,FALSE),"")</f>
        <v/>
      </c>
      <c r="L48" s="84"/>
      <c r="M48" s="42" t="str">
        <f>IFERROR(VLOOKUP(土発!L48,リスト!O$1:P4887,2,FALSE),"")</f>
        <v/>
      </c>
      <c r="N48" s="82"/>
      <c r="O48" s="82" t="e">
        <f>VLOOKUP(Q48,リスト!#REF!,2,FALSE)</f>
        <v>#REF!</v>
      </c>
      <c r="P48" s="82" t="e">
        <f>VLOOKUP(O48,リスト!U:AA,2,FALSE)</f>
        <v>#REF!</v>
      </c>
      <c r="Q48" s="84"/>
      <c r="R48" s="45" t="str">
        <f>IFERROR(VLOOKUP(土発!Q48,リスト!W$1:X453,2,FALSE),"")</f>
        <v/>
      </c>
      <c r="S48" s="82"/>
      <c r="T48" s="84"/>
      <c r="U48" s="42" t="str">
        <f>IFERROR(VLOOKUP(T48,リスト!#REF!,2,FALSE),"")</f>
        <v/>
      </c>
      <c r="V48" s="42" t="str">
        <f>IFERROR(VLOOKUP(T48,リスト!#REF!,3,FALSE),"")</f>
        <v/>
      </c>
      <c r="W48" s="82"/>
      <c r="X48" s="42" t="str">
        <f>IFERROR(VLOOKUP(J48,リスト!J:L,3,FALSE),"")</f>
        <v/>
      </c>
      <c r="Y48" s="42"/>
      <c r="Z48" s="82"/>
      <c r="AA48" s="82"/>
      <c r="AB48" s="42"/>
      <c r="AC48" s="42" t="e">
        <f>VLOOKUP(土発!R48,リスト!#REF!,5,FALSE)</f>
        <v>#REF!</v>
      </c>
      <c r="AD48" s="42" t="str">
        <f t="shared" si="2"/>
        <v/>
      </c>
      <c r="AE48" s="42" t="str">
        <f>IF(R48="","",AD48*VLOOKUP(R48,リスト!#REF!,7,FALSE))</f>
        <v/>
      </c>
      <c r="AF48" s="42" t="str">
        <f t="shared" si="3"/>
        <v/>
      </c>
      <c r="AG48" s="42"/>
      <c r="AH48" s="82"/>
    </row>
    <row r="49" spans="1:34" s="43" customFormat="1">
      <c r="A49" s="42">
        <f t="shared" si="0"/>
        <v>43</v>
      </c>
      <c r="B49" s="42" t="str">
        <f>IFERROR(VLOOKUP(C49,リスト!AI$1:AO354,2,FALSE),"")</f>
        <v/>
      </c>
      <c r="C49" s="42" t="str">
        <f t="shared" si="1"/>
        <v>-</v>
      </c>
      <c r="D49" s="82"/>
      <c r="E49" s="82"/>
      <c r="F49" s="83"/>
      <c r="G49" s="83"/>
      <c r="H49" s="84"/>
      <c r="I49" s="42" t="str">
        <f>IFERROR(VLOOKUP(土発!H49,リスト!G$1:H54,2,FALSE),"")</f>
        <v/>
      </c>
      <c r="J49" s="84"/>
      <c r="K49" s="42" t="str">
        <f>IFERROR(VLOOKUP(土発!J49,リスト!J$1:K150,2,FALSE),"")</f>
        <v/>
      </c>
      <c r="L49" s="84"/>
      <c r="M49" s="42" t="str">
        <f>IFERROR(VLOOKUP(土発!L49,リスト!O$1:P4888,2,FALSE),"")</f>
        <v/>
      </c>
      <c r="N49" s="82"/>
      <c r="O49" s="82" t="e">
        <f>VLOOKUP(Q49,リスト!#REF!,2,FALSE)</f>
        <v>#REF!</v>
      </c>
      <c r="P49" s="82" t="e">
        <f>VLOOKUP(O49,リスト!U:AA,2,FALSE)</f>
        <v>#REF!</v>
      </c>
      <c r="Q49" s="84"/>
      <c r="R49" s="45" t="str">
        <f>IFERROR(VLOOKUP(土発!Q49,リスト!W$1:X454,2,FALSE),"")</f>
        <v/>
      </c>
      <c r="S49" s="82"/>
      <c r="T49" s="84"/>
      <c r="U49" s="42" t="str">
        <f>IFERROR(VLOOKUP(T49,リスト!#REF!,2,FALSE),"")</f>
        <v/>
      </c>
      <c r="V49" s="42" t="str">
        <f>IFERROR(VLOOKUP(T49,リスト!#REF!,3,FALSE),"")</f>
        <v/>
      </c>
      <c r="W49" s="82"/>
      <c r="X49" s="42" t="str">
        <f>IFERROR(VLOOKUP(J49,リスト!J:L,3,FALSE),"")</f>
        <v/>
      </c>
      <c r="Y49" s="42"/>
      <c r="Z49" s="82"/>
      <c r="AA49" s="82"/>
      <c r="AB49" s="42"/>
      <c r="AC49" s="42" t="e">
        <f>VLOOKUP(土発!R49,リスト!#REF!,5,FALSE)</f>
        <v>#REF!</v>
      </c>
      <c r="AD49" s="42" t="str">
        <f t="shared" si="2"/>
        <v/>
      </c>
      <c r="AE49" s="42" t="str">
        <f>IF(R49="","",AD49*VLOOKUP(R49,リスト!#REF!,7,FALSE))</f>
        <v/>
      </c>
      <c r="AF49" s="42" t="str">
        <f t="shared" si="3"/>
        <v/>
      </c>
      <c r="AG49" s="42"/>
      <c r="AH49" s="82"/>
    </row>
    <row r="50" spans="1:34" s="43" customFormat="1">
      <c r="A50" s="42">
        <f t="shared" si="0"/>
        <v>44</v>
      </c>
      <c r="B50" s="42" t="str">
        <f>IFERROR(VLOOKUP(C50,リスト!AI$1:AO355,2,FALSE),"")</f>
        <v/>
      </c>
      <c r="C50" s="42" t="str">
        <f t="shared" si="1"/>
        <v>-</v>
      </c>
      <c r="D50" s="82"/>
      <c r="E50" s="82"/>
      <c r="F50" s="83"/>
      <c r="G50" s="83"/>
      <c r="H50" s="84"/>
      <c r="I50" s="42" t="str">
        <f>IFERROR(VLOOKUP(土発!H50,リスト!G$1:H55,2,FALSE),"")</f>
        <v/>
      </c>
      <c r="J50" s="84"/>
      <c r="K50" s="42" t="str">
        <f>IFERROR(VLOOKUP(土発!J50,リスト!J$1:K151,2,FALSE),"")</f>
        <v/>
      </c>
      <c r="L50" s="84"/>
      <c r="M50" s="42" t="str">
        <f>IFERROR(VLOOKUP(土発!L50,リスト!O$1:P4889,2,FALSE),"")</f>
        <v/>
      </c>
      <c r="N50" s="82"/>
      <c r="O50" s="82" t="e">
        <f>VLOOKUP(Q50,リスト!#REF!,2,FALSE)</f>
        <v>#REF!</v>
      </c>
      <c r="P50" s="82" t="e">
        <f>VLOOKUP(O50,リスト!U:AA,2,FALSE)</f>
        <v>#REF!</v>
      </c>
      <c r="Q50" s="84"/>
      <c r="R50" s="45" t="str">
        <f>IFERROR(VLOOKUP(土発!Q50,リスト!W$1:X455,2,FALSE),"")</f>
        <v/>
      </c>
      <c r="S50" s="82"/>
      <c r="T50" s="84"/>
      <c r="U50" s="42" t="str">
        <f>IFERROR(VLOOKUP(T50,リスト!#REF!,2,FALSE),"")</f>
        <v/>
      </c>
      <c r="V50" s="42" t="str">
        <f>IFERROR(VLOOKUP(T50,リスト!#REF!,3,FALSE),"")</f>
        <v/>
      </c>
      <c r="W50" s="82"/>
      <c r="X50" s="42" t="str">
        <f>IFERROR(VLOOKUP(J50,リスト!J:L,3,FALSE),"")</f>
        <v/>
      </c>
      <c r="Y50" s="42"/>
      <c r="Z50" s="82"/>
      <c r="AA50" s="82"/>
      <c r="AB50" s="42"/>
      <c r="AC50" s="42" t="e">
        <f>VLOOKUP(土発!R50,リスト!#REF!,5,FALSE)</f>
        <v>#REF!</v>
      </c>
      <c r="AD50" s="42" t="str">
        <f t="shared" si="2"/>
        <v/>
      </c>
      <c r="AE50" s="42" t="str">
        <f>IF(R50="","",AD50*VLOOKUP(R50,リスト!#REF!,7,FALSE))</f>
        <v/>
      </c>
      <c r="AF50" s="42" t="str">
        <f t="shared" si="3"/>
        <v/>
      </c>
      <c r="AG50" s="42"/>
      <c r="AH50" s="82"/>
    </row>
    <row r="51" spans="1:34" s="43" customFormat="1">
      <c r="A51" s="42">
        <f t="shared" si="0"/>
        <v>45</v>
      </c>
      <c r="B51" s="42" t="str">
        <f>IFERROR(VLOOKUP(C51,リスト!AI$1:AO356,2,FALSE),"")</f>
        <v/>
      </c>
      <c r="C51" s="42" t="str">
        <f t="shared" si="1"/>
        <v>-</v>
      </c>
      <c r="D51" s="82"/>
      <c r="E51" s="82"/>
      <c r="F51" s="83"/>
      <c r="G51" s="83"/>
      <c r="H51" s="84"/>
      <c r="I51" s="42" t="str">
        <f>IFERROR(VLOOKUP(土発!H51,リスト!G$1:H56,2,FALSE),"")</f>
        <v/>
      </c>
      <c r="J51" s="84"/>
      <c r="K51" s="42" t="str">
        <f>IFERROR(VLOOKUP(土発!J51,リスト!J$1:K152,2,FALSE),"")</f>
        <v/>
      </c>
      <c r="L51" s="84"/>
      <c r="M51" s="42" t="str">
        <f>IFERROR(VLOOKUP(土発!L51,リスト!O$1:P4890,2,FALSE),"")</f>
        <v/>
      </c>
      <c r="N51" s="82"/>
      <c r="O51" s="82" t="e">
        <f>VLOOKUP(Q51,リスト!#REF!,2,FALSE)</f>
        <v>#REF!</v>
      </c>
      <c r="P51" s="82" t="e">
        <f>VLOOKUP(O51,リスト!U:AA,2,FALSE)</f>
        <v>#REF!</v>
      </c>
      <c r="Q51" s="84"/>
      <c r="R51" s="45" t="str">
        <f>IFERROR(VLOOKUP(土発!Q51,リスト!W$1:X456,2,FALSE),"")</f>
        <v/>
      </c>
      <c r="S51" s="82"/>
      <c r="T51" s="84"/>
      <c r="U51" s="42" t="str">
        <f>IFERROR(VLOOKUP(T51,リスト!#REF!,2,FALSE),"")</f>
        <v/>
      </c>
      <c r="V51" s="42" t="str">
        <f>IFERROR(VLOOKUP(T51,リスト!#REF!,3,FALSE),"")</f>
        <v/>
      </c>
      <c r="W51" s="82"/>
      <c r="X51" s="42" t="str">
        <f>IFERROR(VLOOKUP(J51,リスト!J:L,3,FALSE),"")</f>
        <v/>
      </c>
      <c r="Y51" s="42"/>
      <c r="Z51" s="82"/>
      <c r="AA51" s="82"/>
      <c r="AB51" s="42"/>
      <c r="AC51" s="42" t="e">
        <f>VLOOKUP(土発!R51,リスト!#REF!,5,FALSE)</f>
        <v>#REF!</v>
      </c>
      <c r="AD51" s="42" t="str">
        <f t="shared" si="2"/>
        <v/>
      </c>
      <c r="AE51" s="42" t="str">
        <f>IF(R51="","",AD51*VLOOKUP(R51,リスト!#REF!,7,FALSE))</f>
        <v/>
      </c>
      <c r="AF51" s="42" t="str">
        <f t="shared" si="3"/>
        <v/>
      </c>
      <c r="AG51" s="42"/>
      <c r="AH51" s="82"/>
    </row>
    <row r="52" spans="1:34" s="43" customFormat="1">
      <c r="A52" s="42">
        <f t="shared" si="0"/>
        <v>46</v>
      </c>
      <c r="B52" s="42" t="str">
        <f>IFERROR(VLOOKUP(C52,リスト!AI$1:AO357,2,FALSE),"")</f>
        <v/>
      </c>
      <c r="C52" s="42" t="str">
        <f t="shared" si="1"/>
        <v>-</v>
      </c>
      <c r="D52" s="82"/>
      <c r="E52" s="82"/>
      <c r="F52" s="83"/>
      <c r="G52" s="83"/>
      <c r="H52" s="84"/>
      <c r="I52" s="42" t="str">
        <f>IFERROR(VLOOKUP(土発!H52,リスト!G$1:H57,2,FALSE),"")</f>
        <v/>
      </c>
      <c r="J52" s="84"/>
      <c r="K52" s="42" t="str">
        <f>IFERROR(VLOOKUP(土発!J52,リスト!J$1:K153,2,FALSE),"")</f>
        <v/>
      </c>
      <c r="L52" s="84"/>
      <c r="M52" s="42" t="str">
        <f>IFERROR(VLOOKUP(土発!L52,リスト!O$1:P4891,2,FALSE),"")</f>
        <v/>
      </c>
      <c r="N52" s="82"/>
      <c r="O52" s="82" t="e">
        <f>VLOOKUP(Q52,リスト!#REF!,2,FALSE)</f>
        <v>#REF!</v>
      </c>
      <c r="P52" s="82" t="e">
        <f>VLOOKUP(O52,リスト!U:AA,2,FALSE)</f>
        <v>#REF!</v>
      </c>
      <c r="Q52" s="84"/>
      <c r="R52" s="45" t="str">
        <f>IFERROR(VLOOKUP(土発!Q52,リスト!W$1:X457,2,FALSE),"")</f>
        <v/>
      </c>
      <c r="S52" s="82"/>
      <c r="T52" s="84"/>
      <c r="U52" s="42" t="str">
        <f>IFERROR(VLOOKUP(T52,リスト!#REF!,2,FALSE),"")</f>
        <v/>
      </c>
      <c r="V52" s="42" t="str">
        <f>IFERROR(VLOOKUP(T52,リスト!#REF!,3,FALSE),"")</f>
        <v/>
      </c>
      <c r="W52" s="82"/>
      <c r="X52" s="42" t="str">
        <f>IFERROR(VLOOKUP(J52,リスト!J:L,3,FALSE),"")</f>
        <v/>
      </c>
      <c r="Y52" s="42"/>
      <c r="Z52" s="82"/>
      <c r="AA52" s="82"/>
      <c r="AB52" s="42"/>
      <c r="AC52" s="42" t="e">
        <f>VLOOKUP(土発!R52,リスト!#REF!,5,FALSE)</f>
        <v>#REF!</v>
      </c>
      <c r="AD52" s="42" t="str">
        <f t="shared" si="2"/>
        <v/>
      </c>
      <c r="AE52" s="42" t="str">
        <f>IF(R52="","",AD52*VLOOKUP(R52,リスト!#REF!,7,FALSE))</f>
        <v/>
      </c>
      <c r="AF52" s="42" t="str">
        <f t="shared" si="3"/>
        <v/>
      </c>
      <c r="AG52" s="42"/>
      <c r="AH52" s="82"/>
    </row>
    <row r="53" spans="1:34" s="43" customFormat="1">
      <c r="A53" s="42">
        <f t="shared" si="0"/>
        <v>47</v>
      </c>
      <c r="B53" s="42" t="str">
        <f>IFERROR(VLOOKUP(C53,リスト!AI$1:AO358,2,FALSE),"")</f>
        <v/>
      </c>
      <c r="C53" s="42" t="str">
        <f t="shared" si="1"/>
        <v>-</v>
      </c>
      <c r="D53" s="82"/>
      <c r="E53" s="82"/>
      <c r="F53" s="83"/>
      <c r="G53" s="83"/>
      <c r="H53" s="84"/>
      <c r="I53" s="42" t="str">
        <f>IFERROR(VLOOKUP(土発!H53,リスト!G$1:H58,2,FALSE),"")</f>
        <v/>
      </c>
      <c r="J53" s="84"/>
      <c r="K53" s="42" t="str">
        <f>IFERROR(VLOOKUP(土発!J53,リスト!J$1:K154,2,FALSE),"")</f>
        <v/>
      </c>
      <c r="L53" s="84"/>
      <c r="M53" s="42" t="str">
        <f>IFERROR(VLOOKUP(土発!L53,リスト!O$1:P4892,2,FALSE),"")</f>
        <v/>
      </c>
      <c r="N53" s="82"/>
      <c r="O53" s="82" t="e">
        <f>VLOOKUP(Q53,リスト!#REF!,2,FALSE)</f>
        <v>#REF!</v>
      </c>
      <c r="P53" s="82" t="e">
        <f>VLOOKUP(O53,リスト!U:AA,2,FALSE)</f>
        <v>#REF!</v>
      </c>
      <c r="Q53" s="84"/>
      <c r="R53" s="45" t="str">
        <f>IFERROR(VLOOKUP(土発!Q53,リスト!W$1:X458,2,FALSE),"")</f>
        <v/>
      </c>
      <c r="S53" s="82"/>
      <c r="T53" s="84"/>
      <c r="U53" s="42" t="str">
        <f>IFERROR(VLOOKUP(T53,リスト!#REF!,2,FALSE),"")</f>
        <v/>
      </c>
      <c r="V53" s="42" t="str">
        <f>IFERROR(VLOOKUP(T53,リスト!#REF!,3,FALSE),"")</f>
        <v/>
      </c>
      <c r="W53" s="82"/>
      <c r="X53" s="42" t="str">
        <f>IFERROR(VLOOKUP(J53,リスト!J:L,3,FALSE),"")</f>
        <v/>
      </c>
      <c r="Y53" s="42"/>
      <c r="Z53" s="82"/>
      <c r="AA53" s="82"/>
      <c r="AB53" s="42"/>
      <c r="AC53" s="42" t="e">
        <f>VLOOKUP(土発!R53,リスト!#REF!,5,FALSE)</f>
        <v>#REF!</v>
      </c>
      <c r="AD53" s="42" t="str">
        <f t="shared" si="2"/>
        <v/>
      </c>
      <c r="AE53" s="42" t="str">
        <f>IF(R53="","",AD53*VLOOKUP(R53,リスト!#REF!,7,FALSE))</f>
        <v/>
      </c>
      <c r="AF53" s="42" t="str">
        <f t="shared" si="3"/>
        <v/>
      </c>
      <c r="AG53" s="42"/>
      <c r="AH53" s="82"/>
    </row>
    <row r="54" spans="1:34" s="43" customFormat="1">
      <c r="A54" s="42">
        <f t="shared" si="0"/>
        <v>48</v>
      </c>
      <c r="B54" s="42" t="str">
        <f>IFERROR(VLOOKUP(C54,リスト!AI$1:AO359,2,FALSE),"")</f>
        <v/>
      </c>
      <c r="C54" s="42" t="str">
        <f t="shared" si="1"/>
        <v>-</v>
      </c>
      <c r="D54" s="82"/>
      <c r="E54" s="82"/>
      <c r="F54" s="83"/>
      <c r="G54" s="83"/>
      <c r="H54" s="84"/>
      <c r="I54" s="42" t="str">
        <f>IFERROR(VLOOKUP(土発!H54,リスト!G$1:H59,2,FALSE),"")</f>
        <v/>
      </c>
      <c r="J54" s="84"/>
      <c r="K54" s="42" t="str">
        <f>IFERROR(VLOOKUP(土発!J54,リスト!J$1:K155,2,FALSE),"")</f>
        <v/>
      </c>
      <c r="L54" s="84"/>
      <c r="M54" s="42" t="str">
        <f>IFERROR(VLOOKUP(土発!L54,リスト!O$1:P4893,2,FALSE),"")</f>
        <v/>
      </c>
      <c r="N54" s="82"/>
      <c r="O54" s="82" t="e">
        <f>VLOOKUP(Q54,リスト!#REF!,2,FALSE)</f>
        <v>#REF!</v>
      </c>
      <c r="P54" s="82" t="e">
        <f>VLOOKUP(O54,リスト!U:AA,2,FALSE)</f>
        <v>#REF!</v>
      </c>
      <c r="Q54" s="84"/>
      <c r="R54" s="45" t="str">
        <f>IFERROR(VLOOKUP(土発!Q54,リスト!W$1:X459,2,FALSE),"")</f>
        <v/>
      </c>
      <c r="S54" s="82"/>
      <c r="T54" s="84"/>
      <c r="U54" s="42" t="str">
        <f>IFERROR(VLOOKUP(T54,リスト!#REF!,2,FALSE),"")</f>
        <v/>
      </c>
      <c r="V54" s="42" t="str">
        <f>IFERROR(VLOOKUP(T54,リスト!#REF!,3,FALSE),"")</f>
        <v/>
      </c>
      <c r="W54" s="82"/>
      <c r="X54" s="42" t="str">
        <f>IFERROR(VLOOKUP(J54,リスト!J:L,3,FALSE),"")</f>
        <v/>
      </c>
      <c r="Y54" s="42"/>
      <c r="Z54" s="82"/>
      <c r="AA54" s="82"/>
      <c r="AB54" s="42"/>
      <c r="AC54" s="42" t="e">
        <f>VLOOKUP(土発!R54,リスト!#REF!,5,FALSE)</f>
        <v>#REF!</v>
      </c>
      <c r="AD54" s="42" t="str">
        <f t="shared" si="2"/>
        <v/>
      </c>
      <c r="AE54" s="42" t="str">
        <f>IF(R54="","",AD54*VLOOKUP(R54,リスト!#REF!,7,FALSE))</f>
        <v/>
      </c>
      <c r="AF54" s="42" t="str">
        <f t="shared" si="3"/>
        <v/>
      </c>
      <c r="AG54" s="42"/>
      <c r="AH54" s="82"/>
    </row>
    <row r="55" spans="1:34" s="43" customFormat="1">
      <c r="A55" s="42">
        <f t="shared" si="0"/>
        <v>49</v>
      </c>
      <c r="B55" s="42" t="str">
        <f>IFERROR(VLOOKUP(C55,リスト!AI$1:AO360,2,FALSE),"")</f>
        <v/>
      </c>
      <c r="C55" s="42" t="str">
        <f t="shared" si="1"/>
        <v>-</v>
      </c>
      <c r="D55" s="82"/>
      <c r="E55" s="82"/>
      <c r="F55" s="83"/>
      <c r="G55" s="83"/>
      <c r="H55" s="84"/>
      <c r="I55" s="42" t="str">
        <f>IFERROR(VLOOKUP(土発!H55,リスト!G$1:H60,2,FALSE),"")</f>
        <v/>
      </c>
      <c r="J55" s="84"/>
      <c r="K55" s="42" t="str">
        <f>IFERROR(VLOOKUP(土発!J55,リスト!J$1:K156,2,FALSE),"")</f>
        <v/>
      </c>
      <c r="L55" s="84"/>
      <c r="M55" s="42" t="str">
        <f>IFERROR(VLOOKUP(土発!L55,リスト!O$1:P4894,2,FALSE),"")</f>
        <v/>
      </c>
      <c r="N55" s="82"/>
      <c r="O55" s="82" t="e">
        <f>VLOOKUP(Q55,リスト!#REF!,2,FALSE)</f>
        <v>#REF!</v>
      </c>
      <c r="P55" s="82" t="e">
        <f>VLOOKUP(O55,リスト!U:AA,2,FALSE)</f>
        <v>#REF!</v>
      </c>
      <c r="Q55" s="84"/>
      <c r="R55" s="45" t="str">
        <f>IFERROR(VLOOKUP(土発!Q55,リスト!W$1:X460,2,FALSE),"")</f>
        <v/>
      </c>
      <c r="S55" s="82"/>
      <c r="T55" s="84"/>
      <c r="U55" s="42" t="str">
        <f>IFERROR(VLOOKUP(T55,リスト!#REF!,2,FALSE),"")</f>
        <v/>
      </c>
      <c r="V55" s="42" t="str">
        <f>IFERROR(VLOOKUP(T55,リスト!#REF!,3,FALSE),"")</f>
        <v/>
      </c>
      <c r="W55" s="82"/>
      <c r="X55" s="42" t="str">
        <f>IFERROR(VLOOKUP(J55,リスト!J:L,3,FALSE),"")</f>
        <v/>
      </c>
      <c r="Y55" s="42"/>
      <c r="Z55" s="82"/>
      <c r="AA55" s="82"/>
      <c r="AB55" s="42"/>
      <c r="AC55" s="42" t="e">
        <f>VLOOKUP(土発!R55,リスト!#REF!,5,FALSE)</f>
        <v>#REF!</v>
      </c>
      <c r="AD55" s="42" t="str">
        <f t="shared" si="2"/>
        <v/>
      </c>
      <c r="AE55" s="42" t="str">
        <f>IF(R55="","",AD55*VLOOKUP(R55,リスト!#REF!,7,FALSE))</f>
        <v/>
      </c>
      <c r="AF55" s="42" t="str">
        <f t="shared" si="3"/>
        <v/>
      </c>
      <c r="AG55" s="42"/>
      <c r="AH55" s="82"/>
    </row>
    <row r="56" spans="1:34" s="43" customFormat="1">
      <c r="A56" s="42">
        <f t="shared" si="0"/>
        <v>50</v>
      </c>
      <c r="B56" s="42" t="str">
        <f>IFERROR(VLOOKUP(C56,リスト!AI$1:AO361,2,FALSE),"")</f>
        <v/>
      </c>
      <c r="C56" s="42" t="str">
        <f t="shared" si="1"/>
        <v>-</v>
      </c>
      <c r="D56" s="82"/>
      <c r="E56" s="82"/>
      <c r="F56" s="83"/>
      <c r="G56" s="83"/>
      <c r="H56" s="84"/>
      <c r="I56" s="42" t="str">
        <f>IFERROR(VLOOKUP(土発!H56,リスト!G$1:H61,2,FALSE),"")</f>
        <v/>
      </c>
      <c r="J56" s="84"/>
      <c r="K56" s="42" t="str">
        <f>IFERROR(VLOOKUP(土発!J56,リスト!J$1:K157,2,FALSE),"")</f>
        <v/>
      </c>
      <c r="L56" s="84"/>
      <c r="M56" s="42" t="str">
        <f>IFERROR(VLOOKUP(土発!L56,リスト!O$1:P4895,2,FALSE),"")</f>
        <v/>
      </c>
      <c r="N56" s="82"/>
      <c r="O56" s="82" t="e">
        <f>VLOOKUP(Q56,リスト!#REF!,2,FALSE)</f>
        <v>#REF!</v>
      </c>
      <c r="P56" s="82" t="e">
        <f>VLOOKUP(O56,リスト!U:AA,2,FALSE)</f>
        <v>#REF!</v>
      </c>
      <c r="Q56" s="84"/>
      <c r="R56" s="45" t="str">
        <f>IFERROR(VLOOKUP(土発!Q56,リスト!W$1:X461,2,FALSE),"")</f>
        <v/>
      </c>
      <c r="S56" s="82"/>
      <c r="T56" s="84"/>
      <c r="U56" s="42" t="str">
        <f>IFERROR(VLOOKUP(T56,リスト!#REF!,2,FALSE),"")</f>
        <v/>
      </c>
      <c r="V56" s="42" t="str">
        <f>IFERROR(VLOOKUP(T56,リスト!#REF!,3,FALSE),"")</f>
        <v/>
      </c>
      <c r="W56" s="82"/>
      <c r="X56" s="42" t="str">
        <f>IFERROR(VLOOKUP(J56,リスト!J:L,3,FALSE),"")</f>
        <v/>
      </c>
      <c r="Y56" s="42"/>
      <c r="Z56" s="82"/>
      <c r="AA56" s="82"/>
      <c r="AB56" s="42"/>
      <c r="AC56" s="42" t="e">
        <f>VLOOKUP(土発!R56,リスト!#REF!,5,FALSE)</f>
        <v>#REF!</v>
      </c>
      <c r="AD56" s="42" t="str">
        <f t="shared" si="2"/>
        <v/>
      </c>
      <c r="AE56" s="42" t="str">
        <f>IF(R56="","",AD56*VLOOKUP(R56,リスト!#REF!,7,FALSE))</f>
        <v/>
      </c>
      <c r="AF56" s="42" t="str">
        <f t="shared" si="3"/>
        <v/>
      </c>
      <c r="AG56" s="42"/>
      <c r="AH56" s="82"/>
    </row>
    <row r="57" spans="1:34" s="43" customFormat="1">
      <c r="A57" s="42">
        <f t="shared" si="0"/>
        <v>51</v>
      </c>
      <c r="B57" s="42" t="str">
        <f>IFERROR(VLOOKUP(C57,リスト!AI$1:AO362,2,FALSE),"")</f>
        <v/>
      </c>
      <c r="C57" s="42" t="str">
        <f t="shared" si="1"/>
        <v>-</v>
      </c>
      <c r="D57" s="82"/>
      <c r="E57" s="82"/>
      <c r="F57" s="83"/>
      <c r="G57" s="83"/>
      <c r="H57" s="84"/>
      <c r="I57" s="42" t="str">
        <f>IFERROR(VLOOKUP(土発!H57,リスト!G$1:H62,2,FALSE),"")</f>
        <v/>
      </c>
      <c r="J57" s="84"/>
      <c r="K57" s="42" t="str">
        <f>IFERROR(VLOOKUP(土発!J57,リスト!J$1:K158,2,FALSE),"")</f>
        <v/>
      </c>
      <c r="L57" s="84"/>
      <c r="M57" s="42" t="str">
        <f>IFERROR(VLOOKUP(土発!L57,リスト!O$1:P4896,2,FALSE),"")</f>
        <v/>
      </c>
      <c r="N57" s="82"/>
      <c r="O57" s="82" t="e">
        <f>VLOOKUP(Q57,リスト!#REF!,2,FALSE)</f>
        <v>#REF!</v>
      </c>
      <c r="P57" s="82" t="e">
        <f>VLOOKUP(O57,リスト!U:AA,2,FALSE)</f>
        <v>#REF!</v>
      </c>
      <c r="Q57" s="84"/>
      <c r="R57" s="45" t="str">
        <f>IFERROR(VLOOKUP(土発!Q57,リスト!W$1:X462,2,FALSE),"")</f>
        <v/>
      </c>
      <c r="S57" s="82"/>
      <c r="T57" s="84"/>
      <c r="U57" s="42" t="str">
        <f>IFERROR(VLOOKUP(T57,リスト!#REF!,2,FALSE),"")</f>
        <v/>
      </c>
      <c r="V57" s="42" t="str">
        <f>IFERROR(VLOOKUP(T57,リスト!#REF!,3,FALSE),"")</f>
        <v/>
      </c>
      <c r="W57" s="82"/>
      <c r="X57" s="42" t="str">
        <f>IFERROR(VLOOKUP(J57,リスト!J:L,3,FALSE),"")</f>
        <v/>
      </c>
      <c r="Y57" s="42"/>
      <c r="Z57" s="82"/>
      <c r="AA57" s="82"/>
      <c r="AB57" s="42"/>
      <c r="AC57" s="42" t="e">
        <f>VLOOKUP(土発!R57,リスト!#REF!,5,FALSE)</f>
        <v>#REF!</v>
      </c>
      <c r="AD57" s="42" t="str">
        <f t="shared" si="2"/>
        <v/>
      </c>
      <c r="AE57" s="42" t="str">
        <f>IF(R57="","",AD57*VLOOKUP(R57,リスト!#REF!,7,FALSE))</f>
        <v/>
      </c>
      <c r="AF57" s="42" t="str">
        <f t="shared" si="3"/>
        <v/>
      </c>
      <c r="AG57" s="42"/>
      <c r="AH57" s="82"/>
    </row>
    <row r="58" spans="1:34" s="43" customFormat="1">
      <c r="A58" s="42">
        <f t="shared" si="0"/>
        <v>52</v>
      </c>
      <c r="B58" s="42" t="str">
        <f>IFERROR(VLOOKUP(C58,リスト!AI$1:AO363,2,FALSE),"")</f>
        <v/>
      </c>
      <c r="C58" s="42" t="str">
        <f t="shared" si="1"/>
        <v>-</v>
      </c>
      <c r="D58" s="82"/>
      <c r="E58" s="82"/>
      <c r="F58" s="83"/>
      <c r="G58" s="83"/>
      <c r="H58" s="84"/>
      <c r="I58" s="42" t="str">
        <f>IFERROR(VLOOKUP(土発!H58,リスト!G$1:H63,2,FALSE),"")</f>
        <v/>
      </c>
      <c r="J58" s="84"/>
      <c r="K58" s="42" t="str">
        <f>IFERROR(VLOOKUP(土発!J58,リスト!J$1:K159,2,FALSE),"")</f>
        <v/>
      </c>
      <c r="L58" s="84"/>
      <c r="M58" s="42" t="str">
        <f>IFERROR(VLOOKUP(土発!L58,リスト!O$1:P4897,2,FALSE),"")</f>
        <v/>
      </c>
      <c r="N58" s="82"/>
      <c r="O58" s="82" t="e">
        <f>VLOOKUP(Q58,リスト!#REF!,2,FALSE)</f>
        <v>#REF!</v>
      </c>
      <c r="P58" s="82" t="e">
        <f>VLOOKUP(O58,リスト!U:AA,2,FALSE)</f>
        <v>#REF!</v>
      </c>
      <c r="Q58" s="84"/>
      <c r="R58" s="45" t="str">
        <f>IFERROR(VLOOKUP(土発!Q58,リスト!W$1:X463,2,FALSE),"")</f>
        <v/>
      </c>
      <c r="S58" s="82"/>
      <c r="T58" s="84"/>
      <c r="U58" s="42" t="str">
        <f>IFERROR(VLOOKUP(T58,リスト!#REF!,2,FALSE),"")</f>
        <v/>
      </c>
      <c r="V58" s="42" t="str">
        <f>IFERROR(VLOOKUP(T58,リスト!#REF!,3,FALSE),"")</f>
        <v/>
      </c>
      <c r="W58" s="82"/>
      <c r="X58" s="42" t="str">
        <f>IFERROR(VLOOKUP(J58,リスト!J:L,3,FALSE),"")</f>
        <v/>
      </c>
      <c r="Y58" s="42"/>
      <c r="Z58" s="82"/>
      <c r="AA58" s="82"/>
      <c r="AB58" s="42"/>
      <c r="AC58" s="42" t="e">
        <f>VLOOKUP(土発!R58,リスト!#REF!,5,FALSE)</f>
        <v>#REF!</v>
      </c>
      <c r="AD58" s="42" t="str">
        <f t="shared" si="2"/>
        <v/>
      </c>
      <c r="AE58" s="42" t="str">
        <f>IF(R58="","",AD58*VLOOKUP(R58,リスト!#REF!,7,FALSE))</f>
        <v/>
      </c>
      <c r="AF58" s="42" t="str">
        <f t="shared" si="3"/>
        <v/>
      </c>
      <c r="AG58" s="42"/>
      <c r="AH58" s="82"/>
    </row>
    <row r="59" spans="1:34" s="43" customFormat="1">
      <c r="A59" s="42">
        <f t="shared" si="0"/>
        <v>53</v>
      </c>
      <c r="B59" s="42" t="str">
        <f>IFERROR(VLOOKUP(C59,リスト!AI$1:AO364,2,FALSE),"")</f>
        <v/>
      </c>
      <c r="C59" s="42" t="str">
        <f t="shared" si="1"/>
        <v>-</v>
      </c>
      <c r="D59" s="82"/>
      <c r="E59" s="82"/>
      <c r="F59" s="83"/>
      <c r="G59" s="83"/>
      <c r="H59" s="84"/>
      <c r="I59" s="42" t="str">
        <f>IFERROR(VLOOKUP(土発!H59,リスト!G$1:H64,2,FALSE),"")</f>
        <v/>
      </c>
      <c r="J59" s="84"/>
      <c r="K59" s="42" t="str">
        <f>IFERROR(VLOOKUP(土発!J59,リスト!J$1:K160,2,FALSE),"")</f>
        <v/>
      </c>
      <c r="L59" s="84"/>
      <c r="M59" s="42" t="str">
        <f>IFERROR(VLOOKUP(土発!L59,リスト!O$1:P4898,2,FALSE),"")</f>
        <v/>
      </c>
      <c r="N59" s="82"/>
      <c r="O59" s="82" t="e">
        <f>VLOOKUP(Q59,リスト!#REF!,2,FALSE)</f>
        <v>#REF!</v>
      </c>
      <c r="P59" s="82" t="e">
        <f>VLOOKUP(O59,リスト!U:AA,2,FALSE)</f>
        <v>#REF!</v>
      </c>
      <c r="Q59" s="84"/>
      <c r="R59" s="45" t="str">
        <f>IFERROR(VLOOKUP(土発!Q59,リスト!W$1:X464,2,FALSE),"")</f>
        <v/>
      </c>
      <c r="S59" s="82"/>
      <c r="T59" s="84"/>
      <c r="U59" s="42" t="str">
        <f>IFERROR(VLOOKUP(T59,リスト!#REF!,2,FALSE),"")</f>
        <v/>
      </c>
      <c r="V59" s="42" t="str">
        <f>IFERROR(VLOOKUP(T59,リスト!#REF!,3,FALSE),"")</f>
        <v/>
      </c>
      <c r="W59" s="82"/>
      <c r="X59" s="42" t="str">
        <f>IFERROR(VLOOKUP(J59,リスト!J:L,3,FALSE),"")</f>
        <v/>
      </c>
      <c r="Y59" s="42"/>
      <c r="Z59" s="82"/>
      <c r="AA59" s="82"/>
      <c r="AB59" s="42"/>
      <c r="AC59" s="42" t="e">
        <f>VLOOKUP(土発!R59,リスト!#REF!,5,FALSE)</f>
        <v>#REF!</v>
      </c>
      <c r="AD59" s="42" t="str">
        <f t="shared" si="2"/>
        <v/>
      </c>
      <c r="AE59" s="42" t="str">
        <f>IF(R59="","",AD59*VLOOKUP(R59,リスト!#REF!,7,FALSE))</f>
        <v/>
      </c>
      <c r="AF59" s="42" t="str">
        <f t="shared" si="3"/>
        <v/>
      </c>
      <c r="AG59" s="42"/>
      <c r="AH59" s="82"/>
    </row>
    <row r="60" spans="1:34" s="43" customFormat="1">
      <c r="A60" s="42">
        <f t="shared" si="0"/>
        <v>54</v>
      </c>
      <c r="B60" s="42" t="str">
        <f>IFERROR(VLOOKUP(C60,リスト!AI$1:AO365,2,FALSE),"")</f>
        <v/>
      </c>
      <c r="C60" s="42" t="str">
        <f t="shared" si="1"/>
        <v>-</v>
      </c>
      <c r="D60" s="82"/>
      <c r="E60" s="82"/>
      <c r="F60" s="83"/>
      <c r="G60" s="83"/>
      <c r="H60" s="84"/>
      <c r="I60" s="42" t="str">
        <f>IFERROR(VLOOKUP(土発!H60,リスト!G$1:H65,2,FALSE),"")</f>
        <v/>
      </c>
      <c r="J60" s="84"/>
      <c r="K60" s="42" t="str">
        <f>IFERROR(VLOOKUP(土発!J60,リスト!J$1:K161,2,FALSE),"")</f>
        <v/>
      </c>
      <c r="L60" s="84"/>
      <c r="M60" s="42" t="str">
        <f>IFERROR(VLOOKUP(土発!L60,リスト!O$1:P4899,2,FALSE),"")</f>
        <v/>
      </c>
      <c r="N60" s="82"/>
      <c r="O60" s="82" t="e">
        <f>VLOOKUP(Q60,リスト!#REF!,2,FALSE)</f>
        <v>#REF!</v>
      </c>
      <c r="P60" s="82" t="e">
        <f>VLOOKUP(O60,リスト!U:AA,2,FALSE)</f>
        <v>#REF!</v>
      </c>
      <c r="Q60" s="84"/>
      <c r="R60" s="45" t="str">
        <f>IFERROR(VLOOKUP(土発!Q60,リスト!W$1:X465,2,FALSE),"")</f>
        <v/>
      </c>
      <c r="S60" s="82"/>
      <c r="T60" s="84"/>
      <c r="U60" s="42" t="str">
        <f>IFERROR(VLOOKUP(T60,リスト!#REF!,2,FALSE),"")</f>
        <v/>
      </c>
      <c r="V60" s="42" t="str">
        <f>IFERROR(VLOOKUP(T60,リスト!#REF!,3,FALSE),"")</f>
        <v/>
      </c>
      <c r="W60" s="82"/>
      <c r="X60" s="42" t="str">
        <f>IFERROR(VLOOKUP(J60,リスト!J:L,3,FALSE),"")</f>
        <v/>
      </c>
      <c r="Y60" s="42"/>
      <c r="Z60" s="82"/>
      <c r="AA60" s="82"/>
      <c r="AB60" s="42"/>
      <c r="AC60" s="42" t="e">
        <f>VLOOKUP(土発!R60,リスト!#REF!,5,FALSE)</f>
        <v>#REF!</v>
      </c>
      <c r="AD60" s="42" t="str">
        <f t="shared" si="2"/>
        <v/>
      </c>
      <c r="AE60" s="42" t="str">
        <f>IF(R60="","",AD60*VLOOKUP(R60,リスト!#REF!,7,FALSE))</f>
        <v/>
      </c>
      <c r="AF60" s="42" t="str">
        <f t="shared" si="3"/>
        <v/>
      </c>
      <c r="AG60" s="42"/>
      <c r="AH60" s="82"/>
    </row>
    <row r="61" spans="1:34" s="43" customFormat="1">
      <c r="A61" s="42">
        <f t="shared" si="0"/>
        <v>55</v>
      </c>
      <c r="B61" s="42" t="str">
        <f>IFERROR(VLOOKUP(C61,リスト!AI$1:AO366,2,FALSE),"")</f>
        <v/>
      </c>
      <c r="C61" s="42" t="str">
        <f t="shared" si="1"/>
        <v>-</v>
      </c>
      <c r="D61" s="82"/>
      <c r="E61" s="82"/>
      <c r="F61" s="83"/>
      <c r="G61" s="83"/>
      <c r="H61" s="84"/>
      <c r="I61" s="42" t="str">
        <f>IFERROR(VLOOKUP(土発!H61,リスト!G$1:H66,2,FALSE),"")</f>
        <v/>
      </c>
      <c r="J61" s="84"/>
      <c r="K61" s="42" t="str">
        <f>IFERROR(VLOOKUP(土発!J61,リスト!J$1:K162,2,FALSE),"")</f>
        <v/>
      </c>
      <c r="L61" s="84"/>
      <c r="M61" s="42" t="str">
        <f>IFERROR(VLOOKUP(土発!L61,リスト!O$1:P4900,2,FALSE),"")</f>
        <v/>
      </c>
      <c r="N61" s="82"/>
      <c r="O61" s="82" t="e">
        <f>VLOOKUP(Q61,リスト!#REF!,2,FALSE)</f>
        <v>#REF!</v>
      </c>
      <c r="P61" s="82" t="e">
        <f>VLOOKUP(O61,リスト!U:AA,2,FALSE)</f>
        <v>#REF!</v>
      </c>
      <c r="Q61" s="84"/>
      <c r="R61" s="45" t="str">
        <f>IFERROR(VLOOKUP(土発!Q61,リスト!W$1:X466,2,FALSE),"")</f>
        <v/>
      </c>
      <c r="S61" s="82"/>
      <c r="T61" s="84"/>
      <c r="U61" s="42" t="str">
        <f>IFERROR(VLOOKUP(T61,リスト!#REF!,2,FALSE),"")</f>
        <v/>
      </c>
      <c r="V61" s="42" t="str">
        <f>IFERROR(VLOOKUP(T61,リスト!#REF!,3,FALSE),"")</f>
        <v/>
      </c>
      <c r="W61" s="82"/>
      <c r="X61" s="42" t="str">
        <f>IFERROR(VLOOKUP(J61,リスト!J:L,3,FALSE),"")</f>
        <v/>
      </c>
      <c r="Y61" s="42"/>
      <c r="Z61" s="82"/>
      <c r="AA61" s="82"/>
      <c r="AB61" s="42"/>
      <c r="AC61" s="42" t="e">
        <f>VLOOKUP(土発!R61,リスト!#REF!,5,FALSE)</f>
        <v>#REF!</v>
      </c>
      <c r="AD61" s="42" t="str">
        <f t="shared" si="2"/>
        <v/>
      </c>
      <c r="AE61" s="42" t="str">
        <f>IF(R61="","",AD61*VLOOKUP(R61,リスト!#REF!,7,FALSE))</f>
        <v/>
      </c>
      <c r="AF61" s="42" t="str">
        <f t="shared" si="3"/>
        <v/>
      </c>
      <c r="AG61" s="42"/>
      <c r="AH61" s="82"/>
    </row>
    <row r="62" spans="1:34" s="43" customFormat="1">
      <c r="A62" s="42">
        <f t="shared" si="0"/>
        <v>56</v>
      </c>
      <c r="B62" s="42" t="str">
        <f>IFERROR(VLOOKUP(C62,リスト!AI$1:AO367,2,FALSE),"")</f>
        <v/>
      </c>
      <c r="C62" s="42" t="str">
        <f t="shared" si="1"/>
        <v>-</v>
      </c>
      <c r="D62" s="82"/>
      <c r="E62" s="82"/>
      <c r="F62" s="83"/>
      <c r="G62" s="83"/>
      <c r="H62" s="84"/>
      <c r="I62" s="42" t="str">
        <f>IFERROR(VLOOKUP(土発!H62,リスト!G$1:H67,2,FALSE),"")</f>
        <v/>
      </c>
      <c r="J62" s="84"/>
      <c r="K62" s="42" t="str">
        <f>IFERROR(VLOOKUP(土発!J62,リスト!J$1:K163,2,FALSE),"")</f>
        <v/>
      </c>
      <c r="L62" s="84"/>
      <c r="M62" s="42" t="str">
        <f>IFERROR(VLOOKUP(土発!L62,リスト!O$1:P4901,2,FALSE),"")</f>
        <v/>
      </c>
      <c r="N62" s="82"/>
      <c r="O62" s="82" t="e">
        <f>VLOOKUP(Q62,リスト!#REF!,2,FALSE)</f>
        <v>#REF!</v>
      </c>
      <c r="P62" s="82" t="e">
        <f>VLOOKUP(O62,リスト!U:AA,2,FALSE)</f>
        <v>#REF!</v>
      </c>
      <c r="Q62" s="84"/>
      <c r="R62" s="45" t="str">
        <f>IFERROR(VLOOKUP(土発!Q62,リスト!W$1:X467,2,FALSE),"")</f>
        <v/>
      </c>
      <c r="S62" s="82"/>
      <c r="T62" s="84"/>
      <c r="U62" s="42" t="str">
        <f>IFERROR(VLOOKUP(T62,リスト!#REF!,2,FALSE),"")</f>
        <v/>
      </c>
      <c r="V62" s="42" t="str">
        <f>IFERROR(VLOOKUP(T62,リスト!#REF!,3,FALSE),"")</f>
        <v/>
      </c>
      <c r="W62" s="82"/>
      <c r="X62" s="42" t="str">
        <f>IFERROR(VLOOKUP(J62,リスト!J:L,3,FALSE),"")</f>
        <v/>
      </c>
      <c r="Y62" s="42"/>
      <c r="Z62" s="82"/>
      <c r="AA62" s="82"/>
      <c r="AB62" s="42"/>
      <c r="AC62" s="42" t="e">
        <f>VLOOKUP(土発!R62,リスト!#REF!,5,FALSE)</f>
        <v>#REF!</v>
      </c>
      <c r="AD62" s="42" t="str">
        <f t="shared" si="2"/>
        <v/>
      </c>
      <c r="AE62" s="42" t="str">
        <f>IF(R62="","",AD62*VLOOKUP(R62,リスト!#REF!,7,FALSE))</f>
        <v/>
      </c>
      <c r="AF62" s="42" t="str">
        <f t="shared" si="3"/>
        <v/>
      </c>
      <c r="AG62" s="42"/>
      <c r="AH62" s="82"/>
    </row>
    <row r="63" spans="1:34" s="43" customFormat="1">
      <c r="A63" s="42">
        <f t="shared" si="0"/>
        <v>57</v>
      </c>
      <c r="B63" s="42" t="str">
        <f>IFERROR(VLOOKUP(C63,リスト!AI$1:AO368,2,FALSE),"")</f>
        <v/>
      </c>
      <c r="C63" s="42" t="str">
        <f t="shared" si="1"/>
        <v>-</v>
      </c>
      <c r="D63" s="82"/>
      <c r="E63" s="82"/>
      <c r="F63" s="83"/>
      <c r="G63" s="83"/>
      <c r="H63" s="84"/>
      <c r="I63" s="42" t="str">
        <f>IFERROR(VLOOKUP(土発!H63,リスト!G$1:H68,2,FALSE),"")</f>
        <v/>
      </c>
      <c r="J63" s="84"/>
      <c r="K63" s="42" t="str">
        <f>IFERROR(VLOOKUP(土発!J63,リスト!J$1:K164,2,FALSE),"")</f>
        <v/>
      </c>
      <c r="L63" s="84"/>
      <c r="M63" s="42" t="str">
        <f>IFERROR(VLOOKUP(土発!L63,リスト!O$1:P4902,2,FALSE),"")</f>
        <v/>
      </c>
      <c r="N63" s="82"/>
      <c r="O63" s="82" t="e">
        <f>VLOOKUP(Q63,リスト!#REF!,2,FALSE)</f>
        <v>#REF!</v>
      </c>
      <c r="P63" s="82" t="e">
        <f>VLOOKUP(O63,リスト!U:AA,2,FALSE)</f>
        <v>#REF!</v>
      </c>
      <c r="Q63" s="84"/>
      <c r="R63" s="45" t="str">
        <f>IFERROR(VLOOKUP(土発!Q63,リスト!W$1:X468,2,FALSE),"")</f>
        <v/>
      </c>
      <c r="S63" s="82"/>
      <c r="T63" s="84"/>
      <c r="U63" s="42" t="str">
        <f>IFERROR(VLOOKUP(T63,リスト!#REF!,2,FALSE),"")</f>
        <v/>
      </c>
      <c r="V63" s="42" t="str">
        <f>IFERROR(VLOOKUP(T63,リスト!#REF!,3,FALSE),"")</f>
        <v/>
      </c>
      <c r="W63" s="82"/>
      <c r="X63" s="42" t="str">
        <f>IFERROR(VLOOKUP(J63,リスト!J:L,3,FALSE),"")</f>
        <v/>
      </c>
      <c r="Y63" s="42"/>
      <c r="Z63" s="82"/>
      <c r="AA63" s="82"/>
      <c r="AB63" s="42"/>
      <c r="AC63" s="42" t="e">
        <f>VLOOKUP(土発!R63,リスト!#REF!,5,FALSE)</f>
        <v>#REF!</v>
      </c>
      <c r="AD63" s="42" t="str">
        <f t="shared" si="2"/>
        <v/>
      </c>
      <c r="AE63" s="42" t="str">
        <f>IF(R63="","",AD63*VLOOKUP(R63,リスト!#REF!,7,FALSE))</f>
        <v/>
      </c>
      <c r="AF63" s="42" t="str">
        <f t="shared" si="3"/>
        <v/>
      </c>
      <c r="AG63" s="42"/>
      <c r="AH63" s="82"/>
    </row>
    <row r="64" spans="1:34" s="43" customFormat="1">
      <c r="A64" s="42">
        <f t="shared" si="0"/>
        <v>58</v>
      </c>
      <c r="B64" s="42" t="str">
        <f>IFERROR(VLOOKUP(C64,リスト!AI$1:AO369,2,FALSE),"")</f>
        <v/>
      </c>
      <c r="C64" s="42" t="str">
        <f t="shared" si="1"/>
        <v>-</v>
      </c>
      <c r="D64" s="82"/>
      <c r="E64" s="82"/>
      <c r="F64" s="83"/>
      <c r="G64" s="83"/>
      <c r="H64" s="84"/>
      <c r="I64" s="42" t="str">
        <f>IFERROR(VLOOKUP(土発!H64,リスト!G$1:H69,2,FALSE),"")</f>
        <v/>
      </c>
      <c r="J64" s="84"/>
      <c r="K64" s="42" t="str">
        <f>IFERROR(VLOOKUP(土発!J64,リスト!J$1:K165,2,FALSE),"")</f>
        <v/>
      </c>
      <c r="L64" s="84"/>
      <c r="M64" s="42" t="str">
        <f>IFERROR(VLOOKUP(土発!L64,リスト!O$1:P4903,2,FALSE),"")</f>
        <v/>
      </c>
      <c r="N64" s="82"/>
      <c r="O64" s="82" t="e">
        <f>VLOOKUP(Q64,リスト!#REF!,2,FALSE)</f>
        <v>#REF!</v>
      </c>
      <c r="P64" s="82" t="e">
        <f>VLOOKUP(O64,リスト!U:AA,2,FALSE)</f>
        <v>#REF!</v>
      </c>
      <c r="Q64" s="84"/>
      <c r="R64" s="45" t="str">
        <f>IFERROR(VLOOKUP(土発!Q64,リスト!W$1:X469,2,FALSE),"")</f>
        <v/>
      </c>
      <c r="S64" s="82"/>
      <c r="T64" s="84"/>
      <c r="U64" s="42" t="str">
        <f>IFERROR(VLOOKUP(T64,リスト!#REF!,2,FALSE),"")</f>
        <v/>
      </c>
      <c r="V64" s="42" t="str">
        <f>IFERROR(VLOOKUP(T64,リスト!#REF!,3,FALSE),"")</f>
        <v/>
      </c>
      <c r="W64" s="82"/>
      <c r="X64" s="42" t="str">
        <f>IFERROR(VLOOKUP(J64,リスト!J:L,3,FALSE),"")</f>
        <v/>
      </c>
      <c r="Y64" s="42"/>
      <c r="Z64" s="82"/>
      <c r="AA64" s="82"/>
      <c r="AB64" s="42"/>
      <c r="AC64" s="42" t="e">
        <f>VLOOKUP(土発!R64,リスト!#REF!,5,FALSE)</f>
        <v>#REF!</v>
      </c>
      <c r="AD64" s="42" t="str">
        <f t="shared" si="2"/>
        <v/>
      </c>
      <c r="AE64" s="42" t="str">
        <f>IF(R64="","",AD64*VLOOKUP(R64,リスト!#REF!,7,FALSE))</f>
        <v/>
      </c>
      <c r="AF64" s="42" t="str">
        <f t="shared" si="3"/>
        <v/>
      </c>
      <c r="AG64" s="42"/>
      <c r="AH64" s="82"/>
    </row>
    <row r="65" spans="1:34" s="43" customFormat="1">
      <c r="A65" s="42">
        <f t="shared" si="0"/>
        <v>59</v>
      </c>
      <c r="B65" s="42" t="str">
        <f>IFERROR(VLOOKUP(C65,リスト!AI$1:AO370,2,FALSE),"")</f>
        <v/>
      </c>
      <c r="C65" s="42" t="str">
        <f t="shared" si="1"/>
        <v>-</v>
      </c>
      <c r="D65" s="82"/>
      <c r="E65" s="82"/>
      <c r="F65" s="83"/>
      <c r="G65" s="83"/>
      <c r="H65" s="84"/>
      <c r="I65" s="42" t="str">
        <f>IFERROR(VLOOKUP(土発!H65,リスト!G$1:H70,2,FALSE),"")</f>
        <v/>
      </c>
      <c r="J65" s="84"/>
      <c r="K65" s="42" t="str">
        <f>IFERROR(VLOOKUP(土発!J65,リスト!J$1:K166,2,FALSE),"")</f>
        <v/>
      </c>
      <c r="L65" s="84"/>
      <c r="M65" s="42" t="str">
        <f>IFERROR(VLOOKUP(土発!L65,リスト!O$1:P4904,2,FALSE),"")</f>
        <v/>
      </c>
      <c r="N65" s="82"/>
      <c r="O65" s="82" t="e">
        <f>VLOOKUP(Q65,リスト!#REF!,2,FALSE)</f>
        <v>#REF!</v>
      </c>
      <c r="P65" s="82" t="e">
        <f>VLOOKUP(O65,リスト!U:AA,2,FALSE)</f>
        <v>#REF!</v>
      </c>
      <c r="Q65" s="84"/>
      <c r="R65" s="45" t="str">
        <f>IFERROR(VLOOKUP(土発!Q65,リスト!W$1:X470,2,FALSE),"")</f>
        <v/>
      </c>
      <c r="S65" s="82"/>
      <c r="T65" s="84"/>
      <c r="U65" s="42" t="str">
        <f>IFERROR(VLOOKUP(T65,リスト!#REF!,2,FALSE),"")</f>
        <v/>
      </c>
      <c r="V65" s="42" t="str">
        <f>IFERROR(VLOOKUP(T65,リスト!#REF!,3,FALSE),"")</f>
        <v/>
      </c>
      <c r="W65" s="82"/>
      <c r="X65" s="42" t="str">
        <f>IFERROR(VLOOKUP(J65,リスト!J:L,3,FALSE),"")</f>
        <v/>
      </c>
      <c r="Y65" s="42"/>
      <c r="Z65" s="82"/>
      <c r="AA65" s="82"/>
      <c r="AB65" s="42"/>
      <c r="AC65" s="42" t="e">
        <f>VLOOKUP(土発!R65,リスト!#REF!,5,FALSE)</f>
        <v>#REF!</v>
      </c>
      <c r="AD65" s="42" t="str">
        <f t="shared" si="2"/>
        <v/>
      </c>
      <c r="AE65" s="42" t="str">
        <f>IF(R65="","",AD65*VLOOKUP(R65,リスト!#REF!,7,FALSE))</f>
        <v/>
      </c>
      <c r="AF65" s="42" t="str">
        <f t="shared" si="3"/>
        <v/>
      </c>
      <c r="AG65" s="42"/>
      <c r="AH65" s="82"/>
    </row>
    <row r="66" spans="1:34" s="43" customFormat="1">
      <c r="A66" s="42">
        <f t="shared" si="0"/>
        <v>60</v>
      </c>
      <c r="B66" s="42" t="str">
        <f>IFERROR(VLOOKUP(C66,リスト!AI$1:AO371,2,FALSE),"")</f>
        <v/>
      </c>
      <c r="C66" s="42" t="str">
        <f t="shared" si="1"/>
        <v>-</v>
      </c>
      <c r="D66" s="82"/>
      <c r="E66" s="82"/>
      <c r="F66" s="83"/>
      <c r="G66" s="83"/>
      <c r="H66" s="84"/>
      <c r="I66" s="42" t="str">
        <f>IFERROR(VLOOKUP(土発!H66,リスト!G$1:H71,2,FALSE),"")</f>
        <v/>
      </c>
      <c r="J66" s="84"/>
      <c r="K66" s="42" t="str">
        <f>IFERROR(VLOOKUP(土発!J66,リスト!J$1:K167,2,FALSE),"")</f>
        <v/>
      </c>
      <c r="L66" s="84"/>
      <c r="M66" s="42" t="str">
        <f>IFERROR(VLOOKUP(土発!L66,リスト!O$1:P4905,2,FALSE),"")</f>
        <v/>
      </c>
      <c r="N66" s="82"/>
      <c r="O66" s="82" t="e">
        <f>VLOOKUP(Q66,リスト!#REF!,2,FALSE)</f>
        <v>#REF!</v>
      </c>
      <c r="P66" s="82" t="e">
        <f>VLOOKUP(O66,リスト!U:AA,2,FALSE)</f>
        <v>#REF!</v>
      </c>
      <c r="Q66" s="84"/>
      <c r="R66" s="45" t="str">
        <f>IFERROR(VLOOKUP(土発!Q66,リスト!W$1:X471,2,FALSE),"")</f>
        <v/>
      </c>
      <c r="S66" s="82"/>
      <c r="T66" s="84"/>
      <c r="U66" s="42" t="str">
        <f>IFERROR(VLOOKUP(T66,リスト!#REF!,2,FALSE),"")</f>
        <v/>
      </c>
      <c r="V66" s="42" t="str">
        <f>IFERROR(VLOOKUP(T66,リスト!#REF!,3,FALSE),"")</f>
        <v/>
      </c>
      <c r="W66" s="82"/>
      <c r="X66" s="42" t="str">
        <f>IFERROR(VLOOKUP(J66,リスト!J:L,3,FALSE),"")</f>
        <v/>
      </c>
      <c r="Y66" s="42"/>
      <c r="Z66" s="82"/>
      <c r="AA66" s="82"/>
      <c r="AB66" s="42"/>
      <c r="AC66" s="42" t="e">
        <f>VLOOKUP(土発!R66,リスト!#REF!,5,FALSE)</f>
        <v>#REF!</v>
      </c>
      <c r="AD66" s="42" t="str">
        <f t="shared" si="2"/>
        <v/>
      </c>
      <c r="AE66" s="42" t="str">
        <f>IF(R66="","",AD66*VLOOKUP(R66,リスト!#REF!,7,FALSE))</f>
        <v/>
      </c>
      <c r="AF66" s="42" t="str">
        <f t="shared" si="3"/>
        <v/>
      </c>
      <c r="AG66" s="42"/>
      <c r="AH66" s="82"/>
    </row>
    <row r="67" spans="1:34" s="43" customFormat="1">
      <c r="A67" s="42">
        <f t="shared" si="0"/>
        <v>61</v>
      </c>
      <c r="B67" s="42" t="str">
        <f>IFERROR(VLOOKUP(C67,リスト!AI$1:AO372,2,FALSE),"")</f>
        <v/>
      </c>
      <c r="C67" s="42" t="str">
        <f t="shared" si="1"/>
        <v>-</v>
      </c>
      <c r="D67" s="82"/>
      <c r="E67" s="82"/>
      <c r="F67" s="83"/>
      <c r="G67" s="83"/>
      <c r="H67" s="84"/>
      <c r="I67" s="42" t="str">
        <f>IFERROR(VLOOKUP(土発!H67,リスト!G$1:H72,2,FALSE),"")</f>
        <v/>
      </c>
      <c r="J67" s="84"/>
      <c r="K67" s="42" t="str">
        <f>IFERROR(VLOOKUP(土発!J67,リスト!J$1:K168,2,FALSE),"")</f>
        <v/>
      </c>
      <c r="L67" s="84"/>
      <c r="M67" s="42" t="str">
        <f>IFERROR(VLOOKUP(土発!L67,リスト!O$1:P4906,2,FALSE),"")</f>
        <v/>
      </c>
      <c r="N67" s="82"/>
      <c r="O67" s="82" t="e">
        <f>VLOOKUP(Q67,リスト!#REF!,2,FALSE)</f>
        <v>#REF!</v>
      </c>
      <c r="P67" s="82" t="e">
        <f>VLOOKUP(O67,リスト!U:AA,2,FALSE)</f>
        <v>#REF!</v>
      </c>
      <c r="Q67" s="84"/>
      <c r="R67" s="45" t="str">
        <f>IFERROR(VLOOKUP(土発!Q67,リスト!W$1:X472,2,FALSE),"")</f>
        <v/>
      </c>
      <c r="S67" s="82"/>
      <c r="T67" s="84"/>
      <c r="U67" s="42" t="str">
        <f>IFERROR(VLOOKUP(T67,リスト!#REF!,2,FALSE),"")</f>
        <v/>
      </c>
      <c r="V67" s="42" t="str">
        <f>IFERROR(VLOOKUP(T67,リスト!#REF!,3,FALSE),"")</f>
        <v/>
      </c>
      <c r="W67" s="82"/>
      <c r="X67" s="42" t="str">
        <f>IFERROR(VLOOKUP(J67,リスト!J:L,3,FALSE),"")</f>
        <v/>
      </c>
      <c r="Y67" s="42"/>
      <c r="Z67" s="82"/>
      <c r="AA67" s="82"/>
      <c r="AB67" s="42"/>
      <c r="AC67" s="42" t="e">
        <f>VLOOKUP(土発!R67,リスト!#REF!,5,FALSE)</f>
        <v>#REF!</v>
      </c>
      <c r="AD67" s="42" t="str">
        <f t="shared" si="2"/>
        <v/>
      </c>
      <c r="AE67" s="42" t="str">
        <f>IF(R67="","",AD67*VLOOKUP(R67,リスト!#REF!,7,FALSE))</f>
        <v/>
      </c>
      <c r="AF67" s="42" t="str">
        <f t="shared" si="3"/>
        <v/>
      </c>
      <c r="AG67" s="42"/>
      <c r="AH67" s="82"/>
    </row>
    <row r="68" spans="1:34" s="43" customFormat="1">
      <c r="A68" s="42">
        <f t="shared" si="0"/>
        <v>62</v>
      </c>
      <c r="B68" s="42" t="str">
        <f>IFERROR(VLOOKUP(C68,リスト!AI$1:AO373,2,FALSE),"")</f>
        <v/>
      </c>
      <c r="C68" s="42" t="str">
        <f t="shared" si="1"/>
        <v>-</v>
      </c>
      <c r="D68" s="82"/>
      <c r="E68" s="82"/>
      <c r="F68" s="83"/>
      <c r="G68" s="83"/>
      <c r="H68" s="84"/>
      <c r="I68" s="42" t="str">
        <f>IFERROR(VLOOKUP(土発!H68,リスト!G$1:H73,2,FALSE),"")</f>
        <v/>
      </c>
      <c r="J68" s="84"/>
      <c r="K68" s="42" t="str">
        <f>IFERROR(VLOOKUP(土発!J68,リスト!J$1:K169,2,FALSE),"")</f>
        <v/>
      </c>
      <c r="L68" s="84"/>
      <c r="M68" s="42" t="str">
        <f>IFERROR(VLOOKUP(土発!L68,リスト!O$1:P4907,2,FALSE),"")</f>
        <v/>
      </c>
      <c r="N68" s="82"/>
      <c r="O68" s="82" t="e">
        <f>VLOOKUP(Q68,リスト!#REF!,2,FALSE)</f>
        <v>#REF!</v>
      </c>
      <c r="P68" s="82" t="e">
        <f>VLOOKUP(O68,リスト!U:AA,2,FALSE)</f>
        <v>#REF!</v>
      </c>
      <c r="Q68" s="84"/>
      <c r="R68" s="45" t="str">
        <f>IFERROR(VLOOKUP(土発!Q68,リスト!W$1:X473,2,FALSE),"")</f>
        <v/>
      </c>
      <c r="S68" s="82"/>
      <c r="T68" s="84"/>
      <c r="U68" s="42" t="str">
        <f>IFERROR(VLOOKUP(T68,リスト!#REF!,2,FALSE),"")</f>
        <v/>
      </c>
      <c r="V68" s="42" t="str">
        <f>IFERROR(VLOOKUP(T68,リスト!#REF!,3,FALSE),"")</f>
        <v/>
      </c>
      <c r="W68" s="82"/>
      <c r="X68" s="42" t="str">
        <f>IFERROR(VLOOKUP(J68,リスト!J:L,3,FALSE),"")</f>
        <v/>
      </c>
      <c r="Y68" s="42"/>
      <c r="Z68" s="82"/>
      <c r="AA68" s="82"/>
      <c r="AB68" s="42"/>
      <c r="AC68" s="42" t="e">
        <f>VLOOKUP(土発!R68,リスト!#REF!,5,FALSE)</f>
        <v>#REF!</v>
      </c>
      <c r="AD68" s="42" t="str">
        <f t="shared" si="2"/>
        <v/>
      </c>
      <c r="AE68" s="42" t="str">
        <f>IF(R68="","",AD68*VLOOKUP(R68,リスト!#REF!,7,FALSE))</f>
        <v/>
      </c>
      <c r="AF68" s="42" t="str">
        <f t="shared" si="3"/>
        <v/>
      </c>
      <c r="AG68" s="42"/>
      <c r="AH68" s="82"/>
    </row>
    <row r="69" spans="1:34" s="43" customFormat="1">
      <c r="A69" s="42">
        <f t="shared" si="0"/>
        <v>63</v>
      </c>
      <c r="B69" s="42" t="str">
        <f>IFERROR(VLOOKUP(C69,リスト!AI$1:AO374,2,FALSE),"")</f>
        <v/>
      </c>
      <c r="C69" s="42" t="str">
        <f t="shared" si="1"/>
        <v>-</v>
      </c>
      <c r="D69" s="82"/>
      <c r="E69" s="82"/>
      <c r="F69" s="83"/>
      <c r="G69" s="83"/>
      <c r="H69" s="84"/>
      <c r="I69" s="42" t="str">
        <f>IFERROR(VLOOKUP(土発!H69,リスト!G$1:H74,2,FALSE),"")</f>
        <v/>
      </c>
      <c r="J69" s="84"/>
      <c r="K69" s="42" t="str">
        <f>IFERROR(VLOOKUP(土発!J69,リスト!J$1:K170,2,FALSE),"")</f>
        <v/>
      </c>
      <c r="L69" s="84"/>
      <c r="M69" s="42" t="str">
        <f>IFERROR(VLOOKUP(土発!L69,リスト!O$1:P4908,2,FALSE),"")</f>
        <v/>
      </c>
      <c r="N69" s="82"/>
      <c r="O69" s="82" t="e">
        <f>VLOOKUP(Q69,リスト!#REF!,2,FALSE)</f>
        <v>#REF!</v>
      </c>
      <c r="P69" s="82" t="e">
        <f>VLOOKUP(O69,リスト!U:AA,2,FALSE)</f>
        <v>#REF!</v>
      </c>
      <c r="Q69" s="84"/>
      <c r="R69" s="45" t="str">
        <f>IFERROR(VLOOKUP(土発!Q69,リスト!W$1:X474,2,FALSE),"")</f>
        <v/>
      </c>
      <c r="S69" s="82"/>
      <c r="T69" s="84"/>
      <c r="U69" s="42" t="str">
        <f>IFERROR(VLOOKUP(T69,リスト!#REF!,2,FALSE),"")</f>
        <v/>
      </c>
      <c r="V69" s="42" t="str">
        <f>IFERROR(VLOOKUP(T69,リスト!#REF!,3,FALSE),"")</f>
        <v/>
      </c>
      <c r="W69" s="82"/>
      <c r="X69" s="42" t="str">
        <f>IFERROR(VLOOKUP(J69,リスト!J:L,3,FALSE),"")</f>
        <v/>
      </c>
      <c r="Y69" s="42"/>
      <c r="Z69" s="82"/>
      <c r="AA69" s="82"/>
      <c r="AB69" s="42"/>
      <c r="AC69" s="42" t="e">
        <f>VLOOKUP(土発!R69,リスト!#REF!,5,FALSE)</f>
        <v>#REF!</v>
      </c>
      <c r="AD69" s="42" t="str">
        <f t="shared" si="2"/>
        <v/>
      </c>
      <c r="AE69" s="42" t="str">
        <f>IF(R69="","",AD69*VLOOKUP(R69,リスト!#REF!,7,FALSE))</f>
        <v/>
      </c>
      <c r="AF69" s="42" t="str">
        <f t="shared" si="3"/>
        <v/>
      </c>
      <c r="AG69" s="42"/>
      <c r="AH69" s="82"/>
    </row>
    <row r="70" spans="1:34" s="43" customFormat="1">
      <c r="A70" s="42">
        <f t="shared" si="0"/>
        <v>64</v>
      </c>
      <c r="B70" s="42" t="str">
        <f>IFERROR(VLOOKUP(C70,リスト!AI$1:AO375,2,FALSE),"")</f>
        <v/>
      </c>
      <c r="C70" s="42" t="str">
        <f t="shared" si="1"/>
        <v>-</v>
      </c>
      <c r="D70" s="82"/>
      <c r="E70" s="82"/>
      <c r="F70" s="83"/>
      <c r="G70" s="83"/>
      <c r="H70" s="84"/>
      <c r="I70" s="42" t="str">
        <f>IFERROR(VLOOKUP(土発!H70,リスト!G$1:H75,2,FALSE),"")</f>
        <v/>
      </c>
      <c r="J70" s="84"/>
      <c r="K70" s="42" t="str">
        <f>IFERROR(VLOOKUP(土発!J70,リスト!J$1:K171,2,FALSE),"")</f>
        <v/>
      </c>
      <c r="L70" s="84"/>
      <c r="M70" s="42" t="str">
        <f>IFERROR(VLOOKUP(土発!L70,リスト!O$1:P4909,2,FALSE),"")</f>
        <v/>
      </c>
      <c r="N70" s="82"/>
      <c r="O70" s="82" t="e">
        <f>VLOOKUP(Q70,リスト!#REF!,2,FALSE)</f>
        <v>#REF!</v>
      </c>
      <c r="P70" s="82" t="e">
        <f>VLOOKUP(O70,リスト!U:AA,2,FALSE)</f>
        <v>#REF!</v>
      </c>
      <c r="Q70" s="84"/>
      <c r="R70" s="45" t="str">
        <f>IFERROR(VLOOKUP(土発!Q70,リスト!W$1:X475,2,FALSE),"")</f>
        <v/>
      </c>
      <c r="S70" s="82"/>
      <c r="T70" s="84"/>
      <c r="U70" s="42" t="str">
        <f>IFERROR(VLOOKUP(T70,リスト!#REF!,2,FALSE),"")</f>
        <v/>
      </c>
      <c r="V70" s="42" t="str">
        <f>IFERROR(VLOOKUP(T70,リスト!#REF!,3,FALSE),"")</f>
        <v/>
      </c>
      <c r="W70" s="82"/>
      <c r="X70" s="42" t="str">
        <f>IFERROR(VLOOKUP(J70,リスト!J:L,3,FALSE),"")</f>
        <v/>
      </c>
      <c r="Y70" s="42"/>
      <c r="Z70" s="82"/>
      <c r="AA70" s="82"/>
      <c r="AB70" s="42"/>
      <c r="AC70" s="42" t="e">
        <f>VLOOKUP(土発!R70,リスト!#REF!,5,FALSE)</f>
        <v>#REF!</v>
      </c>
      <c r="AD70" s="42" t="str">
        <f t="shared" si="2"/>
        <v/>
      </c>
      <c r="AE70" s="42" t="str">
        <f>IF(R70="","",AD70*VLOOKUP(R70,リスト!#REF!,7,FALSE))</f>
        <v/>
      </c>
      <c r="AF70" s="42" t="str">
        <f t="shared" si="3"/>
        <v/>
      </c>
      <c r="AG70" s="42"/>
      <c r="AH70" s="82"/>
    </row>
    <row r="71" spans="1:34" s="43" customFormat="1">
      <c r="A71" s="42">
        <f t="shared" si="0"/>
        <v>65</v>
      </c>
      <c r="B71" s="42" t="str">
        <f>IFERROR(VLOOKUP(C71,リスト!AI$1:AO376,2,FALSE),"")</f>
        <v/>
      </c>
      <c r="C71" s="42" t="str">
        <f t="shared" si="1"/>
        <v>-</v>
      </c>
      <c r="D71" s="82"/>
      <c r="E71" s="82"/>
      <c r="F71" s="83"/>
      <c r="G71" s="83"/>
      <c r="H71" s="84"/>
      <c r="I71" s="42" t="str">
        <f>IFERROR(VLOOKUP(土発!H71,リスト!G$1:H76,2,FALSE),"")</f>
        <v/>
      </c>
      <c r="J71" s="84"/>
      <c r="K71" s="42" t="str">
        <f>IFERROR(VLOOKUP(土発!J71,リスト!J$1:K172,2,FALSE),"")</f>
        <v/>
      </c>
      <c r="L71" s="84"/>
      <c r="M71" s="42" t="str">
        <f>IFERROR(VLOOKUP(土発!L71,リスト!O$1:P4910,2,FALSE),"")</f>
        <v/>
      </c>
      <c r="N71" s="82"/>
      <c r="O71" s="82" t="e">
        <f>VLOOKUP(Q71,リスト!#REF!,2,FALSE)</f>
        <v>#REF!</v>
      </c>
      <c r="P71" s="82" t="e">
        <f>VLOOKUP(O71,リスト!U:AA,2,FALSE)</f>
        <v>#REF!</v>
      </c>
      <c r="Q71" s="84"/>
      <c r="R71" s="45" t="str">
        <f>IFERROR(VLOOKUP(土発!Q71,リスト!W$1:X476,2,FALSE),"")</f>
        <v/>
      </c>
      <c r="S71" s="82"/>
      <c r="T71" s="84"/>
      <c r="U71" s="42" t="str">
        <f>IFERROR(VLOOKUP(T71,リスト!#REF!,2,FALSE),"")</f>
        <v/>
      </c>
      <c r="V71" s="42" t="str">
        <f>IFERROR(VLOOKUP(T71,リスト!#REF!,3,FALSE),"")</f>
        <v/>
      </c>
      <c r="W71" s="82"/>
      <c r="X71" s="42" t="str">
        <f>IFERROR(VLOOKUP(J71,リスト!J:L,3,FALSE),"")</f>
        <v/>
      </c>
      <c r="Y71" s="42"/>
      <c r="Z71" s="82"/>
      <c r="AA71" s="82"/>
      <c r="AB71" s="42"/>
      <c r="AC71" s="42" t="e">
        <f>VLOOKUP(土発!R71,リスト!#REF!,5,FALSE)</f>
        <v>#REF!</v>
      </c>
      <c r="AD71" s="42" t="str">
        <f t="shared" si="2"/>
        <v/>
      </c>
      <c r="AE71" s="42" t="str">
        <f>IF(R71="","",AD71*VLOOKUP(R71,リスト!#REF!,7,FALSE))</f>
        <v/>
      </c>
      <c r="AF71" s="42" t="str">
        <f t="shared" si="3"/>
        <v/>
      </c>
      <c r="AG71" s="42"/>
      <c r="AH71" s="82"/>
    </row>
    <row r="72" spans="1:34" s="43" customFormat="1">
      <c r="A72" s="42">
        <f t="shared" si="0"/>
        <v>66</v>
      </c>
      <c r="B72" s="42" t="str">
        <f>IFERROR(VLOOKUP(C72,リスト!AI$1:AO377,2,FALSE),"")</f>
        <v/>
      </c>
      <c r="C72" s="42" t="str">
        <f t="shared" si="1"/>
        <v>-</v>
      </c>
      <c r="D72" s="82"/>
      <c r="E72" s="82"/>
      <c r="F72" s="83"/>
      <c r="G72" s="83"/>
      <c r="H72" s="84"/>
      <c r="I72" s="42" t="str">
        <f>IFERROR(VLOOKUP(土発!H72,リスト!G$1:H77,2,FALSE),"")</f>
        <v/>
      </c>
      <c r="J72" s="84"/>
      <c r="K72" s="42" t="str">
        <f>IFERROR(VLOOKUP(土発!J72,リスト!J$1:K173,2,FALSE),"")</f>
        <v/>
      </c>
      <c r="L72" s="84"/>
      <c r="M72" s="42" t="str">
        <f>IFERROR(VLOOKUP(土発!L72,リスト!O$1:P4911,2,FALSE),"")</f>
        <v/>
      </c>
      <c r="N72" s="82"/>
      <c r="O72" s="82" t="e">
        <f>VLOOKUP(Q72,リスト!#REF!,2,FALSE)</f>
        <v>#REF!</v>
      </c>
      <c r="P72" s="82" t="e">
        <f>VLOOKUP(O72,リスト!U:AA,2,FALSE)</f>
        <v>#REF!</v>
      </c>
      <c r="Q72" s="84"/>
      <c r="R72" s="45" t="str">
        <f>IFERROR(VLOOKUP(土発!Q72,リスト!W$1:X477,2,FALSE),"")</f>
        <v/>
      </c>
      <c r="S72" s="82"/>
      <c r="T72" s="84"/>
      <c r="U72" s="42" t="str">
        <f>IFERROR(VLOOKUP(T72,リスト!#REF!,2,FALSE),"")</f>
        <v/>
      </c>
      <c r="V72" s="42" t="str">
        <f>IFERROR(VLOOKUP(T72,リスト!#REF!,3,FALSE),"")</f>
        <v/>
      </c>
      <c r="W72" s="82"/>
      <c r="X72" s="42" t="str">
        <f>IFERROR(VLOOKUP(J72,リスト!J:L,3,FALSE),"")</f>
        <v/>
      </c>
      <c r="Y72" s="42"/>
      <c r="Z72" s="82"/>
      <c r="AA72" s="82"/>
      <c r="AB72" s="42"/>
      <c r="AC72" s="42" t="e">
        <f>VLOOKUP(土発!R72,リスト!#REF!,5,FALSE)</f>
        <v>#REF!</v>
      </c>
      <c r="AD72" s="42" t="str">
        <f t="shared" si="2"/>
        <v/>
      </c>
      <c r="AE72" s="42" t="str">
        <f>IF(R72="","",AD72*VLOOKUP(R72,リスト!#REF!,7,FALSE))</f>
        <v/>
      </c>
      <c r="AF72" s="42" t="str">
        <f t="shared" si="3"/>
        <v/>
      </c>
      <c r="AG72" s="42"/>
      <c r="AH72" s="82"/>
    </row>
    <row r="73" spans="1:34" s="43" customFormat="1">
      <c r="A73" s="42">
        <f t="shared" si="0"/>
        <v>67</v>
      </c>
      <c r="B73" s="42" t="str">
        <f>IFERROR(VLOOKUP(C73,リスト!AI$1:AO378,2,FALSE),"")</f>
        <v/>
      </c>
      <c r="C73" s="42" t="str">
        <f t="shared" si="1"/>
        <v>-</v>
      </c>
      <c r="D73" s="82"/>
      <c r="E73" s="82"/>
      <c r="F73" s="83"/>
      <c r="G73" s="83"/>
      <c r="H73" s="84"/>
      <c r="I73" s="42" t="str">
        <f>IFERROR(VLOOKUP(土発!H73,リスト!G$1:H78,2,FALSE),"")</f>
        <v/>
      </c>
      <c r="J73" s="84"/>
      <c r="K73" s="42" t="str">
        <f>IFERROR(VLOOKUP(土発!J73,リスト!J$1:K174,2,FALSE),"")</f>
        <v/>
      </c>
      <c r="L73" s="84"/>
      <c r="M73" s="42" t="str">
        <f>IFERROR(VLOOKUP(土発!L73,リスト!O$1:P4912,2,FALSE),"")</f>
        <v/>
      </c>
      <c r="N73" s="82"/>
      <c r="O73" s="82" t="e">
        <f>VLOOKUP(Q73,リスト!#REF!,2,FALSE)</f>
        <v>#REF!</v>
      </c>
      <c r="P73" s="82" t="e">
        <f>VLOOKUP(O73,リスト!U:AA,2,FALSE)</f>
        <v>#REF!</v>
      </c>
      <c r="Q73" s="84"/>
      <c r="R73" s="45" t="str">
        <f>IFERROR(VLOOKUP(土発!Q73,リスト!W$1:X478,2,FALSE),"")</f>
        <v/>
      </c>
      <c r="S73" s="82"/>
      <c r="T73" s="84"/>
      <c r="U73" s="42" t="str">
        <f>IFERROR(VLOOKUP(T73,リスト!#REF!,2,FALSE),"")</f>
        <v/>
      </c>
      <c r="V73" s="42" t="str">
        <f>IFERROR(VLOOKUP(T73,リスト!#REF!,3,FALSE),"")</f>
        <v/>
      </c>
      <c r="W73" s="82"/>
      <c r="X73" s="42" t="str">
        <f>IFERROR(VLOOKUP(J73,リスト!J:L,3,FALSE),"")</f>
        <v/>
      </c>
      <c r="Y73" s="42"/>
      <c r="Z73" s="82"/>
      <c r="AA73" s="82"/>
      <c r="AB73" s="42"/>
      <c r="AC73" s="42" t="e">
        <f>VLOOKUP(土発!R73,リスト!#REF!,5,FALSE)</f>
        <v>#REF!</v>
      </c>
      <c r="AD73" s="42" t="str">
        <f t="shared" si="2"/>
        <v/>
      </c>
      <c r="AE73" s="42" t="str">
        <f>IF(R73="","",AD73*VLOOKUP(R73,リスト!#REF!,7,FALSE))</f>
        <v/>
      </c>
      <c r="AF73" s="42" t="str">
        <f t="shared" si="3"/>
        <v/>
      </c>
      <c r="AG73" s="42"/>
      <c r="AH73" s="82"/>
    </row>
    <row r="74" spans="1:34" s="43" customFormat="1">
      <c r="A74" s="42">
        <f t="shared" si="0"/>
        <v>68</v>
      </c>
      <c r="B74" s="42" t="str">
        <f>IFERROR(VLOOKUP(C74,リスト!AI$1:AO379,2,FALSE),"")</f>
        <v/>
      </c>
      <c r="C74" s="42" t="str">
        <f t="shared" si="1"/>
        <v>-</v>
      </c>
      <c r="D74" s="82"/>
      <c r="E74" s="82"/>
      <c r="F74" s="83"/>
      <c r="G74" s="83"/>
      <c r="H74" s="84"/>
      <c r="I74" s="42" t="str">
        <f>IFERROR(VLOOKUP(土発!H74,リスト!G$1:H79,2,FALSE),"")</f>
        <v/>
      </c>
      <c r="J74" s="84"/>
      <c r="K74" s="42" t="str">
        <f>IFERROR(VLOOKUP(土発!J74,リスト!J$1:K175,2,FALSE),"")</f>
        <v/>
      </c>
      <c r="L74" s="84"/>
      <c r="M74" s="42" t="str">
        <f>IFERROR(VLOOKUP(土発!L74,リスト!O$1:P4913,2,FALSE),"")</f>
        <v/>
      </c>
      <c r="N74" s="82"/>
      <c r="O74" s="82" t="e">
        <f>VLOOKUP(Q74,リスト!#REF!,2,FALSE)</f>
        <v>#REF!</v>
      </c>
      <c r="P74" s="82" t="e">
        <f>VLOOKUP(O74,リスト!U:AA,2,FALSE)</f>
        <v>#REF!</v>
      </c>
      <c r="Q74" s="84"/>
      <c r="R74" s="45" t="str">
        <f>IFERROR(VLOOKUP(土発!Q74,リスト!W$1:X479,2,FALSE),"")</f>
        <v/>
      </c>
      <c r="S74" s="82"/>
      <c r="T74" s="84"/>
      <c r="U74" s="42" t="str">
        <f>IFERROR(VLOOKUP(T74,リスト!#REF!,2,FALSE),"")</f>
        <v/>
      </c>
      <c r="V74" s="42" t="str">
        <f>IFERROR(VLOOKUP(T74,リスト!#REF!,3,FALSE),"")</f>
        <v/>
      </c>
      <c r="W74" s="82"/>
      <c r="X74" s="42" t="str">
        <f>IFERROR(VLOOKUP(J74,リスト!J:L,3,FALSE),"")</f>
        <v/>
      </c>
      <c r="Y74" s="42"/>
      <c r="Z74" s="82"/>
      <c r="AA74" s="82"/>
      <c r="AB74" s="42"/>
      <c r="AC74" s="42" t="e">
        <f>VLOOKUP(土発!R74,リスト!#REF!,5,FALSE)</f>
        <v>#REF!</v>
      </c>
      <c r="AD74" s="42" t="str">
        <f t="shared" si="2"/>
        <v/>
      </c>
      <c r="AE74" s="42" t="str">
        <f>IF(R74="","",AD74*VLOOKUP(R74,リスト!#REF!,7,FALSE))</f>
        <v/>
      </c>
      <c r="AF74" s="42" t="str">
        <f t="shared" si="3"/>
        <v/>
      </c>
      <c r="AG74" s="42"/>
      <c r="AH74" s="82"/>
    </row>
    <row r="75" spans="1:34" s="43" customFormat="1">
      <c r="A75" s="42">
        <f t="shared" si="0"/>
        <v>69</v>
      </c>
      <c r="B75" s="42" t="str">
        <f>IFERROR(VLOOKUP(C75,リスト!AI$1:AO380,2,FALSE),"")</f>
        <v/>
      </c>
      <c r="C75" s="42" t="str">
        <f t="shared" si="1"/>
        <v>-</v>
      </c>
      <c r="D75" s="82"/>
      <c r="E75" s="82"/>
      <c r="F75" s="83"/>
      <c r="G75" s="83"/>
      <c r="H75" s="84"/>
      <c r="I75" s="42" t="str">
        <f>IFERROR(VLOOKUP(土発!H75,リスト!G$1:H80,2,FALSE),"")</f>
        <v/>
      </c>
      <c r="J75" s="84"/>
      <c r="K75" s="42" t="str">
        <f>IFERROR(VLOOKUP(土発!J75,リスト!J$1:K176,2,FALSE),"")</f>
        <v/>
      </c>
      <c r="L75" s="84"/>
      <c r="M75" s="42" t="str">
        <f>IFERROR(VLOOKUP(土発!L75,リスト!O$1:P4914,2,FALSE),"")</f>
        <v/>
      </c>
      <c r="N75" s="82"/>
      <c r="O75" s="82" t="e">
        <f>VLOOKUP(Q75,リスト!#REF!,2,FALSE)</f>
        <v>#REF!</v>
      </c>
      <c r="P75" s="82" t="e">
        <f>VLOOKUP(O75,リスト!U:AA,2,FALSE)</f>
        <v>#REF!</v>
      </c>
      <c r="Q75" s="84"/>
      <c r="R75" s="45" t="str">
        <f>IFERROR(VLOOKUP(土発!Q75,リスト!W$1:X480,2,FALSE),"")</f>
        <v/>
      </c>
      <c r="S75" s="82"/>
      <c r="T75" s="84"/>
      <c r="U75" s="42" t="str">
        <f>IFERROR(VLOOKUP(T75,リスト!#REF!,2,FALSE),"")</f>
        <v/>
      </c>
      <c r="V75" s="42" t="str">
        <f>IFERROR(VLOOKUP(T75,リスト!#REF!,3,FALSE),"")</f>
        <v/>
      </c>
      <c r="W75" s="82"/>
      <c r="X75" s="42" t="str">
        <f>IFERROR(VLOOKUP(J75,リスト!J:L,3,FALSE),"")</f>
        <v/>
      </c>
      <c r="Y75" s="42"/>
      <c r="Z75" s="82"/>
      <c r="AA75" s="82"/>
      <c r="AB75" s="42"/>
      <c r="AC75" s="42" t="e">
        <f>VLOOKUP(土発!R75,リスト!#REF!,5,FALSE)</f>
        <v>#REF!</v>
      </c>
      <c r="AD75" s="42" t="str">
        <f t="shared" si="2"/>
        <v/>
      </c>
      <c r="AE75" s="42" t="str">
        <f>IF(R75="","",AD75*VLOOKUP(R75,リスト!#REF!,7,FALSE))</f>
        <v/>
      </c>
      <c r="AF75" s="42" t="str">
        <f t="shared" si="3"/>
        <v/>
      </c>
      <c r="AG75" s="42"/>
      <c r="AH75" s="82"/>
    </row>
    <row r="76" spans="1:34" s="43" customFormat="1">
      <c r="A76" s="42">
        <f t="shared" si="0"/>
        <v>70</v>
      </c>
      <c r="B76" s="42" t="str">
        <f>IFERROR(VLOOKUP(C76,リスト!AI$1:AO381,2,FALSE),"")</f>
        <v/>
      </c>
      <c r="C76" s="42" t="str">
        <f t="shared" si="1"/>
        <v>-</v>
      </c>
      <c r="D76" s="82"/>
      <c r="E76" s="82"/>
      <c r="F76" s="83"/>
      <c r="G76" s="83"/>
      <c r="H76" s="84"/>
      <c r="I76" s="42" t="str">
        <f>IFERROR(VLOOKUP(土発!H76,リスト!G$1:H81,2,FALSE),"")</f>
        <v/>
      </c>
      <c r="J76" s="84"/>
      <c r="K76" s="42" t="str">
        <f>IFERROR(VLOOKUP(土発!J76,リスト!J$1:K177,2,FALSE),"")</f>
        <v/>
      </c>
      <c r="L76" s="84"/>
      <c r="M76" s="42" t="str">
        <f>IFERROR(VLOOKUP(土発!L76,リスト!O$1:P4915,2,FALSE),"")</f>
        <v/>
      </c>
      <c r="N76" s="82"/>
      <c r="O76" s="82" t="e">
        <f>VLOOKUP(Q76,リスト!#REF!,2,FALSE)</f>
        <v>#REF!</v>
      </c>
      <c r="P76" s="82" t="e">
        <f>VLOOKUP(O76,リスト!U:AA,2,FALSE)</f>
        <v>#REF!</v>
      </c>
      <c r="Q76" s="84"/>
      <c r="R76" s="45" t="str">
        <f>IFERROR(VLOOKUP(土発!Q76,リスト!W$1:X481,2,FALSE),"")</f>
        <v/>
      </c>
      <c r="S76" s="82"/>
      <c r="T76" s="84"/>
      <c r="U76" s="42" t="str">
        <f>IFERROR(VLOOKUP(T76,リスト!#REF!,2,FALSE),"")</f>
        <v/>
      </c>
      <c r="V76" s="42" t="str">
        <f>IFERROR(VLOOKUP(T76,リスト!AE1:AG$3,3,FALSE),"")</f>
        <v/>
      </c>
      <c r="W76" s="82"/>
      <c r="X76" s="42" t="str">
        <f>IFERROR(VLOOKUP(J76,リスト!J:L,3,FALSE),"")</f>
        <v/>
      </c>
      <c r="Y76" s="42"/>
      <c r="Z76" s="82"/>
      <c r="AA76" s="82"/>
      <c r="AB76" s="42"/>
      <c r="AC76" s="42" t="e">
        <f>VLOOKUP(土発!R76,リスト!#REF!,5,FALSE)</f>
        <v>#REF!</v>
      </c>
      <c r="AD76" s="42" t="str">
        <f t="shared" si="2"/>
        <v/>
      </c>
      <c r="AE76" s="42" t="str">
        <f>IF(R76="","",AD76*VLOOKUP(R76,リスト!#REF!,7,FALSE))</f>
        <v/>
      </c>
      <c r="AF76" s="42" t="str">
        <f t="shared" si="3"/>
        <v/>
      </c>
      <c r="AG76" s="42"/>
      <c r="AH76" s="82"/>
    </row>
    <row r="77" spans="1:34" s="43" customFormat="1">
      <c r="A77" s="42">
        <f t="shared" si="0"/>
        <v>71</v>
      </c>
      <c r="B77" s="42" t="str">
        <f>IFERROR(VLOOKUP(C77,リスト!AI$1:AO382,2,FALSE),"")</f>
        <v/>
      </c>
      <c r="C77" s="42" t="str">
        <f t="shared" si="1"/>
        <v>-</v>
      </c>
      <c r="D77" s="82"/>
      <c r="E77" s="82"/>
      <c r="F77" s="83"/>
      <c r="G77" s="83"/>
      <c r="H77" s="84"/>
      <c r="I77" s="42" t="str">
        <f>IFERROR(VLOOKUP(土発!H77,リスト!G$1:H82,2,FALSE),"")</f>
        <v/>
      </c>
      <c r="J77" s="84"/>
      <c r="K77" s="42" t="str">
        <f>IFERROR(VLOOKUP(土発!J77,リスト!J$1:K178,2,FALSE),"")</f>
        <v/>
      </c>
      <c r="L77" s="84"/>
      <c r="M77" s="42" t="str">
        <f>IFERROR(VLOOKUP(土発!L77,リスト!O$1:P4916,2,FALSE),"")</f>
        <v/>
      </c>
      <c r="N77" s="82"/>
      <c r="O77" s="82" t="e">
        <f>VLOOKUP(Q77,リスト!#REF!,2,FALSE)</f>
        <v>#REF!</v>
      </c>
      <c r="P77" s="82" t="e">
        <f>VLOOKUP(O77,リスト!U:AA,2,FALSE)</f>
        <v>#REF!</v>
      </c>
      <c r="Q77" s="84"/>
      <c r="R77" s="45" t="str">
        <f>IFERROR(VLOOKUP(土発!Q77,リスト!W$1:X482,2,FALSE),"")</f>
        <v/>
      </c>
      <c r="S77" s="82"/>
      <c r="T77" s="84"/>
      <c r="U77" s="42" t="str">
        <f>IFERROR(VLOOKUP(T77,リスト!#REF!,2,FALSE),"")</f>
        <v/>
      </c>
      <c r="V77" s="42" t="str">
        <f>IFERROR(VLOOKUP(T77,リスト!AE2:AG$3,3,FALSE),"")</f>
        <v/>
      </c>
      <c r="W77" s="82"/>
      <c r="X77" s="42" t="str">
        <f>IFERROR(VLOOKUP(J77,リスト!J:L,3,FALSE),"")</f>
        <v/>
      </c>
      <c r="Y77" s="42"/>
      <c r="Z77" s="82"/>
      <c r="AA77" s="82"/>
      <c r="AB77" s="42"/>
      <c r="AC77" s="42" t="e">
        <f>VLOOKUP(土発!R77,リスト!#REF!,5,FALSE)</f>
        <v>#REF!</v>
      </c>
      <c r="AD77" s="42" t="str">
        <f t="shared" si="2"/>
        <v/>
      </c>
      <c r="AE77" s="42" t="str">
        <f>IF(R77="","",AD77*VLOOKUP(R77,リスト!#REF!,7,FALSE))</f>
        <v/>
      </c>
      <c r="AF77" s="42" t="str">
        <f t="shared" si="3"/>
        <v/>
      </c>
      <c r="AG77" s="42"/>
      <c r="AH77" s="82"/>
    </row>
    <row r="78" spans="1:34" s="43" customFormat="1">
      <c r="A78" s="42">
        <f t="shared" si="0"/>
        <v>72</v>
      </c>
      <c r="B78" s="42" t="str">
        <f>IFERROR(VLOOKUP(C78,リスト!AI$1:AO383,2,FALSE),"")</f>
        <v/>
      </c>
      <c r="C78" s="42" t="str">
        <f t="shared" si="1"/>
        <v>-</v>
      </c>
      <c r="D78" s="82"/>
      <c r="E78" s="82"/>
      <c r="F78" s="83"/>
      <c r="G78" s="83"/>
      <c r="H78" s="84"/>
      <c r="I78" s="42" t="str">
        <f>IFERROR(VLOOKUP(土発!H78,リスト!G$1:H83,2,FALSE),"")</f>
        <v/>
      </c>
      <c r="J78" s="84"/>
      <c r="K78" s="42" t="str">
        <f>IFERROR(VLOOKUP(土発!J78,リスト!J$1:K179,2,FALSE),"")</f>
        <v/>
      </c>
      <c r="L78" s="84"/>
      <c r="M78" s="42" t="str">
        <f>IFERROR(VLOOKUP(土発!L78,リスト!O$1:P4917,2,FALSE),"")</f>
        <v/>
      </c>
      <c r="N78" s="82"/>
      <c r="O78" s="82" t="e">
        <f>VLOOKUP(Q78,リスト!#REF!,2,FALSE)</f>
        <v>#REF!</v>
      </c>
      <c r="P78" s="82" t="e">
        <f>VLOOKUP(O78,リスト!U:AA,2,FALSE)</f>
        <v>#REF!</v>
      </c>
      <c r="Q78" s="84"/>
      <c r="R78" s="45" t="str">
        <f>IFERROR(VLOOKUP(土発!Q78,リスト!W$1:X483,2,FALSE),"")</f>
        <v/>
      </c>
      <c r="S78" s="82"/>
      <c r="T78" s="84"/>
      <c r="U78" s="42" t="str">
        <f>IFERROR(VLOOKUP(T78,リスト!#REF!,2,FALSE),"")</f>
        <v/>
      </c>
      <c r="V78" s="42" t="str">
        <f>IFERROR(VLOOKUP(T78,リスト!AE$3:AG3,3,FALSE),"")</f>
        <v/>
      </c>
      <c r="W78" s="82"/>
      <c r="X78" s="42" t="str">
        <f>IFERROR(VLOOKUP(J78,リスト!J:L,3,FALSE),"")</f>
        <v/>
      </c>
      <c r="Y78" s="42"/>
      <c r="Z78" s="82"/>
      <c r="AA78" s="82"/>
      <c r="AB78" s="42"/>
      <c r="AC78" s="42" t="e">
        <f>VLOOKUP(土発!R78,リスト!#REF!,5,FALSE)</f>
        <v>#REF!</v>
      </c>
      <c r="AD78" s="42" t="str">
        <f t="shared" si="2"/>
        <v/>
      </c>
      <c r="AE78" s="42" t="str">
        <f>IF(R78="","",AD78*VLOOKUP(R78,リスト!#REF!,7,FALSE))</f>
        <v/>
      </c>
      <c r="AF78" s="42" t="str">
        <f t="shared" si="3"/>
        <v/>
      </c>
      <c r="AG78" s="42"/>
      <c r="AH78" s="82"/>
    </row>
    <row r="79" spans="1:34" s="43" customFormat="1">
      <c r="A79" s="42">
        <f t="shared" si="0"/>
        <v>73</v>
      </c>
      <c r="B79" s="42" t="str">
        <f>IFERROR(VLOOKUP(C79,リスト!AI$1:AO384,2,FALSE),"")</f>
        <v/>
      </c>
      <c r="C79" s="42" t="str">
        <f t="shared" si="1"/>
        <v>-</v>
      </c>
      <c r="D79" s="82"/>
      <c r="E79" s="82"/>
      <c r="F79" s="83"/>
      <c r="G79" s="83"/>
      <c r="H79" s="84"/>
      <c r="I79" s="42"/>
      <c r="J79" s="84"/>
      <c r="K79" s="42" t="str">
        <f>IFERROR(VLOOKUP(土発!J79,リスト!J$1:K180,2,FALSE),"")</f>
        <v/>
      </c>
      <c r="L79" s="84"/>
      <c r="M79" s="42" t="str">
        <f>IFERROR(VLOOKUP(土発!L79,リスト!O$1:P4918,2,FALSE),"")</f>
        <v/>
      </c>
      <c r="N79" s="82"/>
      <c r="O79" s="82" t="e">
        <f>VLOOKUP(Q79,リスト!#REF!,2,FALSE)</f>
        <v>#REF!</v>
      </c>
      <c r="P79" s="82" t="e">
        <f>VLOOKUP(O79,リスト!U:AA,2,FALSE)</f>
        <v>#REF!</v>
      </c>
      <c r="Q79" s="84"/>
      <c r="R79" s="45" t="str">
        <f>IFERROR(VLOOKUP(土発!Q79,リスト!W$1:X484,2,FALSE),"")</f>
        <v/>
      </c>
      <c r="S79" s="82"/>
      <c r="T79" s="84"/>
      <c r="U79" s="42" t="str">
        <f>IFERROR(VLOOKUP(T79,リスト!#REF!,2,FALSE),"")</f>
        <v/>
      </c>
      <c r="V79" s="42" t="str">
        <f>IFERROR(VLOOKUP(T79,リスト!AE$3:AG4,3,FALSE),"")</f>
        <v/>
      </c>
      <c r="W79" s="82"/>
      <c r="X79" s="42" t="str">
        <f>IFERROR(VLOOKUP(J79,リスト!J:L,3,FALSE),"")</f>
        <v/>
      </c>
      <c r="Y79" s="42"/>
      <c r="Z79" s="82"/>
      <c r="AA79" s="82"/>
      <c r="AB79" s="42"/>
      <c r="AC79" s="42" t="e">
        <f>VLOOKUP(土発!R79,リスト!#REF!,5,FALSE)</f>
        <v>#REF!</v>
      </c>
      <c r="AD79" s="42" t="str">
        <f t="shared" si="2"/>
        <v/>
      </c>
      <c r="AE79" s="42" t="str">
        <f>IF(R79="","",AD79*VLOOKUP(R79,リスト!#REF!,7,FALSE))</f>
        <v/>
      </c>
      <c r="AF79" s="42" t="str">
        <f t="shared" si="3"/>
        <v/>
      </c>
      <c r="AG79" s="42"/>
      <c r="AH79" s="82"/>
    </row>
    <row r="80" spans="1:34" s="43" customFormat="1">
      <c r="A80" s="42">
        <f t="shared" si="0"/>
        <v>74</v>
      </c>
      <c r="B80" s="42" t="str">
        <f>IFERROR(VLOOKUP(C80,リスト!AI$1:AO385,2,FALSE),"")</f>
        <v/>
      </c>
      <c r="C80" s="42" t="str">
        <f t="shared" si="1"/>
        <v>-</v>
      </c>
      <c r="D80" s="82"/>
      <c r="E80" s="82"/>
      <c r="F80" s="83"/>
      <c r="G80" s="83"/>
      <c r="H80" s="84"/>
      <c r="I80" s="42" t="str">
        <f>IFERROR(VLOOKUP(土発!H80,リスト!G$1:H46,2,FALSE),"")</f>
        <v/>
      </c>
      <c r="J80" s="84"/>
      <c r="K80" s="42" t="str">
        <f>IFERROR(VLOOKUP(土発!J80,リスト!J$1:K181,2,FALSE),"")</f>
        <v/>
      </c>
      <c r="L80" s="84"/>
      <c r="M80" s="42" t="str">
        <f>IFERROR(VLOOKUP(土発!L80,リスト!O$1:P4919,2,FALSE),"")</f>
        <v/>
      </c>
      <c r="N80" s="82"/>
      <c r="O80" s="82" t="e">
        <f>VLOOKUP(Q80,リスト!#REF!,2,FALSE)</f>
        <v>#REF!</v>
      </c>
      <c r="P80" s="82" t="e">
        <f>VLOOKUP(O80,リスト!U:AA,2,FALSE)</f>
        <v>#REF!</v>
      </c>
      <c r="Q80" s="84"/>
      <c r="R80" s="45" t="str">
        <f>IFERROR(VLOOKUP(土発!Q80,リスト!W$1:X485,2,FALSE),"")</f>
        <v/>
      </c>
      <c r="S80" s="82"/>
      <c r="T80" s="84"/>
      <c r="U80" s="42" t="str">
        <f>IFERROR(VLOOKUP(T80,リスト!AE$1:AF1,2,FALSE),"")</f>
        <v/>
      </c>
      <c r="V80" s="42" t="str">
        <f>IFERROR(VLOOKUP(T80,リスト!AE$3:AG5,3,FALSE),"")</f>
        <v/>
      </c>
      <c r="W80" s="82"/>
      <c r="X80" s="42" t="str">
        <f>IFERROR(VLOOKUP(J80,リスト!J:L,3,FALSE),"")</f>
        <v/>
      </c>
      <c r="Y80" s="42"/>
      <c r="Z80" s="82"/>
      <c r="AA80" s="82"/>
      <c r="AB80" s="42"/>
      <c r="AC80" s="42" t="e">
        <f>VLOOKUP(土発!R80,リスト!#REF!,5,FALSE)</f>
        <v>#REF!</v>
      </c>
      <c r="AD80" s="42" t="str">
        <f t="shared" si="2"/>
        <v/>
      </c>
      <c r="AE80" s="42" t="str">
        <f>IF(R80="","",AD80*VLOOKUP(R80,リスト!#REF!,7,FALSE))</f>
        <v/>
      </c>
      <c r="AF80" s="42" t="str">
        <f t="shared" si="3"/>
        <v/>
      </c>
      <c r="AG80" s="42"/>
      <c r="AH80" s="82"/>
    </row>
    <row r="81" spans="1:34" s="43" customFormat="1">
      <c r="A81" s="42">
        <f t="shared" si="0"/>
        <v>75</v>
      </c>
      <c r="B81" s="42" t="str">
        <f>IFERROR(VLOOKUP(C81,リスト!AI$1:AO386,2,FALSE),"")</f>
        <v/>
      </c>
      <c r="C81" s="42" t="str">
        <f t="shared" si="1"/>
        <v>-</v>
      </c>
      <c r="D81" s="82"/>
      <c r="E81" s="82"/>
      <c r="F81" s="83"/>
      <c r="G81" s="83"/>
      <c r="H81" s="84"/>
      <c r="I81" s="42" t="str">
        <f>IFERROR(VLOOKUP(土発!H81,リスト!G$1:H47,2,FALSE),"")</f>
        <v/>
      </c>
      <c r="J81" s="84"/>
      <c r="K81" s="42" t="str">
        <f>IFERROR(VLOOKUP(土発!J81,リスト!J$1:K182,2,FALSE),"")</f>
        <v/>
      </c>
      <c r="L81" s="84"/>
      <c r="M81" s="42" t="str">
        <f>IFERROR(VLOOKUP(土発!L81,リスト!O$1:P4920,2,FALSE),"")</f>
        <v/>
      </c>
      <c r="N81" s="82"/>
      <c r="O81" s="82" t="e">
        <f>VLOOKUP(Q81,リスト!#REF!,2,FALSE)</f>
        <v>#REF!</v>
      </c>
      <c r="P81" s="82" t="e">
        <f>VLOOKUP(O81,リスト!U:AA,2,FALSE)</f>
        <v>#REF!</v>
      </c>
      <c r="Q81" s="84"/>
      <c r="R81" s="45" t="str">
        <f>IFERROR(VLOOKUP(土発!Q81,リスト!W$1:X486,2,FALSE),"")</f>
        <v/>
      </c>
      <c r="S81" s="82"/>
      <c r="T81" s="84"/>
      <c r="U81" s="42" t="str">
        <f>IFERROR(VLOOKUP(T81,リスト!AE$1:AF2,2,FALSE),"")</f>
        <v/>
      </c>
      <c r="V81" s="42" t="str">
        <f>IFERROR(VLOOKUP(T81,リスト!AE$3:AG6,3,FALSE),"")</f>
        <v/>
      </c>
      <c r="W81" s="82"/>
      <c r="X81" s="42" t="str">
        <f>IFERROR(VLOOKUP(J81,リスト!J:L,3,FALSE),"")</f>
        <v/>
      </c>
      <c r="Y81" s="42"/>
      <c r="Z81" s="82"/>
      <c r="AA81" s="82"/>
      <c r="AB81" s="42"/>
      <c r="AC81" s="42" t="e">
        <f>VLOOKUP(土発!R81,リスト!#REF!,5,FALSE)</f>
        <v>#REF!</v>
      </c>
      <c r="AD81" s="42" t="str">
        <f t="shared" si="2"/>
        <v/>
      </c>
      <c r="AE81" s="42" t="str">
        <f>IF(R81="","",AD81*VLOOKUP(R81,リスト!#REF!,7,FALSE))</f>
        <v/>
      </c>
      <c r="AF81" s="42" t="str">
        <f t="shared" si="3"/>
        <v/>
      </c>
      <c r="AG81" s="42"/>
      <c r="AH81" s="82"/>
    </row>
    <row r="82" spans="1:34" s="43" customFormat="1">
      <c r="A82" s="42">
        <f t="shared" si="0"/>
        <v>76</v>
      </c>
      <c r="B82" s="42" t="str">
        <f>IFERROR(VLOOKUP(C82,リスト!AI$1:AO387,2,FALSE),"")</f>
        <v/>
      </c>
      <c r="C82" s="42" t="str">
        <f t="shared" si="1"/>
        <v>-</v>
      </c>
      <c r="D82" s="82"/>
      <c r="E82" s="82"/>
      <c r="F82" s="83"/>
      <c r="G82" s="83"/>
      <c r="H82" s="84"/>
      <c r="I82" s="42" t="str">
        <f>IFERROR(VLOOKUP(土発!H82,リスト!G$1:H48,2,FALSE),"")</f>
        <v/>
      </c>
      <c r="J82" s="84"/>
      <c r="K82" s="42" t="str">
        <f>IFERROR(VLOOKUP(土発!J82,リスト!J$1:K183,2,FALSE),"")</f>
        <v/>
      </c>
      <c r="L82" s="84"/>
      <c r="M82" s="42" t="str">
        <f>IFERROR(VLOOKUP(土発!L82,リスト!O$1:P4921,2,FALSE),"")</f>
        <v/>
      </c>
      <c r="N82" s="82"/>
      <c r="O82" s="82" t="e">
        <f>VLOOKUP(Q82,リスト!#REF!,2,FALSE)</f>
        <v>#REF!</v>
      </c>
      <c r="P82" s="82" t="e">
        <f>VLOOKUP(O82,リスト!U:AA,2,FALSE)</f>
        <v>#REF!</v>
      </c>
      <c r="Q82" s="84"/>
      <c r="R82" s="45" t="str">
        <f>IFERROR(VLOOKUP(土発!Q82,リスト!W$1:X487,2,FALSE),"")</f>
        <v/>
      </c>
      <c r="S82" s="82"/>
      <c r="T82" s="84"/>
      <c r="U82" s="42" t="str">
        <f>IFERROR(VLOOKUP(T82,リスト!AE$1:AF3,2,FALSE),"")</f>
        <v/>
      </c>
      <c r="V82" s="42" t="str">
        <f>IFERROR(VLOOKUP(T82,リスト!AE$3:AG7,3,FALSE),"")</f>
        <v/>
      </c>
      <c r="W82" s="82"/>
      <c r="X82" s="42" t="str">
        <f>IFERROR(VLOOKUP(J82,リスト!J:L,3,FALSE),"")</f>
        <v/>
      </c>
      <c r="Y82" s="42"/>
      <c r="Z82" s="82"/>
      <c r="AA82" s="82"/>
      <c r="AB82" s="42"/>
      <c r="AC82" s="42" t="e">
        <f>VLOOKUP(土発!R82,リスト!#REF!,5,FALSE)</f>
        <v>#REF!</v>
      </c>
      <c r="AD82" s="42" t="str">
        <f t="shared" si="2"/>
        <v/>
      </c>
      <c r="AE82" s="42" t="str">
        <f>IF(R82="","",AD82*VLOOKUP(R82,リスト!#REF!,7,FALSE))</f>
        <v/>
      </c>
      <c r="AF82" s="42" t="str">
        <f t="shared" si="3"/>
        <v/>
      </c>
      <c r="AG82" s="42"/>
      <c r="AH82" s="82"/>
    </row>
    <row r="83" spans="1:34" s="43" customFormat="1">
      <c r="A83" s="42">
        <f t="shared" si="0"/>
        <v>77</v>
      </c>
      <c r="B83" s="42" t="str">
        <f>IFERROR(VLOOKUP(C83,リスト!AI$1:AO388,2,FALSE),"")</f>
        <v/>
      </c>
      <c r="C83" s="42" t="str">
        <f t="shared" si="1"/>
        <v>-</v>
      </c>
      <c r="D83" s="82"/>
      <c r="E83" s="82"/>
      <c r="F83" s="83"/>
      <c r="G83" s="83"/>
      <c r="H83" s="84"/>
      <c r="I83" s="42" t="str">
        <f>IFERROR(VLOOKUP(土発!H83,リスト!G$1:H49,2,FALSE),"")</f>
        <v/>
      </c>
      <c r="J83" s="84"/>
      <c r="K83" s="42" t="str">
        <f>IFERROR(VLOOKUP(土発!J83,リスト!J$1:K184,2,FALSE),"")</f>
        <v/>
      </c>
      <c r="L83" s="84"/>
      <c r="M83" s="42" t="str">
        <f>IFERROR(VLOOKUP(土発!L83,リスト!O$1:P4922,2,FALSE),"")</f>
        <v/>
      </c>
      <c r="N83" s="82"/>
      <c r="O83" s="82" t="e">
        <f>VLOOKUP(Q83,リスト!#REF!,2,FALSE)</f>
        <v>#REF!</v>
      </c>
      <c r="P83" s="82" t="e">
        <f>VLOOKUP(O83,リスト!U:AA,2,FALSE)</f>
        <v>#REF!</v>
      </c>
      <c r="Q83" s="84"/>
      <c r="R83" s="45" t="str">
        <f>IFERROR(VLOOKUP(土発!Q83,リスト!W$1:X488,2,FALSE),"")</f>
        <v/>
      </c>
      <c r="S83" s="82"/>
      <c r="T83" s="84"/>
      <c r="U83" s="42" t="str">
        <f>IFERROR(VLOOKUP(T83,リスト!AE$1:AF4,2,FALSE),"")</f>
        <v/>
      </c>
      <c r="V83" s="42" t="str">
        <f>IFERROR(VLOOKUP(T83,リスト!AE$3:AG8,3,FALSE),"")</f>
        <v/>
      </c>
      <c r="W83" s="82"/>
      <c r="X83" s="42" t="str">
        <f>IFERROR(VLOOKUP(J83,リスト!J:L,3,FALSE),"")</f>
        <v/>
      </c>
      <c r="Y83" s="42"/>
      <c r="Z83" s="82"/>
      <c r="AA83" s="82"/>
      <c r="AB83" s="42"/>
      <c r="AC83" s="42" t="e">
        <f>VLOOKUP(土発!R83,リスト!#REF!,5,FALSE)</f>
        <v>#REF!</v>
      </c>
      <c r="AD83" s="42" t="str">
        <f t="shared" si="2"/>
        <v/>
      </c>
      <c r="AE83" s="42" t="str">
        <f>IF(R83="","",AD83*VLOOKUP(R83,リスト!#REF!,7,FALSE))</f>
        <v/>
      </c>
      <c r="AF83" s="42" t="str">
        <f t="shared" si="3"/>
        <v/>
      </c>
      <c r="AG83" s="42"/>
      <c r="AH83" s="82"/>
    </row>
    <row r="84" spans="1:34" s="43" customFormat="1">
      <c r="A84" s="42">
        <f t="shared" si="0"/>
        <v>78</v>
      </c>
      <c r="B84" s="42" t="str">
        <f>IFERROR(VLOOKUP(C84,リスト!AI$1:AO389,2,FALSE),"")</f>
        <v/>
      </c>
      <c r="C84" s="42" t="str">
        <f t="shared" si="1"/>
        <v>-</v>
      </c>
      <c r="D84" s="82"/>
      <c r="E84" s="82"/>
      <c r="F84" s="83"/>
      <c r="G84" s="83"/>
      <c r="H84" s="84"/>
      <c r="I84" s="42" t="str">
        <f>IFERROR(VLOOKUP(土発!H84,リスト!G$1:H50,2,FALSE),"")</f>
        <v/>
      </c>
      <c r="J84" s="84"/>
      <c r="K84" s="42" t="str">
        <f>IFERROR(VLOOKUP(土発!J84,リスト!J$1:K185,2,FALSE),"")</f>
        <v/>
      </c>
      <c r="L84" s="84"/>
      <c r="M84" s="42" t="str">
        <f>IFERROR(VLOOKUP(土発!L84,リスト!O$1:P4923,2,FALSE),"")</f>
        <v/>
      </c>
      <c r="N84" s="82"/>
      <c r="O84" s="82" t="e">
        <f>VLOOKUP(Q84,リスト!#REF!,2,FALSE)</f>
        <v>#REF!</v>
      </c>
      <c r="P84" s="82" t="e">
        <f>VLOOKUP(O84,リスト!U:AA,2,FALSE)</f>
        <v>#REF!</v>
      </c>
      <c r="Q84" s="84"/>
      <c r="R84" s="45" t="str">
        <f>IFERROR(VLOOKUP(土発!Q84,リスト!W$1:X489,2,FALSE),"")</f>
        <v/>
      </c>
      <c r="S84" s="82"/>
      <c r="T84" s="84"/>
      <c r="U84" s="42" t="str">
        <f>IFERROR(VLOOKUP(T84,リスト!AE$1:AF5,2,FALSE),"")</f>
        <v/>
      </c>
      <c r="V84" s="42" t="str">
        <f>IFERROR(VLOOKUP(T84,リスト!AE$3:AG9,3,FALSE),"")</f>
        <v/>
      </c>
      <c r="W84" s="82"/>
      <c r="X84" s="42" t="str">
        <f>IFERROR(VLOOKUP(J84,リスト!J:L,3,FALSE),"")</f>
        <v/>
      </c>
      <c r="Y84" s="42"/>
      <c r="Z84" s="82"/>
      <c r="AA84" s="82"/>
      <c r="AB84" s="42"/>
      <c r="AC84" s="42" t="e">
        <f>VLOOKUP(土発!R84,リスト!#REF!,5,FALSE)</f>
        <v>#REF!</v>
      </c>
      <c r="AD84" s="42" t="str">
        <f t="shared" si="2"/>
        <v/>
      </c>
      <c r="AE84" s="42" t="str">
        <f>IF(R84="","",AD84*VLOOKUP(R84,リスト!#REF!,7,FALSE))</f>
        <v/>
      </c>
      <c r="AF84" s="42" t="str">
        <f t="shared" si="3"/>
        <v/>
      </c>
      <c r="AG84" s="42"/>
      <c r="AH84" s="82"/>
    </row>
    <row r="85" spans="1:34" s="43" customFormat="1">
      <c r="A85" s="42">
        <f t="shared" si="0"/>
        <v>79</v>
      </c>
      <c r="B85" s="42" t="str">
        <f>IFERROR(VLOOKUP(C85,リスト!AI$1:AO390,2,FALSE),"")</f>
        <v/>
      </c>
      <c r="C85" s="42" t="str">
        <f t="shared" si="1"/>
        <v>-</v>
      </c>
      <c r="D85" s="82"/>
      <c r="E85" s="82"/>
      <c r="F85" s="83"/>
      <c r="G85" s="83"/>
      <c r="H85" s="84"/>
      <c r="I85" s="42" t="str">
        <f>IFERROR(VLOOKUP(土発!H85,リスト!G$1:H51,2,FALSE),"")</f>
        <v/>
      </c>
      <c r="J85" s="84"/>
      <c r="K85" s="42" t="str">
        <f>IFERROR(VLOOKUP(土発!J85,リスト!J$1:K186,2,FALSE),"")</f>
        <v/>
      </c>
      <c r="L85" s="84"/>
      <c r="M85" s="42" t="str">
        <f>IFERROR(VLOOKUP(土発!L85,リスト!O$1:P4924,2,FALSE),"")</f>
        <v/>
      </c>
      <c r="N85" s="82"/>
      <c r="O85" s="82" t="e">
        <f>VLOOKUP(Q85,リスト!#REF!,2,FALSE)</f>
        <v>#REF!</v>
      </c>
      <c r="P85" s="82" t="e">
        <f>VLOOKUP(O85,リスト!U:AA,2,FALSE)</f>
        <v>#REF!</v>
      </c>
      <c r="Q85" s="84"/>
      <c r="R85" s="45" t="str">
        <f>IFERROR(VLOOKUP(土発!Q85,リスト!W$1:X490,2,FALSE),"")</f>
        <v/>
      </c>
      <c r="S85" s="82"/>
      <c r="T85" s="84"/>
      <c r="U85" s="42" t="str">
        <f>IFERROR(VLOOKUP(T85,リスト!AE$1:AF6,2,FALSE),"")</f>
        <v/>
      </c>
      <c r="V85" s="42" t="str">
        <f>IFERROR(VLOOKUP(T85,リスト!AE$3:AG10,3,FALSE),"")</f>
        <v/>
      </c>
      <c r="W85" s="82"/>
      <c r="X85" s="42" t="str">
        <f>IFERROR(VLOOKUP(J85,リスト!J:L,3,FALSE),"")</f>
        <v/>
      </c>
      <c r="Y85" s="42"/>
      <c r="Z85" s="82"/>
      <c r="AA85" s="82"/>
      <c r="AB85" s="42"/>
      <c r="AC85" s="42" t="e">
        <f>VLOOKUP(土発!R85,リスト!#REF!,5,FALSE)</f>
        <v>#REF!</v>
      </c>
      <c r="AD85" s="42" t="str">
        <f t="shared" si="2"/>
        <v/>
      </c>
      <c r="AE85" s="42" t="str">
        <f>IF(R85="","",AD85*VLOOKUP(R85,リスト!#REF!,7,FALSE))</f>
        <v/>
      </c>
      <c r="AF85" s="42" t="str">
        <f t="shared" si="3"/>
        <v/>
      </c>
      <c r="AG85" s="42"/>
      <c r="AH85" s="82"/>
    </row>
    <row r="86" spans="1:34" s="43" customFormat="1">
      <c r="A86" s="42">
        <f t="shared" si="0"/>
        <v>80</v>
      </c>
      <c r="B86" s="42" t="str">
        <f>IFERROR(VLOOKUP(C86,リスト!AI$1:AO391,2,FALSE),"")</f>
        <v/>
      </c>
      <c r="C86" s="42" t="str">
        <f t="shared" si="1"/>
        <v>-</v>
      </c>
      <c r="D86" s="82"/>
      <c r="E86" s="82"/>
      <c r="F86" s="83"/>
      <c r="G86" s="83"/>
      <c r="H86" s="84"/>
      <c r="I86" s="42" t="str">
        <f>IFERROR(VLOOKUP(土発!H86,リスト!G$1:H52,2,FALSE),"")</f>
        <v/>
      </c>
      <c r="J86" s="84"/>
      <c r="K86" s="42" t="str">
        <f>IFERROR(VLOOKUP(土発!J86,リスト!J$1:K187,2,FALSE),"")</f>
        <v/>
      </c>
      <c r="L86" s="84"/>
      <c r="M86" s="42" t="str">
        <f>IFERROR(VLOOKUP(土発!L86,リスト!O$1:P4925,2,FALSE),"")</f>
        <v/>
      </c>
      <c r="N86" s="82"/>
      <c r="O86" s="82" t="e">
        <f>VLOOKUP(Q86,リスト!#REF!,2,FALSE)</f>
        <v>#REF!</v>
      </c>
      <c r="P86" s="82" t="e">
        <f>VLOOKUP(O86,リスト!U:AA,2,FALSE)</f>
        <v>#REF!</v>
      </c>
      <c r="Q86" s="84"/>
      <c r="R86" s="45" t="str">
        <f>IFERROR(VLOOKUP(土発!Q86,リスト!W$1:X491,2,FALSE),"")</f>
        <v/>
      </c>
      <c r="S86" s="82"/>
      <c r="T86" s="84"/>
      <c r="U86" s="42" t="str">
        <f>IFERROR(VLOOKUP(T86,リスト!AE$1:AF7,2,FALSE),"")</f>
        <v/>
      </c>
      <c r="V86" s="42" t="str">
        <f>IFERROR(VLOOKUP(T86,リスト!AE$3:AG11,3,FALSE),"")</f>
        <v/>
      </c>
      <c r="W86" s="82"/>
      <c r="X86" s="42" t="str">
        <f>IFERROR(VLOOKUP(J86,リスト!J:L,3,FALSE),"")</f>
        <v/>
      </c>
      <c r="Y86" s="42"/>
      <c r="Z86" s="82"/>
      <c r="AA86" s="82"/>
      <c r="AB86" s="42"/>
      <c r="AC86" s="42" t="e">
        <f>VLOOKUP(土発!R86,リスト!#REF!,5,FALSE)</f>
        <v>#REF!</v>
      </c>
      <c r="AD86" s="42" t="str">
        <f t="shared" si="2"/>
        <v/>
      </c>
      <c r="AE86" s="42" t="str">
        <f>IF(R86="","",AD86*VLOOKUP(R86,リスト!#REF!,7,FALSE))</f>
        <v/>
      </c>
      <c r="AF86" s="42" t="str">
        <f t="shared" si="3"/>
        <v/>
      </c>
      <c r="AG86" s="42"/>
      <c r="AH86" s="82"/>
    </row>
    <row r="87" spans="1:34" s="43" customFormat="1">
      <c r="A87" s="42">
        <f t="shared" si="0"/>
        <v>81</v>
      </c>
      <c r="B87" s="42" t="str">
        <f>IFERROR(VLOOKUP(C87,リスト!AI$1:AO392,2,FALSE),"")</f>
        <v/>
      </c>
      <c r="C87" s="42" t="str">
        <f t="shared" si="1"/>
        <v>-</v>
      </c>
      <c r="D87" s="82"/>
      <c r="E87" s="82"/>
      <c r="F87" s="83"/>
      <c r="G87" s="83"/>
      <c r="H87" s="84"/>
      <c r="I87" s="42" t="str">
        <f>IFERROR(VLOOKUP(土発!H87,リスト!G$1:H53,2,FALSE),"")</f>
        <v/>
      </c>
      <c r="J87" s="84"/>
      <c r="K87" s="42" t="str">
        <f>IFERROR(VLOOKUP(土発!J87,リスト!J$1:K188,2,FALSE),"")</f>
        <v/>
      </c>
      <c r="L87" s="84"/>
      <c r="M87" s="42" t="str">
        <f>IFERROR(VLOOKUP(土発!L87,リスト!O$1:P4926,2,FALSE),"")</f>
        <v/>
      </c>
      <c r="N87" s="82"/>
      <c r="O87" s="82" t="e">
        <f>VLOOKUP(Q87,リスト!#REF!,2,FALSE)</f>
        <v>#REF!</v>
      </c>
      <c r="P87" s="82" t="e">
        <f>VLOOKUP(O87,リスト!U:AA,2,FALSE)</f>
        <v>#REF!</v>
      </c>
      <c r="Q87" s="84"/>
      <c r="R87" s="45" t="str">
        <f>IFERROR(VLOOKUP(土発!Q87,リスト!W$1:X492,2,FALSE),"")</f>
        <v/>
      </c>
      <c r="S87" s="82"/>
      <c r="T87" s="84"/>
      <c r="U87" s="42" t="str">
        <f>IFERROR(VLOOKUP(T87,リスト!AE$1:AF8,2,FALSE),"")</f>
        <v/>
      </c>
      <c r="V87" s="42" t="str">
        <f>IFERROR(VLOOKUP(T87,リスト!AE$3:AG12,3,FALSE),"")</f>
        <v/>
      </c>
      <c r="W87" s="82"/>
      <c r="X87" s="42" t="str">
        <f>IFERROR(VLOOKUP(J87,リスト!J:L,3,FALSE),"")</f>
        <v/>
      </c>
      <c r="Y87" s="42"/>
      <c r="Z87" s="82"/>
      <c r="AA87" s="82"/>
      <c r="AB87" s="42"/>
      <c r="AC87" s="42" t="e">
        <f>VLOOKUP(土発!R87,リスト!#REF!,5,FALSE)</f>
        <v>#REF!</v>
      </c>
      <c r="AD87" s="42" t="str">
        <f t="shared" si="2"/>
        <v/>
      </c>
      <c r="AE87" s="42" t="str">
        <f>IF(R87="","",AD87*VLOOKUP(R87,リスト!#REF!,7,FALSE))</f>
        <v/>
      </c>
      <c r="AF87" s="42" t="str">
        <f t="shared" si="3"/>
        <v/>
      </c>
      <c r="AG87" s="42"/>
      <c r="AH87" s="82"/>
    </row>
    <row r="88" spans="1:34" s="43" customFormat="1">
      <c r="A88" s="42">
        <f t="shared" si="0"/>
        <v>82</v>
      </c>
      <c r="B88" s="42" t="str">
        <f>IFERROR(VLOOKUP(C88,リスト!AI$1:AO393,2,FALSE),"")</f>
        <v/>
      </c>
      <c r="C88" s="42" t="str">
        <f t="shared" si="1"/>
        <v>-</v>
      </c>
      <c r="D88" s="82"/>
      <c r="E88" s="82"/>
      <c r="F88" s="83"/>
      <c r="G88" s="83"/>
      <c r="H88" s="84"/>
      <c r="I88" s="42" t="str">
        <f>IFERROR(VLOOKUP(土発!H88,リスト!G$1:H54,2,FALSE),"")</f>
        <v/>
      </c>
      <c r="J88" s="84"/>
      <c r="K88" s="42" t="str">
        <f>IFERROR(VLOOKUP(土発!J88,リスト!J$1:K189,2,FALSE),"")</f>
        <v/>
      </c>
      <c r="L88" s="84"/>
      <c r="M88" s="42" t="str">
        <f>IFERROR(VLOOKUP(土発!L88,リスト!O$1:P4927,2,FALSE),"")</f>
        <v/>
      </c>
      <c r="N88" s="82"/>
      <c r="O88" s="82" t="e">
        <f>VLOOKUP(Q88,リスト!#REF!,2,FALSE)</f>
        <v>#REF!</v>
      </c>
      <c r="P88" s="82" t="e">
        <f>VLOOKUP(O88,リスト!U:AA,2,FALSE)</f>
        <v>#REF!</v>
      </c>
      <c r="Q88" s="84"/>
      <c r="R88" s="45" t="str">
        <f>IFERROR(VLOOKUP(土発!Q88,リスト!W$1:X493,2,FALSE),"")</f>
        <v/>
      </c>
      <c r="S88" s="82"/>
      <c r="T88" s="84"/>
      <c r="U88" s="42" t="str">
        <f>IFERROR(VLOOKUP(T88,リスト!AE$1:AF9,2,FALSE),"")</f>
        <v/>
      </c>
      <c r="V88" s="42" t="str">
        <f>IFERROR(VLOOKUP(T88,リスト!AE$3:AG13,3,FALSE),"")</f>
        <v/>
      </c>
      <c r="W88" s="82"/>
      <c r="X88" s="42" t="str">
        <f>IFERROR(VLOOKUP(J88,リスト!J:L,3,FALSE),"")</f>
        <v/>
      </c>
      <c r="Y88" s="42"/>
      <c r="Z88" s="82"/>
      <c r="AA88" s="82"/>
      <c r="AB88" s="42"/>
      <c r="AC88" s="42" t="e">
        <f>VLOOKUP(土発!R88,リスト!#REF!,5,FALSE)</f>
        <v>#REF!</v>
      </c>
      <c r="AD88" s="42" t="str">
        <f t="shared" si="2"/>
        <v/>
      </c>
      <c r="AE88" s="42" t="str">
        <f>IF(R88="","",AD88*VLOOKUP(R88,リスト!#REF!,7,FALSE))</f>
        <v/>
      </c>
      <c r="AF88" s="42" t="str">
        <f t="shared" si="3"/>
        <v/>
      </c>
      <c r="AG88" s="42"/>
      <c r="AH88" s="82"/>
    </row>
    <row r="89" spans="1:34" s="43" customFormat="1">
      <c r="A89" s="42">
        <f t="shared" si="0"/>
        <v>83</v>
      </c>
      <c r="B89" s="42" t="str">
        <f>IFERROR(VLOOKUP(C89,リスト!AI$1:AO394,2,FALSE),"")</f>
        <v/>
      </c>
      <c r="C89" s="42" t="str">
        <f t="shared" si="1"/>
        <v>-</v>
      </c>
      <c r="D89" s="82"/>
      <c r="E89" s="82"/>
      <c r="F89" s="83"/>
      <c r="G89" s="83"/>
      <c r="H89" s="84"/>
      <c r="I89" s="42" t="str">
        <f>IFERROR(VLOOKUP(土発!H89,リスト!G$1:H55,2,FALSE),"")</f>
        <v/>
      </c>
      <c r="J89" s="84"/>
      <c r="K89" s="42" t="str">
        <f>IFERROR(VLOOKUP(土発!J89,リスト!J$1:K190,2,FALSE),"")</f>
        <v/>
      </c>
      <c r="L89" s="84"/>
      <c r="M89" s="42" t="str">
        <f>IFERROR(VLOOKUP(土発!L89,リスト!O$1:P4928,2,FALSE),"")</f>
        <v/>
      </c>
      <c r="N89" s="82"/>
      <c r="O89" s="82" t="e">
        <f>VLOOKUP(Q89,リスト!#REF!,2,FALSE)</f>
        <v>#REF!</v>
      </c>
      <c r="P89" s="82" t="e">
        <f>VLOOKUP(O89,リスト!U:AA,2,FALSE)</f>
        <v>#REF!</v>
      </c>
      <c r="Q89" s="84"/>
      <c r="R89" s="45" t="str">
        <f>IFERROR(VLOOKUP(土発!Q89,リスト!W$1:X494,2,FALSE),"")</f>
        <v/>
      </c>
      <c r="S89" s="82"/>
      <c r="T89" s="84"/>
      <c r="U89" s="42" t="str">
        <f>IFERROR(VLOOKUP(T89,リスト!AE$1:AF10,2,FALSE),"")</f>
        <v/>
      </c>
      <c r="V89" s="42" t="str">
        <f>IFERROR(VLOOKUP(T89,リスト!AE$3:AG14,3,FALSE),"")</f>
        <v/>
      </c>
      <c r="W89" s="82"/>
      <c r="X89" s="42" t="str">
        <f>IFERROR(VLOOKUP(J89,リスト!J:L,3,FALSE),"")</f>
        <v/>
      </c>
      <c r="Y89" s="42"/>
      <c r="Z89" s="82"/>
      <c r="AA89" s="82"/>
      <c r="AB89" s="42"/>
      <c r="AC89" s="42" t="e">
        <f>VLOOKUP(土発!R89,リスト!#REF!,5,FALSE)</f>
        <v>#REF!</v>
      </c>
      <c r="AD89" s="42" t="str">
        <f t="shared" si="2"/>
        <v/>
      </c>
      <c r="AE89" s="42" t="str">
        <f>IF(R89="","",AD89*VLOOKUP(R89,リスト!#REF!,7,FALSE))</f>
        <v/>
      </c>
      <c r="AF89" s="42" t="str">
        <f t="shared" si="3"/>
        <v/>
      </c>
      <c r="AG89" s="42"/>
      <c r="AH89" s="82"/>
    </row>
    <row r="90" spans="1:34" s="43" customFormat="1">
      <c r="A90" s="42">
        <f t="shared" si="0"/>
        <v>84</v>
      </c>
      <c r="B90" s="42" t="str">
        <f>IFERROR(VLOOKUP(C90,リスト!AI$1:AO395,2,FALSE),"")</f>
        <v/>
      </c>
      <c r="C90" s="42" t="str">
        <f t="shared" si="1"/>
        <v>-</v>
      </c>
      <c r="D90" s="82"/>
      <c r="E90" s="82"/>
      <c r="F90" s="83"/>
      <c r="G90" s="83"/>
      <c r="H90" s="84"/>
      <c r="I90" s="42" t="str">
        <f>IFERROR(VLOOKUP(土発!H90,リスト!G$1:H56,2,FALSE),"")</f>
        <v/>
      </c>
      <c r="J90" s="84"/>
      <c r="K90" s="42" t="str">
        <f>IFERROR(VLOOKUP(土発!J90,リスト!J$1:K191,2,FALSE),"")</f>
        <v/>
      </c>
      <c r="L90" s="84"/>
      <c r="M90" s="42" t="str">
        <f>IFERROR(VLOOKUP(土発!L90,リスト!O$1:P4929,2,FALSE),"")</f>
        <v/>
      </c>
      <c r="N90" s="82"/>
      <c r="O90" s="82" t="e">
        <f>VLOOKUP(Q90,リスト!#REF!,2,FALSE)</f>
        <v>#REF!</v>
      </c>
      <c r="P90" s="82" t="e">
        <f>VLOOKUP(O90,リスト!U:AA,2,FALSE)</f>
        <v>#REF!</v>
      </c>
      <c r="Q90" s="84"/>
      <c r="R90" s="45" t="str">
        <f>IFERROR(VLOOKUP(土発!Q90,リスト!W$1:X495,2,FALSE),"")</f>
        <v/>
      </c>
      <c r="S90" s="82"/>
      <c r="T90" s="84"/>
      <c r="U90" s="42" t="str">
        <f>IFERROR(VLOOKUP(T90,リスト!AE$1:AF11,2,FALSE),"")</f>
        <v/>
      </c>
      <c r="V90" s="42" t="str">
        <f>IFERROR(VLOOKUP(T90,リスト!AE$3:AG15,3,FALSE),"")</f>
        <v/>
      </c>
      <c r="W90" s="82"/>
      <c r="X90" s="42" t="str">
        <f>IFERROR(VLOOKUP(J90,リスト!J:L,3,FALSE),"")</f>
        <v/>
      </c>
      <c r="Y90" s="42"/>
      <c r="Z90" s="82"/>
      <c r="AA90" s="82"/>
      <c r="AB90" s="42"/>
      <c r="AC90" s="42" t="e">
        <f>VLOOKUP(土発!R90,リスト!#REF!,5,FALSE)</f>
        <v>#REF!</v>
      </c>
      <c r="AD90" s="42" t="str">
        <f t="shared" si="2"/>
        <v/>
      </c>
      <c r="AE90" s="42" t="str">
        <f>IF(R90="","",AD90*VLOOKUP(R90,リスト!#REF!,7,FALSE))</f>
        <v/>
      </c>
      <c r="AF90" s="42" t="str">
        <f t="shared" si="3"/>
        <v/>
      </c>
      <c r="AG90" s="42"/>
      <c r="AH90" s="82"/>
    </row>
    <row r="91" spans="1:34" s="43" customFormat="1">
      <c r="A91" s="42">
        <f t="shared" si="0"/>
        <v>85</v>
      </c>
      <c r="B91" s="42" t="str">
        <f>IFERROR(VLOOKUP(C91,リスト!AI$1:AO396,2,FALSE),"")</f>
        <v/>
      </c>
      <c r="C91" s="42" t="str">
        <f t="shared" si="1"/>
        <v>-</v>
      </c>
      <c r="D91" s="82"/>
      <c r="E91" s="82"/>
      <c r="F91" s="83"/>
      <c r="G91" s="83"/>
      <c r="H91" s="84"/>
      <c r="I91" s="42" t="str">
        <f>IFERROR(VLOOKUP(土発!H91,リスト!G$1:H57,2,FALSE),"")</f>
        <v/>
      </c>
      <c r="J91" s="84"/>
      <c r="K91" s="42" t="str">
        <f>IFERROR(VLOOKUP(土発!J91,リスト!J$1:K192,2,FALSE),"")</f>
        <v/>
      </c>
      <c r="L91" s="84"/>
      <c r="M91" s="42" t="str">
        <f>IFERROR(VLOOKUP(土発!L91,リスト!O$1:P4930,2,FALSE),"")</f>
        <v/>
      </c>
      <c r="N91" s="82"/>
      <c r="O91" s="82" t="e">
        <f>VLOOKUP(Q91,リスト!#REF!,2,FALSE)</f>
        <v>#REF!</v>
      </c>
      <c r="P91" s="82" t="e">
        <f>VLOOKUP(O91,リスト!U:AA,2,FALSE)</f>
        <v>#REF!</v>
      </c>
      <c r="Q91" s="84"/>
      <c r="R91" s="45" t="str">
        <f>IFERROR(VLOOKUP(土発!Q91,リスト!W$1:X496,2,FALSE),"")</f>
        <v/>
      </c>
      <c r="S91" s="82"/>
      <c r="T91" s="84"/>
      <c r="U91" s="42" t="str">
        <f>IFERROR(VLOOKUP(T91,リスト!AE$1:AF12,2,FALSE),"")</f>
        <v/>
      </c>
      <c r="V91" s="42" t="str">
        <f>IFERROR(VLOOKUP(T91,リスト!AE$3:AG16,3,FALSE),"")</f>
        <v/>
      </c>
      <c r="W91" s="82"/>
      <c r="X91" s="42" t="str">
        <f>IFERROR(VLOOKUP(J91,リスト!J:L,3,FALSE),"")</f>
        <v/>
      </c>
      <c r="Y91" s="42"/>
      <c r="Z91" s="82"/>
      <c r="AA91" s="82"/>
      <c r="AB91" s="42"/>
      <c r="AC91" s="42" t="e">
        <f>VLOOKUP(土発!R91,リスト!#REF!,5,FALSE)</f>
        <v>#REF!</v>
      </c>
      <c r="AD91" s="42" t="str">
        <f t="shared" si="2"/>
        <v/>
      </c>
      <c r="AE91" s="42" t="str">
        <f>IF(R91="","",AD91*VLOOKUP(R91,リスト!#REF!,7,FALSE))</f>
        <v/>
      </c>
      <c r="AF91" s="42" t="str">
        <f t="shared" si="3"/>
        <v/>
      </c>
      <c r="AG91" s="42"/>
      <c r="AH91" s="82"/>
    </row>
    <row r="92" spans="1:34" s="43" customFormat="1">
      <c r="A92" s="42">
        <f t="shared" si="0"/>
        <v>86</v>
      </c>
      <c r="B92" s="42" t="str">
        <f>IFERROR(VLOOKUP(C92,リスト!AI$1:AO397,2,FALSE),"")</f>
        <v/>
      </c>
      <c r="C92" s="42" t="str">
        <f t="shared" si="1"/>
        <v>-</v>
      </c>
      <c r="D92" s="82"/>
      <c r="E92" s="82"/>
      <c r="F92" s="83"/>
      <c r="G92" s="83"/>
      <c r="H92" s="84"/>
      <c r="I92" s="42" t="str">
        <f>IFERROR(VLOOKUP(土発!H92,リスト!G$1:H58,2,FALSE),"")</f>
        <v/>
      </c>
      <c r="J92" s="84"/>
      <c r="K92" s="42" t="str">
        <f>IFERROR(VLOOKUP(土発!J92,リスト!J$1:K193,2,FALSE),"")</f>
        <v/>
      </c>
      <c r="L92" s="84"/>
      <c r="M92" s="42" t="str">
        <f>IFERROR(VLOOKUP(土発!L92,リスト!O$1:P4931,2,FALSE),"")</f>
        <v/>
      </c>
      <c r="N92" s="82"/>
      <c r="O92" s="82" t="e">
        <f>VLOOKUP(Q92,リスト!#REF!,2,FALSE)</f>
        <v>#REF!</v>
      </c>
      <c r="P92" s="82" t="e">
        <f>VLOOKUP(O92,リスト!U:AA,2,FALSE)</f>
        <v>#REF!</v>
      </c>
      <c r="Q92" s="84"/>
      <c r="R92" s="45" t="str">
        <f>IFERROR(VLOOKUP(土発!Q92,リスト!W$1:X497,2,FALSE),"")</f>
        <v/>
      </c>
      <c r="S92" s="82"/>
      <c r="T92" s="84"/>
      <c r="U92" s="42" t="str">
        <f>IFERROR(VLOOKUP(T92,リスト!AE$1:AF13,2,FALSE),"")</f>
        <v/>
      </c>
      <c r="V92" s="42" t="str">
        <f>IFERROR(VLOOKUP(T92,リスト!AE$3:AG17,3,FALSE),"")</f>
        <v/>
      </c>
      <c r="W92" s="82"/>
      <c r="X92" s="42" t="str">
        <f>IFERROR(VLOOKUP(J92,リスト!J:L,3,FALSE),"")</f>
        <v/>
      </c>
      <c r="Y92" s="42"/>
      <c r="Z92" s="82"/>
      <c r="AA92" s="82"/>
      <c r="AB92" s="42"/>
      <c r="AC92" s="42" t="e">
        <f>VLOOKUP(土発!R92,リスト!#REF!,5,FALSE)</f>
        <v>#REF!</v>
      </c>
      <c r="AD92" s="42" t="str">
        <f t="shared" si="2"/>
        <v/>
      </c>
      <c r="AE92" s="42" t="str">
        <f>IF(R92="","",AD92*VLOOKUP(R92,リスト!#REF!,7,FALSE))</f>
        <v/>
      </c>
      <c r="AF92" s="42" t="str">
        <f t="shared" si="3"/>
        <v/>
      </c>
      <c r="AG92" s="42"/>
      <c r="AH92" s="82"/>
    </row>
    <row r="93" spans="1:34" s="43" customFormat="1">
      <c r="A93" s="42">
        <f t="shared" si="0"/>
        <v>87</v>
      </c>
      <c r="B93" s="42" t="str">
        <f>IFERROR(VLOOKUP(C93,リスト!AI$1:AO398,2,FALSE),"")</f>
        <v/>
      </c>
      <c r="C93" s="42" t="str">
        <f t="shared" si="1"/>
        <v>-</v>
      </c>
      <c r="D93" s="82"/>
      <c r="E93" s="82"/>
      <c r="F93" s="83"/>
      <c r="G93" s="83"/>
      <c r="H93" s="84"/>
      <c r="I93" s="42" t="str">
        <f>IFERROR(VLOOKUP(土発!H93,リスト!G$1:H59,2,FALSE),"")</f>
        <v/>
      </c>
      <c r="J93" s="84"/>
      <c r="K93" s="42" t="str">
        <f>IFERROR(VLOOKUP(土発!J93,リスト!J$1:K194,2,FALSE),"")</f>
        <v/>
      </c>
      <c r="L93" s="84"/>
      <c r="M93" s="42" t="str">
        <f>IFERROR(VLOOKUP(土発!L93,リスト!O$1:P4932,2,FALSE),"")</f>
        <v/>
      </c>
      <c r="N93" s="82"/>
      <c r="O93" s="82" t="e">
        <f>VLOOKUP(Q93,リスト!#REF!,2,FALSE)</f>
        <v>#REF!</v>
      </c>
      <c r="P93" s="82" t="e">
        <f>VLOOKUP(O93,リスト!U:AA,2,FALSE)</f>
        <v>#REF!</v>
      </c>
      <c r="Q93" s="84"/>
      <c r="R93" s="45" t="str">
        <f>IFERROR(VLOOKUP(土発!Q93,リスト!W$1:X498,2,FALSE),"")</f>
        <v/>
      </c>
      <c r="S93" s="82"/>
      <c r="T93" s="84"/>
      <c r="U93" s="42" t="str">
        <f>IFERROR(VLOOKUP(T93,リスト!AE$1:AF14,2,FALSE),"")</f>
        <v/>
      </c>
      <c r="V93" s="42" t="str">
        <f>IFERROR(VLOOKUP(T93,リスト!AE$3:AG18,3,FALSE),"")</f>
        <v/>
      </c>
      <c r="W93" s="82"/>
      <c r="X93" s="42" t="str">
        <f>IFERROR(VLOOKUP(J93,リスト!J:L,3,FALSE),"")</f>
        <v/>
      </c>
      <c r="Y93" s="42"/>
      <c r="Z93" s="82"/>
      <c r="AA93" s="82"/>
      <c r="AB93" s="42"/>
      <c r="AC93" s="42" t="e">
        <f>VLOOKUP(土発!R93,リスト!U1:AA190,5,FALSE)</f>
        <v>#N/A</v>
      </c>
      <c r="AD93" s="42" t="str">
        <f t="shared" si="2"/>
        <v/>
      </c>
      <c r="AE93" s="42" t="str">
        <f>IF(R93="","",AD93*VLOOKUP(R93,リスト!U1:AA828,7,FALSE))</f>
        <v/>
      </c>
      <c r="AF93" s="42" t="str">
        <f t="shared" si="3"/>
        <v/>
      </c>
      <c r="AG93" s="42"/>
      <c r="AH93" s="82"/>
    </row>
    <row r="94" spans="1:34" s="43" customFormat="1">
      <c r="A94" s="42">
        <f t="shared" si="0"/>
        <v>88</v>
      </c>
      <c r="B94" s="42" t="str">
        <f>IFERROR(VLOOKUP(C94,リスト!AI$1:AO399,2,FALSE),"")</f>
        <v/>
      </c>
      <c r="C94" s="42" t="str">
        <f t="shared" si="1"/>
        <v>-</v>
      </c>
      <c r="D94" s="82"/>
      <c r="E94" s="82"/>
      <c r="F94" s="83"/>
      <c r="G94" s="83"/>
      <c r="H94" s="84"/>
      <c r="I94" s="42" t="str">
        <f>IFERROR(VLOOKUP(土発!H94,リスト!G$1:H60,2,FALSE),"")</f>
        <v/>
      </c>
      <c r="J94" s="84"/>
      <c r="K94" s="42" t="str">
        <f>IFERROR(VLOOKUP(土発!J94,リスト!J$1:K195,2,FALSE),"")</f>
        <v/>
      </c>
      <c r="L94" s="84"/>
      <c r="M94" s="42" t="str">
        <f>IFERROR(VLOOKUP(土発!L94,リスト!O$1:P4933,2,FALSE),"")</f>
        <v/>
      </c>
      <c r="N94" s="82"/>
      <c r="O94" s="82" t="e">
        <f>VLOOKUP(Q94,リスト!#REF!,2,FALSE)</f>
        <v>#REF!</v>
      </c>
      <c r="P94" s="82" t="e">
        <f>VLOOKUP(O94,リスト!U:AA,2,FALSE)</f>
        <v>#REF!</v>
      </c>
      <c r="Q94" s="84"/>
      <c r="R94" s="45" t="str">
        <f>IFERROR(VLOOKUP(土発!Q94,リスト!W$1:X499,2,FALSE),"")</f>
        <v/>
      </c>
      <c r="S94" s="82"/>
      <c r="T94" s="84"/>
      <c r="U94" s="42" t="str">
        <f>IFERROR(VLOOKUP(T94,リスト!AE$1:AF15,2,FALSE),"")</f>
        <v/>
      </c>
      <c r="V94" s="42" t="str">
        <f>IFERROR(VLOOKUP(T94,リスト!AE$3:AG19,3,FALSE),"")</f>
        <v/>
      </c>
      <c r="W94" s="82"/>
      <c r="X94" s="42" t="str">
        <f>IFERROR(VLOOKUP(J94,リスト!J:L,3,FALSE),"")</f>
        <v/>
      </c>
      <c r="Y94" s="42"/>
      <c r="Z94" s="82"/>
      <c r="AA94" s="82"/>
      <c r="AB94" s="42"/>
      <c r="AC94" s="42" t="e">
        <f>VLOOKUP(土発!R94,リスト!U2:AA191,5,FALSE)</f>
        <v>#N/A</v>
      </c>
      <c r="AD94" s="42" t="str">
        <f t="shared" si="2"/>
        <v/>
      </c>
      <c r="AE94" s="42" t="str">
        <f>IF(R94="","",AD94*VLOOKUP(R94,リスト!U2:AA829,7,FALSE))</f>
        <v/>
      </c>
      <c r="AF94" s="42" t="str">
        <f t="shared" si="3"/>
        <v/>
      </c>
      <c r="AG94" s="42"/>
      <c r="AH94" s="82"/>
    </row>
    <row r="95" spans="1:34" s="43" customFormat="1">
      <c r="A95" s="42">
        <f t="shared" si="0"/>
        <v>89</v>
      </c>
      <c r="B95" s="42" t="str">
        <f>IFERROR(VLOOKUP(C95,リスト!AI$1:AO400,2,FALSE),"")</f>
        <v/>
      </c>
      <c r="C95" s="42" t="str">
        <f t="shared" si="1"/>
        <v>-</v>
      </c>
      <c r="D95" s="82"/>
      <c r="E95" s="82"/>
      <c r="F95" s="83"/>
      <c r="G95" s="83"/>
      <c r="H95" s="84"/>
      <c r="I95" s="42" t="str">
        <f>IFERROR(VLOOKUP(土発!H95,リスト!G$1:H61,2,FALSE),"")</f>
        <v/>
      </c>
      <c r="J95" s="84"/>
      <c r="K95" s="42" t="str">
        <f>IFERROR(VLOOKUP(土発!J95,リスト!J$1:K196,2,FALSE),"")</f>
        <v/>
      </c>
      <c r="L95" s="84"/>
      <c r="M95" s="42" t="str">
        <f>IFERROR(VLOOKUP(土発!L95,リスト!O$1:P4934,2,FALSE),"")</f>
        <v/>
      </c>
      <c r="N95" s="82"/>
      <c r="O95" s="82" t="e">
        <f>VLOOKUP(Q95,リスト!U1:AA395,2,FALSE)</f>
        <v>#N/A</v>
      </c>
      <c r="P95" s="82" t="e">
        <f>VLOOKUP(O95,リスト!U:AA,2,FALSE)</f>
        <v>#N/A</v>
      </c>
      <c r="Q95" s="84"/>
      <c r="R95" s="45" t="str">
        <f>IFERROR(VLOOKUP(土発!Q95,リスト!W$1:X500,2,FALSE),"")</f>
        <v/>
      </c>
      <c r="S95" s="82"/>
      <c r="T95" s="84"/>
      <c r="U95" s="42" t="str">
        <f>IFERROR(VLOOKUP(T95,リスト!AE$1:AF16,2,FALSE),"")</f>
        <v/>
      </c>
      <c r="V95" s="42" t="str">
        <f>IFERROR(VLOOKUP(T95,リスト!AE$3:AG20,3,FALSE),"")</f>
        <v/>
      </c>
      <c r="W95" s="82"/>
      <c r="X95" s="42" t="str">
        <f>IFERROR(VLOOKUP(J95,リスト!J:L,3,FALSE),"")</f>
        <v/>
      </c>
      <c r="Y95" s="42"/>
      <c r="Z95" s="82"/>
      <c r="AA95" s="82"/>
      <c r="AB95" s="42"/>
      <c r="AC95" s="42" t="e">
        <f>VLOOKUP(土発!R95,リスト!U3:AA192,5,FALSE)</f>
        <v>#N/A</v>
      </c>
      <c r="AD95" s="42" t="str">
        <f t="shared" si="2"/>
        <v/>
      </c>
      <c r="AE95" s="42" t="str">
        <f>IF(R95="","",AD95*VLOOKUP(R95,リスト!U3:AA830,7,FALSE))</f>
        <v/>
      </c>
      <c r="AF95" s="42" t="str">
        <f t="shared" si="3"/>
        <v/>
      </c>
      <c r="AG95" s="42"/>
      <c r="AH95" s="82"/>
    </row>
    <row r="96" spans="1:34" s="43" customFormat="1">
      <c r="A96" s="42">
        <f t="shared" si="0"/>
        <v>90</v>
      </c>
      <c r="B96" s="42" t="str">
        <f>IFERROR(VLOOKUP(C96,リスト!AI$1:AO401,2,FALSE),"")</f>
        <v/>
      </c>
      <c r="C96" s="42" t="str">
        <f t="shared" si="1"/>
        <v>-</v>
      </c>
      <c r="D96" s="82"/>
      <c r="E96" s="82"/>
      <c r="F96" s="83"/>
      <c r="G96" s="83"/>
      <c r="H96" s="84"/>
      <c r="I96" s="42" t="str">
        <f>IFERROR(VLOOKUP(土発!H96,リスト!G$1:H62,2,FALSE),"")</f>
        <v/>
      </c>
      <c r="J96" s="84"/>
      <c r="K96" s="42" t="str">
        <f>IFERROR(VLOOKUP(土発!J96,リスト!J$1:K197,2,FALSE),"")</f>
        <v/>
      </c>
      <c r="L96" s="84"/>
      <c r="M96" s="42" t="str">
        <f>IFERROR(VLOOKUP(土発!L96,リスト!O$1:P4935,2,FALSE),"")</f>
        <v/>
      </c>
      <c r="N96" s="82"/>
      <c r="O96" s="82" t="e">
        <f>VLOOKUP(Q96,リスト!U2:AA396,2,FALSE)</f>
        <v>#N/A</v>
      </c>
      <c r="P96" s="82" t="e">
        <f>VLOOKUP(O96,リスト!U:AA,2,FALSE)</f>
        <v>#N/A</v>
      </c>
      <c r="Q96" s="84"/>
      <c r="R96" s="45" t="str">
        <f>IFERROR(VLOOKUP(土発!Q96,リスト!W$1:X501,2,FALSE),"")</f>
        <v/>
      </c>
      <c r="S96" s="82"/>
      <c r="T96" s="84"/>
      <c r="U96" s="42" t="str">
        <f>IFERROR(VLOOKUP(T96,リスト!AE$1:AF17,2,FALSE),"")</f>
        <v/>
      </c>
      <c r="V96" s="42" t="str">
        <f>IFERROR(VLOOKUP(T96,リスト!AE$3:AG21,3,FALSE),"")</f>
        <v/>
      </c>
      <c r="W96" s="82"/>
      <c r="X96" s="42" t="str">
        <f>IFERROR(VLOOKUP(J96,リスト!J:L,3,FALSE),"")</f>
        <v/>
      </c>
      <c r="Y96" s="42"/>
      <c r="Z96" s="82"/>
      <c r="AA96" s="82"/>
      <c r="AB96" s="42"/>
      <c r="AC96" s="42" t="e">
        <f>VLOOKUP(土発!R96,リスト!U4:AA193,5,FALSE)</f>
        <v>#N/A</v>
      </c>
      <c r="AD96" s="42" t="str">
        <f t="shared" si="2"/>
        <v/>
      </c>
      <c r="AE96" s="42" t="str">
        <f>IF(R96="","",AD96*VLOOKUP(R96,リスト!U4:AA831,7,FALSE))</f>
        <v/>
      </c>
      <c r="AF96" s="42" t="str">
        <f t="shared" si="3"/>
        <v/>
      </c>
      <c r="AG96" s="42"/>
      <c r="AH96" s="82"/>
    </row>
    <row r="97" spans="1:34" s="43" customFormat="1">
      <c r="A97" s="42">
        <f t="shared" si="0"/>
        <v>91</v>
      </c>
      <c r="B97" s="42" t="str">
        <f>IFERROR(VLOOKUP(C97,リスト!AI$1:AO402,2,FALSE),"")</f>
        <v/>
      </c>
      <c r="C97" s="42" t="str">
        <f t="shared" si="1"/>
        <v>-</v>
      </c>
      <c r="D97" s="82"/>
      <c r="E97" s="82"/>
      <c r="F97" s="83"/>
      <c r="G97" s="83"/>
      <c r="H97" s="84"/>
      <c r="I97" s="42" t="str">
        <f>IFERROR(VLOOKUP(土発!H97,リスト!G$1:H63,2,FALSE),"")</f>
        <v/>
      </c>
      <c r="J97" s="84"/>
      <c r="K97" s="42" t="str">
        <f>IFERROR(VLOOKUP(土発!J97,リスト!J$1:K198,2,FALSE),"")</f>
        <v/>
      </c>
      <c r="L97" s="84"/>
      <c r="M97" s="42" t="str">
        <f>IFERROR(VLOOKUP(土発!L97,リスト!O$1:P4936,2,FALSE),"")</f>
        <v/>
      </c>
      <c r="N97" s="82"/>
      <c r="O97" s="82" t="e">
        <f>VLOOKUP(Q97,リスト!U3:AA397,2,FALSE)</f>
        <v>#N/A</v>
      </c>
      <c r="P97" s="82" t="e">
        <f>VLOOKUP(O97,リスト!U:AA,2,FALSE)</f>
        <v>#N/A</v>
      </c>
      <c r="Q97" s="84"/>
      <c r="R97" s="45" t="str">
        <f>IFERROR(VLOOKUP(土発!Q97,リスト!W$1:X502,2,FALSE),"")</f>
        <v/>
      </c>
      <c r="S97" s="82"/>
      <c r="T97" s="84"/>
      <c r="U97" s="42" t="str">
        <f>IFERROR(VLOOKUP(T97,リスト!AE$1:AF18,2,FALSE),"")</f>
        <v/>
      </c>
      <c r="V97" s="42" t="str">
        <f>IFERROR(VLOOKUP(T97,リスト!AE$3:AG22,3,FALSE),"")</f>
        <v/>
      </c>
      <c r="W97" s="82"/>
      <c r="X97" s="42" t="str">
        <f>IFERROR(VLOOKUP(J97,リスト!J:L,3,FALSE),"")</f>
        <v/>
      </c>
      <c r="Y97" s="42"/>
      <c r="Z97" s="82"/>
      <c r="AA97" s="82"/>
      <c r="AB97" s="42"/>
      <c r="AC97" s="42" t="e">
        <f>VLOOKUP(土発!R97,リスト!U5:AA194,5,FALSE)</f>
        <v>#N/A</v>
      </c>
      <c r="AD97" s="42" t="str">
        <f t="shared" si="2"/>
        <v/>
      </c>
      <c r="AE97" s="42" t="str">
        <f>IF(R97="","",AD97*VLOOKUP(R97,リスト!U5:AA832,7,FALSE))</f>
        <v/>
      </c>
      <c r="AF97" s="42" t="str">
        <f t="shared" si="3"/>
        <v/>
      </c>
      <c r="AG97" s="42"/>
      <c r="AH97" s="82"/>
    </row>
    <row r="98" spans="1:34" s="43" customFormat="1">
      <c r="A98" s="42">
        <f t="shared" si="0"/>
        <v>92</v>
      </c>
      <c r="B98" s="42" t="str">
        <f>IFERROR(VLOOKUP(C98,リスト!AI$1:AO403,2,FALSE),"")</f>
        <v/>
      </c>
      <c r="C98" s="42" t="str">
        <f t="shared" si="1"/>
        <v>-</v>
      </c>
      <c r="D98" s="82"/>
      <c r="E98" s="82"/>
      <c r="F98" s="83"/>
      <c r="G98" s="83"/>
      <c r="H98" s="84"/>
      <c r="I98" s="42" t="str">
        <f>IFERROR(VLOOKUP(土発!H98,リスト!G$1:H103,2,FALSE),"")</f>
        <v/>
      </c>
      <c r="J98" s="84"/>
      <c r="K98" s="42" t="str">
        <f>IFERROR(VLOOKUP(土発!J98,リスト!J$1:K199,2,FALSE),"")</f>
        <v/>
      </c>
      <c r="L98" s="84"/>
      <c r="M98" s="42" t="str">
        <f>IFERROR(VLOOKUP(土発!L98,リスト!O$1:P4937,2,FALSE),"")</f>
        <v/>
      </c>
      <c r="N98" s="82"/>
      <c r="O98" s="82" t="e">
        <f>VLOOKUP(Q98,リスト!U4:AA398,2,FALSE)</f>
        <v>#N/A</v>
      </c>
      <c r="P98" s="82" t="e">
        <f>VLOOKUP(O98,リスト!U:AA,2,FALSE)</f>
        <v>#N/A</v>
      </c>
      <c r="Q98" s="84"/>
      <c r="R98" s="45" t="str">
        <f>IFERROR(VLOOKUP(土発!Q98,リスト!W$1:X503,2,FALSE),"")</f>
        <v/>
      </c>
      <c r="S98" s="82"/>
      <c r="T98" s="84"/>
      <c r="U98" s="42" t="str">
        <f>IFERROR(VLOOKUP(T98,リスト!AE$1:AF19,2,FALSE),"")</f>
        <v/>
      </c>
      <c r="V98" s="42" t="str">
        <f>IFERROR(VLOOKUP(T98,リスト!AE$3:AG23,3,FALSE),"")</f>
        <v/>
      </c>
      <c r="W98" s="82"/>
      <c r="X98" s="42" t="str">
        <f>IFERROR(VLOOKUP(J98,リスト!J:L,3,FALSE),"")</f>
        <v/>
      </c>
      <c r="Y98" s="42"/>
      <c r="Z98" s="82"/>
      <c r="AA98" s="82"/>
      <c r="AB98" s="42"/>
      <c r="AC98" s="42" t="e">
        <f>VLOOKUP(土発!R98,リスト!U6:AA195,5,FALSE)</f>
        <v>#N/A</v>
      </c>
      <c r="AD98" s="42" t="str">
        <f t="shared" si="2"/>
        <v/>
      </c>
      <c r="AE98" s="42" t="str">
        <f>IF(R98="","",AD98*VLOOKUP(R98,リスト!U6:AA833,7,FALSE))</f>
        <v/>
      </c>
      <c r="AF98" s="42" t="str">
        <f t="shared" si="3"/>
        <v/>
      </c>
      <c r="AG98" s="42"/>
      <c r="AH98" s="82"/>
    </row>
    <row r="99" spans="1:34" s="43" customFormat="1">
      <c r="A99" s="42">
        <f t="shared" si="0"/>
        <v>93</v>
      </c>
      <c r="B99" s="42" t="str">
        <f>IFERROR(VLOOKUP(C99,リスト!AI$1:AO404,2,FALSE),"")</f>
        <v/>
      </c>
      <c r="C99" s="42" t="str">
        <f t="shared" si="1"/>
        <v>-</v>
      </c>
      <c r="D99" s="82"/>
      <c r="E99" s="82"/>
      <c r="F99" s="83"/>
      <c r="G99" s="83"/>
      <c r="H99" s="84"/>
      <c r="I99" s="42" t="str">
        <f>IFERROR(VLOOKUP(土発!H99,リスト!G$1:H104,2,FALSE),"")</f>
        <v/>
      </c>
      <c r="J99" s="84"/>
      <c r="K99" s="42" t="str">
        <f>IFERROR(VLOOKUP(土発!J99,リスト!J$1:K200,2,FALSE),"")</f>
        <v/>
      </c>
      <c r="L99" s="84"/>
      <c r="M99" s="42" t="str">
        <f>IFERROR(VLOOKUP(土発!L99,リスト!O$1:P4938,2,FALSE),"")</f>
        <v/>
      </c>
      <c r="N99" s="82"/>
      <c r="O99" s="82" t="e">
        <f>VLOOKUP(Q99,リスト!U5:AA399,2,FALSE)</f>
        <v>#N/A</v>
      </c>
      <c r="P99" s="82" t="e">
        <f>VLOOKUP(O99,リスト!U:AA,2,FALSE)</f>
        <v>#N/A</v>
      </c>
      <c r="Q99" s="84"/>
      <c r="R99" s="45" t="str">
        <f>IFERROR(VLOOKUP(土発!Q99,リスト!W$1:X504,2,FALSE),"")</f>
        <v/>
      </c>
      <c r="S99" s="82"/>
      <c r="T99" s="84"/>
      <c r="U99" s="42" t="str">
        <f>IFERROR(VLOOKUP(T99,リスト!AE$1:AF20,2,FALSE),"")</f>
        <v/>
      </c>
      <c r="V99" s="42" t="str">
        <f>IFERROR(VLOOKUP(T99,リスト!AE$3:AG24,3,FALSE),"")</f>
        <v/>
      </c>
      <c r="W99" s="82"/>
      <c r="X99" s="42" t="str">
        <f>IFERROR(VLOOKUP(J99,リスト!J:L,3,FALSE),"")</f>
        <v/>
      </c>
      <c r="Y99" s="42"/>
      <c r="Z99" s="82"/>
      <c r="AA99" s="82"/>
      <c r="AB99" s="42"/>
      <c r="AC99" s="42" t="e">
        <f>VLOOKUP(土発!R99,リスト!U7:AA196,5,FALSE)</f>
        <v>#N/A</v>
      </c>
      <c r="AD99" s="42" t="str">
        <f t="shared" si="2"/>
        <v/>
      </c>
      <c r="AE99" s="42" t="str">
        <f>IF(R99="","",AD99*VLOOKUP(R99,リスト!U7:AA834,7,FALSE))</f>
        <v/>
      </c>
      <c r="AF99" s="42" t="str">
        <f t="shared" si="3"/>
        <v/>
      </c>
      <c r="AG99" s="42"/>
      <c r="AH99" s="82"/>
    </row>
    <row r="100" spans="1:34" s="43" customFormat="1">
      <c r="A100" s="42">
        <f t="shared" si="0"/>
        <v>94</v>
      </c>
      <c r="B100" s="42" t="str">
        <f>IFERROR(VLOOKUP(C100,リスト!AI$1:AO405,2,FALSE),"")</f>
        <v/>
      </c>
      <c r="C100" s="42" t="str">
        <f t="shared" si="1"/>
        <v>-</v>
      </c>
      <c r="D100" s="82"/>
      <c r="E100" s="82"/>
      <c r="F100" s="83"/>
      <c r="G100" s="83"/>
      <c r="H100" s="84"/>
      <c r="I100" s="42" t="str">
        <f>IFERROR(VLOOKUP(土発!H100,リスト!G$1:H105,2,FALSE),"")</f>
        <v/>
      </c>
      <c r="J100" s="84"/>
      <c r="K100" s="42" t="str">
        <f>IFERROR(VLOOKUP(土発!J100,リスト!J$1:K201,2,FALSE),"")</f>
        <v/>
      </c>
      <c r="L100" s="84"/>
      <c r="M100" s="42" t="str">
        <f>IFERROR(VLOOKUP(土発!L100,リスト!O$1:P4939,2,FALSE),"")</f>
        <v/>
      </c>
      <c r="N100" s="82"/>
      <c r="O100" s="82" t="e">
        <f>VLOOKUP(Q100,リスト!U6:AA400,2,FALSE)</f>
        <v>#N/A</v>
      </c>
      <c r="P100" s="82" t="e">
        <f>VLOOKUP(O100,リスト!U:AA,2,FALSE)</f>
        <v>#N/A</v>
      </c>
      <c r="Q100" s="84"/>
      <c r="R100" s="45" t="str">
        <f>IFERROR(VLOOKUP(土発!Q100,リスト!W$1:X505,2,FALSE),"")</f>
        <v/>
      </c>
      <c r="S100" s="82"/>
      <c r="T100" s="84"/>
      <c r="U100" s="42" t="str">
        <f>IFERROR(VLOOKUP(T100,リスト!AE$1:AF21,2,FALSE),"")</f>
        <v/>
      </c>
      <c r="V100" s="42" t="str">
        <f>IFERROR(VLOOKUP(T100,リスト!AE$3:AG25,3,FALSE),"")</f>
        <v/>
      </c>
      <c r="W100" s="82"/>
      <c r="X100" s="42" t="str">
        <f>IFERROR(VLOOKUP(J100,リスト!J:L,3,FALSE),"")</f>
        <v/>
      </c>
      <c r="Y100" s="42"/>
      <c r="Z100" s="82"/>
      <c r="AA100" s="82"/>
      <c r="AB100" s="42"/>
      <c r="AC100" s="42" t="e">
        <f>VLOOKUP(土発!R100,リスト!U8:AA197,5,FALSE)</f>
        <v>#N/A</v>
      </c>
      <c r="AD100" s="42" t="str">
        <f t="shared" si="2"/>
        <v/>
      </c>
      <c r="AE100" s="42" t="str">
        <f>IF(R100="","",AD100*VLOOKUP(R100,リスト!U8:AA835,7,FALSE))</f>
        <v/>
      </c>
      <c r="AF100" s="42" t="str">
        <f t="shared" si="3"/>
        <v/>
      </c>
      <c r="AG100" s="42"/>
      <c r="AH100" s="82"/>
    </row>
    <row r="101" spans="1:34" s="43" customFormat="1">
      <c r="A101" s="42">
        <f t="shared" si="0"/>
        <v>95</v>
      </c>
      <c r="B101" s="42" t="str">
        <f>IFERROR(VLOOKUP(C101,リスト!AI$1:AO406,2,FALSE),"")</f>
        <v/>
      </c>
      <c r="C101" s="42" t="str">
        <f t="shared" si="1"/>
        <v>-</v>
      </c>
      <c r="D101" s="82"/>
      <c r="E101" s="82"/>
      <c r="F101" s="83"/>
      <c r="G101" s="83"/>
      <c r="H101" s="84"/>
      <c r="I101" s="42" t="str">
        <f>IFERROR(VLOOKUP(土発!H101,リスト!G$1:H106,2,FALSE),"")</f>
        <v/>
      </c>
      <c r="J101" s="84"/>
      <c r="K101" s="42" t="str">
        <f>IFERROR(VLOOKUP(土発!J101,リスト!J$1:K202,2,FALSE),"")</f>
        <v/>
      </c>
      <c r="L101" s="84"/>
      <c r="M101" s="42" t="str">
        <f>IFERROR(VLOOKUP(土発!L101,リスト!O$1:P4940,2,FALSE),"")</f>
        <v/>
      </c>
      <c r="N101" s="82"/>
      <c r="O101" s="82" t="e">
        <f>VLOOKUP(Q101,リスト!U7:AA401,2,FALSE)</f>
        <v>#N/A</v>
      </c>
      <c r="P101" s="82" t="e">
        <f>VLOOKUP(O101,リスト!U:AA,2,FALSE)</f>
        <v>#N/A</v>
      </c>
      <c r="Q101" s="84"/>
      <c r="R101" s="45" t="str">
        <f>IFERROR(VLOOKUP(土発!Q101,リスト!W$1:X506,2,FALSE),"")</f>
        <v/>
      </c>
      <c r="S101" s="82"/>
      <c r="T101" s="84"/>
      <c r="U101" s="42" t="str">
        <f>IFERROR(VLOOKUP(T101,リスト!AE$1:AF22,2,FALSE),"")</f>
        <v/>
      </c>
      <c r="V101" s="42" t="str">
        <f>IFERROR(VLOOKUP(T101,リスト!AE$3:AG26,3,FALSE),"")</f>
        <v/>
      </c>
      <c r="W101" s="82"/>
      <c r="X101" s="42" t="str">
        <f>IFERROR(VLOOKUP(J101,リスト!J:L,3,FALSE),"")</f>
        <v/>
      </c>
      <c r="Y101" s="42"/>
      <c r="Z101" s="82"/>
      <c r="AA101" s="82"/>
      <c r="AB101" s="42"/>
      <c r="AC101" s="42" t="e">
        <f>VLOOKUP(土発!R101,リスト!U9:AA198,5,FALSE)</f>
        <v>#N/A</v>
      </c>
      <c r="AD101" s="42" t="str">
        <f t="shared" si="2"/>
        <v/>
      </c>
      <c r="AE101" s="42" t="str">
        <f>IF(R101="","",AD101*VLOOKUP(R101,リスト!U9:AA836,7,FALSE))</f>
        <v/>
      </c>
      <c r="AF101" s="42" t="str">
        <f t="shared" si="3"/>
        <v/>
      </c>
      <c r="AG101" s="42"/>
      <c r="AH101" s="82"/>
    </row>
    <row r="102" spans="1:34" s="43" customFormat="1">
      <c r="A102" s="42">
        <f t="shared" si="0"/>
        <v>96</v>
      </c>
      <c r="B102" s="42" t="str">
        <f>IFERROR(VLOOKUP(C102,リスト!AI$1:AO407,2,FALSE),"")</f>
        <v/>
      </c>
      <c r="C102" s="42" t="str">
        <f t="shared" si="1"/>
        <v>-</v>
      </c>
      <c r="D102" s="82"/>
      <c r="E102" s="82"/>
      <c r="F102" s="83"/>
      <c r="G102" s="83"/>
      <c r="H102" s="84"/>
      <c r="I102" s="42" t="str">
        <f>IFERROR(VLOOKUP(土発!H102,リスト!G$1:H107,2,FALSE),"")</f>
        <v/>
      </c>
      <c r="J102" s="84"/>
      <c r="K102" s="42" t="str">
        <f>IFERROR(VLOOKUP(土発!J102,リスト!J$1:K203,2,FALSE),"")</f>
        <v/>
      </c>
      <c r="L102" s="84"/>
      <c r="M102" s="42" t="str">
        <f>IFERROR(VLOOKUP(土発!L102,リスト!O$1:P4941,2,FALSE),"")</f>
        <v/>
      </c>
      <c r="N102" s="82"/>
      <c r="O102" s="82" t="e">
        <f>VLOOKUP(Q102,リスト!U8:AA402,2,FALSE)</f>
        <v>#N/A</v>
      </c>
      <c r="P102" s="82" t="e">
        <f>VLOOKUP(O102,リスト!U:AA,2,FALSE)</f>
        <v>#N/A</v>
      </c>
      <c r="Q102" s="84"/>
      <c r="R102" s="45" t="str">
        <f>IFERROR(VLOOKUP(土発!Q102,リスト!W$1:X507,2,FALSE),"")</f>
        <v/>
      </c>
      <c r="S102" s="82"/>
      <c r="T102" s="84"/>
      <c r="U102" s="42" t="str">
        <f>IFERROR(VLOOKUP(T102,リスト!AE$1:AF23,2,FALSE),"")</f>
        <v/>
      </c>
      <c r="V102" s="42" t="str">
        <f>IFERROR(VLOOKUP(T102,リスト!AE$3:AG27,3,FALSE),"")</f>
        <v/>
      </c>
      <c r="W102" s="82"/>
      <c r="X102" s="42" t="str">
        <f>IFERROR(VLOOKUP(J102,リスト!J:L,3,FALSE),"")</f>
        <v/>
      </c>
      <c r="Y102" s="42"/>
      <c r="Z102" s="82"/>
      <c r="AA102" s="82"/>
      <c r="AB102" s="42"/>
      <c r="AC102" s="42" t="e">
        <f>VLOOKUP(土発!R102,リスト!U10:AA199,5,FALSE)</f>
        <v>#N/A</v>
      </c>
      <c r="AD102" s="42" t="str">
        <f t="shared" si="2"/>
        <v/>
      </c>
      <c r="AE102" s="42" t="str">
        <f>IF(R102="","",AD102*VLOOKUP(R102,リスト!U10:AA837,7,FALSE))</f>
        <v/>
      </c>
      <c r="AF102" s="42" t="str">
        <f t="shared" si="3"/>
        <v/>
      </c>
      <c r="AG102" s="42"/>
      <c r="AH102" s="82"/>
    </row>
    <row r="103" spans="1:34" s="43" customFormat="1">
      <c r="A103" s="42">
        <f t="shared" si="0"/>
        <v>97</v>
      </c>
      <c r="B103" s="42" t="str">
        <f>IFERROR(VLOOKUP(C103,リスト!AI$1:AO408,2,FALSE),"")</f>
        <v/>
      </c>
      <c r="C103" s="42" t="str">
        <f t="shared" si="1"/>
        <v>-</v>
      </c>
      <c r="D103" s="82"/>
      <c r="E103" s="82"/>
      <c r="F103" s="83"/>
      <c r="G103" s="83"/>
      <c r="H103" s="84"/>
      <c r="I103" s="42" t="str">
        <f>IFERROR(VLOOKUP(土発!H103,リスト!G$1:H108,2,FALSE),"")</f>
        <v/>
      </c>
      <c r="J103" s="84"/>
      <c r="K103" s="42" t="str">
        <f>IFERROR(VLOOKUP(土発!J103,リスト!J$1:K204,2,FALSE),"")</f>
        <v/>
      </c>
      <c r="L103" s="84"/>
      <c r="M103" s="42" t="str">
        <f>IFERROR(VLOOKUP(土発!L103,リスト!O$1:P4942,2,FALSE),"")</f>
        <v/>
      </c>
      <c r="N103" s="82"/>
      <c r="O103" s="82" t="e">
        <f>VLOOKUP(Q103,リスト!U9:AA403,2,FALSE)</f>
        <v>#N/A</v>
      </c>
      <c r="P103" s="82" t="e">
        <f>VLOOKUP(O103,リスト!U:AA,2,FALSE)</f>
        <v>#N/A</v>
      </c>
      <c r="Q103" s="84"/>
      <c r="R103" s="45" t="str">
        <f>IFERROR(VLOOKUP(土発!Q103,リスト!W$1:X508,2,FALSE),"")</f>
        <v/>
      </c>
      <c r="S103" s="82"/>
      <c r="T103" s="84"/>
      <c r="U103" s="42" t="str">
        <f>IFERROR(VLOOKUP(T103,リスト!AE$1:AF24,2,FALSE),"")</f>
        <v/>
      </c>
      <c r="V103" s="42" t="str">
        <f>IFERROR(VLOOKUP(T103,リスト!AE$3:AG28,3,FALSE),"")</f>
        <v/>
      </c>
      <c r="W103" s="82"/>
      <c r="X103" s="42" t="str">
        <f>IFERROR(VLOOKUP(J103,リスト!J:L,3,FALSE),"")</f>
        <v/>
      </c>
      <c r="Y103" s="42"/>
      <c r="Z103" s="82"/>
      <c r="AA103" s="82"/>
      <c r="AB103" s="42"/>
      <c r="AC103" s="42" t="e">
        <f>VLOOKUP(土発!R103,リスト!U11:AA200,5,FALSE)</f>
        <v>#N/A</v>
      </c>
      <c r="AD103" s="42" t="str">
        <f t="shared" si="2"/>
        <v/>
      </c>
      <c r="AE103" s="42" t="str">
        <f>IF(R103="","",AD103*VLOOKUP(R103,リスト!U11:AA838,7,FALSE))</f>
        <v/>
      </c>
      <c r="AF103" s="42" t="str">
        <f t="shared" si="3"/>
        <v/>
      </c>
      <c r="AG103" s="42"/>
      <c r="AH103" s="82"/>
    </row>
    <row r="104" spans="1:34" s="43" customFormat="1">
      <c r="A104" s="42">
        <f t="shared" si="0"/>
        <v>98</v>
      </c>
      <c r="B104" s="42" t="str">
        <f>IFERROR(VLOOKUP(C104,リスト!AI$1:AO409,2,FALSE),"")</f>
        <v/>
      </c>
      <c r="C104" s="42" t="str">
        <f t="shared" si="1"/>
        <v>-</v>
      </c>
      <c r="D104" s="82"/>
      <c r="E104" s="82"/>
      <c r="F104" s="83"/>
      <c r="G104" s="83"/>
      <c r="H104" s="84"/>
      <c r="I104" s="42" t="str">
        <f>IFERROR(VLOOKUP(土発!H104,リスト!G$1:H109,2,FALSE),"")</f>
        <v/>
      </c>
      <c r="J104" s="84"/>
      <c r="K104" s="42" t="str">
        <f>IFERROR(VLOOKUP(土発!J104,リスト!J$1:K205,2,FALSE),"")</f>
        <v/>
      </c>
      <c r="L104" s="84"/>
      <c r="M104" s="42" t="str">
        <f>IFERROR(VLOOKUP(土発!L104,リスト!O$1:P4943,2,FALSE),"")</f>
        <v/>
      </c>
      <c r="N104" s="82"/>
      <c r="O104" s="82" t="e">
        <f>VLOOKUP(Q104,リスト!U10:AA404,2,FALSE)</f>
        <v>#N/A</v>
      </c>
      <c r="P104" s="82" t="e">
        <f>VLOOKUP(O104,リスト!U:AA,2,FALSE)</f>
        <v>#N/A</v>
      </c>
      <c r="Q104" s="84"/>
      <c r="R104" s="45" t="str">
        <f>IFERROR(VLOOKUP(土発!Q104,リスト!W$1:X509,2,FALSE),"")</f>
        <v/>
      </c>
      <c r="S104" s="82"/>
      <c r="T104" s="84"/>
      <c r="U104" s="42" t="str">
        <f>IFERROR(VLOOKUP(T104,リスト!AE$1:AF25,2,FALSE),"")</f>
        <v/>
      </c>
      <c r="V104" s="42" t="str">
        <f>IFERROR(VLOOKUP(T104,リスト!AE$3:AG29,3,FALSE),"")</f>
        <v/>
      </c>
      <c r="W104" s="82"/>
      <c r="X104" s="42" t="str">
        <f>IFERROR(VLOOKUP(J104,リスト!J:L,3,FALSE),"")</f>
        <v/>
      </c>
      <c r="Y104" s="42"/>
      <c r="Z104" s="82"/>
      <c r="AA104" s="82"/>
      <c r="AB104" s="42"/>
      <c r="AC104" s="42" t="e">
        <f>VLOOKUP(土発!R104,リスト!U12:AA201,5,FALSE)</f>
        <v>#N/A</v>
      </c>
      <c r="AD104" s="42" t="str">
        <f t="shared" si="2"/>
        <v/>
      </c>
      <c r="AE104" s="42" t="str">
        <f>IF(R104="","",AD104*VLOOKUP(R104,リスト!U12:AA839,7,FALSE))</f>
        <v/>
      </c>
      <c r="AF104" s="42" t="str">
        <f t="shared" si="3"/>
        <v/>
      </c>
      <c r="AG104" s="42"/>
      <c r="AH104" s="82"/>
    </row>
    <row r="105" spans="1:34" s="43" customFormat="1">
      <c r="A105" s="42">
        <f t="shared" si="0"/>
        <v>99</v>
      </c>
      <c r="B105" s="42" t="str">
        <f>IFERROR(VLOOKUP(C105,リスト!AI$1:AO410,2,FALSE),"")</f>
        <v/>
      </c>
      <c r="C105" s="42" t="str">
        <f t="shared" si="1"/>
        <v>-</v>
      </c>
      <c r="D105" s="82"/>
      <c r="E105" s="82"/>
      <c r="F105" s="83"/>
      <c r="G105" s="83"/>
      <c r="H105" s="84"/>
      <c r="I105" s="42" t="str">
        <f>IFERROR(VLOOKUP(土発!H105,リスト!G$1:H110,2,FALSE),"")</f>
        <v/>
      </c>
      <c r="J105" s="84"/>
      <c r="K105" s="42" t="str">
        <f>IFERROR(VLOOKUP(土発!J105,リスト!J$1:K206,2,FALSE),"")</f>
        <v/>
      </c>
      <c r="L105" s="84"/>
      <c r="M105" s="42" t="str">
        <f>IFERROR(VLOOKUP(土発!L105,リスト!O$1:P4944,2,FALSE),"")</f>
        <v/>
      </c>
      <c r="N105" s="82"/>
      <c r="O105" s="82" t="e">
        <f>VLOOKUP(Q105,リスト!U11:AA405,2,FALSE)</f>
        <v>#N/A</v>
      </c>
      <c r="P105" s="82" t="e">
        <f>VLOOKUP(O105,リスト!U:AA,2,FALSE)</f>
        <v>#N/A</v>
      </c>
      <c r="Q105" s="84"/>
      <c r="R105" s="45" t="str">
        <f>IFERROR(VLOOKUP(土発!Q105,リスト!W$1:X510,2,FALSE),"")</f>
        <v/>
      </c>
      <c r="S105" s="82"/>
      <c r="T105" s="84"/>
      <c r="U105" s="42" t="str">
        <f>IFERROR(VLOOKUP(T105,リスト!AE$1:AF26,2,FALSE),"")</f>
        <v/>
      </c>
      <c r="V105" s="42" t="str">
        <f>IFERROR(VLOOKUP(T105,リスト!AE$3:AG30,3,FALSE),"")</f>
        <v/>
      </c>
      <c r="W105" s="82"/>
      <c r="X105" s="42" t="str">
        <f>IFERROR(VLOOKUP(J105,リスト!J:L,3,FALSE),"")</f>
        <v/>
      </c>
      <c r="Y105" s="42"/>
      <c r="Z105" s="82"/>
      <c r="AA105" s="82"/>
      <c r="AB105" s="42"/>
      <c r="AC105" s="42" t="e">
        <f>VLOOKUP(土発!R105,リスト!U13:AA202,5,FALSE)</f>
        <v>#N/A</v>
      </c>
      <c r="AD105" s="42" t="str">
        <f t="shared" si="2"/>
        <v/>
      </c>
      <c r="AE105" s="42" t="str">
        <f>IF(R105="","",AD105*VLOOKUP(R105,リスト!U13:AA840,7,FALSE))</f>
        <v/>
      </c>
      <c r="AF105" s="42" t="str">
        <f t="shared" si="3"/>
        <v/>
      </c>
      <c r="AG105" s="42"/>
      <c r="AH105" s="82"/>
    </row>
    <row r="106" spans="1:34" s="43" customFormat="1">
      <c r="A106" s="42">
        <f t="shared" si="0"/>
        <v>100</v>
      </c>
      <c r="B106" s="42" t="str">
        <f>IFERROR(VLOOKUP(C106,リスト!AI$1:AO411,2,FALSE),"")</f>
        <v/>
      </c>
      <c r="C106" s="42" t="str">
        <f t="shared" si="1"/>
        <v>-</v>
      </c>
      <c r="D106" s="82"/>
      <c r="E106" s="82"/>
      <c r="F106" s="83"/>
      <c r="G106" s="83"/>
      <c r="H106" s="84"/>
      <c r="I106" s="42" t="str">
        <f>IFERROR(VLOOKUP(土発!H106,リスト!G$1:H111,2,FALSE),"")</f>
        <v/>
      </c>
      <c r="J106" s="84"/>
      <c r="K106" s="42" t="str">
        <f>IFERROR(VLOOKUP(土発!J106,リスト!J$1:K207,2,FALSE),"")</f>
        <v/>
      </c>
      <c r="L106" s="84"/>
      <c r="M106" s="42" t="str">
        <f>IFERROR(VLOOKUP(土発!L106,リスト!O$1:P4945,2,FALSE),"")</f>
        <v/>
      </c>
      <c r="N106" s="82"/>
      <c r="O106" s="82" t="e">
        <f>VLOOKUP(Q106,リスト!U12:AA406,2,FALSE)</f>
        <v>#N/A</v>
      </c>
      <c r="P106" s="82" t="e">
        <f>VLOOKUP(O106,リスト!U:AA,2,FALSE)</f>
        <v>#N/A</v>
      </c>
      <c r="Q106" s="84"/>
      <c r="R106" s="45" t="str">
        <f>IFERROR(VLOOKUP(土発!Q106,リスト!W$1:X511,2,FALSE),"")</f>
        <v/>
      </c>
      <c r="S106" s="82"/>
      <c r="T106" s="84"/>
      <c r="U106" s="42" t="str">
        <f>IFERROR(VLOOKUP(T106,リスト!AE$1:AF27,2,FALSE),"")</f>
        <v/>
      </c>
      <c r="V106" s="42" t="str">
        <f>IFERROR(VLOOKUP(T106,リスト!AE$3:AG31,3,FALSE),"")</f>
        <v/>
      </c>
      <c r="W106" s="82"/>
      <c r="X106" s="42" t="str">
        <f>IFERROR(VLOOKUP(J106,リスト!J:L,3,FALSE),"")</f>
        <v/>
      </c>
      <c r="Y106" s="42"/>
      <c r="Z106" s="82"/>
      <c r="AA106" s="82"/>
      <c r="AB106" s="42"/>
      <c r="AC106" s="42" t="e">
        <f>VLOOKUP(土発!R106,リスト!U14:AA203,5,FALSE)</f>
        <v>#N/A</v>
      </c>
      <c r="AD106" s="42" t="str">
        <f t="shared" si="2"/>
        <v/>
      </c>
      <c r="AE106" s="42" t="str">
        <f>IF(R106="","",AD106*VLOOKUP(R106,リスト!U14:AA841,7,FALSE))</f>
        <v/>
      </c>
      <c r="AF106" s="42" t="str">
        <f t="shared" si="3"/>
        <v/>
      </c>
      <c r="AG106" s="42"/>
      <c r="AH106" s="82"/>
    </row>
    <row r="107" spans="1:34" s="43" customFormat="1">
      <c r="A107" s="42">
        <f t="shared" si="0"/>
        <v>101</v>
      </c>
      <c r="B107" s="42" t="str">
        <f>IFERROR(VLOOKUP(C107,リスト!AI$1:AO412,2,FALSE),"")</f>
        <v/>
      </c>
      <c r="C107" s="42" t="str">
        <f t="shared" si="1"/>
        <v>-</v>
      </c>
      <c r="D107" s="82"/>
      <c r="E107" s="82"/>
      <c r="F107" s="83"/>
      <c r="G107" s="83"/>
      <c r="H107" s="84"/>
      <c r="I107" s="42" t="str">
        <f>IFERROR(VLOOKUP(土発!H107,リスト!G$1:H112,2,FALSE),"")</f>
        <v/>
      </c>
      <c r="J107" s="84"/>
      <c r="K107" s="42" t="str">
        <f>IFERROR(VLOOKUP(土発!J107,リスト!J$1:K208,2,FALSE),"")</f>
        <v/>
      </c>
      <c r="L107" s="84"/>
      <c r="M107" s="42" t="str">
        <f>IFERROR(VLOOKUP(土発!L107,リスト!O$1:P4946,2,FALSE),"")</f>
        <v/>
      </c>
      <c r="N107" s="82"/>
      <c r="O107" s="82" t="e">
        <f>VLOOKUP(Q107,リスト!U13:AA407,2,FALSE)</f>
        <v>#N/A</v>
      </c>
      <c r="P107" s="82" t="e">
        <f>VLOOKUP(O107,リスト!U:AA,2,FALSE)</f>
        <v>#N/A</v>
      </c>
      <c r="Q107" s="84"/>
      <c r="R107" s="45" t="str">
        <f>IFERROR(VLOOKUP(土発!Q107,リスト!W$1:X512,2,FALSE),"")</f>
        <v/>
      </c>
      <c r="S107" s="82"/>
      <c r="T107" s="84"/>
      <c r="U107" s="42" t="str">
        <f>IFERROR(VLOOKUP(T107,リスト!AE$1:AF28,2,FALSE),"")</f>
        <v/>
      </c>
      <c r="V107" s="42" t="str">
        <f>IFERROR(VLOOKUP(T107,リスト!AE$3:AG32,3,FALSE),"")</f>
        <v/>
      </c>
      <c r="W107" s="82"/>
      <c r="X107" s="42" t="str">
        <f>IFERROR(VLOOKUP(J107,リスト!J:L,3,FALSE),"")</f>
        <v/>
      </c>
      <c r="Y107" s="42"/>
      <c r="Z107" s="82"/>
      <c r="AA107" s="82"/>
      <c r="AB107" s="42"/>
      <c r="AC107" s="42" t="e">
        <f>VLOOKUP(土発!R107,リスト!U15:AA204,5,FALSE)</f>
        <v>#N/A</v>
      </c>
      <c r="AD107" s="42" t="str">
        <f t="shared" si="2"/>
        <v/>
      </c>
      <c r="AE107" s="42" t="str">
        <f>IF(R107="","",AD107*VLOOKUP(R107,リスト!U15:AA842,7,FALSE))</f>
        <v/>
      </c>
      <c r="AF107" s="42" t="str">
        <f t="shared" si="3"/>
        <v/>
      </c>
      <c r="AG107" s="42"/>
      <c r="AH107" s="82"/>
    </row>
    <row r="108" spans="1:34" s="43" customFormat="1">
      <c r="A108" s="42">
        <f t="shared" si="0"/>
        <v>102</v>
      </c>
      <c r="B108" s="42" t="str">
        <f>IFERROR(VLOOKUP(C108,リスト!AI$1:AO413,2,FALSE),"")</f>
        <v/>
      </c>
      <c r="C108" s="42" t="str">
        <f t="shared" si="1"/>
        <v>-</v>
      </c>
      <c r="D108" s="82"/>
      <c r="E108" s="82"/>
      <c r="F108" s="83"/>
      <c r="G108" s="83"/>
      <c r="H108" s="84"/>
      <c r="I108" s="42" t="str">
        <f>IFERROR(VLOOKUP(土発!H108,リスト!G$1:H113,2,FALSE),"")</f>
        <v/>
      </c>
      <c r="J108" s="84"/>
      <c r="K108" s="42" t="str">
        <f>IFERROR(VLOOKUP(土発!J108,リスト!J$1:K209,2,FALSE),"")</f>
        <v/>
      </c>
      <c r="L108" s="84"/>
      <c r="M108" s="42" t="str">
        <f>IFERROR(VLOOKUP(土発!L108,リスト!O$1:P4947,2,FALSE),"")</f>
        <v/>
      </c>
      <c r="N108" s="82"/>
      <c r="O108" s="82" t="e">
        <f>VLOOKUP(Q108,リスト!U14:AA408,2,FALSE)</f>
        <v>#N/A</v>
      </c>
      <c r="P108" s="82" t="e">
        <f>VLOOKUP(O108,リスト!U:AA,2,FALSE)</f>
        <v>#N/A</v>
      </c>
      <c r="Q108" s="84"/>
      <c r="R108" s="45" t="str">
        <f>IFERROR(VLOOKUP(土発!Q108,リスト!W$1:X513,2,FALSE),"")</f>
        <v/>
      </c>
      <c r="S108" s="82"/>
      <c r="T108" s="84"/>
      <c r="U108" s="42" t="str">
        <f>IFERROR(VLOOKUP(T108,リスト!AE$1:AF29,2,FALSE),"")</f>
        <v/>
      </c>
      <c r="V108" s="42" t="str">
        <f>IFERROR(VLOOKUP(T108,リスト!AE$3:AG33,3,FALSE),"")</f>
        <v/>
      </c>
      <c r="W108" s="82"/>
      <c r="X108" s="42" t="str">
        <f>IFERROR(VLOOKUP(J108,リスト!J:L,3,FALSE),"")</f>
        <v/>
      </c>
      <c r="Y108" s="42"/>
      <c r="Z108" s="82"/>
      <c r="AA108" s="82"/>
      <c r="AB108" s="42"/>
      <c r="AC108" s="42" t="e">
        <f>VLOOKUP(土発!R108,リスト!U16:AA205,5,FALSE)</f>
        <v>#N/A</v>
      </c>
      <c r="AD108" s="42" t="str">
        <f t="shared" si="2"/>
        <v/>
      </c>
      <c r="AE108" s="42" t="str">
        <f>IF(R108="","",AD108*VLOOKUP(R108,リスト!U16:AA843,7,FALSE))</f>
        <v/>
      </c>
      <c r="AF108" s="42" t="str">
        <f t="shared" si="3"/>
        <v/>
      </c>
      <c r="AG108" s="42"/>
      <c r="AH108" s="82"/>
    </row>
    <row r="109" spans="1:34" s="43" customFormat="1">
      <c r="A109" s="42">
        <f t="shared" si="0"/>
        <v>103</v>
      </c>
      <c r="B109" s="42" t="str">
        <f>IFERROR(VLOOKUP(C109,リスト!AI$1:AO414,2,FALSE),"")</f>
        <v/>
      </c>
      <c r="C109" s="42" t="str">
        <f t="shared" si="1"/>
        <v>-</v>
      </c>
      <c r="D109" s="82"/>
      <c r="E109" s="82"/>
      <c r="F109" s="83"/>
      <c r="G109" s="83"/>
      <c r="H109" s="84"/>
      <c r="I109" s="42" t="str">
        <f>IFERROR(VLOOKUP(土発!H109,リスト!G$1:H114,2,FALSE),"")</f>
        <v/>
      </c>
      <c r="J109" s="84"/>
      <c r="K109" s="42" t="str">
        <f>IFERROR(VLOOKUP(土発!J109,リスト!J$1:K210,2,FALSE),"")</f>
        <v/>
      </c>
      <c r="L109" s="84"/>
      <c r="M109" s="42" t="str">
        <f>IFERROR(VLOOKUP(土発!L109,リスト!O$1:P4948,2,FALSE),"")</f>
        <v/>
      </c>
      <c r="N109" s="82"/>
      <c r="O109" s="82" t="e">
        <f>VLOOKUP(Q109,リスト!U15:AA409,2,FALSE)</f>
        <v>#N/A</v>
      </c>
      <c r="P109" s="82" t="e">
        <f>VLOOKUP(O109,リスト!U:AA,2,FALSE)</f>
        <v>#N/A</v>
      </c>
      <c r="Q109" s="84"/>
      <c r="R109" s="45" t="str">
        <f>IFERROR(VLOOKUP(土発!Q109,リスト!W$1:X514,2,FALSE),"")</f>
        <v/>
      </c>
      <c r="S109" s="82"/>
      <c r="T109" s="84"/>
      <c r="U109" s="42" t="str">
        <f>IFERROR(VLOOKUP(T109,リスト!AE$1:AF30,2,FALSE),"")</f>
        <v/>
      </c>
      <c r="V109" s="42" t="str">
        <f>IFERROR(VLOOKUP(T109,リスト!AE$3:AG34,3,FALSE),"")</f>
        <v/>
      </c>
      <c r="W109" s="82"/>
      <c r="X109" s="42" t="str">
        <f>IFERROR(VLOOKUP(J109,リスト!J:L,3,FALSE),"")</f>
        <v/>
      </c>
      <c r="Y109" s="42"/>
      <c r="Z109" s="82"/>
      <c r="AA109" s="82"/>
      <c r="AB109" s="42"/>
      <c r="AC109" s="42" t="e">
        <f>VLOOKUP(土発!R109,リスト!U17:AA206,5,FALSE)</f>
        <v>#N/A</v>
      </c>
      <c r="AD109" s="42" t="str">
        <f t="shared" si="2"/>
        <v/>
      </c>
      <c r="AE109" s="42" t="str">
        <f>IF(R109="","",AD109*VLOOKUP(R109,リスト!U17:AA844,7,FALSE))</f>
        <v/>
      </c>
      <c r="AF109" s="42" t="str">
        <f t="shared" si="3"/>
        <v/>
      </c>
      <c r="AG109" s="42"/>
      <c r="AH109" s="82"/>
    </row>
    <row r="110" spans="1:34" s="43" customFormat="1">
      <c r="A110" s="42">
        <f t="shared" si="0"/>
        <v>104</v>
      </c>
      <c r="B110" s="42" t="str">
        <f>IFERROR(VLOOKUP(C110,リスト!AI$1:AO415,2,FALSE),"")</f>
        <v/>
      </c>
      <c r="C110" s="42" t="str">
        <f t="shared" si="1"/>
        <v>-</v>
      </c>
      <c r="D110" s="82"/>
      <c r="E110" s="82"/>
      <c r="F110" s="83"/>
      <c r="G110" s="83"/>
      <c r="H110" s="84"/>
      <c r="I110" s="42" t="str">
        <f>IFERROR(VLOOKUP(土発!H110,リスト!G$1:H115,2,FALSE),"")</f>
        <v/>
      </c>
      <c r="J110" s="84"/>
      <c r="K110" s="42" t="str">
        <f>IFERROR(VLOOKUP(土発!J110,リスト!J$1:K211,2,FALSE),"")</f>
        <v/>
      </c>
      <c r="L110" s="84"/>
      <c r="M110" s="42" t="str">
        <f>IFERROR(VLOOKUP(土発!L110,リスト!O$1:P4949,2,FALSE),"")</f>
        <v/>
      </c>
      <c r="N110" s="82"/>
      <c r="O110" s="82" t="e">
        <f>VLOOKUP(Q110,リスト!U16:AA410,2,FALSE)</f>
        <v>#N/A</v>
      </c>
      <c r="P110" s="82" t="e">
        <f>VLOOKUP(O110,リスト!U:AA,2,FALSE)</f>
        <v>#N/A</v>
      </c>
      <c r="Q110" s="84"/>
      <c r="R110" s="45" t="str">
        <f>IFERROR(VLOOKUP(土発!Q110,リスト!W$1:X515,2,FALSE),"")</f>
        <v/>
      </c>
      <c r="S110" s="82"/>
      <c r="T110" s="84"/>
      <c r="U110" s="42" t="str">
        <f>IFERROR(VLOOKUP(T110,リスト!AE$1:AF31,2,FALSE),"")</f>
        <v/>
      </c>
      <c r="V110" s="42" t="str">
        <f>IFERROR(VLOOKUP(T110,リスト!AE$3:AG35,3,FALSE),"")</f>
        <v/>
      </c>
      <c r="W110" s="82"/>
      <c r="X110" s="42" t="str">
        <f>IFERROR(VLOOKUP(J110,リスト!J:L,3,FALSE),"")</f>
        <v/>
      </c>
      <c r="Y110" s="42"/>
      <c r="Z110" s="82"/>
      <c r="AA110" s="82"/>
      <c r="AB110" s="42"/>
      <c r="AC110" s="42" t="e">
        <f>VLOOKUP(土発!R110,リスト!U18:AA207,5,FALSE)</f>
        <v>#N/A</v>
      </c>
      <c r="AD110" s="42" t="str">
        <f t="shared" si="2"/>
        <v/>
      </c>
      <c r="AE110" s="42" t="str">
        <f>IF(R110="","",AD110*VLOOKUP(R110,リスト!U18:AA845,7,FALSE))</f>
        <v/>
      </c>
      <c r="AF110" s="42" t="str">
        <f t="shared" si="3"/>
        <v/>
      </c>
      <c r="AG110" s="42"/>
      <c r="AH110" s="82"/>
    </row>
    <row r="111" spans="1:34" s="43" customFormat="1">
      <c r="A111" s="42">
        <f t="shared" si="0"/>
        <v>105</v>
      </c>
      <c r="B111" s="42" t="str">
        <f>IFERROR(VLOOKUP(C111,リスト!AI$1:AO416,2,FALSE),"")</f>
        <v/>
      </c>
      <c r="C111" s="42" t="str">
        <f t="shared" si="1"/>
        <v>-</v>
      </c>
      <c r="D111" s="82"/>
      <c r="E111" s="82"/>
      <c r="F111" s="83"/>
      <c r="G111" s="83"/>
      <c r="H111" s="84"/>
      <c r="I111" s="42" t="str">
        <f>IFERROR(VLOOKUP(土発!H111,リスト!G$1:H116,2,FALSE),"")</f>
        <v/>
      </c>
      <c r="J111" s="84"/>
      <c r="K111" s="42" t="str">
        <f>IFERROR(VLOOKUP(土発!J111,リスト!J$1:K212,2,FALSE),"")</f>
        <v/>
      </c>
      <c r="L111" s="84"/>
      <c r="M111" s="42" t="str">
        <f>IFERROR(VLOOKUP(土発!L111,リスト!O$1:P4950,2,FALSE),"")</f>
        <v/>
      </c>
      <c r="N111" s="82"/>
      <c r="O111" s="82" t="e">
        <f>VLOOKUP(Q111,リスト!U17:AA411,2,FALSE)</f>
        <v>#N/A</v>
      </c>
      <c r="P111" s="82" t="e">
        <f>VLOOKUP(O111,リスト!U:AA,2,FALSE)</f>
        <v>#N/A</v>
      </c>
      <c r="Q111" s="84"/>
      <c r="R111" s="45" t="str">
        <f>IFERROR(VLOOKUP(土発!Q111,リスト!W$1:X516,2,FALSE),"")</f>
        <v/>
      </c>
      <c r="S111" s="82"/>
      <c r="T111" s="84"/>
      <c r="U111" s="42" t="str">
        <f>IFERROR(VLOOKUP(T111,リスト!AE$1:AF32,2,FALSE),"")</f>
        <v/>
      </c>
      <c r="V111" s="42" t="str">
        <f>IFERROR(VLOOKUP(T111,リスト!AE$3:AG36,3,FALSE),"")</f>
        <v/>
      </c>
      <c r="W111" s="82"/>
      <c r="X111" s="42" t="str">
        <f>IFERROR(VLOOKUP(J111,リスト!J:L,3,FALSE),"")</f>
        <v/>
      </c>
      <c r="Y111" s="42"/>
      <c r="Z111" s="82"/>
      <c r="AA111" s="82"/>
      <c r="AB111" s="42"/>
      <c r="AC111" s="42" t="e">
        <f>VLOOKUP(土発!R111,リスト!U19:AA208,5,FALSE)</f>
        <v>#N/A</v>
      </c>
      <c r="AD111" s="42" t="str">
        <f t="shared" si="2"/>
        <v/>
      </c>
      <c r="AE111" s="42" t="str">
        <f>IF(R111="","",AD111*VLOOKUP(R111,リスト!U19:AA846,7,FALSE))</f>
        <v/>
      </c>
      <c r="AF111" s="42" t="str">
        <f t="shared" si="3"/>
        <v/>
      </c>
      <c r="AG111" s="42"/>
      <c r="AH111" s="82"/>
    </row>
    <row r="112" spans="1:34" s="43" customFormat="1">
      <c r="A112" s="42">
        <f t="shared" si="0"/>
        <v>106</v>
      </c>
      <c r="B112" s="42" t="str">
        <f>IFERROR(VLOOKUP(C112,リスト!AI$1:AO417,2,FALSE),"")</f>
        <v/>
      </c>
      <c r="C112" s="42" t="str">
        <f t="shared" si="1"/>
        <v>-</v>
      </c>
      <c r="D112" s="82"/>
      <c r="E112" s="82"/>
      <c r="F112" s="83"/>
      <c r="G112" s="83"/>
      <c r="H112" s="84"/>
      <c r="I112" s="42" t="str">
        <f>IFERROR(VLOOKUP(土発!H112,リスト!G$1:H117,2,FALSE),"")</f>
        <v/>
      </c>
      <c r="J112" s="84"/>
      <c r="K112" s="42" t="str">
        <f>IFERROR(VLOOKUP(土発!J112,リスト!J$1:K213,2,FALSE),"")</f>
        <v/>
      </c>
      <c r="L112" s="84"/>
      <c r="M112" s="42" t="str">
        <f>IFERROR(VLOOKUP(土発!L112,リスト!O$1:P4951,2,FALSE),"")</f>
        <v/>
      </c>
      <c r="N112" s="82"/>
      <c r="O112" s="82" t="e">
        <f>VLOOKUP(Q112,リスト!U18:AA412,2,FALSE)</f>
        <v>#N/A</v>
      </c>
      <c r="P112" s="82" t="e">
        <f>VLOOKUP(O112,リスト!U:AA,2,FALSE)</f>
        <v>#N/A</v>
      </c>
      <c r="Q112" s="84"/>
      <c r="R112" s="45" t="str">
        <f>IFERROR(VLOOKUP(土発!Q112,リスト!W$1:X517,2,FALSE),"")</f>
        <v/>
      </c>
      <c r="S112" s="82"/>
      <c r="T112" s="84"/>
      <c r="U112" s="42" t="str">
        <f>IFERROR(VLOOKUP(T112,リスト!AE$1:AF33,2,FALSE),"")</f>
        <v/>
      </c>
      <c r="V112" s="42" t="str">
        <f>IFERROR(VLOOKUP(T112,リスト!AE$3:AG37,3,FALSE),"")</f>
        <v/>
      </c>
      <c r="W112" s="82"/>
      <c r="X112" s="42" t="str">
        <f>IFERROR(VLOOKUP(J112,リスト!J:L,3,FALSE),"")</f>
        <v/>
      </c>
      <c r="Y112" s="42"/>
      <c r="Z112" s="82"/>
      <c r="AA112" s="82"/>
      <c r="AB112" s="42"/>
      <c r="AC112" s="42" t="e">
        <f>VLOOKUP(土発!R112,リスト!U20:AA209,5,FALSE)</f>
        <v>#N/A</v>
      </c>
      <c r="AD112" s="42" t="str">
        <f t="shared" si="2"/>
        <v/>
      </c>
      <c r="AE112" s="42" t="str">
        <f>IF(R112="","",AD112*VLOOKUP(R112,リスト!U20:AA847,7,FALSE))</f>
        <v/>
      </c>
      <c r="AF112" s="42" t="str">
        <f t="shared" si="3"/>
        <v/>
      </c>
      <c r="AG112" s="42"/>
      <c r="AH112" s="82"/>
    </row>
    <row r="113" spans="1:34" s="43" customFormat="1">
      <c r="A113" s="42">
        <f t="shared" si="0"/>
        <v>107</v>
      </c>
      <c r="B113" s="42" t="str">
        <f>IFERROR(VLOOKUP(C113,リスト!AI$1:AO418,2,FALSE),"")</f>
        <v/>
      </c>
      <c r="C113" s="42" t="str">
        <f t="shared" si="1"/>
        <v>-</v>
      </c>
      <c r="D113" s="82"/>
      <c r="E113" s="82"/>
      <c r="F113" s="83"/>
      <c r="G113" s="83"/>
      <c r="H113" s="84"/>
      <c r="I113" s="42" t="str">
        <f>IFERROR(VLOOKUP(土発!H113,リスト!G$1:H118,2,FALSE),"")</f>
        <v/>
      </c>
      <c r="J113" s="84"/>
      <c r="K113" s="42" t="str">
        <f>IFERROR(VLOOKUP(土発!J113,リスト!J$1:K214,2,FALSE),"")</f>
        <v/>
      </c>
      <c r="L113" s="84"/>
      <c r="M113" s="42" t="str">
        <f>IFERROR(VLOOKUP(土発!L113,リスト!O$1:P4952,2,FALSE),"")</f>
        <v/>
      </c>
      <c r="N113" s="82"/>
      <c r="O113" s="82" t="e">
        <f>VLOOKUP(Q113,リスト!U19:AA413,2,FALSE)</f>
        <v>#N/A</v>
      </c>
      <c r="P113" s="82" t="e">
        <f>VLOOKUP(O113,リスト!U:AA,2,FALSE)</f>
        <v>#N/A</v>
      </c>
      <c r="Q113" s="84"/>
      <c r="R113" s="45" t="str">
        <f>IFERROR(VLOOKUP(土発!Q113,リスト!W$1:X518,2,FALSE),"")</f>
        <v/>
      </c>
      <c r="S113" s="82"/>
      <c r="T113" s="84"/>
      <c r="U113" s="42" t="str">
        <f>IFERROR(VLOOKUP(T113,リスト!AE$1:AF34,2,FALSE),"")</f>
        <v/>
      </c>
      <c r="V113" s="42" t="str">
        <f>IFERROR(VLOOKUP(T113,リスト!AE$3:AG38,3,FALSE),"")</f>
        <v/>
      </c>
      <c r="W113" s="82"/>
      <c r="X113" s="42" t="str">
        <f>IFERROR(VLOOKUP(J113,リスト!J:L,3,FALSE),"")</f>
        <v/>
      </c>
      <c r="Y113" s="42"/>
      <c r="Z113" s="82"/>
      <c r="AA113" s="82"/>
      <c r="AB113" s="42"/>
      <c r="AC113" s="42" t="e">
        <f>VLOOKUP(土発!R113,リスト!U21:AA210,5,FALSE)</f>
        <v>#N/A</v>
      </c>
      <c r="AD113" s="42" t="str">
        <f t="shared" si="2"/>
        <v/>
      </c>
      <c r="AE113" s="42" t="str">
        <f>IF(R113="","",AD113*VLOOKUP(R113,リスト!U21:AA848,7,FALSE))</f>
        <v/>
      </c>
      <c r="AF113" s="42" t="str">
        <f t="shared" si="3"/>
        <v/>
      </c>
      <c r="AG113" s="42"/>
      <c r="AH113" s="82"/>
    </row>
    <row r="114" spans="1:34" s="43" customFormat="1">
      <c r="A114" s="42">
        <f t="shared" si="0"/>
        <v>108</v>
      </c>
      <c r="B114" s="42" t="str">
        <f>IFERROR(VLOOKUP(C114,リスト!AI$1:AO419,2,FALSE),"")</f>
        <v/>
      </c>
      <c r="C114" s="42" t="str">
        <f t="shared" si="1"/>
        <v>-</v>
      </c>
      <c r="D114" s="82"/>
      <c r="E114" s="82"/>
      <c r="F114" s="83"/>
      <c r="G114" s="83"/>
      <c r="H114" s="84"/>
      <c r="I114" s="42" t="str">
        <f>IFERROR(VLOOKUP(土発!H114,リスト!G$1:H119,2,FALSE),"")</f>
        <v/>
      </c>
      <c r="J114" s="84"/>
      <c r="K114" s="42" t="str">
        <f>IFERROR(VLOOKUP(土発!J114,リスト!J$1:K215,2,FALSE),"")</f>
        <v/>
      </c>
      <c r="L114" s="84"/>
      <c r="M114" s="42" t="str">
        <f>IFERROR(VLOOKUP(土発!L114,リスト!O$1:P4953,2,FALSE),"")</f>
        <v/>
      </c>
      <c r="N114" s="82"/>
      <c r="O114" s="82" t="e">
        <f>VLOOKUP(Q114,リスト!U20:AA414,2,FALSE)</f>
        <v>#N/A</v>
      </c>
      <c r="P114" s="82" t="e">
        <f>VLOOKUP(O114,リスト!U:AA,2,FALSE)</f>
        <v>#N/A</v>
      </c>
      <c r="Q114" s="84"/>
      <c r="R114" s="45" t="str">
        <f>IFERROR(VLOOKUP(土発!Q114,リスト!W$1:X519,2,FALSE),"")</f>
        <v/>
      </c>
      <c r="S114" s="82"/>
      <c r="T114" s="84"/>
      <c r="U114" s="42" t="str">
        <f>IFERROR(VLOOKUP(T114,リスト!AE$1:AF35,2,FALSE),"")</f>
        <v/>
      </c>
      <c r="V114" s="42" t="str">
        <f>IFERROR(VLOOKUP(T114,リスト!AE$3:AG39,3,FALSE),"")</f>
        <v/>
      </c>
      <c r="W114" s="82"/>
      <c r="X114" s="42" t="str">
        <f>IFERROR(VLOOKUP(J114,リスト!J:L,3,FALSE),"")</f>
        <v/>
      </c>
      <c r="Y114" s="42"/>
      <c r="Z114" s="82"/>
      <c r="AA114" s="82"/>
      <c r="AB114" s="42"/>
      <c r="AC114" s="42" t="e">
        <f>VLOOKUP(土発!R114,リスト!U22:AA211,5,FALSE)</f>
        <v>#N/A</v>
      </c>
      <c r="AD114" s="42" t="str">
        <f t="shared" si="2"/>
        <v/>
      </c>
      <c r="AE114" s="42" t="str">
        <f>IF(R114="","",AD114*VLOOKUP(R114,リスト!U22:AA849,7,FALSE))</f>
        <v/>
      </c>
      <c r="AF114" s="42" t="str">
        <f t="shared" si="3"/>
        <v/>
      </c>
      <c r="AG114" s="42"/>
      <c r="AH114" s="82"/>
    </row>
    <row r="115" spans="1:34" s="43" customFormat="1">
      <c r="A115" s="42">
        <f t="shared" si="0"/>
        <v>109</v>
      </c>
      <c r="B115" s="42" t="str">
        <f>IFERROR(VLOOKUP(C115,リスト!AI$1:AO420,2,FALSE),"")</f>
        <v/>
      </c>
      <c r="C115" s="42" t="str">
        <f t="shared" si="1"/>
        <v>-</v>
      </c>
      <c r="D115" s="82"/>
      <c r="E115" s="82"/>
      <c r="F115" s="83"/>
      <c r="G115" s="83"/>
      <c r="H115" s="84"/>
      <c r="I115" s="42" t="str">
        <f>IFERROR(VLOOKUP(土発!H115,リスト!G$1:H120,2,FALSE),"")</f>
        <v/>
      </c>
      <c r="J115" s="84"/>
      <c r="K115" s="42" t="str">
        <f>IFERROR(VLOOKUP(土発!J115,リスト!J$1:K216,2,FALSE),"")</f>
        <v/>
      </c>
      <c r="L115" s="84"/>
      <c r="M115" s="42" t="str">
        <f>IFERROR(VLOOKUP(土発!L115,リスト!O$1:P4954,2,FALSE),"")</f>
        <v/>
      </c>
      <c r="N115" s="82"/>
      <c r="O115" s="82" t="e">
        <f>VLOOKUP(Q115,リスト!U21:AA415,2,FALSE)</f>
        <v>#N/A</v>
      </c>
      <c r="P115" s="82" t="e">
        <f>VLOOKUP(O115,リスト!U:AA,2,FALSE)</f>
        <v>#N/A</v>
      </c>
      <c r="Q115" s="84"/>
      <c r="R115" s="45" t="str">
        <f>IFERROR(VLOOKUP(土発!Q115,リスト!W$1:X520,2,FALSE),"")</f>
        <v/>
      </c>
      <c r="S115" s="82"/>
      <c r="T115" s="84"/>
      <c r="U115" s="42" t="str">
        <f>IFERROR(VLOOKUP(T115,リスト!AE$1:AF36,2,FALSE),"")</f>
        <v/>
      </c>
      <c r="V115" s="42" t="str">
        <f>IFERROR(VLOOKUP(T115,リスト!AE$3:AG40,3,FALSE),"")</f>
        <v/>
      </c>
      <c r="W115" s="82"/>
      <c r="X115" s="42" t="str">
        <f>IFERROR(VLOOKUP(J115,リスト!J:L,3,FALSE),"")</f>
        <v/>
      </c>
      <c r="Y115" s="42"/>
      <c r="Z115" s="82"/>
      <c r="AA115" s="82"/>
      <c r="AB115" s="42"/>
      <c r="AC115" s="42" t="e">
        <f>VLOOKUP(土発!R115,リスト!U23:AA212,5,FALSE)</f>
        <v>#N/A</v>
      </c>
      <c r="AD115" s="42" t="str">
        <f t="shared" si="2"/>
        <v/>
      </c>
      <c r="AE115" s="42" t="str">
        <f>IF(R115="","",AD115*VLOOKUP(R115,リスト!U23:AA850,7,FALSE))</f>
        <v/>
      </c>
      <c r="AF115" s="42" t="str">
        <f t="shared" si="3"/>
        <v/>
      </c>
      <c r="AG115" s="42"/>
      <c r="AH115" s="82"/>
    </row>
    <row r="116" spans="1:34" s="43" customFormat="1">
      <c r="A116" s="42">
        <f t="shared" si="0"/>
        <v>110</v>
      </c>
      <c r="B116" s="42" t="str">
        <f>IFERROR(VLOOKUP(C116,リスト!AI$1:AO421,2,FALSE),"")</f>
        <v/>
      </c>
      <c r="C116" s="42" t="str">
        <f t="shared" si="1"/>
        <v>-</v>
      </c>
      <c r="D116" s="82"/>
      <c r="E116" s="82"/>
      <c r="F116" s="83"/>
      <c r="G116" s="83"/>
      <c r="H116" s="84"/>
      <c r="I116" s="42" t="str">
        <f>IFERROR(VLOOKUP(土発!H116,リスト!G$1:H121,2,FALSE),"")</f>
        <v/>
      </c>
      <c r="J116" s="84"/>
      <c r="K116" s="42" t="str">
        <f>IFERROR(VLOOKUP(土発!J116,リスト!J$1:K217,2,FALSE),"")</f>
        <v/>
      </c>
      <c r="L116" s="84"/>
      <c r="M116" s="42" t="str">
        <f>IFERROR(VLOOKUP(土発!L116,リスト!O$1:P4955,2,FALSE),"")</f>
        <v/>
      </c>
      <c r="N116" s="82"/>
      <c r="O116" s="82" t="e">
        <f>VLOOKUP(Q116,リスト!U22:AA416,2,FALSE)</f>
        <v>#N/A</v>
      </c>
      <c r="P116" s="82" t="e">
        <f>VLOOKUP(O116,リスト!U:AA,2,FALSE)</f>
        <v>#N/A</v>
      </c>
      <c r="Q116" s="84"/>
      <c r="R116" s="45" t="str">
        <f>IFERROR(VLOOKUP(土発!Q116,リスト!W$1:X521,2,FALSE),"")</f>
        <v/>
      </c>
      <c r="S116" s="82"/>
      <c r="T116" s="84"/>
      <c r="U116" s="42" t="str">
        <f>IFERROR(VLOOKUP(T116,リスト!AE$1:AF37,2,FALSE),"")</f>
        <v/>
      </c>
      <c r="V116" s="42" t="str">
        <f>IFERROR(VLOOKUP(T116,リスト!AE$3:AG41,3,FALSE),"")</f>
        <v/>
      </c>
      <c r="W116" s="82"/>
      <c r="X116" s="42" t="str">
        <f>IFERROR(VLOOKUP(J116,リスト!J:L,3,FALSE),"")</f>
        <v/>
      </c>
      <c r="Y116" s="42"/>
      <c r="Z116" s="82"/>
      <c r="AA116" s="82"/>
      <c r="AB116" s="42"/>
      <c r="AC116" s="42" t="e">
        <f>VLOOKUP(土発!R116,リスト!U24:AA213,5,FALSE)</f>
        <v>#N/A</v>
      </c>
      <c r="AD116" s="42" t="str">
        <f t="shared" si="2"/>
        <v/>
      </c>
      <c r="AE116" s="42" t="str">
        <f>IF(R116="","",AD116*VLOOKUP(R116,リスト!U24:AA851,7,FALSE))</f>
        <v/>
      </c>
      <c r="AF116" s="42" t="str">
        <f t="shared" si="3"/>
        <v/>
      </c>
      <c r="AG116" s="42"/>
      <c r="AH116" s="82"/>
    </row>
    <row r="117" spans="1:34" s="43" customFormat="1">
      <c r="A117" s="42">
        <f t="shared" si="0"/>
        <v>111</v>
      </c>
      <c r="B117" s="42" t="str">
        <f>IFERROR(VLOOKUP(C117,リスト!AI$1:AO422,2,FALSE),"")</f>
        <v/>
      </c>
      <c r="C117" s="42" t="str">
        <f t="shared" si="1"/>
        <v>-</v>
      </c>
      <c r="D117" s="82"/>
      <c r="E117" s="82"/>
      <c r="F117" s="83"/>
      <c r="G117" s="83"/>
      <c r="H117" s="84"/>
      <c r="I117" s="42" t="str">
        <f>IFERROR(VLOOKUP(土発!H117,リスト!G$1:H122,2,FALSE),"")</f>
        <v/>
      </c>
      <c r="J117" s="84"/>
      <c r="K117" s="42" t="str">
        <f>IFERROR(VLOOKUP(土発!J117,リスト!J$1:K218,2,FALSE),"")</f>
        <v/>
      </c>
      <c r="L117" s="84"/>
      <c r="M117" s="42" t="str">
        <f>IFERROR(VLOOKUP(土発!L117,リスト!O$1:P4956,2,FALSE),"")</f>
        <v/>
      </c>
      <c r="N117" s="82"/>
      <c r="O117" s="82" t="e">
        <f>VLOOKUP(Q117,リスト!U23:AA417,2,FALSE)</f>
        <v>#N/A</v>
      </c>
      <c r="P117" s="82" t="e">
        <f>VLOOKUP(O117,リスト!U:AA,2,FALSE)</f>
        <v>#N/A</v>
      </c>
      <c r="Q117" s="84"/>
      <c r="R117" s="45" t="str">
        <f>IFERROR(VLOOKUP(土発!Q117,リスト!W$1:X522,2,FALSE),"")</f>
        <v/>
      </c>
      <c r="S117" s="82"/>
      <c r="T117" s="84"/>
      <c r="U117" s="42" t="str">
        <f>IFERROR(VLOOKUP(T117,リスト!AE$1:AF38,2,FALSE),"")</f>
        <v/>
      </c>
      <c r="V117" s="42" t="str">
        <f>IFERROR(VLOOKUP(T117,リスト!AE$3:AG42,3,FALSE),"")</f>
        <v/>
      </c>
      <c r="W117" s="82"/>
      <c r="X117" s="42" t="str">
        <f>IFERROR(VLOOKUP(J117,リスト!J:L,3,FALSE),"")</f>
        <v/>
      </c>
      <c r="Y117" s="42"/>
      <c r="Z117" s="82"/>
      <c r="AA117" s="82"/>
      <c r="AB117" s="42"/>
      <c r="AC117" s="42" t="e">
        <f>VLOOKUP(土発!R117,リスト!U25:AA214,5,FALSE)</f>
        <v>#N/A</v>
      </c>
      <c r="AD117" s="42" t="str">
        <f t="shared" si="2"/>
        <v/>
      </c>
      <c r="AE117" s="42" t="str">
        <f>IF(R117="","",AD117*VLOOKUP(R117,リスト!U25:AA852,7,FALSE))</f>
        <v/>
      </c>
      <c r="AF117" s="42" t="str">
        <f t="shared" si="3"/>
        <v/>
      </c>
      <c r="AG117" s="42"/>
      <c r="AH117" s="82"/>
    </row>
    <row r="118" spans="1:34" s="43" customFormat="1">
      <c r="A118" s="42">
        <f t="shared" si="0"/>
        <v>112</v>
      </c>
      <c r="B118" s="42" t="str">
        <f>IFERROR(VLOOKUP(C118,リスト!AI$1:AO423,2,FALSE),"")</f>
        <v/>
      </c>
      <c r="C118" s="42" t="str">
        <f t="shared" si="1"/>
        <v>-</v>
      </c>
      <c r="D118" s="82"/>
      <c r="E118" s="82"/>
      <c r="F118" s="83"/>
      <c r="G118" s="83"/>
      <c r="H118" s="84"/>
      <c r="I118" s="42" t="str">
        <f>IFERROR(VLOOKUP(土発!H118,リスト!G$1:H123,2,FALSE),"")</f>
        <v/>
      </c>
      <c r="J118" s="84"/>
      <c r="K118" s="42" t="str">
        <f>IFERROR(VLOOKUP(土発!J118,リスト!J$1:K219,2,FALSE),"")</f>
        <v/>
      </c>
      <c r="L118" s="84"/>
      <c r="M118" s="42" t="str">
        <f>IFERROR(VLOOKUP(土発!L118,リスト!O$1:P4957,2,FALSE),"")</f>
        <v/>
      </c>
      <c r="N118" s="82"/>
      <c r="O118" s="82" t="e">
        <f>VLOOKUP(Q118,リスト!U24:AA418,2,FALSE)</f>
        <v>#N/A</v>
      </c>
      <c r="P118" s="82" t="e">
        <f>VLOOKUP(O118,リスト!U:AA,2,FALSE)</f>
        <v>#N/A</v>
      </c>
      <c r="Q118" s="84"/>
      <c r="R118" s="45" t="str">
        <f>IFERROR(VLOOKUP(土発!Q118,リスト!W$1:X523,2,FALSE),"")</f>
        <v/>
      </c>
      <c r="S118" s="82"/>
      <c r="T118" s="84"/>
      <c r="U118" s="42" t="str">
        <f>IFERROR(VLOOKUP(T118,リスト!AE$1:AF39,2,FALSE),"")</f>
        <v/>
      </c>
      <c r="V118" s="42" t="str">
        <f>IFERROR(VLOOKUP(T118,リスト!AE$3:AG43,3,FALSE),"")</f>
        <v/>
      </c>
      <c r="W118" s="82"/>
      <c r="X118" s="42" t="str">
        <f>IFERROR(VLOOKUP(J118,リスト!J:L,3,FALSE),"")</f>
        <v/>
      </c>
      <c r="Y118" s="42"/>
      <c r="Z118" s="82"/>
      <c r="AA118" s="82"/>
      <c r="AB118" s="42"/>
      <c r="AC118" s="42" t="e">
        <f>VLOOKUP(土発!R118,リスト!U26:AA215,5,FALSE)</f>
        <v>#N/A</v>
      </c>
      <c r="AD118" s="42" t="str">
        <f t="shared" si="2"/>
        <v/>
      </c>
      <c r="AE118" s="42" t="str">
        <f>IF(R118="","",AD118*VLOOKUP(R118,リスト!U26:AA853,7,FALSE))</f>
        <v/>
      </c>
      <c r="AF118" s="42" t="str">
        <f t="shared" si="3"/>
        <v/>
      </c>
      <c r="AG118" s="42"/>
      <c r="AH118" s="82"/>
    </row>
    <row r="119" spans="1:34" s="43" customFormat="1">
      <c r="A119" s="42">
        <f t="shared" si="0"/>
        <v>113</v>
      </c>
      <c r="B119" s="42" t="str">
        <f>IFERROR(VLOOKUP(C119,リスト!AI$1:AO424,2,FALSE),"")</f>
        <v/>
      </c>
      <c r="C119" s="42" t="str">
        <f t="shared" si="1"/>
        <v>-</v>
      </c>
      <c r="D119" s="82"/>
      <c r="E119" s="82"/>
      <c r="F119" s="83"/>
      <c r="G119" s="83"/>
      <c r="H119" s="84"/>
      <c r="I119" s="42" t="str">
        <f>IFERROR(VLOOKUP(土発!H119,リスト!G$1:H124,2,FALSE),"")</f>
        <v/>
      </c>
      <c r="J119" s="84"/>
      <c r="K119" s="42" t="str">
        <f>IFERROR(VLOOKUP(土発!J119,リスト!J$1:K220,2,FALSE),"")</f>
        <v/>
      </c>
      <c r="L119" s="84"/>
      <c r="M119" s="42" t="str">
        <f>IFERROR(VLOOKUP(土発!L119,リスト!O$1:P4958,2,FALSE),"")</f>
        <v/>
      </c>
      <c r="N119" s="82"/>
      <c r="O119" s="82" t="e">
        <f>VLOOKUP(Q119,リスト!U25:AA419,2,FALSE)</f>
        <v>#N/A</v>
      </c>
      <c r="P119" s="82" t="e">
        <f>VLOOKUP(O119,リスト!U:AA,2,FALSE)</f>
        <v>#N/A</v>
      </c>
      <c r="Q119" s="84"/>
      <c r="R119" s="45" t="str">
        <f>IFERROR(VLOOKUP(土発!Q119,リスト!W$1:X524,2,FALSE),"")</f>
        <v/>
      </c>
      <c r="S119" s="82"/>
      <c r="T119" s="84"/>
      <c r="U119" s="42" t="str">
        <f>IFERROR(VLOOKUP(T119,リスト!AE$1:AF40,2,FALSE),"")</f>
        <v/>
      </c>
      <c r="V119" s="42" t="str">
        <f>IFERROR(VLOOKUP(T119,リスト!AE$3:AG44,3,FALSE),"")</f>
        <v/>
      </c>
      <c r="W119" s="82"/>
      <c r="X119" s="42" t="str">
        <f>IFERROR(VLOOKUP(J119,リスト!J:L,3,FALSE),"")</f>
        <v/>
      </c>
      <c r="Y119" s="42"/>
      <c r="Z119" s="82"/>
      <c r="AA119" s="82"/>
      <c r="AB119" s="42"/>
      <c r="AC119" s="42" t="e">
        <f>VLOOKUP(土発!R119,リスト!U27:AA216,5,FALSE)</f>
        <v>#N/A</v>
      </c>
      <c r="AD119" s="42" t="str">
        <f t="shared" si="2"/>
        <v/>
      </c>
      <c r="AE119" s="42" t="str">
        <f>IF(R119="","",AD119*VLOOKUP(R119,リスト!U27:AA854,7,FALSE))</f>
        <v/>
      </c>
      <c r="AF119" s="42" t="str">
        <f t="shared" si="3"/>
        <v/>
      </c>
      <c r="AG119" s="42"/>
      <c r="AH119" s="82"/>
    </row>
    <row r="120" spans="1:34" s="43" customFormat="1">
      <c r="A120" s="42">
        <f t="shared" si="0"/>
        <v>114</v>
      </c>
      <c r="B120" s="42" t="str">
        <f>IFERROR(VLOOKUP(C120,リスト!AI$1:AO425,2,FALSE),"")</f>
        <v/>
      </c>
      <c r="C120" s="42" t="str">
        <f t="shared" si="1"/>
        <v>-</v>
      </c>
      <c r="D120" s="82"/>
      <c r="E120" s="82"/>
      <c r="F120" s="83"/>
      <c r="G120" s="83"/>
      <c r="H120" s="84"/>
      <c r="I120" s="42" t="str">
        <f>IFERROR(VLOOKUP(土発!H120,リスト!G$1:H125,2,FALSE),"")</f>
        <v/>
      </c>
      <c r="J120" s="84"/>
      <c r="K120" s="42" t="str">
        <f>IFERROR(VLOOKUP(土発!J120,リスト!J$1:K221,2,FALSE),"")</f>
        <v/>
      </c>
      <c r="L120" s="84"/>
      <c r="M120" s="42" t="str">
        <f>IFERROR(VLOOKUP(土発!L120,リスト!O$1:P4959,2,FALSE),"")</f>
        <v/>
      </c>
      <c r="N120" s="82"/>
      <c r="O120" s="82" t="e">
        <f>VLOOKUP(Q120,リスト!U26:AA420,2,FALSE)</f>
        <v>#N/A</v>
      </c>
      <c r="P120" s="82" t="e">
        <f>VLOOKUP(O120,リスト!U:AA,2,FALSE)</f>
        <v>#N/A</v>
      </c>
      <c r="Q120" s="84"/>
      <c r="R120" s="45" t="str">
        <f>IFERROR(VLOOKUP(土発!Q120,リスト!W$1:X525,2,FALSE),"")</f>
        <v/>
      </c>
      <c r="S120" s="82"/>
      <c r="T120" s="84"/>
      <c r="U120" s="42" t="str">
        <f>IFERROR(VLOOKUP(T120,リスト!AE$1:AF41,2,FALSE),"")</f>
        <v/>
      </c>
      <c r="V120" s="42" t="str">
        <f>IFERROR(VLOOKUP(T120,リスト!AE$3:AG45,3,FALSE),"")</f>
        <v/>
      </c>
      <c r="W120" s="82"/>
      <c r="X120" s="42" t="str">
        <f>IFERROR(VLOOKUP(J120,リスト!J:L,3,FALSE),"")</f>
        <v/>
      </c>
      <c r="Y120" s="42"/>
      <c r="Z120" s="82"/>
      <c r="AA120" s="82"/>
      <c r="AB120" s="42"/>
      <c r="AC120" s="42" t="e">
        <f>VLOOKUP(土発!R120,リスト!U28:AA217,5,FALSE)</f>
        <v>#N/A</v>
      </c>
      <c r="AD120" s="42" t="str">
        <f t="shared" si="2"/>
        <v/>
      </c>
      <c r="AE120" s="42" t="str">
        <f>IF(R120="","",AD120*VLOOKUP(R120,リスト!U28:AA855,7,FALSE))</f>
        <v/>
      </c>
      <c r="AF120" s="42" t="str">
        <f t="shared" si="3"/>
        <v/>
      </c>
      <c r="AG120" s="42"/>
      <c r="AH120" s="82"/>
    </row>
    <row r="121" spans="1:34" s="43" customFormat="1">
      <c r="A121" s="42">
        <f t="shared" si="0"/>
        <v>115</v>
      </c>
      <c r="B121" s="42" t="str">
        <f>IFERROR(VLOOKUP(C121,リスト!AI$1:AO426,2,FALSE),"")</f>
        <v/>
      </c>
      <c r="C121" s="42" t="str">
        <f t="shared" si="1"/>
        <v>-</v>
      </c>
      <c r="D121" s="82"/>
      <c r="E121" s="82"/>
      <c r="F121" s="83"/>
      <c r="G121" s="83"/>
      <c r="H121" s="84"/>
      <c r="I121" s="42" t="str">
        <f>IFERROR(VLOOKUP(土発!H121,リスト!G$1:H126,2,FALSE),"")</f>
        <v/>
      </c>
      <c r="J121" s="84"/>
      <c r="K121" s="42" t="str">
        <f>IFERROR(VLOOKUP(土発!J121,リスト!J$1:K222,2,FALSE),"")</f>
        <v/>
      </c>
      <c r="L121" s="84"/>
      <c r="M121" s="42" t="str">
        <f>IFERROR(VLOOKUP(土発!L121,リスト!O$1:P4960,2,FALSE),"")</f>
        <v/>
      </c>
      <c r="N121" s="82"/>
      <c r="O121" s="82" t="e">
        <f>VLOOKUP(Q121,リスト!U27:AA421,2,FALSE)</f>
        <v>#N/A</v>
      </c>
      <c r="P121" s="82" t="e">
        <f>VLOOKUP(O121,リスト!U:AA,2,FALSE)</f>
        <v>#N/A</v>
      </c>
      <c r="Q121" s="84"/>
      <c r="R121" s="45" t="str">
        <f>IFERROR(VLOOKUP(土発!Q121,リスト!W$1:X526,2,FALSE),"")</f>
        <v/>
      </c>
      <c r="S121" s="82"/>
      <c r="T121" s="84"/>
      <c r="U121" s="42" t="str">
        <f>IFERROR(VLOOKUP(T121,リスト!AE$1:AF42,2,FALSE),"")</f>
        <v/>
      </c>
      <c r="V121" s="42" t="str">
        <f>IFERROR(VLOOKUP(T121,リスト!AE$3:AG46,3,FALSE),"")</f>
        <v/>
      </c>
      <c r="W121" s="82"/>
      <c r="X121" s="42" t="str">
        <f>IFERROR(VLOOKUP(J121,リスト!J:L,3,FALSE),"")</f>
        <v/>
      </c>
      <c r="Y121" s="42"/>
      <c r="Z121" s="82"/>
      <c r="AA121" s="82"/>
      <c r="AB121" s="42"/>
      <c r="AC121" s="42" t="e">
        <f>VLOOKUP(土発!R121,リスト!U29:AA218,5,FALSE)</f>
        <v>#N/A</v>
      </c>
      <c r="AD121" s="42" t="str">
        <f t="shared" si="2"/>
        <v/>
      </c>
      <c r="AE121" s="42" t="str">
        <f>IF(R121="","",AD121*VLOOKUP(R121,リスト!U29:AA856,7,FALSE))</f>
        <v/>
      </c>
      <c r="AF121" s="42" t="str">
        <f t="shared" si="3"/>
        <v/>
      </c>
      <c r="AG121" s="42"/>
      <c r="AH121" s="82"/>
    </row>
    <row r="122" spans="1:34" s="43" customFormat="1">
      <c r="A122" s="42">
        <f t="shared" si="0"/>
        <v>116</v>
      </c>
      <c r="B122" s="42" t="str">
        <f>IFERROR(VLOOKUP(C122,リスト!AI$1:AO427,2,FALSE),"")</f>
        <v/>
      </c>
      <c r="C122" s="42" t="str">
        <f t="shared" si="1"/>
        <v>-</v>
      </c>
      <c r="D122" s="82"/>
      <c r="E122" s="82"/>
      <c r="F122" s="83"/>
      <c r="G122" s="83"/>
      <c r="H122" s="84"/>
      <c r="I122" s="42" t="str">
        <f>IFERROR(VLOOKUP(土発!H122,リスト!G$1:H127,2,FALSE),"")</f>
        <v/>
      </c>
      <c r="J122" s="84"/>
      <c r="K122" s="42" t="str">
        <f>IFERROR(VLOOKUP(土発!J122,リスト!J$1:K223,2,FALSE),"")</f>
        <v/>
      </c>
      <c r="L122" s="84"/>
      <c r="M122" s="42" t="str">
        <f>IFERROR(VLOOKUP(土発!L122,リスト!O$1:P4961,2,FALSE),"")</f>
        <v/>
      </c>
      <c r="N122" s="82"/>
      <c r="O122" s="82" t="e">
        <f>VLOOKUP(Q122,リスト!U28:AA422,2,FALSE)</f>
        <v>#N/A</v>
      </c>
      <c r="P122" s="82" t="e">
        <f>VLOOKUP(O122,リスト!U:AA,2,FALSE)</f>
        <v>#N/A</v>
      </c>
      <c r="Q122" s="84"/>
      <c r="R122" s="45" t="str">
        <f>IFERROR(VLOOKUP(土発!Q122,リスト!W$1:X527,2,FALSE),"")</f>
        <v/>
      </c>
      <c r="S122" s="82"/>
      <c r="T122" s="84"/>
      <c r="U122" s="42" t="str">
        <f>IFERROR(VLOOKUP(T122,リスト!AE$1:AF43,2,FALSE),"")</f>
        <v/>
      </c>
      <c r="V122" s="42" t="str">
        <f>IFERROR(VLOOKUP(T122,リスト!AE$3:AG47,3,FALSE),"")</f>
        <v/>
      </c>
      <c r="W122" s="82"/>
      <c r="X122" s="42" t="str">
        <f>IFERROR(VLOOKUP(J122,リスト!J:L,3,FALSE),"")</f>
        <v/>
      </c>
      <c r="Y122" s="42"/>
      <c r="Z122" s="82"/>
      <c r="AA122" s="82"/>
      <c r="AB122" s="42"/>
      <c r="AC122" s="42" t="e">
        <f>VLOOKUP(土発!R122,リスト!U30:AA219,5,FALSE)</f>
        <v>#N/A</v>
      </c>
      <c r="AD122" s="42" t="str">
        <f t="shared" si="2"/>
        <v/>
      </c>
      <c r="AE122" s="42" t="str">
        <f>IF(R122="","",AD122*VLOOKUP(R122,リスト!U30:AA857,7,FALSE))</f>
        <v/>
      </c>
      <c r="AF122" s="42" t="str">
        <f t="shared" si="3"/>
        <v/>
      </c>
      <c r="AG122" s="42"/>
      <c r="AH122" s="82"/>
    </row>
    <row r="123" spans="1:34" s="43" customFormat="1">
      <c r="A123" s="42">
        <f t="shared" si="0"/>
        <v>117</v>
      </c>
      <c r="B123" s="42" t="str">
        <f>IFERROR(VLOOKUP(C123,リスト!AI$1:AO428,2,FALSE),"")</f>
        <v/>
      </c>
      <c r="C123" s="42" t="str">
        <f t="shared" si="1"/>
        <v>-</v>
      </c>
      <c r="D123" s="82"/>
      <c r="E123" s="82"/>
      <c r="F123" s="83"/>
      <c r="G123" s="83"/>
      <c r="H123" s="84"/>
      <c r="I123" s="42" t="str">
        <f>IFERROR(VLOOKUP(土発!H123,リスト!G$1:H128,2,FALSE),"")</f>
        <v/>
      </c>
      <c r="J123" s="84"/>
      <c r="K123" s="42" t="str">
        <f>IFERROR(VLOOKUP(土発!J123,リスト!J$1:K224,2,FALSE),"")</f>
        <v/>
      </c>
      <c r="L123" s="84"/>
      <c r="M123" s="42" t="str">
        <f>IFERROR(VLOOKUP(土発!L123,リスト!O$1:P4962,2,FALSE),"")</f>
        <v/>
      </c>
      <c r="N123" s="82"/>
      <c r="O123" s="82" t="e">
        <f>VLOOKUP(Q123,リスト!U29:AA423,2,FALSE)</f>
        <v>#N/A</v>
      </c>
      <c r="P123" s="82" t="e">
        <f>VLOOKUP(O123,リスト!U:AA,2,FALSE)</f>
        <v>#N/A</v>
      </c>
      <c r="Q123" s="84"/>
      <c r="R123" s="45" t="str">
        <f>IFERROR(VLOOKUP(土発!Q123,リスト!W$1:X528,2,FALSE),"")</f>
        <v/>
      </c>
      <c r="S123" s="82"/>
      <c r="T123" s="84"/>
      <c r="U123" s="42" t="str">
        <f>IFERROR(VLOOKUP(T123,リスト!AE$1:AF44,2,FALSE),"")</f>
        <v/>
      </c>
      <c r="V123" s="42" t="str">
        <f>IFERROR(VLOOKUP(T123,リスト!AE$3:AG48,3,FALSE),"")</f>
        <v/>
      </c>
      <c r="W123" s="82"/>
      <c r="X123" s="42" t="str">
        <f>IFERROR(VLOOKUP(J123,リスト!J:L,3,FALSE),"")</f>
        <v/>
      </c>
      <c r="Y123" s="42"/>
      <c r="Z123" s="82"/>
      <c r="AA123" s="82"/>
      <c r="AB123" s="42"/>
      <c r="AC123" s="42" t="e">
        <f>VLOOKUP(土発!R123,リスト!U31:AA220,5,FALSE)</f>
        <v>#N/A</v>
      </c>
      <c r="AD123" s="42" t="str">
        <f t="shared" si="2"/>
        <v/>
      </c>
      <c r="AE123" s="42" t="str">
        <f>IF(R123="","",AD123*VLOOKUP(R123,リスト!U31:AA858,7,FALSE))</f>
        <v/>
      </c>
      <c r="AF123" s="42" t="str">
        <f t="shared" si="3"/>
        <v/>
      </c>
      <c r="AG123" s="42"/>
      <c r="AH123" s="82"/>
    </row>
    <row r="124" spans="1:34" s="43" customFormat="1">
      <c r="A124" s="42">
        <f t="shared" si="0"/>
        <v>118</v>
      </c>
      <c r="B124" s="42" t="str">
        <f>IFERROR(VLOOKUP(C124,リスト!AI$1:AO429,2,FALSE),"")</f>
        <v/>
      </c>
      <c r="C124" s="42" t="str">
        <f t="shared" si="1"/>
        <v>-</v>
      </c>
      <c r="D124" s="82"/>
      <c r="E124" s="82"/>
      <c r="F124" s="83"/>
      <c r="G124" s="83"/>
      <c r="H124" s="84"/>
      <c r="I124" s="42" t="str">
        <f>IFERROR(VLOOKUP(土発!H124,リスト!G$1:H129,2,FALSE),"")</f>
        <v/>
      </c>
      <c r="J124" s="84"/>
      <c r="K124" s="42" t="str">
        <f>IFERROR(VLOOKUP(土発!J124,リスト!J$1:K225,2,FALSE),"")</f>
        <v/>
      </c>
      <c r="L124" s="84"/>
      <c r="M124" s="42" t="str">
        <f>IFERROR(VLOOKUP(土発!L124,リスト!O$1:P4963,2,FALSE),"")</f>
        <v/>
      </c>
      <c r="N124" s="82"/>
      <c r="O124" s="82" t="e">
        <f>VLOOKUP(Q124,リスト!U30:AA424,2,FALSE)</f>
        <v>#N/A</v>
      </c>
      <c r="P124" s="82" t="e">
        <f>VLOOKUP(O124,リスト!U:AA,2,FALSE)</f>
        <v>#N/A</v>
      </c>
      <c r="Q124" s="84"/>
      <c r="R124" s="45" t="str">
        <f>IFERROR(VLOOKUP(土発!Q124,リスト!W$1:X529,2,FALSE),"")</f>
        <v/>
      </c>
      <c r="S124" s="82"/>
      <c r="T124" s="84"/>
      <c r="U124" s="42" t="str">
        <f>IFERROR(VLOOKUP(T124,リスト!AE$1:AF45,2,FALSE),"")</f>
        <v/>
      </c>
      <c r="V124" s="42" t="str">
        <f>IFERROR(VLOOKUP(T124,リスト!AE$3:AG49,3,FALSE),"")</f>
        <v/>
      </c>
      <c r="W124" s="82"/>
      <c r="X124" s="42" t="str">
        <f>IFERROR(VLOOKUP(J124,リスト!J:L,3,FALSE),"")</f>
        <v/>
      </c>
      <c r="Y124" s="42"/>
      <c r="Z124" s="82"/>
      <c r="AA124" s="82"/>
      <c r="AB124" s="42"/>
      <c r="AC124" s="42" t="e">
        <f>VLOOKUP(土発!R124,リスト!U32:AA221,5,FALSE)</f>
        <v>#N/A</v>
      </c>
      <c r="AD124" s="42" t="str">
        <f t="shared" si="2"/>
        <v/>
      </c>
      <c r="AE124" s="42" t="str">
        <f>IF(R124="","",AD124*VLOOKUP(R124,リスト!U32:AA859,7,FALSE))</f>
        <v/>
      </c>
      <c r="AF124" s="42" t="str">
        <f t="shared" si="3"/>
        <v/>
      </c>
      <c r="AG124" s="42"/>
      <c r="AH124" s="82"/>
    </row>
    <row r="125" spans="1:34" s="43" customFormat="1">
      <c r="A125" s="42">
        <f t="shared" si="0"/>
        <v>119</v>
      </c>
      <c r="B125" s="42" t="str">
        <f>IFERROR(VLOOKUP(C125,リスト!AI$1:AO430,2,FALSE),"")</f>
        <v/>
      </c>
      <c r="C125" s="42" t="str">
        <f t="shared" si="1"/>
        <v>-</v>
      </c>
      <c r="D125" s="82"/>
      <c r="E125" s="82"/>
      <c r="F125" s="83"/>
      <c r="G125" s="83"/>
      <c r="H125" s="84"/>
      <c r="I125" s="42" t="str">
        <f>IFERROR(VLOOKUP(土発!H125,リスト!G$1:H130,2,FALSE),"")</f>
        <v/>
      </c>
      <c r="J125" s="84"/>
      <c r="K125" s="42" t="str">
        <f>IFERROR(VLOOKUP(土発!J125,リスト!J$1:K226,2,FALSE),"")</f>
        <v/>
      </c>
      <c r="L125" s="84"/>
      <c r="M125" s="42" t="str">
        <f>IFERROR(VLOOKUP(土発!L125,リスト!O$1:P4964,2,FALSE),"")</f>
        <v/>
      </c>
      <c r="N125" s="82"/>
      <c r="O125" s="82" t="e">
        <f>VLOOKUP(Q125,リスト!U31:AA425,2,FALSE)</f>
        <v>#N/A</v>
      </c>
      <c r="P125" s="82" t="e">
        <f>VLOOKUP(O125,リスト!U:AA,2,FALSE)</f>
        <v>#N/A</v>
      </c>
      <c r="Q125" s="84"/>
      <c r="R125" s="45" t="str">
        <f>IFERROR(VLOOKUP(土発!Q125,リスト!W$1:X530,2,FALSE),"")</f>
        <v/>
      </c>
      <c r="S125" s="82"/>
      <c r="T125" s="84"/>
      <c r="U125" s="42" t="str">
        <f>IFERROR(VLOOKUP(T125,リスト!AE$1:AF46,2,FALSE),"")</f>
        <v/>
      </c>
      <c r="V125" s="42" t="str">
        <f>IFERROR(VLOOKUP(T125,リスト!AE$3:AG50,3,FALSE),"")</f>
        <v/>
      </c>
      <c r="W125" s="82"/>
      <c r="X125" s="42" t="str">
        <f>IFERROR(VLOOKUP(J125,リスト!J:L,3,FALSE),"")</f>
        <v/>
      </c>
      <c r="Y125" s="42"/>
      <c r="Z125" s="82"/>
      <c r="AA125" s="82"/>
      <c r="AB125" s="42"/>
      <c r="AC125" s="42" t="e">
        <f>VLOOKUP(土発!R125,リスト!U33:AA222,5,FALSE)</f>
        <v>#N/A</v>
      </c>
      <c r="AD125" s="42" t="str">
        <f t="shared" si="2"/>
        <v/>
      </c>
      <c r="AE125" s="42" t="str">
        <f>IF(R125="","",AD125*VLOOKUP(R125,リスト!U33:AA860,7,FALSE))</f>
        <v/>
      </c>
      <c r="AF125" s="42" t="str">
        <f t="shared" si="3"/>
        <v/>
      </c>
      <c r="AG125" s="42"/>
      <c r="AH125" s="82"/>
    </row>
    <row r="126" spans="1:34" s="43" customFormat="1">
      <c r="A126" s="42">
        <f t="shared" si="0"/>
        <v>120</v>
      </c>
      <c r="B126" s="42" t="str">
        <f>IFERROR(VLOOKUP(C126,リスト!AI$1:AO431,2,FALSE),"")</f>
        <v/>
      </c>
      <c r="C126" s="42" t="str">
        <f t="shared" si="1"/>
        <v>-</v>
      </c>
      <c r="D126" s="82"/>
      <c r="E126" s="82"/>
      <c r="F126" s="83"/>
      <c r="G126" s="83"/>
      <c r="H126" s="84"/>
      <c r="I126" s="42" t="str">
        <f>IFERROR(VLOOKUP(土発!H126,リスト!G$1:H131,2,FALSE),"")</f>
        <v/>
      </c>
      <c r="J126" s="84"/>
      <c r="K126" s="42" t="str">
        <f>IFERROR(VLOOKUP(土発!J126,リスト!J$1:K227,2,FALSE),"")</f>
        <v/>
      </c>
      <c r="L126" s="84"/>
      <c r="M126" s="42" t="str">
        <f>IFERROR(VLOOKUP(土発!L126,リスト!O$1:P4965,2,FALSE),"")</f>
        <v/>
      </c>
      <c r="N126" s="82"/>
      <c r="O126" s="82" t="e">
        <f>VLOOKUP(Q126,リスト!U32:AA426,2,FALSE)</f>
        <v>#N/A</v>
      </c>
      <c r="P126" s="82" t="e">
        <f>VLOOKUP(O126,リスト!U:AA,2,FALSE)</f>
        <v>#N/A</v>
      </c>
      <c r="Q126" s="84"/>
      <c r="R126" s="45" t="str">
        <f>IFERROR(VLOOKUP(土発!Q126,リスト!W$1:X531,2,FALSE),"")</f>
        <v/>
      </c>
      <c r="S126" s="82"/>
      <c r="T126" s="84"/>
      <c r="U126" s="42" t="str">
        <f>IFERROR(VLOOKUP(T126,リスト!AE$1:AF47,2,FALSE),"")</f>
        <v/>
      </c>
      <c r="V126" s="42" t="str">
        <f>IFERROR(VLOOKUP(T126,リスト!AE$3:AG51,3,FALSE),"")</f>
        <v/>
      </c>
      <c r="W126" s="82"/>
      <c r="X126" s="42" t="str">
        <f>IFERROR(VLOOKUP(J126,リスト!J:L,3,FALSE),"")</f>
        <v/>
      </c>
      <c r="Y126" s="42"/>
      <c r="Z126" s="82"/>
      <c r="AA126" s="82"/>
      <c r="AB126" s="42"/>
      <c r="AC126" s="42" t="e">
        <f>VLOOKUP(土発!R126,リスト!U34:AA223,5,FALSE)</f>
        <v>#N/A</v>
      </c>
      <c r="AD126" s="42" t="str">
        <f t="shared" si="2"/>
        <v/>
      </c>
      <c r="AE126" s="42" t="str">
        <f>IF(R126="","",AD126*VLOOKUP(R126,リスト!U34:AA861,7,FALSE))</f>
        <v/>
      </c>
      <c r="AF126" s="42" t="str">
        <f t="shared" si="3"/>
        <v/>
      </c>
      <c r="AG126" s="42"/>
      <c r="AH126" s="82"/>
    </row>
    <row r="127" spans="1:34" s="43" customFormat="1">
      <c r="A127" s="42">
        <f t="shared" si="0"/>
        <v>121</v>
      </c>
      <c r="B127" s="42" t="str">
        <f>IFERROR(VLOOKUP(C127,リスト!AI$1:AO432,2,FALSE),"")</f>
        <v/>
      </c>
      <c r="C127" s="42" t="str">
        <f t="shared" si="1"/>
        <v>-</v>
      </c>
      <c r="D127" s="82"/>
      <c r="E127" s="82"/>
      <c r="F127" s="83"/>
      <c r="G127" s="83"/>
      <c r="H127" s="84"/>
      <c r="I127" s="42" t="str">
        <f>IFERROR(VLOOKUP(土発!H127,リスト!G$1:H132,2,FALSE),"")</f>
        <v/>
      </c>
      <c r="J127" s="84"/>
      <c r="K127" s="42" t="str">
        <f>IFERROR(VLOOKUP(土発!J127,リスト!J$1:K228,2,FALSE),"")</f>
        <v/>
      </c>
      <c r="L127" s="84"/>
      <c r="M127" s="42" t="str">
        <f>IFERROR(VLOOKUP(土発!L127,リスト!O$1:P4966,2,FALSE),"")</f>
        <v/>
      </c>
      <c r="N127" s="82"/>
      <c r="O127" s="82" t="e">
        <f>VLOOKUP(Q127,リスト!U33:AA427,2,FALSE)</f>
        <v>#N/A</v>
      </c>
      <c r="P127" s="82" t="e">
        <f>VLOOKUP(O127,リスト!U:AA,2,FALSE)</f>
        <v>#N/A</v>
      </c>
      <c r="Q127" s="84"/>
      <c r="R127" s="45" t="str">
        <f>IFERROR(VLOOKUP(土発!Q127,リスト!W$1:X532,2,FALSE),"")</f>
        <v/>
      </c>
      <c r="S127" s="82"/>
      <c r="T127" s="84"/>
      <c r="U127" s="42" t="str">
        <f>IFERROR(VLOOKUP(T127,リスト!AE$1:AF48,2,FALSE),"")</f>
        <v/>
      </c>
      <c r="V127" s="42" t="str">
        <f>IFERROR(VLOOKUP(T127,リスト!AE$3:AG52,3,FALSE),"")</f>
        <v/>
      </c>
      <c r="W127" s="82"/>
      <c r="X127" s="42" t="str">
        <f>IFERROR(VLOOKUP(J127,リスト!J:L,3,FALSE),"")</f>
        <v/>
      </c>
      <c r="Y127" s="42"/>
      <c r="Z127" s="82"/>
      <c r="AA127" s="82"/>
      <c r="AB127" s="42"/>
      <c r="AC127" s="42" t="e">
        <f>VLOOKUP(土発!R127,リスト!U35:AA224,5,FALSE)</f>
        <v>#N/A</v>
      </c>
      <c r="AD127" s="42" t="str">
        <f t="shared" si="2"/>
        <v/>
      </c>
      <c r="AE127" s="42" t="str">
        <f>IF(R127="","",AD127*VLOOKUP(R127,リスト!U35:AA862,7,FALSE))</f>
        <v/>
      </c>
      <c r="AF127" s="42" t="str">
        <f t="shared" si="3"/>
        <v/>
      </c>
      <c r="AG127" s="42"/>
      <c r="AH127" s="82"/>
    </row>
    <row r="128" spans="1:34" s="43" customFormat="1">
      <c r="A128" s="42">
        <f t="shared" si="0"/>
        <v>122</v>
      </c>
      <c r="B128" s="42" t="str">
        <f>IFERROR(VLOOKUP(C128,リスト!AI$1:AO433,2,FALSE),"")</f>
        <v/>
      </c>
      <c r="C128" s="42" t="str">
        <f t="shared" si="1"/>
        <v>-</v>
      </c>
      <c r="D128" s="82"/>
      <c r="E128" s="82"/>
      <c r="F128" s="83"/>
      <c r="G128" s="83"/>
      <c r="H128" s="84"/>
      <c r="I128" s="42" t="str">
        <f>IFERROR(VLOOKUP(土発!H128,リスト!G$1:H133,2,FALSE),"")</f>
        <v/>
      </c>
      <c r="J128" s="84"/>
      <c r="K128" s="42" t="str">
        <f>IFERROR(VLOOKUP(土発!J128,リスト!J$1:K229,2,FALSE),"")</f>
        <v/>
      </c>
      <c r="L128" s="84"/>
      <c r="M128" s="42" t="str">
        <f>IFERROR(VLOOKUP(土発!L128,リスト!O$1:P4967,2,FALSE),"")</f>
        <v/>
      </c>
      <c r="N128" s="82"/>
      <c r="O128" s="82" t="e">
        <f>VLOOKUP(Q128,リスト!U34:AA428,2,FALSE)</f>
        <v>#N/A</v>
      </c>
      <c r="P128" s="82" t="e">
        <f>VLOOKUP(O128,リスト!U:AA,2,FALSE)</f>
        <v>#N/A</v>
      </c>
      <c r="Q128" s="84"/>
      <c r="R128" s="45" t="str">
        <f>IFERROR(VLOOKUP(土発!Q128,リスト!W$1:X533,2,FALSE),"")</f>
        <v/>
      </c>
      <c r="S128" s="82"/>
      <c r="T128" s="84"/>
      <c r="U128" s="42" t="str">
        <f>IFERROR(VLOOKUP(T128,リスト!AE$1:AF49,2,FALSE),"")</f>
        <v/>
      </c>
      <c r="V128" s="42" t="str">
        <f>IFERROR(VLOOKUP(T128,リスト!AE$3:AG53,3,FALSE),"")</f>
        <v/>
      </c>
      <c r="W128" s="82"/>
      <c r="X128" s="42" t="str">
        <f>IFERROR(VLOOKUP(J128,リスト!J:L,3,FALSE),"")</f>
        <v/>
      </c>
      <c r="Y128" s="42"/>
      <c r="Z128" s="82"/>
      <c r="AA128" s="82"/>
      <c r="AB128" s="42"/>
      <c r="AC128" s="42" t="e">
        <f>VLOOKUP(土発!R128,リスト!U36:AA225,5,FALSE)</f>
        <v>#N/A</v>
      </c>
      <c r="AD128" s="42" t="str">
        <f t="shared" si="2"/>
        <v/>
      </c>
      <c r="AE128" s="42" t="str">
        <f>IF(R128="","",AD128*VLOOKUP(R128,リスト!U36:AA863,7,FALSE))</f>
        <v/>
      </c>
      <c r="AF128" s="42" t="str">
        <f t="shared" si="3"/>
        <v/>
      </c>
      <c r="AG128" s="42"/>
      <c r="AH128" s="82"/>
    </row>
    <row r="129" spans="1:34" s="43" customFormat="1">
      <c r="A129" s="42">
        <f t="shared" si="0"/>
        <v>123</v>
      </c>
      <c r="B129" s="42" t="str">
        <f>IFERROR(VLOOKUP(C129,リスト!AI$1:AO434,2,FALSE),"")</f>
        <v/>
      </c>
      <c r="C129" s="42" t="str">
        <f t="shared" si="1"/>
        <v>-</v>
      </c>
      <c r="D129" s="82"/>
      <c r="E129" s="82"/>
      <c r="F129" s="83"/>
      <c r="G129" s="83"/>
      <c r="H129" s="84"/>
      <c r="I129" s="42" t="str">
        <f>IFERROR(VLOOKUP(土発!H129,リスト!G$1:H134,2,FALSE),"")</f>
        <v/>
      </c>
      <c r="J129" s="84"/>
      <c r="K129" s="42" t="str">
        <f>IFERROR(VLOOKUP(土発!J129,リスト!J$1:K230,2,FALSE),"")</f>
        <v/>
      </c>
      <c r="L129" s="84"/>
      <c r="M129" s="42" t="str">
        <f>IFERROR(VLOOKUP(土発!L129,リスト!O$1:P4968,2,FALSE),"")</f>
        <v/>
      </c>
      <c r="N129" s="82"/>
      <c r="O129" s="82" t="e">
        <f>VLOOKUP(Q129,リスト!U35:AA429,2,FALSE)</f>
        <v>#N/A</v>
      </c>
      <c r="P129" s="82" t="e">
        <f>VLOOKUP(O129,リスト!U:AA,2,FALSE)</f>
        <v>#N/A</v>
      </c>
      <c r="Q129" s="84"/>
      <c r="R129" s="45" t="str">
        <f>IFERROR(VLOOKUP(土発!Q129,リスト!W$1:X534,2,FALSE),"")</f>
        <v/>
      </c>
      <c r="S129" s="82"/>
      <c r="T129" s="84"/>
      <c r="U129" s="42" t="str">
        <f>IFERROR(VLOOKUP(T129,リスト!AE$1:AF50,2,FALSE),"")</f>
        <v/>
      </c>
      <c r="V129" s="42" t="str">
        <f>IFERROR(VLOOKUP(T129,リスト!AE$3:AG54,3,FALSE),"")</f>
        <v/>
      </c>
      <c r="W129" s="82"/>
      <c r="X129" s="42" t="str">
        <f>IFERROR(VLOOKUP(J129,リスト!J:L,3,FALSE),"")</f>
        <v/>
      </c>
      <c r="Y129" s="42"/>
      <c r="Z129" s="82"/>
      <c r="AA129" s="82"/>
      <c r="AB129" s="42"/>
      <c r="AC129" s="42" t="e">
        <f>VLOOKUP(土発!R129,リスト!U37:AA226,5,FALSE)</f>
        <v>#N/A</v>
      </c>
      <c r="AD129" s="42" t="str">
        <f t="shared" si="2"/>
        <v/>
      </c>
      <c r="AE129" s="42" t="str">
        <f>IF(R129="","",AD129*VLOOKUP(R129,リスト!U37:AA864,7,FALSE))</f>
        <v/>
      </c>
      <c r="AF129" s="42" t="str">
        <f t="shared" si="3"/>
        <v/>
      </c>
      <c r="AG129" s="42"/>
      <c r="AH129" s="82"/>
    </row>
    <row r="130" spans="1:34" s="43" customFormat="1">
      <c r="A130" s="42">
        <f t="shared" si="0"/>
        <v>124</v>
      </c>
      <c r="B130" s="42" t="str">
        <f>IFERROR(VLOOKUP(C130,リスト!AI$1:AO435,2,FALSE),"")</f>
        <v/>
      </c>
      <c r="C130" s="42" t="str">
        <f t="shared" si="1"/>
        <v>-</v>
      </c>
      <c r="D130" s="82"/>
      <c r="E130" s="82"/>
      <c r="F130" s="83"/>
      <c r="G130" s="83"/>
      <c r="H130" s="84"/>
      <c r="I130" s="42" t="str">
        <f>IFERROR(VLOOKUP(土発!H130,リスト!G$1:H135,2,FALSE),"")</f>
        <v/>
      </c>
      <c r="J130" s="84"/>
      <c r="K130" s="42" t="str">
        <f>IFERROR(VLOOKUP(土発!J130,リスト!J$1:K231,2,FALSE),"")</f>
        <v/>
      </c>
      <c r="L130" s="84"/>
      <c r="M130" s="42" t="str">
        <f>IFERROR(VLOOKUP(土発!L130,リスト!O$1:P4969,2,FALSE),"")</f>
        <v/>
      </c>
      <c r="N130" s="82"/>
      <c r="O130" s="82" t="e">
        <f>VLOOKUP(Q130,リスト!U36:AA430,2,FALSE)</f>
        <v>#N/A</v>
      </c>
      <c r="P130" s="82" t="e">
        <f>VLOOKUP(O130,リスト!U:AA,2,FALSE)</f>
        <v>#N/A</v>
      </c>
      <c r="Q130" s="84"/>
      <c r="R130" s="45" t="str">
        <f>IFERROR(VLOOKUP(土発!Q130,リスト!W$1:X535,2,FALSE),"")</f>
        <v/>
      </c>
      <c r="S130" s="82"/>
      <c r="T130" s="84"/>
      <c r="U130" s="42" t="str">
        <f>IFERROR(VLOOKUP(T130,リスト!AE$1:AF51,2,FALSE),"")</f>
        <v/>
      </c>
      <c r="V130" s="42" t="str">
        <f>IFERROR(VLOOKUP(T130,リスト!AE$3:AG55,3,FALSE),"")</f>
        <v/>
      </c>
      <c r="W130" s="82"/>
      <c r="X130" s="42" t="str">
        <f>IFERROR(VLOOKUP(J130,リスト!J:L,3,FALSE),"")</f>
        <v/>
      </c>
      <c r="Y130" s="42"/>
      <c r="Z130" s="82"/>
      <c r="AA130" s="82"/>
      <c r="AB130" s="42"/>
      <c r="AC130" s="42" t="e">
        <f>VLOOKUP(土発!R130,リスト!U38:AA227,5,FALSE)</f>
        <v>#N/A</v>
      </c>
      <c r="AD130" s="42" t="str">
        <f t="shared" si="2"/>
        <v/>
      </c>
      <c r="AE130" s="42" t="str">
        <f>IF(R130="","",AD130*VLOOKUP(R130,リスト!U38:AA865,7,FALSE))</f>
        <v/>
      </c>
      <c r="AF130" s="42" t="str">
        <f t="shared" si="3"/>
        <v/>
      </c>
      <c r="AG130" s="42"/>
      <c r="AH130" s="82"/>
    </row>
    <row r="131" spans="1:34" s="43" customFormat="1">
      <c r="A131" s="42">
        <f t="shared" si="0"/>
        <v>125</v>
      </c>
      <c r="B131" s="42" t="str">
        <f>IFERROR(VLOOKUP(C131,リスト!AI$1:AO436,2,FALSE),"")</f>
        <v/>
      </c>
      <c r="C131" s="42" t="str">
        <f t="shared" si="1"/>
        <v>-</v>
      </c>
      <c r="D131" s="82"/>
      <c r="E131" s="82"/>
      <c r="F131" s="83"/>
      <c r="G131" s="83"/>
      <c r="H131" s="84"/>
      <c r="I131" s="42" t="str">
        <f>IFERROR(VLOOKUP(土発!H131,リスト!G$1:H136,2,FALSE),"")</f>
        <v/>
      </c>
      <c r="J131" s="84"/>
      <c r="K131" s="42" t="str">
        <f>IFERROR(VLOOKUP(土発!J131,リスト!J$1:K232,2,FALSE),"")</f>
        <v/>
      </c>
      <c r="L131" s="84"/>
      <c r="M131" s="42" t="str">
        <f>IFERROR(VLOOKUP(土発!L131,リスト!O$1:P4970,2,FALSE),"")</f>
        <v/>
      </c>
      <c r="N131" s="82"/>
      <c r="O131" s="82" t="e">
        <f>VLOOKUP(Q131,リスト!U37:AA431,2,FALSE)</f>
        <v>#N/A</v>
      </c>
      <c r="P131" s="82" t="e">
        <f>VLOOKUP(O131,リスト!U:AA,2,FALSE)</f>
        <v>#N/A</v>
      </c>
      <c r="Q131" s="84"/>
      <c r="R131" s="45" t="str">
        <f>IFERROR(VLOOKUP(土発!Q131,リスト!W$1:X536,2,FALSE),"")</f>
        <v/>
      </c>
      <c r="S131" s="82"/>
      <c r="T131" s="84"/>
      <c r="U131" s="42" t="str">
        <f>IFERROR(VLOOKUP(T131,リスト!AE$1:AF52,2,FALSE),"")</f>
        <v/>
      </c>
      <c r="V131" s="42" t="str">
        <f>IFERROR(VLOOKUP(T131,リスト!AE$3:AG56,3,FALSE),"")</f>
        <v/>
      </c>
      <c r="W131" s="82"/>
      <c r="X131" s="42" t="str">
        <f>IFERROR(VLOOKUP(J131,リスト!J:L,3,FALSE),"")</f>
        <v/>
      </c>
      <c r="Y131" s="42"/>
      <c r="Z131" s="82"/>
      <c r="AA131" s="82"/>
      <c r="AB131" s="42"/>
      <c r="AC131" s="42" t="e">
        <f>VLOOKUP(土発!R131,リスト!U39:AA228,5,FALSE)</f>
        <v>#N/A</v>
      </c>
      <c r="AD131" s="42" t="str">
        <f t="shared" si="2"/>
        <v/>
      </c>
      <c r="AE131" s="42" t="str">
        <f>IF(R131="","",AD131*VLOOKUP(R131,リスト!U39:AA866,7,FALSE))</f>
        <v/>
      </c>
      <c r="AF131" s="42" t="str">
        <f t="shared" si="3"/>
        <v/>
      </c>
      <c r="AG131" s="42"/>
      <c r="AH131" s="82"/>
    </row>
    <row r="132" spans="1:34" s="43" customFormat="1">
      <c r="A132" s="42">
        <f t="shared" si="0"/>
        <v>126</v>
      </c>
      <c r="B132" s="42" t="str">
        <f>IFERROR(VLOOKUP(C132,リスト!AI$1:AO437,2,FALSE),"")</f>
        <v/>
      </c>
      <c r="C132" s="42" t="str">
        <f t="shared" si="1"/>
        <v>-</v>
      </c>
      <c r="D132" s="82"/>
      <c r="E132" s="82"/>
      <c r="F132" s="83"/>
      <c r="G132" s="83"/>
      <c r="H132" s="84"/>
      <c r="I132" s="42" t="str">
        <f>IFERROR(VLOOKUP(土発!H132,リスト!G$1:H137,2,FALSE),"")</f>
        <v/>
      </c>
      <c r="J132" s="84"/>
      <c r="K132" s="42" t="str">
        <f>IFERROR(VLOOKUP(土発!J132,リスト!J$1:K233,2,FALSE),"")</f>
        <v/>
      </c>
      <c r="L132" s="84"/>
      <c r="M132" s="42" t="str">
        <f>IFERROR(VLOOKUP(土発!L132,リスト!O$1:P4971,2,FALSE),"")</f>
        <v/>
      </c>
      <c r="N132" s="82"/>
      <c r="O132" s="82" t="e">
        <f>VLOOKUP(Q132,リスト!U38:AA432,2,FALSE)</f>
        <v>#N/A</v>
      </c>
      <c r="P132" s="82" t="e">
        <f>VLOOKUP(O132,リスト!U:AA,2,FALSE)</f>
        <v>#N/A</v>
      </c>
      <c r="Q132" s="84"/>
      <c r="R132" s="45" t="str">
        <f>IFERROR(VLOOKUP(土発!Q132,リスト!W$1:X537,2,FALSE),"")</f>
        <v/>
      </c>
      <c r="S132" s="82"/>
      <c r="T132" s="84"/>
      <c r="U132" s="42" t="str">
        <f>IFERROR(VLOOKUP(T132,リスト!AE$1:AF53,2,FALSE),"")</f>
        <v/>
      </c>
      <c r="V132" s="42" t="str">
        <f>IFERROR(VLOOKUP(T132,リスト!AE$3:AG57,3,FALSE),"")</f>
        <v/>
      </c>
      <c r="W132" s="82"/>
      <c r="X132" s="42" t="str">
        <f>IFERROR(VLOOKUP(J132,リスト!J:L,3,FALSE),"")</f>
        <v/>
      </c>
      <c r="Y132" s="42"/>
      <c r="Z132" s="82"/>
      <c r="AA132" s="82"/>
      <c r="AB132" s="42"/>
      <c r="AC132" s="42" t="e">
        <f>VLOOKUP(土発!R132,リスト!U40:AA229,5,FALSE)</f>
        <v>#N/A</v>
      </c>
      <c r="AD132" s="42" t="str">
        <f t="shared" si="2"/>
        <v/>
      </c>
      <c r="AE132" s="42" t="str">
        <f>IF(R132="","",AD132*VLOOKUP(R132,リスト!U40:AA867,7,FALSE))</f>
        <v/>
      </c>
      <c r="AF132" s="42" t="str">
        <f t="shared" si="3"/>
        <v/>
      </c>
      <c r="AG132" s="42"/>
      <c r="AH132" s="82"/>
    </row>
    <row r="133" spans="1:34" s="43" customFormat="1">
      <c r="A133" s="42">
        <f t="shared" si="0"/>
        <v>127</v>
      </c>
      <c r="B133" s="42" t="str">
        <f>IFERROR(VLOOKUP(C133,リスト!AI$1:AO438,2,FALSE),"")</f>
        <v/>
      </c>
      <c r="C133" s="42" t="str">
        <f t="shared" si="1"/>
        <v>-</v>
      </c>
      <c r="D133" s="82"/>
      <c r="E133" s="82"/>
      <c r="F133" s="83"/>
      <c r="G133" s="83"/>
      <c r="H133" s="84"/>
      <c r="I133" s="42" t="str">
        <f>IFERROR(VLOOKUP(土発!H133,リスト!G$1:H138,2,FALSE),"")</f>
        <v/>
      </c>
      <c r="J133" s="84"/>
      <c r="K133" s="42" t="str">
        <f>IFERROR(VLOOKUP(土発!J133,リスト!J$1:K234,2,FALSE),"")</f>
        <v/>
      </c>
      <c r="L133" s="84"/>
      <c r="M133" s="42" t="str">
        <f>IFERROR(VLOOKUP(土発!L133,リスト!O$1:P4972,2,FALSE),"")</f>
        <v/>
      </c>
      <c r="N133" s="82"/>
      <c r="O133" s="82" t="e">
        <f>VLOOKUP(Q133,リスト!U39:AA433,2,FALSE)</f>
        <v>#N/A</v>
      </c>
      <c r="P133" s="82" t="e">
        <f>VLOOKUP(O133,リスト!U:AA,2,FALSE)</f>
        <v>#N/A</v>
      </c>
      <c r="Q133" s="84"/>
      <c r="R133" s="45" t="str">
        <f>IFERROR(VLOOKUP(土発!Q133,リスト!W$1:X538,2,FALSE),"")</f>
        <v/>
      </c>
      <c r="S133" s="82"/>
      <c r="T133" s="84"/>
      <c r="U133" s="42" t="str">
        <f>IFERROR(VLOOKUP(T133,リスト!AE$1:AF54,2,FALSE),"")</f>
        <v/>
      </c>
      <c r="V133" s="42" t="str">
        <f>IFERROR(VLOOKUP(T133,リスト!AE$3:AG58,3,FALSE),"")</f>
        <v/>
      </c>
      <c r="W133" s="82"/>
      <c r="X133" s="42" t="str">
        <f>IFERROR(VLOOKUP(J133,リスト!J:L,3,FALSE),"")</f>
        <v/>
      </c>
      <c r="Y133" s="42"/>
      <c r="Z133" s="82"/>
      <c r="AA133" s="82"/>
      <c r="AB133" s="42"/>
      <c r="AC133" s="42" t="e">
        <f>VLOOKUP(土発!R133,リスト!U41:AA230,5,FALSE)</f>
        <v>#N/A</v>
      </c>
      <c r="AD133" s="42" t="str">
        <f t="shared" si="2"/>
        <v/>
      </c>
      <c r="AE133" s="42" t="str">
        <f>IF(R133="","",AD133*VLOOKUP(R133,リスト!U41:AA868,7,FALSE))</f>
        <v/>
      </c>
      <c r="AF133" s="42" t="str">
        <f t="shared" si="3"/>
        <v/>
      </c>
      <c r="AG133" s="42"/>
      <c r="AH133" s="82"/>
    </row>
    <row r="134" spans="1:34" s="43" customFormat="1">
      <c r="A134" s="42">
        <f t="shared" si="0"/>
        <v>128</v>
      </c>
      <c r="B134" s="42" t="str">
        <f>IFERROR(VLOOKUP(C134,リスト!AI$1:AO439,2,FALSE),"")</f>
        <v/>
      </c>
      <c r="C134" s="42" t="str">
        <f t="shared" si="1"/>
        <v>-</v>
      </c>
      <c r="D134" s="82"/>
      <c r="E134" s="82"/>
      <c r="F134" s="83"/>
      <c r="G134" s="83"/>
      <c r="H134" s="84"/>
      <c r="I134" s="42" t="str">
        <f>IFERROR(VLOOKUP(土発!H134,リスト!G$1:H139,2,FALSE),"")</f>
        <v/>
      </c>
      <c r="J134" s="84"/>
      <c r="K134" s="42" t="str">
        <f>IFERROR(VLOOKUP(土発!J134,リスト!J$1:K235,2,FALSE),"")</f>
        <v/>
      </c>
      <c r="L134" s="84"/>
      <c r="M134" s="42" t="str">
        <f>IFERROR(VLOOKUP(土発!L134,リスト!O$1:P4973,2,FALSE),"")</f>
        <v/>
      </c>
      <c r="N134" s="82"/>
      <c r="O134" s="82" t="e">
        <f>VLOOKUP(Q134,リスト!U40:AA434,2,FALSE)</f>
        <v>#N/A</v>
      </c>
      <c r="P134" s="82" t="e">
        <f>VLOOKUP(O134,リスト!U:AA,2,FALSE)</f>
        <v>#N/A</v>
      </c>
      <c r="Q134" s="84"/>
      <c r="R134" s="45" t="str">
        <f>IFERROR(VLOOKUP(土発!Q134,リスト!W$1:X539,2,FALSE),"")</f>
        <v/>
      </c>
      <c r="S134" s="82"/>
      <c r="T134" s="84"/>
      <c r="U134" s="42" t="str">
        <f>IFERROR(VLOOKUP(T134,リスト!AE$1:AF55,2,FALSE),"")</f>
        <v/>
      </c>
      <c r="V134" s="42" t="str">
        <f>IFERROR(VLOOKUP(T134,リスト!AE$3:AG59,3,FALSE),"")</f>
        <v/>
      </c>
      <c r="W134" s="82"/>
      <c r="X134" s="42" t="str">
        <f>IFERROR(VLOOKUP(J134,リスト!J:L,3,FALSE),"")</f>
        <v/>
      </c>
      <c r="Y134" s="42"/>
      <c r="Z134" s="82"/>
      <c r="AA134" s="82"/>
      <c r="AB134" s="42"/>
      <c r="AC134" s="42" t="e">
        <f>VLOOKUP(土発!R134,リスト!U42:AA231,5,FALSE)</f>
        <v>#N/A</v>
      </c>
      <c r="AD134" s="42" t="str">
        <f t="shared" si="2"/>
        <v/>
      </c>
      <c r="AE134" s="42" t="str">
        <f>IF(R134="","",AD134*VLOOKUP(R134,リスト!U42:AA869,7,FALSE))</f>
        <v/>
      </c>
      <c r="AF134" s="42" t="str">
        <f t="shared" si="3"/>
        <v/>
      </c>
      <c r="AG134" s="42"/>
      <c r="AH134" s="82"/>
    </row>
    <row r="135" spans="1:34" s="43" customFormat="1">
      <c r="A135" s="42">
        <f t="shared" si="0"/>
        <v>129</v>
      </c>
      <c r="B135" s="42" t="str">
        <f>IFERROR(VLOOKUP(C135,リスト!AI$1:AO440,2,FALSE),"")</f>
        <v/>
      </c>
      <c r="C135" s="42" t="str">
        <f t="shared" si="1"/>
        <v>-</v>
      </c>
      <c r="D135" s="82"/>
      <c r="E135" s="82"/>
      <c r="F135" s="83"/>
      <c r="G135" s="83"/>
      <c r="H135" s="84"/>
      <c r="I135" s="42" t="str">
        <f>IFERROR(VLOOKUP(土発!H135,リスト!G$1:H140,2,FALSE),"")</f>
        <v/>
      </c>
      <c r="J135" s="84"/>
      <c r="K135" s="42" t="str">
        <f>IFERROR(VLOOKUP(土発!J135,リスト!J$1:K236,2,FALSE),"")</f>
        <v/>
      </c>
      <c r="L135" s="84"/>
      <c r="M135" s="42" t="str">
        <f>IFERROR(VLOOKUP(土発!L135,リスト!O$1:P4974,2,FALSE),"")</f>
        <v/>
      </c>
      <c r="N135" s="82"/>
      <c r="O135" s="82" t="e">
        <f>VLOOKUP(Q135,リスト!U41:AA435,2,FALSE)</f>
        <v>#N/A</v>
      </c>
      <c r="P135" s="82" t="e">
        <f>VLOOKUP(O135,リスト!U:AA,2,FALSE)</f>
        <v>#N/A</v>
      </c>
      <c r="Q135" s="84"/>
      <c r="R135" s="45" t="str">
        <f>IFERROR(VLOOKUP(土発!Q135,リスト!W$1:X540,2,FALSE),"")</f>
        <v/>
      </c>
      <c r="S135" s="82"/>
      <c r="T135" s="84"/>
      <c r="U135" s="42" t="str">
        <f>IFERROR(VLOOKUP(T135,リスト!AE$1:AF56,2,FALSE),"")</f>
        <v/>
      </c>
      <c r="V135" s="42" t="str">
        <f>IFERROR(VLOOKUP(T135,リスト!AE$3:AG60,3,FALSE),"")</f>
        <v/>
      </c>
      <c r="W135" s="82"/>
      <c r="X135" s="42" t="str">
        <f>IFERROR(VLOOKUP(J135,リスト!J:L,3,FALSE),"")</f>
        <v/>
      </c>
      <c r="Y135" s="42"/>
      <c r="Z135" s="82"/>
      <c r="AA135" s="82"/>
      <c r="AB135" s="42"/>
      <c r="AC135" s="42" t="e">
        <f>VLOOKUP(土発!R135,リスト!U43:AA232,5,FALSE)</f>
        <v>#N/A</v>
      </c>
      <c r="AD135" s="42" t="str">
        <f t="shared" si="2"/>
        <v/>
      </c>
      <c r="AE135" s="42" t="str">
        <f>IF(R135="","",AD135*VLOOKUP(R135,リスト!U43:AA870,7,FALSE))</f>
        <v/>
      </c>
      <c r="AF135" s="42" t="str">
        <f t="shared" si="3"/>
        <v/>
      </c>
      <c r="AG135" s="42"/>
      <c r="AH135" s="82"/>
    </row>
    <row r="136" spans="1:34" s="43" customFormat="1">
      <c r="A136" s="42">
        <f t="shared" si="0"/>
        <v>130</v>
      </c>
      <c r="B136" s="42" t="str">
        <f>IFERROR(VLOOKUP(C136,リスト!AI$1:AO441,2,FALSE),"")</f>
        <v/>
      </c>
      <c r="C136" s="42" t="str">
        <f t="shared" si="1"/>
        <v>-</v>
      </c>
      <c r="D136" s="82"/>
      <c r="E136" s="82"/>
      <c r="F136" s="83"/>
      <c r="G136" s="83"/>
      <c r="H136" s="84"/>
      <c r="I136" s="42" t="str">
        <f>IFERROR(VLOOKUP(土発!H136,リスト!G$1:H141,2,FALSE),"")</f>
        <v/>
      </c>
      <c r="J136" s="84"/>
      <c r="K136" s="42" t="str">
        <f>IFERROR(VLOOKUP(土発!J136,リスト!J$1:K237,2,FALSE),"")</f>
        <v/>
      </c>
      <c r="L136" s="84"/>
      <c r="M136" s="42" t="str">
        <f>IFERROR(VLOOKUP(土発!L136,リスト!O$1:P4975,2,FALSE),"")</f>
        <v/>
      </c>
      <c r="N136" s="82"/>
      <c r="O136" s="82" t="e">
        <f>VLOOKUP(Q136,リスト!U42:AA436,2,FALSE)</f>
        <v>#N/A</v>
      </c>
      <c r="P136" s="82" t="e">
        <f>VLOOKUP(O136,リスト!U:AA,2,FALSE)</f>
        <v>#N/A</v>
      </c>
      <c r="Q136" s="84"/>
      <c r="R136" s="45" t="str">
        <f>IFERROR(VLOOKUP(土発!Q136,リスト!W$1:X541,2,FALSE),"")</f>
        <v/>
      </c>
      <c r="S136" s="82"/>
      <c r="T136" s="84"/>
      <c r="U136" s="42" t="str">
        <f>IFERROR(VLOOKUP(T136,リスト!AE$1:AF57,2,FALSE),"")</f>
        <v/>
      </c>
      <c r="V136" s="42" t="str">
        <f>IFERROR(VLOOKUP(T136,リスト!AE$3:AG61,3,FALSE),"")</f>
        <v/>
      </c>
      <c r="W136" s="82"/>
      <c r="X136" s="42" t="str">
        <f>IFERROR(VLOOKUP(J136,リスト!J:L,3,FALSE),"")</f>
        <v/>
      </c>
      <c r="Y136" s="42"/>
      <c r="Z136" s="82"/>
      <c r="AA136" s="82"/>
      <c r="AB136" s="42"/>
      <c r="AC136" s="42" t="e">
        <f>VLOOKUP(土発!R136,リスト!U44:AA233,5,FALSE)</f>
        <v>#N/A</v>
      </c>
      <c r="AD136" s="42" t="str">
        <f t="shared" si="2"/>
        <v/>
      </c>
      <c r="AE136" s="42" t="str">
        <f>IF(R136="","",AD136*VLOOKUP(R136,リスト!U44:AA871,7,FALSE))</f>
        <v/>
      </c>
      <c r="AF136" s="42" t="str">
        <f t="shared" si="3"/>
        <v/>
      </c>
      <c r="AG136" s="42"/>
      <c r="AH136" s="82"/>
    </row>
    <row r="137" spans="1:34" s="43" customFormat="1">
      <c r="A137" s="42">
        <f t="shared" si="0"/>
        <v>131</v>
      </c>
      <c r="B137" s="42" t="str">
        <f>IFERROR(VLOOKUP(C137,リスト!AI$1:AO442,2,FALSE),"")</f>
        <v/>
      </c>
      <c r="C137" s="42" t="str">
        <f t="shared" si="1"/>
        <v>-</v>
      </c>
      <c r="D137" s="82"/>
      <c r="E137" s="82"/>
      <c r="F137" s="83"/>
      <c r="G137" s="83"/>
      <c r="H137" s="84"/>
      <c r="I137" s="42" t="str">
        <f>IFERROR(VLOOKUP(土発!H137,リスト!G$1:H142,2,FALSE),"")</f>
        <v/>
      </c>
      <c r="J137" s="84"/>
      <c r="K137" s="42" t="str">
        <f>IFERROR(VLOOKUP(土発!J137,リスト!J$1:K238,2,FALSE),"")</f>
        <v/>
      </c>
      <c r="L137" s="84"/>
      <c r="M137" s="42" t="str">
        <f>IFERROR(VLOOKUP(土発!L137,リスト!O$1:P4976,2,FALSE),"")</f>
        <v/>
      </c>
      <c r="N137" s="82"/>
      <c r="O137" s="82" t="e">
        <f>VLOOKUP(Q137,リスト!U43:AA437,2,FALSE)</f>
        <v>#N/A</v>
      </c>
      <c r="P137" s="82" t="e">
        <f>VLOOKUP(O137,リスト!U:AA,2,FALSE)</f>
        <v>#N/A</v>
      </c>
      <c r="Q137" s="84"/>
      <c r="R137" s="45" t="str">
        <f>IFERROR(VLOOKUP(土発!Q137,リスト!W$1:X542,2,FALSE),"")</f>
        <v/>
      </c>
      <c r="S137" s="82"/>
      <c r="T137" s="84"/>
      <c r="U137" s="42" t="str">
        <f>IFERROR(VLOOKUP(T137,リスト!AE$1:AF58,2,FALSE),"")</f>
        <v/>
      </c>
      <c r="V137" s="42" t="str">
        <f>IFERROR(VLOOKUP(T137,リスト!AE$3:AG62,3,FALSE),"")</f>
        <v/>
      </c>
      <c r="W137" s="82"/>
      <c r="X137" s="42" t="str">
        <f>IFERROR(VLOOKUP(J137,リスト!J:L,3,FALSE),"")</f>
        <v/>
      </c>
      <c r="Y137" s="42"/>
      <c r="Z137" s="82"/>
      <c r="AA137" s="82"/>
      <c r="AB137" s="42"/>
      <c r="AC137" s="42" t="e">
        <f>VLOOKUP(土発!R137,リスト!U45:AA234,5,FALSE)</f>
        <v>#N/A</v>
      </c>
      <c r="AD137" s="42" t="str">
        <f t="shared" si="2"/>
        <v/>
      </c>
      <c r="AE137" s="42" t="str">
        <f>IF(R137="","",AD137*VLOOKUP(R137,リスト!U45:AA872,7,FALSE))</f>
        <v/>
      </c>
      <c r="AF137" s="42" t="str">
        <f t="shared" si="3"/>
        <v/>
      </c>
      <c r="AG137" s="42"/>
      <c r="AH137" s="82"/>
    </row>
    <row r="138" spans="1:34" s="43" customFormat="1">
      <c r="A138" s="42">
        <f t="shared" si="0"/>
        <v>132</v>
      </c>
      <c r="B138" s="42" t="str">
        <f>IFERROR(VLOOKUP(C138,リスト!AI$1:AO443,2,FALSE),"")</f>
        <v/>
      </c>
      <c r="C138" s="42" t="str">
        <f t="shared" si="1"/>
        <v>-</v>
      </c>
      <c r="D138" s="82"/>
      <c r="E138" s="82"/>
      <c r="F138" s="83"/>
      <c r="G138" s="83"/>
      <c r="H138" s="84"/>
      <c r="I138" s="42" t="str">
        <f>IFERROR(VLOOKUP(土発!H138,リスト!G$1:H143,2,FALSE),"")</f>
        <v/>
      </c>
      <c r="J138" s="84"/>
      <c r="K138" s="42" t="str">
        <f>IFERROR(VLOOKUP(土発!J138,リスト!J$1:K239,2,FALSE),"")</f>
        <v/>
      </c>
      <c r="L138" s="84"/>
      <c r="M138" s="42" t="str">
        <f>IFERROR(VLOOKUP(土発!L138,リスト!O$1:P4977,2,FALSE),"")</f>
        <v/>
      </c>
      <c r="N138" s="82"/>
      <c r="O138" s="82" t="e">
        <f>VLOOKUP(Q138,リスト!U44:AA438,2,FALSE)</f>
        <v>#N/A</v>
      </c>
      <c r="P138" s="82" t="e">
        <f>VLOOKUP(O138,リスト!U:AA,2,FALSE)</f>
        <v>#N/A</v>
      </c>
      <c r="Q138" s="84"/>
      <c r="R138" s="45" t="str">
        <f>IFERROR(VLOOKUP(土発!Q138,リスト!W$1:X543,2,FALSE),"")</f>
        <v/>
      </c>
      <c r="S138" s="82"/>
      <c r="T138" s="84"/>
      <c r="U138" s="42" t="str">
        <f>IFERROR(VLOOKUP(T138,リスト!AE$1:AF59,2,FALSE),"")</f>
        <v/>
      </c>
      <c r="V138" s="42" t="str">
        <f>IFERROR(VLOOKUP(T138,リスト!AE$3:AG63,3,FALSE),"")</f>
        <v/>
      </c>
      <c r="W138" s="82"/>
      <c r="X138" s="42" t="str">
        <f>IFERROR(VLOOKUP(J138,リスト!J:L,3,FALSE),"")</f>
        <v/>
      </c>
      <c r="Y138" s="42"/>
      <c r="Z138" s="82"/>
      <c r="AA138" s="82"/>
      <c r="AB138" s="42"/>
      <c r="AC138" s="42" t="e">
        <f>VLOOKUP(土発!R138,リスト!U46:AA235,5,FALSE)</f>
        <v>#N/A</v>
      </c>
      <c r="AD138" s="42" t="str">
        <f t="shared" si="2"/>
        <v/>
      </c>
      <c r="AE138" s="42" t="str">
        <f>IF(R138="","",AD138*VLOOKUP(R138,リスト!U46:AA873,7,FALSE))</f>
        <v/>
      </c>
      <c r="AF138" s="42" t="str">
        <f t="shared" si="3"/>
        <v/>
      </c>
      <c r="AG138" s="42"/>
      <c r="AH138" s="82"/>
    </row>
    <row r="139" spans="1:34" s="43" customFormat="1">
      <c r="A139" s="42">
        <f t="shared" si="0"/>
        <v>133</v>
      </c>
      <c r="B139" s="42" t="str">
        <f>IFERROR(VLOOKUP(C139,リスト!AI$1:AO397,2,FALSE),"")</f>
        <v/>
      </c>
      <c r="C139" s="42" t="str">
        <f t="shared" si="1"/>
        <v>-</v>
      </c>
      <c r="D139" s="82"/>
      <c r="E139" s="82"/>
      <c r="F139" s="83"/>
      <c r="G139" s="83"/>
      <c r="H139" s="84"/>
      <c r="I139" s="42" t="str">
        <f>IFERROR(VLOOKUP(土発!H139,リスト!G$1:H97,2,FALSE),"")</f>
        <v/>
      </c>
      <c r="J139" s="84"/>
      <c r="K139" s="42" t="str">
        <f>IFERROR(VLOOKUP(土発!J139,リスト!J$1:K193,2,FALSE),"")</f>
        <v/>
      </c>
      <c r="L139" s="84"/>
      <c r="M139" s="42" t="str">
        <f>IFERROR(VLOOKUP(土発!L139,リスト!O$1:P4931,2,FALSE),"")</f>
        <v/>
      </c>
      <c r="N139" s="82"/>
      <c r="O139" s="82" t="e">
        <f>VLOOKUP(Q139,リスト!#REF!,2,FALSE)</f>
        <v>#REF!</v>
      </c>
      <c r="P139" s="82" t="e">
        <f>VLOOKUP(O139,リスト!U:AA,2,FALSE)</f>
        <v>#REF!</v>
      </c>
      <c r="Q139" s="84"/>
      <c r="R139" s="45" t="str">
        <f>IFERROR(VLOOKUP(土発!Q139,リスト!W$1:X497,2,FALSE),"")</f>
        <v/>
      </c>
      <c r="S139" s="82"/>
      <c r="T139" s="84"/>
      <c r="U139" s="42" t="str">
        <f>IFERROR(VLOOKUP(T139,リスト!AE$1:AF13,2,FALSE),"")</f>
        <v/>
      </c>
      <c r="V139" s="42" t="str">
        <f>IFERROR(VLOOKUP(T139,リスト!AE$3:AG17,3,FALSE),"")</f>
        <v/>
      </c>
      <c r="W139" s="82"/>
      <c r="X139" s="42" t="str">
        <f>IFERROR(VLOOKUP(J139,リスト!J:L,3,FALSE),"")</f>
        <v/>
      </c>
      <c r="Y139" s="42"/>
      <c r="Z139" s="82"/>
      <c r="AA139" s="82"/>
      <c r="AB139" s="42"/>
      <c r="AC139" s="42" t="e">
        <f>VLOOKUP(土発!R139,リスト!#REF!,5,FALSE)</f>
        <v>#REF!</v>
      </c>
      <c r="AD139" s="42" t="str">
        <f t="shared" si="2"/>
        <v/>
      </c>
      <c r="AE139" s="42" t="str">
        <f>IF(R139="","",AD139*VLOOKUP(R139,リスト!#REF!,7,FALSE))</f>
        <v/>
      </c>
      <c r="AF139" s="42" t="str">
        <f t="shared" si="3"/>
        <v/>
      </c>
      <c r="AG139" s="42"/>
      <c r="AH139" s="82"/>
    </row>
    <row r="140" spans="1:34" s="43" customFormat="1">
      <c r="A140" s="42">
        <f t="shared" si="0"/>
        <v>134</v>
      </c>
      <c r="B140" s="42" t="str">
        <f>IFERROR(VLOOKUP(C140,リスト!AI$1:AO398,2,FALSE),"")</f>
        <v/>
      </c>
      <c r="C140" s="42" t="str">
        <f t="shared" si="1"/>
        <v>-</v>
      </c>
      <c r="D140" s="82"/>
      <c r="E140" s="82"/>
      <c r="F140" s="83"/>
      <c r="G140" s="83"/>
      <c r="H140" s="84"/>
      <c r="I140" s="42" t="str">
        <f>IFERROR(VLOOKUP(土発!H140,リスト!G$1:H98,2,FALSE),"")</f>
        <v/>
      </c>
      <c r="J140" s="84"/>
      <c r="K140" s="42" t="str">
        <f>IFERROR(VLOOKUP(土発!J140,リスト!J$1:K194,2,FALSE),"")</f>
        <v/>
      </c>
      <c r="L140" s="84"/>
      <c r="M140" s="42" t="str">
        <f>IFERROR(VLOOKUP(土発!L140,リスト!O$1:P4932,2,FALSE),"")</f>
        <v/>
      </c>
      <c r="N140" s="82"/>
      <c r="O140" s="82" t="e">
        <f>VLOOKUP(Q140,リスト!#REF!,2,FALSE)</f>
        <v>#REF!</v>
      </c>
      <c r="P140" s="82" t="e">
        <f>VLOOKUP(O140,リスト!U:AA,2,FALSE)</f>
        <v>#REF!</v>
      </c>
      <c r="Q140" s="84"/>
      <c r="R140" s="45" t="str">
        <f>IFERROR(VLOOKUP(土発!Q140,リスト!W$1:X498,2,FALSE),"")</f>
        <v/>
      </c>
      <c r="S140" s="82"/>
      <c r="T140" s="84"/>
      <c r="U140" s="42" t="str">
        <f>IFERROR(VLOOKUP(T140,リスト!AE$1:AF14,2,FALSE),"")</f>
        <v/>
      </c>
      <c r="V140" s="42" t="str">
        <f>IFERROR(VLOOKUP(T140,リスト!AE$3:AG18,3,FALSE),"")</f>
        <v/>
      </c>
      <c r="W140" s="82"/>
      <c r="X140" s="42" t="str">
        <f>IFERROR(VLOOKUP(J140,リスト!J:L,3,FALSE),"")</f>
        <v/>
      </c>
      <c r="Y140" s="42"/>
      <c r="Z140" s="82"/>
      <c r="AA140" s="82"/>
      <c r="AB140" s="42"/>
      <c r="AC140" s="42" t="e">
        <f>VLOOKUP(土発!R140,リスト!U1:AA190,5,FALSE)</f>
        <v>#N/A</v>
      </c>
      <c r="AD140" s="42" t="str">
        <f t="shared" si="2"/>
        <v/>
      </c>
      <c r="AE140" s="42" t="str">
        <f>IF(R140="","",AD140*VLOOKUP(R140,リスト!U1:AA828,7,FALSE))</f>
        <v/>
      </c>
      <c r="AF140" s="42" t="str">
        <f t="shared" si="3"/>
        <v/>
      </c>
      <c r="AG140" s="42"/>
      <c r="AH140" s="82"/>
    </row>
    <row r="141" spans="1:34" s="43" customFormat="1">
      <c r="A141" s="42">
        <f t="shared" si="0"/>
        <v>135</v>
      </c>
      <c r="B141" s="42" t="str">
        <f>IFERROR(VLOOKUP(C141,リスト!AI$1:AO399,2,FALSE),"")</f>
        <v/>
      </c>
      <c r="C141" s="42" t="str">
        <f t="shared" si="1"/>
        <v>-</v>
      </c>
      <c r="D141" s="82"/>
      <c r="E141" s="82"/>
      <c r="F141" s="83"/>
      <c r="G141" s="83"/>
      <c r="H141" s="84"/>
      <c r="I141" s="42" t="str">
        <f>IFERROR(VLOOKUP(土発!H141,リスト!G$1:H99,2,FALSE),"")</f>
        <v/>
      </c>
      <c r="J141" s="84"/>
      <c r="K141" s="42" t="str">
        <f>IFERROR(VLOOKUP(土発!J141,リスト!J$1:K195,2,FALSE),"")</f>
        <v/>
      </c>
      <c r="L141" s="84"/>
      <c r="M141" s="42" t="str">
        <f>IFERROR(VLOOKUP(土発!L141,リスト!O$1:P4933,2,FALSE),"")</f>
        <v/>
      </c>
      <c r="N141" s="82"/>
      <c r="O141" s="82" t="e">
        <f>VLOOKUP(Q141,リスト!#REF!,2,FALSE)</f>
        <v>#REF!</v>
      </c>
      <c r="P141" s="82" t="e">
        <f>VLOOKUP(O141,リスト!U:AA,2,FALSE)</f>
        <v>#REF!</v>
      </c>
      <c r="Q141" s="84"/>
      <c r="R141" s="45" t="str">
        <f>IFERROR(VLOOKUP(土発!Q141,リスト!W$1:X499,2,FALSE),"")</f>
        <v/>
      </c>
      <c r="S141" s="82"/>
      <c r="T141" s="84"/>
      <c r="U141" s="42" t="str">
        <f>IFERROR(VLOOKUP(T141,リスト!AE$1:AF15,2,FALSE),"")</f>
        <v/>
      </c>
      <c r="V141" s="42" t="str">
        <f>IFERROR(VLOOKUP(T141,リスト!AE$3:AG19,3,FALSE),"")</f>
        <v/>
      </c>
      <c r="W141" s="82"/>
      <c r="X141" s="42" t="str">
        <f>IFERROR(VLOOKUP(J141,リスト!J:L,3,FALSE),"")</f>
        <v/>
      </c>
      <c r="Y141" s="42"/>
      <c r="Z141" s="82"/>
      <c r="AA141" s="82"/>
      <c r="AB141" s="42"/>
      <c r="AC141" s="42" t="e">
        <f>VLOOKUP(土発!R141,リスト!U2:AA191,5,FALSE)</f>
        <v>#N/A</v>
      </c>
      <c r="AD141" s="42" t="str">
        <f t="shared" si="2"/>
        <v/>
      </c>
      <c r="AE141" s="42" t="str">
        <f>IF(R141="","",AD141*VLOOKUP(R141,リスト!U2:AA829,7,FALSE))</f>
        <v/>
      </c>
      <c r="AF141" s="42" t="str">
        <f t="shared" si="3"/>
        <v/>
      </c>
      <c r="AG141" s="42"/>
      <c r="AH141" s="82"/>
    </row>
    <row r="142" spans="1:34" s="43" customFormat="1">
      <c r="A142" s="42">
        <f t="shared" si="0"/>
        <v>136</v>
      </c>
      <c r="B142" s="42" t="str">
        <f>IFERROR(VLOOKUP(C142,リスト!AI$1:AO400,2,FALSE),"")</f>
        <v/>
      </c>
      <c r="C142" s="42" t="str">
        <f t="shared" si="1"/>
        <v>-</v>
      </c>
      <c r="D142" s="82"/>
      <c r="E142" s="82"/>
      <c r="F142" s="83"/>
      <c r="G142" s="83"/>
      <c r="H142" s="84"/>
      <c r="I142" s="42" t="str">
        <f>IFERROR(VLOOKUP(土発!H142,リスト!G$1:H100,2,FALSE),"")</f>
        <v/>
      </c>
      <c r="J142" s="84"/>
      <c r="K142" s="42" t="str">
        <f>IFERROR(VLOOKUP(土発!J142,リスト!J$1:K196,2,FALSE),"")</f>
        <v/>
      </c>
      <c r="L142" s="84"/>
      <c r="M142" s="42" t="str">
        <f>IFERROR(VLOOKUP(土発!L142,リスト!O$1:P4934,2,FALSE),"")</f>
        <v/>
      </c>
      <c r="N142" s="82"/>
      <c r="O142" s="82" t="e">
        <f>VLOOKUP(Q142,リスト!U1:AA395,2,FALSE)</f>
        <v>#N/A</v>
      </c>
      <c r="P142" s="82" t="e">
        <f>VLOOKUP(O142,リスト!U:AA,2,FALSE)</f>
        <v>#N/A</v>
      </c>
      <c r="Q142" s="84"/>
      <c r="R142" s="45" t="str">
        <f>IFERROR(VLOOKUP(土発!Q142,リスト!W$1:X500,2,FALSE),"")</f>
        <v/>
      </c>
      <c r="S142" s="82"/>
      <c r="T142" s="84"/>
      <c r="U142" s="42" t="str">
        <f>IFERROR(VLOOKUP(T142,リスト!AE$1:AF16,2,FALSE),"")</f>
        <v/>
      </c>
      <c r="V142" s="42" t="str">
        <f>IFERROR(VLOOKUP(T142,リスト!AE$3:AG20,3,FALSE),"")</f>
        <v/>
      </c>
      <c r="W142" s="82"/>
      <c r="X142" s="42" t="str">
        <f>IFERROR(VLOOKUP(J142,リスト!J:L,3,FALSE),"")</f>
        <v/>
      </c>
      <c r="Y142" s="42"/>
      <c r="Z142" s="82"/>
      <c r="AA142" s="82"/>
      <c r="AB142" s="42"/>
      <c r="AC142" s="42" t="e">
        <f>VLOOKUP(土発!R142,リスト!U3:AA192,5,FALSE)</f>
        <v>#N/A</v>
      </c>
      <c r="AD142" s="42" t="str">
        <f t="shared" si="2"/>
        <v/>
      </c>
      <c r="AE142" s="42" t="str">
        <f>IF(R142="","",AD142*VLOOKUP(R142,リスト!U3:AA830,7,FALSE))</f>
        <v/>
      </c>
      <c r="AF142" s="42" t="str">
        <f t="shared" si="3"/>
        <v/>
      </c>
      <c r="AG142" s="42"/>
      <c r="AH142" s="82"/>
    </row>
    <row r="143" spans="1:34" s="43" customFormat="1">
      <c r="A143" s="42">
        <f t="shared" si="0"/>
        <v>137</v>
      </c>
      <c r="B143" s="42" t="str">
        <f>IFERROR(VLOOKUP(C143,リスト!AI$1:AO401,2,FALSE),"")</f>
        <v/>
      </c>
      <c r="C143" s="42" t="str">
        <f t="shared" si="1"/>
        <v>-</v>
      </c>
      <c r="D143" s="82"/>
      <c r="E143" s="82"/>
      <c r="F143" s="83"/>
      <c r="G143" s="83"/>
      <c r="H143" s="84"/>
      <c r="I143" s="42" t="str">
        <f>IFERROR(VLOOKUP(土発!H143,リスト!G$1:H101,2,FALSE),"")</f>
        <v/>
      </c>
      <c r="J143" s="84"/>
      <c r="K143" s="42" t="str">
        <f>IFERROR(VLOOKUP(土発!J143,リスト!J$1:K197,2,FALSE),"")</f>
        <v/>
      </c>
      <c r="L143" s="84"/>
      <c r="M143" s="42" t="str">
        <f>IFERROR(VLOOKUP(土発!L143,リスト!O$1:P4935,2,FALSE),"")</f>
        <v/>
      </c>
      <c r="N143" s="82"/>
      <c r="O143" s="82" t="e">
        <f>VLOOKUP(Q143,リスト!U2:AA396,2,FALSE)</f>
        <v>#N/A</v>
      </c>
      <c r="P143" s="82" t="e">
        <f>VLOOKUP(O143,リスト!U:AA,2,FALSE)</f>
        <v>#N/A</v>
      </c>
      <c r="Q143" s="84"/>
      <c r="R143" s="45" t="str">
        <f>IFERROR(VLOOKUP(土発!Q143,リスト!W$1:X501,2,FALSE),"")</f>
        <v/>
      </c>
      <c r="S143" s="82"/>
      <c r="T143" s="84"/>
      <c r="U143" s="42" t="str">
        <f>IFERROR(VLOOKUP(T143,リスト!AE$1:AF17,2,FALSE),"")</f>
        <v/>
      </c>
      <c r="V143" s="42" t="str">
        <f>IFERROR(VLOOKUP(T143,リスト!AE$3:AG21,3,FALSE),"")</f>
        <v/>
      </c>
      <c r="W143" s="82"/>
      <c r="X143" s="42" t="str">
        <f>IFERROR(VLOOKUP(J143,リスト!J:L,3,FALSE),"")</f>
        <v/>
      </c>
      <c r="Y143" s="42"/>
      <c r="Z143" s="82"/>
      <c r="AA143" s="82"/>
      <c r="AB143" s="42"/>
      <c r="AC143" s="42" t="e">
        <f>VLOOKUP(土発!R143,リスト!U4:AA193,5,FALSE)</f>
        <v>#N/A</v>
      </c>
      <c r="AD143" s="42" t="str">
        <f t="shared" si="2"/>
        <v/>
      </c>
      <c r="AE143" s="42" t="str">
        <f>IF(R143="","",AD143*VLOOKUP(R143,リスト!U4:AA831,7,FALSE))</f>
        <v/>
      </c>
      <c r="AF143" s="42" t="str">
        <f t="shared" si="3"/>
        <v/>
      </c>
      <c r="AG143" s="42"/>
      <c r="AH143" s="82"/>
    </row>
    <row r="144" spans="1:34" s="43" customFormat="1">
      <c r="A144" s="42">
        <f t="shared" si="0"/>
        <v>138</v>
      </c>
      <c r="B144" s="42" t="str">
        <f>IFERROR(VLOOKUP(C144,リスト!AI$1:AO402,2,FALSE),"")</f>
        <v/>
      </c>
      <c r="C144" s="42" t="str">
        <f t="shared" si="1"/>
        <v>-</v>
      </c>
      <c r="D144" s="82"/>
      <c r="E144" s="82"/>
      <c r="F144" s="83"/>
      <c r="G144" s="83"/>
      <c r="H144" s="84"/>
      <c r="I144" s="42" t="str">
        <f>IFERROR(VLOOKUP(土発!H144,リスト!G$1:H102,2,FALSE),"")</f>
        <v/>
      </c>
      <c r="J144" s="84"/>
      <c r="K144" s="42" t="str">
        <f>IFERROR(VLOOKUP(土発!J144,リスト!J$1:K198,2,FALSE),"")</f>
        <v/>
      </c>
      <c r="L144" s="84"/>
      <c r="M144" s="42" t="str">
        <f>IFERROR(VLOOKUP(土発!L144,リスト!O$1:P4936,2,FALSE),"")</f>
        <v/>
      </c>
      <c r="N144" s="82"/>
      <c r="O144" s="82" t="e">
        <f>VLOOKUP(Q144,リスト!U3:AA397,2,FALSE)</f>
        <v>#N/A</v>
      </c>
      <c r="P144" s="82" t="e">
        <f>VLOOKUP(O144,リスト!U:AA,2,FALSE)</f>
        <v>#N/A</v>
      </c>
      <c r="Q144" s="84"/>
      <c r="R144" s="45" t="str">
        <f>IFERROR(VLOOKUP(土発!Q144,リスト!W$1:X502,2,FALSE),"")</f>
        <v/>
      </c>
      <c r="S144" s="82"/>
      <c r="T144" s="84"/>
      <c r="U144" s="42" t="str">
        <f>IFERROR(VLOOKUP(T144,リスト!AE$1:AF18,2,FALSE),"")</f>
        <v/>
      </c>
      <c r="V144" s="42" t="str">
        <f>IFERROR(VLOOKUP(T144,リスト!AE$3:AG22,3,FALSE),"")</f>
        <v/>
      </c>
      <c r="W144" s="82"/>
      <c r="X144" s="42" t="str">
        <f>IFERROR(VLOOKUP(J144,リスト!J:L,3,FALSE),"")</f>
        <v/>
      </c>
      <c r="Y144" s="42"/>
      <c r="Z144" s="82"/>
      <c r="AA144" s="82"/>
      <c r="AB144" s="42"/>
      <c r="AC144" s="42" t="e">
        <f>VLOOKUP(土発!R144,リスト!U5:AA194,5,FALSE)</f>
        <v>#N/A</v>
      </c>
      <c r="AD144" s="42" t="str">
        <f t="shared" si="2"/>
        <v/>
      </c>
      <c r="AE144" s="42" t="str">
        <f>IF(R144="","",AD144*VLOOKUP(R144,リスト!U5:AA832,7,FALSE))</f>
        <v/>
      </c>
      <c r="AF144" s="42" t="str">
        <f t="shared" si="3"/>
        <v/>
      </c>
      <c r="AG144" s="42"/>
      <c r="AH144" s="82"/>
    </row>
    <row r="145" spans="1:34" s="43" customFormat="1">
      <c r="A145" s="42">
        <f t="shared" si="0"/>
        <v>139</v>
      </c>
      <c r="B145" s="42" t="str">
        <f>IFERROR(VLOOKUP(C145,リスト!AI$1:AO403,2,FALSE),"")</f>
        <v/>
      </c>
      <c r="C145" s="42" t="str">
        <f t="shared" si="1"/>
        <v>-</v>
      </c>
      <c r="D145" s="82"/>
      <c r="E145" s="82"/>
      <c r="F145" s="83"/>
      <c r="G145" s="83"/>
      <c r="H145" s="84"/>
      <c r="I145" s="42" t="str">
        <f>IFERROR(VLOOKUP(土発!H145,リスト!G$1:H103,2,FALSE),"")</f>
        <v/>
      </c>
      <c r="J145" s="84"/>
      <c r="K145" s="42" t="str">
        <f>IFERROR(VLOOKUP(土発!J145,リスト!J$1:K199,2,FALSE),"")</f>
        <v/>
      </c>
      <c r="L145" s="84"/>
      <c r="M145" s="42" t="str">
        <f>IFERROR(VLOOKUP(土発!L145,リスト!O$1:P4937,2,FALSE),"")</f>
        <v/>
      </c>
      <c r="N145" s="82"/>
      <c r="O145" s="82" t="e">
        <f>VLOOKUP(Q145,リスト!U4:AA398,2,FALSE)</f>
        <v>#N/A</v>
      </c>
      <c r="P145" s="82" t="e">
        <f>VLOOKUP(O145,リスト!U:AA,2,FALSE)</f>
        <v>#N/A</v>
      </c>
      <c r="Q145" s="84"/>
      <c r="R145" s="45" t="str">
        <f>IFERROR(VLOOKUP(土発!Q145,リスト!W$1:X503,2,FALSE),"")</f>
        <v/>
      </c>
      <c r="S145" s="82"/>
      <c r="T145" s="84"/>
      <c r="U145" s="42" t="str">
        <f>IFERROR(VLOOKUP(T145,リスト!AE$1:AF19,2,FALSE),"")</f>
        <v/>
      </c>
      <c r="V145" s="42" t="str">
        <f>IFERROR(VLOOKUP(T145,リスト!AE$3:AG23,3,FALSE),"")</f>
        <v/>
      </c>
      <c r="W145" s="82"/>
      <c r="X145" s="42" t="str">
        <f>IFERROR(VLOOKUP(J145,リスト!J:L,3,FALSE),"")</f>
        <v/>
      </c>
      <c r="Y145" s="42"/>
      <c r="Z145" s="82"/>
      <c r="AA145" s="82"/>
      <c r="AB145" s="42"/>
      <c r="AC145" s="42" t="e">
        <f>VLOOKUP(土発!R145,リスト!U6:AA195,5,FALSE)</f>
        <v>#N/A</v>
      </c>
      <c r="AD145" s="42" t="str">
        <f t="shared" si="2"/>
        <v/>
      </c>
      <c r="AE145" s="42" t="str">
        <f>IF(R145="","",AD145*VLOOKUP(R145,リスト!U6:AA833,7,FALSE))</f>
        <v/>
      </c>
      <c r="AF145" s="42" t="str">
        <f t="shared" si="3"/>
        <v/>
      </c>
      <c r="AG145" s="42"/>
      <c r="AH145" s="82"/>
    </row>
    <row r="146" spans="1:34" s="43" customFormat="1">
      <c r="A146" s="42">
        <f t="shared" si="0"/>
        <v>140</v>
      </c>
      <c r="B146" s="42" t="str">
        <f>IFERROR(VLOOKUP(C146,リスト!AI$1:AO404,2,FALSE),"")</f>
        <v/>
      </c>
      <c r="C146" s="42" t="str">
        <f t="shared" si="1"/>
        <v>-</v>
      </c>
      <c r="D146" s="82"/>
      <c r="E146" s="82"/>
      <c r="F146" s="83"/>
      <c r="G146" s="83"/>
      <c r="H146" s="84"/>
      <c r="I146" s="42" t="str">
        <f>IFERROR(VLOOKUP(土発!H146,リスト!G$1:H104,2,FALSE),"")</f>
        <v/>
      </c>
      <c r="J146" s="84"/>
      <c r="K146" s="42" t="str">
        <f>IFERROR(VLOOKUP(土発!J146,リスト!J$1:K200,2,FALSE),"")</f>
        <v/>
      </c>
      <c r="L146" s="84"/>
      <c r="M146" s="42" t="str">
        <f>IFERROR(VLOOKUP(土発!L146,リスト!O$1:P4938,2,FALSE),"")</f>
        <v/>
      </c>
      <c r="N146" s="82"/>
      <c r="O146" s="82" t="e">
        <f>VLOOKUP(Q146,リスト!U5:AA399,2,FALSE)</f>
        <v>#N/A</v>
      </c>
      <c r="P146" s="82" t="e">
        <f>VLOOKUP(O146,リスト!U:AA,2,FALSE)</f>
        <v>#N/A</v>
      </c>
      <c r="Q146" s="84"/>
      <c r="R146" s="45" t="str">
        <f>IFERROR(VLOOKUP(土発!Q146,リスト!W$1:X504,2,FALSE),"")</f>
        <v/>
      </c>
      <c r="S146" s="82"/>
      <c r="T146" s="84"/>
      <c r="U146" s="42" t="str">
        <f>IFERROR(VLOOKUP(T146,リスト!AE$1:AF20,2,FALSE),"")</f>
        <v/>
      </c>
      <c r="V146" s="42" t="str">
        <f>IFERROR(VLOOKUP(T146,リスト!AE$3:AG24,3,FALSE),"")</f>
        <v/>
      </c>
      <c r="W146" s="82"/>
      <c r="X146" s="42" t="str">
        <f>IFERROR(VLOOKUP(J146,リスト!J:L,3,FALSE),"")</f>
        <v/>
      </c>
      <c r="Y146" s="42"/>
      <c r="Z146" s="82"/>
      <c r="AA146" s="82"/>
      <c r="AB146" s="42"/>
      <c r="AC146" s="42" t="e">
        <f>VLOOKUP(土発!R146,リスト!U7:AA196,5,FALSE)</f>
        <v>#N/A</v>
      </c>
      <c r="AD146" s="42" t="str">
        <f t="shared" si="2"/>
        <v/>
      </c>
      <c r="AE146" s="42" t="str">
        <f>IF(R146="","",AD146*VLOOKUP(R146,リスト!U7:AA834,7,FALSE))</f>
        <v/>
      </c>
      <c r="AF146" s="42" t="str">
        <f t="shared" si="3"/>
        <v/>
      </c>
      <c r="AG146" s="42"/>
      <c r="AH146" s="82"/>
    </row>
    <row r="147" spans="1:34" s="43" customFormat="1">
      <c r="A147" s="42">
        <f t="shared" si="0"/>
        <v>141</v>
      </c>
      <c r="B147" s="42" t="str">
        <f>IFERROR(VLOOKUP(C147,リスト!AI$1:AO405,2,FALSE),"")</f>
        <v/>
      </c>
      <c r="C147" s="42" t="str">
        <f t="shared" si="1"/>
        <v>-</v>
      </c>
      <c r="D147" s="82"/>
      <c r="E147" s="82"/>
      <c r="F147" s="83"/>
      <c r="G147" s="83"/>
      <c r="H147" s="84"/>
      <c r="I147" s="42" t="str">
        <f>IFERROR(VLOOKUP(土発!H147,リスト!G$1:H105,2,FALSE),"")</f>
        <v/>
      </c>
      <c r="J147" s="84"/>
      <c r="K147" s="42" t="str">
        <f>IFERROR(VLOOKUP(土発!J147,リスト!J$1:K201,2,FALSE),"")</f>
        <v/>
      </c>
      <c r="L147" s="84"/>
      <c r="M147" s="42" t="str">
        <f>IFERROR(VLOOKUP(土発!L147,リスト!O$1:P4939,2,FALSE),"")</f>
        <v/>
      </c>
      <c r="N147" s="82"/>
      <c r="O147" s="82" t="e">
        <f>VLOOKUP(Q147,リスト!U6:AA400,2,FALSE)</f>
        <v>#N/A</v>
      </c>
      <c r="P147" s="82" t="e">
        <f>VLOOKUP(O147,リスト!U:AA,2,FALSE)</f>
        <v>#N/A</v>
      </c>
      <c r="Q147" s="84"/>
      <c r="R147" s="45" t="str">
        <f>IFERROR(VLOOKUP(土発!Q147,リスト!W$1:X505,2,FALSE),"")</f>
        <v/>
      </c>
      <c r="S147" s="82"/>
      <c r="T147" s="84"/>
      <c r="U147" s="42" t="str">
        <f>IFERROR(VLOOKUP(T147,リスト!AE$1:AF21,2,FALSE),"")</f>
        <v/>
      </c>
      <c r="V147" s="42" t="str">
        <f>IFERROR(VLOOKUP(T147,リスト!AE$3:AG25,3,FALSE),"")</f>
        <v/>
      </c>
      <c r="W147" s="82"/>
      <c r="X147" s="42" t="str">
        <f>IFERROR(VLOOKUP(J147,リスト!J:L,3,FALSE),"")</f>
        <v/>
      </c>
      <c r="Y147" s="42"/>
      <c r="Z147" s="82"/>
      <c r="AA147" s="82"/>
      <c r="AB147" s="42"/>
      <c r="AC147" s="42" t="e">
        <f>VLOOKUP(土発!R147,リスト!U8:AA197,5,FALSE)</f>
        <v>#N/A</v>
      </c>
      <c r="AD147" s="42" t="str">
        <f t="shared" si="2"/>
        <v/>
      </c>
      <c r="AE147" s="42" t="str">
        <f>IF(R147="","",AD147*VLOOKUP(R147,リスト!U8:AA835,7,FALSE))</f>
        <v/>
      </c>
      <c r="AF147" s="42" t="str">
        <f t="shared" si="3"/>
        <v/>
      </c>
      <c r="AG147" s="42"/>
      <c r="AH147" s="82"/>
    </row>
    <row r="148" spans="1:34" s="43" customFormat="1">
      <c r="A148" s="42">
        <f t="shared" si="0"/>
        <v>142</v>
      </c>
      <c r="B148" s="42" t="str">
        <f>IFERROR(VLOOKUP(C148,リスト!AI$1:AO406,2,FALSE),"")</f>
        <v/>
      </c>
      <c r="C148" s="42" t="str">
        <f t="shared" si="1"/>
        <v>-</v>
      </c>
      <c r="D148" s="82"/>
      <c r="E148" s="82"/>
      <c r="F148" s="83"/>
      <c r="G148" s="83"/>
      <c r="H148" s="84"/>
      <c r="I148" s="42" t="str">
        <f>IFERROR(VLOOKUP(土発!H148,リスト!G$1:H106,2,FALSE),"")</f>
        <v/>
      </c>
      <c r="J148" s="84"/>
      <c r="K148" s="42" t="str">
        <f>IFERROR(VLOOKUP(土発!J148,リスト!J$1:K202,2,FALSE),"")</f>
        <v/>
      </c>
      <c r="L148" s="84"/>
      <c r="M148" s="42" t="str">
        <f>IFERROR(VLOOKUP(土発!L148,リスト!O$1:P4940,2,FALSE),"")</f>
        <v/>
      </c>
      <c r="N148" s="82"/>
      <c r="O148" s="82" t="e">
        <f>VLOOKUP(Q148,リスト!U7:AA401,2,FALSE)</f>
        <v>#N/A</v>
      </c>
      <c r="P148" s="82" t="e">
        <f>VLOOKUP(O148,リスト!U:AA,2,FALSE)</f>
        <v>#N/A</v>
      </c>
      <c r="Q148" s="84"/>
      <c r="R148" s="45" t="str">
        <f>IFERROR(VLOOKUP(土発!Q148,リスト!W$1:X506,2,FALSE),"")</f>
        <v/>
      </c>
      <c r="S148" s="82"/>
      <c r="T148" s="84"/>
      <c r="U148" s="42" t="str">
        <f>IFERROR(VLOOKUP(T148,リスト!AE$1:AF22,2,FALSE),"")</f>
        <v/>
      </c>
      <c r="V148" s="42" t="str">
        <f>IFERROR(VLOOKUP(T148,リスト!AE$3:AG26,3,FALSE),"")</f>
        <v/>
      </c>
      <c r="W148" s="82"/>
      <c r="X148" s="42" t="str">
        <f>IFERROR(VLOOKUP(J148,リスト!J:L,3,FALSE),"")</f>
        <v/>
      </c>
      <c r="Y148" s="42"/>
      <c r="Z148" s="82"/>
      <c r="AA148" s="82"/>
      <c r="AB148" s="42"/>
      <c r="AC148" s="42" t="e">
        <f>VLOOKUP(土発!R148,リスト!U9:AA198,5,FALSE)</f>
        <v>#N/A</v>
      </c>
      <c r="AD148" s="42" t="str">
        <f t="shared" si="2"/>
        <v/>
      </c>
      <c r="AE148" s="42" t="str">
        <f>IF(R148="","",AD148*VLOOKUP(R148,リスト!U9:AA836,7,FALSE))</f>
        <v/>
      </c>
      <c r="AF148" s="42" t="str">
        <f t="shared" si="3"/>
        <v/>
      </c>
      <c r="AG148" s="42"/>
      <c r="AH148" s="82"/>
    </row>
    <row r="149" spans="1:34" s="43" customFormat="1">
      <c r="A149" s="42">
        <f t="shared" si="0"/>
        <v>143</v>
      </c>
      <c r="B149" s="42" t="str">
        <f>IFERROR(VLOOKUP(C149,リスト!AI$1:AO407,2,FALSE),"")</f>
        <v/>
      </c>
      <c r="C149" s="42" t="str">
        <f t="shared" si="1"/>
        <v>-</v>
      </c>
      <c r="D149" s="82"/>
      <c r="E149" s="82"/>
      <c r="F149" s="83"/>
      <c r="G149" s="83"/>
      <c r="H149" s="84"/>
      <c r="I149" s="42" t="str">
        <f>IFERROR(VLOOKUP(土発!H149,リスト!G$1:H107,2,FALSE),"")</f>
        <v/>
      </c>
      <c r="J149" s="84"/>
      <c r="K149" s="42" t="str">
        <f>IFERROR(VLOOKUP(土発!J149,リスト!J$1:K203,2,FALSE),"")</f>
        <v/>
      </c>
      <c r="L149" s="84"/>
      <c r="M149" s="42" t="str">
        <f>IFERROR(VLOOKUP(土発!L149,リスト!O$1:P4941,2,FALSE),"")</f>
        <v/>
      </c>
      <c r="N149" s="82"/>
      <c r="O149" s="82" t="e">
        <f>VLOOKUP(Q149,リスト!U8:AA402,2,FALSE)</f>
        <v>#N/A</v>
      </c>
      <c r="P149" s="82" t="e">
        <f>VLOOKUP(O149,リスト!U:AA,2,FALSE)</f>
        <v>#N/A</v>
      </c>
      <c r="Q149" s="84"/>
      <c r="R149" s="45" t="str">
        <f>IFERROR(VLOOKUP(土発!Q149,リスト!W$1:X507,2,FALSE),"")</f>
        <v/>
      </c>
      <c r="S149" s="82"/>
      <c r="T149" s="84"/>
      <c r="U149" s="42" t="str">
        <f>IFERROR(VLOOKUP(T149,リスト!AE$1:AF23,2,FALSE),"")</f>
        <v/>
      </c>
      <c r="V149" s="42" t="str">
        <f>IFERROR(VLOOKUP(T149,リスト!AE$3:AG27,3,FALSE),"")</f>
        <v/>
      </c>
      <c r="W149" s="82"/>
      <c r="X149" s="42" t="str">
        <f>IFERROR(VLOOKUP(J149,リスト!J:L,3,FALSE),"")</f>
        <v/>
      </c>
      <c r="Y149" s="42"/>
      <c r="Z149" s="82"/>
      <c r="AA149" s="82"/>
      <c r="AB149" s="42"/>
      <c r="AC149" s="42" t="e">
        <f>VLOOKUP(土発!R149,リスト!U10:AA199,5,FALSE)</f>
        <v>#N/A</v>
      </c>
      <c r="AD149" s="42" t="str">
        <f t="shared" si="2"/>
        <v/>
      </c>
      <c r="AE149" s="42" t="str">
        <f>IF(R149="","",AD149*VLOOKUP(R149,リスト!U10:AA837,7,FALSE))</f>
        <v/>
      </c>
      <c r="AF149" s="42" t="str">
        <f t="shared" si="3"/>
        <v/>
      </c>
      <c r="AG149" s="42"/>
      <c r="AH149" s="82"/>
    </row>
    <row r="150" spans="1:34" s="43" customFormat="1">
      <c r="A150" s="42">
        <f t="shared" si="0"/>
        <v>144</v>
      </c>
      <c r="B150" s="42" t="str">
        <f>IFERROR(VLOOKUP(C150,リスト!AI$1:AO408,2,FALSE),"")</f>
        <v/>
      </c>
      <c r="C150" s="42" t="str">
        <f t="shared" si="1"/>
        <v>-</v>
      </c>
      <c r="D150" s="82"/>
      <c r="E150" s="82"/>
      <c r="F150" s="83"/>
      <c r="G150" s="83"/>
      <c r="H150" s="84"/>
      <c r="I150" s="42" t="str">
        <f>IFERROR(VLOOKUP(土発!H150,リスト!G$1:H108,2,FALSE),"")</f>
        <v/>
      </c>
      <c r="J150" s="84"/>
      <c r="K150" s="42" t="str">
        <f>IFERROR(VLOOKUP(土発!J150,リスト!J$1:K204,2,FALSE),"")</f>
        <v/>
      </c>
      <c r="L150" s="84"/>
      <c r="M150" s="42" t="str">
        <f>IFERROR(VLOOKUP(土発!L150,リスト!O$1:P4942,2,FALSE),"")</f>
        <v/>
      </c>
      <c r="N150" s="82"/>
      <c r="O150" s="82" t="e">
        <f>VLOOKUP(Q150,リスト!U9:AA403,2,FALSE)</f>
        <v>#N/A</v>
      </c>
      <c r="P150" s="82" t="e">
        <f>VLOOKUP(O150,リスト!U:AA,2,FALSE)</f>
        <v>#N/A</v>
      </c>
      <c r="Q150" s="84"/>
      <c r="R150" s="45" t="str">
        <f>IFERROR(VLOOKUP(土発!Q150,リスト!W$1:X508,2,FALSE),"")</f>
        <v/>
      </c>
      <c r="S150" s="82"/>
      <c r="T150" s="84"/>
      <c r="U150" s="42" t="str">
        <f>IFERROR(VLOOKUP(T150,リスト!AE$1:AF24,2,FALSE),"")</f>
        <v/>
      </c>
      <c r="V150" s="42" t="str">
        <f>IFERROR(VLOOKUP(T150,リスト!AE$3:AG28,3,FALSE),"")</f>
        <v/>
      </c>
      <c r="W150" s="82"/>
      <c r="X150" s="42" t="str">
        <f>IFERROR(VLOOKUP(J150,リスト!J:L,3,FALSE),"")</f>
        <v/>
      </c>
      <c r="Y150" s="42"/>
      <c r="Z150" s="82"/>
      <c r="AA150" s="82"/>
      <c r="AB150" s="42"/>
      <c r="AC150" s="42" t="e">
        <f>VLOOKUP(土発!R150,リスト!U11:AA200,5,FALSE)</f>
        <v>#N/A</v>
      </c>
      <c r="AD150" s="42" t="str">
        <f t="shared" si="2"/>
        <v/>
      </c>
      <c r="AE150" s="42" t="str">
        <f>IF(R150="","",AD150*VLOOKUP(R150,リスト!U11:AA838,7,FALSE))</f>
        <v/>
      </c>
      <c r="AF150" s="42" t="str">
        <f t="shared" si="3"/>
        <v/>
      </c>
      <c r="AG150" s="42"/>
      <c r="AH150" s="82"/>
    </row>
    <row r="151" spans="1:34" s="43" customFormat="1">
      <c r="A151" s="42">
        <f t="shared" si="0"/>
        <v>145</v>
      </c>
      <c r="B151" s="42" t="str">
        <f>IFERROR(VLOOKUP(C151,リスト!AI$1:AO409,2,FALSE),"")</f>
        <v/>
      </c>
      <c r="C151" s="42" t="str">
        <f t="shared" si="1"/>
        <v>-</v>
      </c>
      <c r="D151" s="82"/>
      <c r="E151" s="82"/>
      <c r="F151" s="83"/>
      <c r="G151" s="83"/>
      <c r="H151" s="84"/>
      <c r="I151" s="42" t="str">
        <f>IFERROR(VLOOKUP(土発!H151,リスト!G$1:H109,2,FALSE),"")</f>
        <v/>
      </c>
      <c r="J151" s="84"/>
      <c r="K151" s="42" t="str">
        <f>IFERROR(VLOOKUP(土発!J151,リスト!J$1:K205,2,FALSE),"")</f>
        <v/>
      </c>
      <c r="L151" s="84"/>
      <c r="M151" s="42" t="str">
        <f>IFERROR(VLOOKUP(土発!L151,リスト!O$1:P4943,2,FALSE),"")</f>
        <v/>
      </c>
      <c r="N151" s="82"/>
      <c r="O151" s="82" t="e">
        <f>VLOOKUP(Q151,リスト!U10:AA404,2,FALSE)</f>
        <v>#N/A</v>
      </c>
      <c r="P151" s="82" t="e">
        <f>VLOOKUP(O151,リスト!U:AA,2,FALSE)</f>
        <v>#N/A</v>
      </c>
      <c r="Q151" s="84"/>
      <c r="R151" s="45" t="str">
        <f>IFERROR(VLOOKUP(土発!Q151,リスト!W$1:X509,2,FALSE),"")</f>
        <v/>
      </c>
      <c r="S151" s="82"/>
      <c r="T151" s="84"/>
      <c r="U151" s="42" t="str">
        <f>IFERROR(VLOOKUP(T151,リスト!AE$1:AF25,2,FALSE),"")</f>
        <v/>
      </c>
      <c r="V151" s="42" t="str">
        <f>IFERROR(VLOOKUP(T151,リスト!AE$3:AG29,3,FALSE),"")</f>
        <v/>
      </c>
      <c r="W151" s="82"/>
      <c r="X151" s="42" t="str">
        <f>IFERROR(VLOOKUP(J151,リスト!J:L,3,FALSE),"")</f>
        <v/>
      </c>
      <c r="Y151" s="42"/>
      <c r="Z151" s="82"/>
      <c r="AA151" s="82"/>
      <c r="AB151" s="42"/>
      <c r="AC151" s="42" t="e">
        <f>VLOOKUP(土発!R151,リスト!U12:AA201,5,FALSE)</f>
        <v>#N/A</v>
      </c>
      <c r="AD151" s="42" t="str">
        <f t="shared" si="2"/>
        <v/>
      </c>
      <c r="AE151" s="42" t="str">
        <f>IF(R151="","",AD151*VLOOKUP(R151,リスト!U12:AA839,7,FALSE))</f>
        <v/>
      </c>
      <c r="AF151" s="42" t="str">
        <f t="shared" si="3"/>
        <v/>
      </c>
      <c r="AG151" s="42"/>
      <c r="AH151" s="82"/>
    </row>
    <row r="152" spans="1:34" s="43" customFormat="1">
      <c r="A152" s="42">
        <f t="shared" si="0"/>
        <v>146</v>
      </c>
      <c r="B152" s="42" t="str">
        <f>IFERROR(VLOOKUP(C152,リスト!AI$1:AO410,2,FALSE),"")</f>
        <v/>
      </c>
      <c r="C152" s="42" t="str">
        <f t="shared" si="1"/>
        <v>-</v>
      </c>
      <c r="D152" s="82"/>
      <c r="E152" s="82"/>
      <c r="F152" s="83"/>
      <c r="G152" s="83"/>
      <c r="H152" s="84"/>
      <c r="I152" s="42" t="str">
        <f>IFERROR(VLOOKUP(土発!H152,リスト!G$1:H110,2,FALSE),"")</f>
        <v/>
      </c>
      <c r="J152" s="84"/>
      <c r="K152" s="42" t="str">
        <f>IFERROR(VLOOKUP(土発!J152,リスト!J$1:K206,2,FALSE),"")</f>
        <v/>
      </c>
      <c r="L152" s="84"/>
      <c r="M152" s="42" t="str">
        <f>IFERROR(VLOOKUP(土発!L152,リスト!O$1:P4944,2,FALSE),"")</f>
        <v/>
      </c>
      <c r="N152" s="82"/>
      <c r="O152" s="82" t="e">
        <f>VLOOKUP(Q152,リスト!U11:AA405,2,FALSE)</f>
        <v>#N/A</v>
      </c>
      <c r="P152" s="82" t="e">
        <f>VLOOKUP(O152,リスト!U:AA,2,FALSE)</f>
        <v>#N/A</v>
      </c>
      <c r="Q152" s="84"/>
      <c r="R152" s="45" t="str">
        <f>IFERROR(VLOOKUP(土発!Q152,リスト!W$1:X510,2,FALSE),"")</f>
        <v/>
      </c>
      <c r="S152" s="82"/>
      <c r="T152" s="84"/>
      <c r="U152" s="42" t="str">
        <f>IFERROR(VLOOKUP(T152,リスト!AE$1:AF26,2,FALSE),"")</f>
        <v/>
      </c>
      <c r="V152" s="42" t="str">
        <f>IFERROR(VLOOKUP(T152,リスト!AE$3:AG30,3,FALSE),"")</f>
        <v/>
      </c>
      <c r="W152" s="82"/>
      <c r="X152" s="42" t="str">
        <f>IFERROR(VLOOKUP(J152,リスト!J:L,3,FALSE),"")</f>
        <v/>
      </c>
      <c r="Y152" s="42"/>
      <c r="Z152" s="82"/>
      <c r="AA152" s="82"/>
      <c r="AB152" s="42"/>
      <c r="AC152" s="42" t="e">
        <f>VLOOKUP(土発!R152,リスト!U13:AA202,5,FALSE)</f>
        <v>#N/A</v>
      </c>
      <c r="AD152" s="42" t="str">
        <f t="shared" si="2"/>
        <v/>
      </c>
      <c r="AE152" s="42" t="str">
        <f>IF(R152="","",AD152*VLOOKUP(R152,リスト!U13:AA840,7,FALSE))</f>
        <v/>
      </c>
      <c r="AF152" s="42" t="str">
        <f t="shared" si="3"/>
        <v/>
      </c>
      <c r="AG152" s="42"/>
      <c r="AH152" s="82"/>
    </row>
    <row r="153" spans="1:34" s="43" customFormat="1">
      <c r="A153" s="42">
        <f t="shared" si="0"/>
        <v>147</v>
      </c>
      <c r="B153" s="42" t="str">
        <f>IFERROR(VLOOKUP(C153,リスト!AI$1:AO411,2,FALSE),"")</f>
        <v/>
      </c>
      <c r="C153" s="42" t="str">
        <f t="shared" si="1"/>
        <v>-</v>
      </c>
      <c r="D153" s="82"/>
      <c r="E153" s="82"/>
      <c r="F153" s="83"/>
      <c r="G153" s="83"/>
      <c r="H153" s="84"/>
      <c r="I153" s="42" t="str">
        <f>IFERROR(VLOOKUP(土発!H153,リスト!G$1:H111,2,FALSE),"")</f>
        <v/>
      </c>
      <c r="J153" s="84"/>
      <c r="K153" s="42" t="str">
        <f>IFERROR(VLOOKUP(土発!J153,リスト!J$1:K207,2,FALSE),"")</f>
        <v/>
      </c>
      <c r="L153" s="84"/>
      <c r="M153" s="42" t="str">
        <f>IFERROR(VLOOKUP(土発!L153,リスト!O$1:P4945,2,FALSE),"")</f>
        <v/>
      </c>
      <c r="N153" s="82"/>
      <c r="O153" s="82" t="e">
        <f>VLOOKUP(Q153,リスト!U12:AA406,2,FALSE)</f>
        <v>#N/A</v>
      </c>
      <c r="P153" s="82" t="e">
        <f>VLOOKUP(O153,リスト!U:AA,2,FALSE)</f>
        <v>#N/A</v>
      </c>
      <c r="Q153" s="84"/>
      <c r="R153" s="45" t="str">
        <f>IFERROR(VLOOKUP(土発!Q153,リスト!W$1:X511,2,FALSE),"")</f>
        <v/>
      </c>
      <c r="S153" s="82"/>
      <c r="T153" s="84"/>
      <c r="U153" s="42" t="str">
        <f>IFERROR(VLOOKUP(T153,リスト!AE$1:AF27,2,FALSE),"")</f>
        <v/>
      </c>
      <c r="V153" s="42" t="str">
        <f>IFERROR(VLOOKUP(T153,リスト!AE$3:AG31,3,FALSE),"")</f>
        <v/>
      </c>
      <c r="W153" s="82"/>
      <c r="X153" s="42" t="str">
        <f>IFERROR(VLOOKUP(J153,リスト!J:L,3,FALSE),"")</f>
        <v/>
      </c>
      <c r="Y153" s="42"/>
      <c r="Z153" s="82"/>
      <c r="AA153" s="82"/>
      <c r="AB153" s="42"/>
      <c r="AC153" s="42" t="e">
        <f>VLOOKUP(土発!R153,リスト!U14:AA203,5,FALSE)</f>
        <v>#N/A</v>
      </c>
      <c r="AD153" s="42" t="str">
        <f t="shared" si="2"/>
        <v/>
      </c>
      <c r="AE153" s="42" t="str">
        <f>IF(R153="","",AD153*VLOOKUP(R153,リスト!U14:AA841,7,FALSE))</f>
        <v/>
      </c>
      <c r="AF153" s="42" t="str">
        <f t="shared" si="3"/>
        <v/>
      </c>
      <c r="AG153" s="42"/>
      <c r="AH153" s="82"/>
    </row>
    <row r="154" spans="1:34" s="43" customFormat="1">
      <c r="A154" s="42">
        <f t="shared" si="0"/>
        <v>148</v>
      </c>
      <c r="B154" s="42" t="str">
        <f>IFERROR(VLOOKUP(C154,リスト!AI$1:AO412,2,FALSE),"")</f>
        <v/>
      </c>
      <c r="C154" s="42" t="str">
        <f t="shared" si="1"/>
        <v>-</v>
      </c>
      <c r="D154" s="82"/>
      <c r="E154" s="82"/>
      <c r="F154" s="83"/>
      <c r="G154" s="83"/>
      <c r="H154" s="84"/>
      <c r="I154" s="42" t="str">
        <f>IFERROR(VLOOKUP(土発!H154,リスト!G$1:H112,2,FALSE),"")</f>
        <v/>
      </c>
      <c r="J154" s="84"/>
      <c r="K154" s="42" t="str">
        <f>IFERROR(VLOOKUP(土発!J154,リスト!J$1:K208,2,FALSE),"")</f>
        <v/>
      </c>
      <c r="L154" s="84"/>
      <c r="M154" s="42" t="str">
        <f>IFERROR(VLOOKUP(土発!L154,リスト!O$1:P4946,2,FALSE),"")</f>
        <v/>
      </c>
      <c r="N154" s="82"/>
      <c r="O154" s="82" t="e">
        <f>VLOOKUP(Q154,リスト!U13:AA407,2,FALSE)</f>
        <v>#N/A</v>
      </c>
      <c r="P154" s="82" t="e">
        <f>VLOOKUP(O154,リスト!U:AA,2,FALSE)</f>
        <v>#N/A</v>
      </c>
      <c r="Q154" s="84"/>
      <c r="R154" s="45" t="str">
        <f>IFERROR(VLOOKUP(土発!Q154,リスト!W$1:X512,2,FALSE),"")</f>
        <v/>
      </c>
      <c r="S154" s="82"/>
      <c r="T154" s="84"/>
      <c r="U154" s="42" t="str">
        <f>IFERROR(VLOOKUP(T154,リスト!AE$1:AF28,2,FALSE),"")</f>
        <v/>
      </c>
      <c r="V154" s="42" t="str">
        <f>IFERROR(VLOOKUP(T154,リスト!AE$3:AG32,3,FALSE),"")</f>
        <v/>
      </c>
      <c r="W154" s="82"/>
      <c r="X154" s="42" t="str">
        <f>IFERROR(VLOOKUP(J154,リスト!J:L,3,FALSE),"")</f>
        <v/>
      </c>
      <c r="Y154" s="42"/>
      <c r="Z154" s="82"/>
      <c r="AA154" s="82"/>
      <c r="AB154" s="42"/>
      <c r="AC154" s="42" t="e">
        <f>VLOOKUP(土発!R154,リスト!U15:AA204,5,FALSE)</f>
        <v>#N/A</v>
      </c>
      <c r="AD154" s="42" t="str">
        <f t="shared" si="2"/>
        <v/>
      </c>
      <c r="AE154" s="42" t="str">
        <f>IF(R154="","",AD154*VLOOKUP(R154,リスト!U15:AA842,7,FALSE))</f>
        <v/>
      </c>
      <c r="AF154" s="42" t="str">
        <f t="shared" si="3"/>
        <v/>
      </c>
      <c r="AG154" s="42"/>
      <c r="AH154" s="82"/>
    </row>
    <row r="155" spans="1:34" s="43" customFormat="1">
      <c r="A155" s="42">
        <f t="shared" si="0"/>
        <v>149</v>
      </c>
      <c r="B155" s="42" t="str">
        <f>IFERROR(VLOOKUP(C155,リスト!AI$1:AO413,2,FALSE),"")</f>
        <v/>
      </c>
      <c r="C155" s="42" t="str">
        <f t="shared" si="1"/>
        <v>-</v>
      </c>
      <c r="D155" s="82"/>
      <c r="E155" s="82"/>
      <c r="F155" s="83"/>
      <c r="G155" s="83"/>
      <c r="H155" s="84"/>
      <c r="I155" s="42" t="str">
        <f>IFERROR(VLOOKUP(土発!H155,リスト!G$1:H113,2,FALSE),"")</f>
        <v/>
      </c>
      <c r="J155" s="84"/>
      <c r="K155" s="42" t="str">
        <f>IFERROR(VLOOKUP(土発!J155,リスト!J$1:K209,2,FALSE),"")</f>
        <v/>
      </c>
      <c r="L155" s="84"/>
      <c r="M155" s="42" t="str">
        <f>IFERROR(VLOOKUP(土発!L155,リスト!O$1:P4947,2,FALSE),"")</f>
        <v/>
      </c>
      <c r="N155" s="82"/>
      <c r="O155" s="82" t="e">
        <f>VLOOKUP(Q155,リスト!U14:AA408,2,FALSE)</f>
        <v>#N/A</v>
      </c>
      <c r="P155" s="82" t="e">
        <f>VLOOKUP(O155,リスト!U:AA,2,FALSE)</f>
        <v>#N/A</v>
      </c>
      <c r="Q155" s="84"/>
      <c r="R155" s="45" t="str">
        <f>IFERROR(VLOOKUP(土発!Q155,リスト!W$1:X513,2,FALSE),"")</f>
        <v/>
      </c>
      <c r="S155" s="82"/>
      <c r="T155" s="84"/>
      <c r="U155" s="42" t="str">
        <f>IFERROR(VLOOKUP(T155,リスト!AE$1:AF29,2,FALSE),"")</f>
        <v/>
      </c>
      <c r="V155" s="42" t="str">
        <f>IFERROR(VLOOKUP(T155,リスト!AE$3:AG33,3,FALSE),"")</f>
        <v/>
      </c>
      <c r="W155" s="82"/>
      <c r="X155" s="42" t="str">
        <f>IFERROR(VLOOKUP(J155,リスト!J:L,3,FALSE),"")</f>
        <v/>
      </c>
      <c r="Y155" s="42"/>
      <c r="Z155" s="82"/>
      <c r="AA155" s="82"/>
      <c r="AB155" s="42"/>
      <c r="AC155" s="42" t="e">
        <f>VLOOKUP(土発!R155,リスト!U16:AA205,5,FALSE)</f>
        <v>#N/A</v>
      </c>
      <c r="AD155" s="42" t="str">
        <f t="shared" si="2"/>
        <v/>
      </c>
      <c r="AE155" s="42" t="str">
        <f>IF(R155="","",AD155*VLOOKUP(R155,リスト!U16:AA843,7,FALSE))</f>
        <v/>
      </c>
      <c r="AF155" s="42" t="str">
        <f t="shared" si="3"/>
        <v/>
      </c>
      <c r="AG155" s="42"/>
      <c r="AH155" s="82"/>
    </row>
    <row r="156" spans="1:34" s="43" customFormat="1">
      <c r="A156" s="42">
        <f t="shared" si="0"/>
        <v>150</v>
      </c>
      <c r="B156" s="42" t="str">
        <f>IFERROR(VLOOKUP(C156,リスト!AI$1:AO414,2,FALSE),"")</f>
        <v/>
      </c>
      <c r="C156" s="42" t="str">
        <f t="shared" si="1"/>
        <v>-</v>
      </c>
      <c r="D156" s="82"/>
      <c r="E156" s="82"/>
      <c r="F156" s="83"/>
      <c r="G156" s="83"/>
      <c r="H156" s="84"/>
      <c r="I156" s="42" t="str">
        <f>IFERROR(VLOOKUP(土発!H156,リスト!G$1:H114,2,FALSE),"")</f>
        <v/>
      </c>
      <c r="J156" s="84"/>
      <c r="K156" s="42" t="str">
        <f>IFERROR(VLOOKUP(土発!J156,リスト!J$1:K210,2,FALSE),"")</f>
        <v/>
      </c>
      <c r="L156" s="84"/>
      <c r="M156" s="42" t="str">
        <f>IFERROR(VLOOKUP(土発!L156,リスト!O$1:P4948,2,FALSE),"")</f>
        <v/>
      </c>
      <c r="N156" s="82"/>
      <c r="O156" s="82" t="e">
        <f>VLOOKUP(Q156,リスト!U15:AA409,2,FALSE)</f>
        <v>#N/A</v>
      </c>
      <c r="P156" s="82" t="e">
        <f>VLOOKUP(O156,リスト!U:AA,2,FALSE)</f>
        <v>#N/A</v>
      </c>
      <c r="Q156" s="84"/>
      <c r="R156" s="45" t="str">
        <f>IFERROR(VLOOKUP(土発!Q156,リスト!W$1:X514,2,FALSE),"")</f>
        <v/>
      </c>
      <c r="S156" s="82"/>
      <c r="T156" s="84"/>
      <c r="U156" s="42" t="str">
        <f>IFERROR(VLOOKUP(T156,リスト!AE$1:AF30,2,FALSE),"")</f>
        <v/>
      </c>
      <c r="V156" s="42" t="str">
        <f>IFERROR(VLOOKUP(T156,リスト!AE$3:AG34,3,FALSE),"")</f>
        <v/>
      </c>
      <c r="W156" s="82"/>
      <c r="X156" s="42" t="str">
        <f>IFERROR(VLOOKUP(J156,リスト!J:L,3,FALSE),"")</f>
        <v/>
      </c>
      <c r="Y156" s="42"/>
      <c r="Z156" s="82"/>
      <c r="AA156" s="82"/>
      <c r="AB156" s="42"/>
      <c r="AC156" s="42" t="e">
        <f>VLOOKUP(土発!R156,リスト!U17:AA206,5,FALSE)</f>
        <v>#N/A</v>
      </c>
      <c r="AD156" s="42" t="str">
        <f t="shared" si="2"/>
        <v/>
      </c>
      <c r="AE156" s="42" t="str">
        <f>IF(R156="","",AD156*VLOOKUP(R156,リスト!U17:AA844,7,FALSE))</f>
        <v/>
      </c>
      <c r="AF156" s="42" t="str">
        <f t="shared" si="3"/>
        <v/>
      </c>
      <c r="AG156" s="42"/>
      <c r="AH156" s="82"/>
    </row>
    <row r="157" spans="1:34" s="43" customFormat="1">
      <c r="A157" s="42">
        <f t="shared" si="0"/>
        <v>151</v>
      </c>
      <c r="B157" s="42" t="str">
        <f>IFERROR(VLOOKUP(C157,リスト!AI$1:AO415,2,FALSE),"")</f>
        <v/>
      </c>
      <c r="C157" s="42" t="str">
        <f t="shared" si="1"/>
        <v>-</v>
      </c>
      <c r="D157" s="82"/>
      <c r="E157" s="82"/>
      <c r="F157" s="83"/>
      <c r="G157" s="83"/>
      <c r="H157" s="84"/>
      <c r="I157" s="42" t="str">
        <f>IFERROR(VLOOKUP(土発!H157,リスト!G$1:H115,2,FALSE),"")</f>
        <v/>
      </c>
      <c r="J157" s="84"/>
      <c r="K157" s="42" t="str">
        <f>IFERROR(VLOOKUP(土発!J157,リスト!J$1:K211,2,FALSE),"")</f>
        <v/>
      </c>
      <c r="L157" s="84"/>
      <c r="M157" s="42" t="str">
        <f>IFERROR(VLOOKUP(土発!L157,リスト!O$1:P4949,2,FALSE),"")</f>
        <v/>
      </c>
      <c r="N157" s="82"/>
      <c r="O157" s="82" t="e">
        <f>VLOOKUP(Q157,リスト!U16:AA410,2,FALSE)</f>
        <v>#N/A</v>
      </c>
      <c r="P157" s="82" t="e">
        <f>VLOOKUP(O157,リスト!U:AA,2,FALSE)</f>
        <v>#N/A</v>
      </c>
      <c r="Q157" s="84"/>
      <c r="R157" s="45" t="str">
        <f>IFERROR(VLOOKUP(土発!Q157,リスト!W$1:X515,2,FALSE),"")</f>
        <v/>
      </c>
      <c r="S157" s="82"/>
      <c r="T157" s="84"/>
      <c r="U157" s="42" t="str">
        <f>IFERROR(VLOOKUP(T157,リスト!AE$1:AF31,2,FALSE),"")</f>
        <v/>
      </c>
      <c r="V157" s="42" t="str">
        <f>IFERROR(VLOOKUP(T157,リスト!AE$3:AG35,3,FALSE),"")</f>
        <v/>
      </c>
      <c r="W157" s="82"/>
      <c r="X157" s="42" t="str">
        <f>IFERROR(VLOOKUP(J157,リスト!J:L,3,FALSE),"")</f>
        <v/>
      </c>
      <c r="Y157" s="42"/>
      <c r="Z157" s="82"/>
      <c r="AA157" s="82"/>
      <c r="AB157" s="42"/>
      <c r="AC157" s="42" t="e">
        <f>VLOOKUP(土発!R157,リスト!U18:AA207,5,FALSE)</f>
        <v>#N/A</v>
      </c>
      <c r="AD157" s="42" t="str">
        <f t="shared" si="2"/>
        <v/>
      </c>
      <c r="AE157" s="42" t="str">
        <f>IF(R157="","",AD157*VLOOKUP(R157,リスト!U18:AA845,7,FALSE))</f>
        <v/>
      </c>
      <c r="AF157" s="42" t="str">
        <f t="shared" si="3"/>
        <v/>
      </c>
      <c r="AG157" s="42"/>
      <c r="AH157" s="82"/>
    </row>
    <row r="158" spans="1:34" s="43" customFormat="1">
      <c r="A158" s="42">
        <f t="shared" si="0"/>
        <v>152</v>
      </c>
      <c r="B158" s="42" t="str">
        <f>IFERROR(VLOOKUP(C158,リスト!AI$1:AO416,2,FALSE),"")</f>
        <v/>
      </c>
      <c r="C158" s="42" t="str">
        <f t="shared" si="1"/>
        <v>-</v>
      </c>
      <c r="D158" s="82"/>
      <c r="E158" s="82"/>
      <c r="F158" s="83"/>
      <c r="G158" s="83"/>
      <c r="H158" s="84"/>
      <c r="I158" s="42" t="str">
        <f>IFERROR(VLOOKUP(土発!H158,リスト!G$1:H116,2,FALSE),"")</f>
        <v/>
      </c>
      <c r="J158" s="84"/>
      <c r="K158" s="42" t="str">
        <f>IFERROR(VLOOKUP(土発!J158,リスト!J$1:K212,2,FALSE),"")</f>
        <v/>
      </c>
      <c r="L158" s="84"/>
      <c r="M158" s="42" t="str">
        <f>IFERROR(VLOOKUP(土発!L158,リスト!O$1:P4950,2,FALSE),"")</f>
        <v/>
      </c>
      <c r="N158" s="82"/>
      <c r="O158" s="82" t="e">
        <f>VLOOKUP(Q158,リスト!U17:AA411,2,FALSE)</f>
        <v>#N/A</v>
      </c>
      <c r="P158" s="82" t="e">
        <f>VLOOKUP(O158,リスト!U:AA,2,FALSE)</f>
        <v>#N/A</v>
      </c>
      <c r="Q158" s="84"/>
      <c r="R158" s="45" t="str">
        <f>IFERROR(VLOOKUP(土発!Q158,リスト!W$1:X516,2,FALSE),"")</f>
        <v/>
      </c>
      <c r="S158" s="82"/>
      <c r="T158" s="84"/>
      <c r="U158" s="42" t="str">
        <f>IFERROR(VLOOKUP(T158,リスト!AE$1:AF32,2,FALSE),"")</f>
        <v/>
      </c>
      <c r="V158" s="42" t="str">
        <f>IFERROR(VLOOKUP(T158,リスト!AE$3:AG36,3,FALSE),"")</f>
        <v/>
      </c>
      <c r="W158" s="82"/>
      <c r="X158" s="42" t="str">
        <f>IFERROR(VLOOKUP(J158,リスト!J:L,3,FALSE),"")</f>
        <v/>
      </c>
      <c r="Y158" s="42"/>
      <c r="Z158" s="82"/>
      <c r="AA158" s="82"/>
      <c r="AB158" s="42"/>
      <c r="AC158" s="42" t="e">
        <f>VLOOKUP(土発!R158,リスト!U19:AA208,5,FALSE)</f>
        <v>#N/A</v>
      </c>
      <c r="AD158" s="42" t="str">
        <f t="shared" si="2"/>
        <v/>
      </c>
      <c r="AE158" s="42" t="str">
        <f>IF(R158="","",AD158*VLOOKUP(R158,リスト!U19:AA846,7,FALSE))</f>
        <v/>
      </c>
      <c r="AF158" s="42" t="str">
        <f t="shared" si="3"/>
        <v/>
      </c>
      <c r="AG158" s="42"/>
      <c r="AH158" s="82"/>
    </row>
    <row r="159" spans="1:34" s="43" customFormat="1">
      <c r="A159" s="42">
        <f t="shared" si="0"/>
        <v>153</v>
      </c>
      <c r="B159" s="42" t="str">
        <f>IFERROR(VLOOKUP(C159,リスト!AI$1:AO417,2,FALSE),"")</f>
        <v/>
      </c>
      <c r="C159" s="42" t="str">
        <f t="shared" si="1"/>
        <v>-</v>
      </c>
      <c r="D159" s="82"/>
      <c r="E159" s="82"/>
      <c r="F159" s="83"/>
      <c r="G159" s="83"/>
      <c r="H159" s="84"/>
      <c r="I159" s="42" t="str">
        <f>IFERROR(VLOOKUP(土発!H159,リスト!G$1:H117,2,FALSE),"")</f>
        <v/>
      </c>
      <c r="J159" s="84"/>
      <c r="K159" s="42" t="str">
        <f>IFERROR(VLOOKUP(土発!J159,リスト!J$1:K213,2,FALSE),"")</f>
        <v/>
      </c>
      <c r="L159" s="84"/>
      <c r="M159" s="42" t="str">
        <f>IFERROR(VLOOKUP(土発!L159,リスト!O$1:P4951,2,FALSE),"")</f>
        <v/>
      </c>
      <c r="N159" s="82"/>
      <c r="O159" s="82" t="e">
        <f>VLOOKUP(Q159,リスト!U18:AA412,2,FALSE)</f>
        <v>#N/A</v>
      </c>
      <c r="P159" s="82" t="e">
        <f>VLOOKUP(O159,リスト!U:AA,2,FALSE)</f>
        <v>#N/A</v>
      </c>
      <c r="Q159" s="84"/>
      <c r="R159" s="45" t="str">
        <f>IFERROR(VLOOKUP(土発!Q159,リスト!W$1:X517,2,FALSE),"")</f>
        <v/>
      </c>
      <c r="S159" s="82"/>
      <c r="T159" s="84"/>
      <c r="U159" s="42" t="str">
        <f>IFERROR(VLOOKUP(T159,リスト!AE$1:AF33,2,FALSE),"")</f>
        <v/>
      </c>
      <c r="V159" s="42" t="str">
        <f>IFERROR(VLOOKUP(T159,リスト!AE$3:AG37,3,FALSE),"")</f>
        <v/>
      </c>
      <c r="W159" s="82"/>
      <c r="X159" s="42" t="str">
        <f>IFERROR(VLOOKUP(J159,リスト!J:L,3,FALSE),"")</f>
        <v/>
      </c>
      <c r="Y159" s="42"/>
      <c r="Z159" s="82"/>
      <c r="AA159" s="82"/>
      <c r="AB159" s="42"/>
      <c r="AC159" s="42" t="e">
        <f>VLOOKUP(土発!R159,リスト!U20:AA209,5,FALSE)</f>
        <v>#N/A</v>
      </c>
      <c r="AD159" s="42" t="str">
        <f t="shared" si="2"/>
        <v/>
      </c>
      <c r="AE159" s="42" t="str">
        <f>IF(R159="","",AD159*VLOOKUP(R159,リスト!U20:AA847,7,FALSE))</f>
        <v/>
      </c>
      <c r="AF159" s="42" t="str">
        <f t="shared" si="3"/>
        <v/>
      </c>
      <c r="AG159" s="42"/>
      <c r="AH159" s="82"/>
    </row>
    <row r="160" spans="1:34" s="43" customFormat="1">
      <c r="A160" s="42">
        <f t="shared" si="0"/>
        <v>154</v>
      </c>
      <c r="B160" s="42" t="str">
        <f>IFERROR(VLOOKUP(C160,リスト!AI$1:AO418,2,FALSE),"")</f>
        <v/>
      </c>
      <c r="C160" s="42" t="str">
        <f t="shared" si="1"/>
        <v>-</v>
      </c>
      <c r="D160" s="82"/>
      <c r="E160" s="82"/>
      <c r="F160" s="83"/>
      <c r="G160" s="83"/>
      <c r="H160" s="84"/>
      <c r="I160" s="42" t="str">
        <f>IFERROR(VLOOKUP(土発!H160,リスト!G$1:H118,2,FALSE),"")</f>
        <v/>
      </c>
      <c r="J160" s="84"/>
      <c r="K160" s="42" t="str">
        <f>IFERROR(VLOOKUP(土発!J160,リスト!J$1:K214,2,FALSE),"")</f>
        <v/>
      </c>
      <c r="L160" s="84"/>
      <c r="M160" s="42" t="str">
        <f>IFERROR(VLOOKUP(土発!L160,リスト!O$1:P4952,2,FALSE),"")</f>
        <v/>
      </c>
      <c r="N160" s="82"/>
      <c r="O160" s="82" t="e">
        <f>VLOOKUP(Q160,リスト!U19:AA413,2,FALSE)</f>
        <v>#N/A</v>
      </c>
      <c r="P160" s="82" t="e">
        <f>VLOOKUP(O160,リスト!U:AA,2,FALSE)</f>
        <v>#N/A</v>
      </c>
      <c r="Q160" s="84"/>
      <c r="R160" s="45" t="str">
        <f>IFERROR(VLOOKUP(土発!Q160,リスト!W$1:X518,2,FALSE),"")</f>
        <v/>
      </c>
      <c r="S160" s="82"/>
      <c r="T160" s="84"/>
      <c r="U160" s="42" t="str">
        <f>IFERROR(VLOOKUP(T160,リスト!AE$1:AF34,2,FALSE),"")</f>
        <v/>
      </c>
      <c r="V160" s="42" t="str">
        <f>IFERROR(VLOOKUP(T160,リスト!AE$3:AG38,3,FALSE),"")</f>
        <v/>
      </c>
      <c r="W160" s="82"/>
      <c r="X160" s="42" t="str">
        <f>IFERROR(VLOOKUP(J160,リスト!J:L,3,FALSE),"")</f>
        <v/>
      </c>
      <c r="Y160" s="42"/>
      <c r="Z160" s="82"/>
      <c r="AA160" s="82"/>
      <c r="AB160" s="42"/>
      <c r="AC160" s="42" t="e">
        <f>VLOOKUP(土発!R160,リスト!U21:AA210,5,FALSE)</f>
        <v>#N/A</v>
      </c>
      <c r="AD160" s="42" t="str">
        <f t="shared" si="2"/>
        <v/>
      </c>
      <c r="AE160" s="42" t="str">
        <f>IF(R160="","",AD160*VLOOKUP(R160,リスト!U21:AA848,7,FALSE))</f>
        <v/>
      </c>
      <c r="AF160" s="42" t="str">
        <f t="shared" si="3"/>
        <v/>
      </c>
      <c r="AG160" s="42"/>
      <c r="AH160" s="82"/>
    </row>
    <row r="161" spans="1:34" s="43" customFormat="1">
      <c r="A161" s="42">
        <f t="shared" si="0"/>
        <v>155</v>
      </c>
      <c r="B161" s="42" t="str">
        <f>IFERROR(VLOOKUP(C161,リスト!AI$1:AO419,2,FALSE),"")</f>
        <v/>
      </c>
      <c r="C161" s="42" t="str">
        <f t="shared" si="1"/>
        <v>-</v>
      </c>
      <c r="D161" s="82"/>
      <c r="E161" s="82"/>
      <c r="F161" s="83"/>
      <c r="G161" s="83"/>
      <c r="H161" s="84"/>
      <c r="I161" s="42" t="str">
        <f>IFERROR(VLOOKUP(土発!H161,リスト!G$1:H119,2,FALSE),"")</f>
        <v/>
      </c>
      <c r="J161" s="84"/>
      <c r="K161" s="42" t="str">
        <f>IFERROR(VLOOKUP(土発!J161,リスト!J$1:K215,2,FALSE),"")</f>
        <v/>
      </c>
      <c r="L161" s="84"/>
      <c r="M161" s="42" t="str">
        <f>IFERROR(VLOOKUP(土発!L161,リスト!O$1:P4953,2,FALSE),"")</f>
        <v/>
      </c>
      <c r="N161" s="82"/>
      <c r="O161" s="82" t="e">
        <f>VLOOKUP(Q161,リスト!U20:AA414,2,FALSE)</f>
        <v>#N/A</v>
      </c>
      <c r="P161" s="82" t="e">
        <f>VLOOKUP(O161,リスト!U:AA,2,FALSE)</f>
        <v>#N/A</v>
      </c>
      <c r="Q161" s="84"/>
      <c r="R161" s="45" t="str">
        <f>IFERROR(VLOOKUP(土発!Q161,リスト!W$1:X519,2,FALSE),"")</f>
        <v/>
      </c>
      <c r="S161" s="82"/>
      <c r="T161" s="84"/>
      <c r="U161" s="42" t="str">
        <f>IFERROR(VLOOKUP(T161,リスト!AE$1:AF35,2,FALSE),"")</f>
        <v/>
      </c>
      <c r="V161" s="42" t="str">
        <f>IFERROR(VLOOKUP(T161,リスト!AE$3:AG39,3,FALSE),"")</f>
        <v/>
      </c>
      <c r="W161" s="82"/>
      <c r="X161" s="42" t="str">
        <f>IFERROR(VLOOKUP(J161,リスト!J:L,3,FALSE),"")</f>
        <v/>
      </c>
      <c r="Y161" s="42"/>
      <c r="Z161" s="82"/>
      <c r="AA161" s="82"/>
      <c r="AB161" s="42"/>
      <c r="AC161" s="42" t="e">
        <f>VLOOKUP(土発!R161,リスト!U22:AA211,5,FALSE)</f>
        <v>#N/A</v>
      </c>
      <c r="AD161" s="42" t="str">
        <f t="shared" si="2"/>
        <v/>
      </c>
      <c r="AE161" s="42" t="str">
        <f>IF(R161="","",AD161*VLOOKUP(R161,リスト!U22:AA849,7,FALSE))</f>
        <v/>
      </c>
      <c r="AF161" s="42" t="str">
        <f t="shared" si="3"/>
        <v/>
      </c>
      <c r="AG161" s="42"/>
      <c r="AH161" s="82"/>
    </row>
    <row r="162" spans="1:34" s="43" customFormat="1">
      <c r="A162" s="42">
        <f t="shared" si="0"/>
        <v>156</v>
      </c>
      <c r="B162" s="42" t="str">
        <f>IFERROR(VLOOKUP(C162,リスト!AI$1:AO420,2,FALSE),"")</f>
        <v/>
      </c>
      <c r="C162" s="42" t="str">
        <f t="shared" si="1"/>
        <v>-</v>
      </c>
      <c r="D162" s="82"/>
      <c r="E162" s="82"/>
      <c r="F162" s="83"/>
      <c r="G162" s="83"/>
      <c r="H162" s="84"/>
      <c r="I162" s="42" t="str">
        <f>IFERROR(VLOOKUP(土発!H162,リスト!G$1:H120,2,FALSE),"")</f>
        <v/>
      </c>
      <c r="J162" s="84"/>
      <c r="K162" s="42" t="str">
        <f>IFERROR(VLOOKUP(土発!J162,リスト!J$1:K216,2,FALSE),"")</f>
        <v/>
      </c>
      <c r="L162" s="84"/>
      <c r="M162" s="42" t="str">
        <f>IFERROR(VLOOKUP(土発!L162,リスト!O$1:P4954,2,FALSE),"")</f>
        <v/>
      </c>
      <c r="N162" s="82"/>
      <c r="O162" s="82" t="e">
        <f>VLOOKUP(Q162,リスト!U21:AA415,2,FALSE)</f>
        <v>#N/A</v>
      </c>
      <c r="P162" s="82" t="e">
        <f>VLOOKUP(O162,リスト!U:AA,2,FALSE)</f>
        <v>#N/A</v>
      </c>
      <c r="Q162" s="84"/>
      <c r="R162" s="45" t="str">
        <f>IFERROR(VLOOKUP(土発!Q162,リスト!W$1:X520,2,FALSE),"")</f>
        <v/>
      </c>
      <c r="S162" s="82"/>
      <c r="T162" s="84"/>
      <c r="U162" s="42" t="str">
        <f>IFERROR(VLOOKUP(T162,リスト!AE$1:AF36,2,FALSE),"")</f>
        <v/>
      </c>
      <c r="V162" s="42" t="str">
        <f>IFERROR(VLOOKUP(T162,リスト!AE$3:AG40,3,FALSE),"")</f>
        <v/>
      </c>
      <c r="W162" s="82"/>
      <c r="X162" s="42" t="str">
        <f>IFERROR(VLOOKUP(J162,リスト!J:L,3,FALSE),"")</f>
        <v/>
      </c>
      <c r="Y162" s="42"/>
      <c r="Z162" s="82"/>
      <c r="AA162" s="82"/>
      <c r="AB162" s="42"/>
      <c r="AC162" s="42" t="e">
        <f>VLOOKUP(土発!R162,リスト!U23:AA212,5,FALSE)</f>
        <v>#N/A</v>
      </c>
      <c r="AD162" s="42" t="str">
        <f t="shared" si="2"/>
        <v/>
      </c>
      <c r="AE162" s="42" t="str">
        <f>IF(R162="","",AD162*VLOOKUP(R162,リスト!U23:AA850,7,FALSE))</f>
        <v/>
      </c>
      <c r="AF162" s="42" t="str">
        <f t="shared" si="3"/>
        <v/>
      </c>
      <c r="AG162" s="42"/>
      <c r="AH162" s="82"/>
    </row>
    <row r="163" spans="1:34" s="43" customFormat="1">
      <c r="A163" s="42">
        <f t="shared" si="0"/>
        <v>157</v>
      </c>
      <c r="B163" s="42" t="str">
        <f>IFERROR(VLOOKUP(C163,リスト!AI$1:AO421,2,FALSE),"")</f>
        <v/>
      </c>
      <c r="C163" s="42" t="str">
        <f t="shared" si="1"/>
        <v>-</v>
      </c>
      <c r="D163" s="82"/>
      <c r="E163" s="82"/>
      <c r="F163" s="83"/>
      <c r="G163" s="83"/>
      <c r="H163" s="84"/>
      <c r="I163" s="42" t="str">
        <f>IFERROR(VLOOKUP(土発!H163,リスト!G$1:H121,2,FALSE),"")</f>
        <v/>
      </c>
      <c r="J163" s="84"/>
      <c r="K163" s="42" t="str">
        <f>IFERROR(VLOOKUP(土発!J163,リスト!J$1:K217,2,FALSE),"")</f>
        <v/>
      </c>
      <c r="L163" s="84"/>
      <c r="M163" s="42" t="str">
        <f>IFERROR(VLOOKUP(土発!L163,リスト!O$1:P4955,2,FALSE),"")</f>
        <v/>
      </c>
      <c r="N163" s="82"/>
      <c r="O163" s="82" t="e">
        <f>VLOOKUP(Q163,リスト!U22:AA416,2,FALSE)</f>
        <v>#N/A</v>
      </c>
      <c r="P163" s="82" t="e">
        <f>VLOOKUP(O163,リスト!U:AA,2,FALSE)</f>
        <v>#N/A</v>
      </c>
      <c r="Q163" s="84"/>
      <c r="R163" s="45" t="str">
        <f>IFERROR(VLOOKUP(土発!Q163,リスト!W$1:X521,2,FALSE),"")</f>
        <v/>
      </c>
      <c r="S163" s="82"/>
      <c r="T163" s="84"/>
      <c r="U163" s="42" t="str">
        <f>IFERROR(VLOOKUP(T163,リスト!AE$1:AF37,2,FALSE),"")</f>
        <v/>
      </c>
      <c r="V163" s="42" t="str">
        <f>IFERROR(VLOOKUP(T163,リスト!AE$3:AG41,3,FALSE),"")</f>
        <v/>
      </c>
      <c r="W163" s="82"/>
      <c r="X163" s="42" t="str">
        <f>IFERROR(VLOOKUP(J163,リスト!J:L,3,FALSE),"")</f>
        <v/>
      </c>
      <c r="Y163" s="42"/>
      <c r="Z163" s="82"/>
      <c r="AA163" s="82"/>
      <c r="AB163" s="42"/>
      <c r="AC163" s="42" t="e">
        <f>VLOOKUP(土発!R163,リスト!U24:AA213,5,FALSE)</f>
        <v>#N/A</v>
      </c>
      <c r="AD163" s="42" t="str">
        <f t="shared" si="2"/>
        <v/>
      </c>
      <c r="AE163" s="42" t="str">
        <f>IF(R163="","",AD163*VLOOKUP(R163,リスト!U24:AA851,7,FALSE))</f>
        <v/>
      </c>
      <c r="AF163" s="42" t="str">
        <f t="shared" si="3"/>
        <v/>
      </c>
      <c r="AG163" s="42"/>
      <c r="AH163" s="82"/>
    </row>
    <row r="164" spans="1:34" s="43" customFormat="1">
      <c r="A164" s="42">
        <f t="shared" si="0"/>
        <v>158</v>
      </c>
      <c r="B164" s="42" t="str">
        <f>IFERROR(VLOOKUP(C164,リスト!AI$1:AO422,2,FALSE),"")</f>
        <v/>
      </c>
      <c r="C164" s="42" t="str">
        <f t="shared" si="1"/>
        <v>-</v>
      </c>
      <c r="D164" s="82"/>
      <c r="E164" s="82"/>
      <c r="F164" s="83"/>
      <c r="G164" s="83"/>
      <c r="H164" s="84"/>
      <c r="I164" s="42" t="str">
        <f>IFERROR(VLOOKUP(土発!H164,リスト!G$1:H122,2,FALSE),"")</f>
        <v/>
      </c>
      <c r="J164" s="84"/>
      <c r="K164" s="42" t="str">
        <f>IFERROR(VLOOKUP(土発!J164,リスト!J$1:K218,2,FALSE),"")</f>
        <v/>
      </c>
      <c r="L164" s="84"/>
      <c r="M164" s="42" t="str">
        <f>IFERROR(VLOOKUP(土発!L164,リスト!O$1:P4956,2,FALSE),"")</f>
        <v/>
      </c>
      <c r="N164" s="82"/>
      <c r="O164" s="82" t="e">
        <f>VLOOKUP(Q164,リスト!U23:AA417,2,FALSE)</f>
        <v>#N/A</v>
      </c>
      <c r="P164" s="82" t="e">
        <f>VLOOKUP(O164,リスト!U:AA,2,FALSE)</f>
        <v>#N/A</v>
      </c>
      <c r="Q164" s="84"/>
      <c r="R164" s="45" t="str">
        <f>IFERROR(VLOOKUP(土発!Q164,リスト!W$1:X522,2,FALSE),"")</f>
        <v/>
      </c>
      <c r="S164" s="82"/>
      <c r="T164" s="84"/>
      <c r="U164" s="42" t="str">
        <f>IFERROR(VLOOKUP(T164,リスト!AE$1:AF38,2,FALSE),"")</f>
        <v/>
      </c>
      <c r="V164" s="42" t="str">
        <f>IFERROR(VLOOKUP(T164,リスト!AE$3:AG42,3,FALSE),"")</f>
        <v/>
      </c>
      <c r="W164" s="82"/>
      <c r="X164" s="42" t="str">
        <f>IFERROR(VLOOKUP(J164,リスト!J:L,3,FALSE),"")</f>
        <v/>
      </c>
      <c r="Y164" s="42"/>
      <c r="Z164" s="82"/>
      <c r="AA164" s="82"/>
      <c r="AB164" s="42"/>
      <c r="AC164" s="42" t="e">
        <f>VLOOKUP(土発!R164,リスト!U25:AA214,5,FALSE)</f>
        <v>#N/A</v>
      </c>
      <c r="AD164" s="42" t="str">
        <f t="shared" si="2"/>
        <v/>
      </c>
      <c r="AE164" s="42" t="str">
        <f>IF(R164="","",AD164*VLOOKUP(R164,リスト!U25:AA852,7,FALSE))</f>
        <v/>
      </c>
      <c r="AF164" s="42" t="str">
        <f t="shared" si="3"/>
        <v/>
      </c>
      <c r="AG164" s="42"/>
      <c r="AH164" s="82"/>
    </row>
    <row r="165" spans="1:34" s="43" customFormat="1">
      <c r="A165" s="42">
        <f t="shared" si="0"/>
        <v>159</v>
      </c>
      <c r="B165" s="42" t="str">
        <f>IFERROR(VLOOKUP(C165,リスト!AI$1:AO423,2,FALSE),"")</f>
        <v/>
      </c>
      <c r="C165" s="42" t="str">
        <f t="shared" si="1"/>
        <v>-</v>
      </c>
      <c r="D165" s="82"/>
      <c r="E165" s="82"/>
      <c r="F165" s="83"/>
      <c r="G165" s="83"/>
      <c r="H165" s="84"/>
      <c r="I165" s="42" t="str">
        <f>IFERROR(VLOOKUP(土発!H165,リスト!G$1:H123,2,FALSE),"")</f>
        <v/>
      </c>
      <c r="J165" s="84"/>
      <c r="K165" s="42" t="str">
        <f>IFERROR(VLOOKUP(土発!J165,リスト!J$1:K219,2,FALSE),"")</f>
        <v/>
      </c>
      <c r="L165" s="84"/>
      <c r="M165" s="42" t="str">
        <f>IFERROR(VLOOKUP(土発!L165,リスト!O$1:P4957,2,FALSE),"")</f>
        <v/>
      </c>
      <c r="N165" s="82"/>
      <c r="O165" s="82" t="e">
        <f>VLOOKUP(Q165,リスト!U24:AA418,2,FALSE)</f>
        <v>#N/A</v>
      </c>
      <c r="P165" s="82" t="e">
        <f>VLOOKUP(O165,リスト!U:AA,2,FALSE)</f>
        <v>#N/A</v>
      </c>
      <c r="Q165" s="84"/>
      <c r="R165" s="45" t="str">
        <f>IFERROR(VLOOKUP(土発!Q165,リスト!W$1:X523,2,FALSE),"")</f>
        <v/>
      </c>
      <c r="S165" s="82"/>
      <c r="T165" s="84"/>
      <c r="U165" s="42" t="str">
        <f>IFERROR(VLOOKUP(T165,リスト!AE$1:AF39,2,FALSE),"")</f>
        <v/>
      </c>
      <c r="V165" s="42" t="str">
        <f>IFERROR(VLOOKUP(T165,リスト!AE$3:AG43,3,FALSE),"")</f>
        <v/>
      </c>
      <c r="W165" s="82"/>
      <c r="X165" s="42" t="str">
        <f>IFERROR(VLOOKUP(J165,リスト!J:L,3,FALSE),"")</f>
        <v/>
      </c>
      <c r="Y165" s="42"/>
      <c r="Z165" s="82"/>
      <c r="AA165" s="82"/>
      <c r="AB165" s="42"/>
      <c r="AC165" s="42" t="e">
        <f>VLOOKUP(土発!R165,リスト!U26:AA215,5,FALSE)</f>
        <v>#N/A</v>
      </c>
      <c r="AD165" s="42" t="str">
        <f t="shared" si="2"/>
        <v/>
      </c>
      <c r="AE165" s="42" t="str">
        <f>IF(R165="","",AD165*VLOOKUP(R165,リスト!U26:AA853,7,FALSE))</f>
        <v/>
      </c>
      <c r="AF165" s="42" t="str">
        <f t="shared" si="3"/>
        <v/>
      </c>
      <c r="AG165" s="42"/>
      <c r="AH165" s="82"/>
    </row>
    <row r="166" spans="1:34" s="43" customFormat="1">
      <c r="A166" s="42">
        <f t="shared" si="0"/>
        <v>160</v>
      </c>
      <c r="B166" s="42" t="str">
        <f>IFERROR(VLOOKUP(C166,リスト!AI$1:AO424,2,FALSE),"")</f>
        <v/>
      </c>
      <c r="C166" s="42" t="str">
        <f t="shared" si="1"/>
        <v>-</v>
      </c>
      <c r="D166" s="82"/>
      <c r="E166" s="82"/>
      <c r="F166" s="83"/>
      <c r="G166" s="83"/>
      <c r="H166" s="84"/>
      <c r="I166" s="42" t="str">
        <f>IFERROR(VLOOKUP(土発!H166,リスト!G$1:H124,2,FALSE),"")</f>
        <v/>
      </c>
      <c r="J166" s="84"/>
      <c r="K166" s="42" t="str">
        <f>IFERROR(VLOOKUP(土発!J166,リスト!J$1:K220,2,FALSE),"")</f>
        <v/>
      </c>
      <c r="L166" s="84"/>
      <c r="M166" s="42" t="str">
        <f>IFERROR(VLOOKUP(土発!L166,リスト!O$1:P4958,2,FALSE),"")</f>
        <v/>
      </c>
      <c r="N166" s="82"/>
      <c r="O166" s="82" t="e">
        <f>VLOOKUP(Q166,リスト!U25:AA419,2,FALSE)</f>
        <v>#N/A</v>
      </c>
      <c r="P166" s="82" t="e">
        <f>VLOOKUP(O166,リスト!U:AA,2,FALSE)</f>
        <v>#N/A</v>
      </c>
      <c r="Q166" s="84"/>
      <c r="R166" s="45" t="str">
        <f>IFERROR(VLOOKUP(土発!Q166,リスト!W$1:X524,2,FALSE),"")</f>
        <v/>
      </c>
      <c r="S166" s="82"/>
      <c r="T166" s="84"/>
      <c r="U166" s="42" t="str">
        <f>IFERROR(VLOOKUP(T166,リスト!AE$1:AF40,2,FALSE),"")</f>
        <v/>
      </c>
      <c r="V166" s="42" t="str">
        <f>IFERROR(VLOOKUP(T166,リスト!AE$3:AG44,3,FALSE),"")</f>
        <v/>
      </c>
      <c r="W166" s="82"/>
      <c r="X166" s="42" t="str">
        <f>IFERROR(VLOOKUP(J166,リスト!J:L,3,FALSE),"")</f>
        <v/>
      </c>
      <c r="Y166" s="42"/>
      <c r="Z166" s="82"/>
      <c r="AA166" s="82"/>
      <c r="AB166" s="42"/>
      <c r="AC166" s="42" t="e">
        <f>VLOOKUP(土発!R166,リスト!U27:AA216,5,FALSE)</f>
        <v>#N/A</v>
      </c>
      <c r="AD166" s="42" t="str">
        <f t="shared" si="2"/>
        <v/>
      </c>
      <c r="AE166" s="42" t="str">
        <f>IF(R166="","",AD166*VLOOKUP(R166,リスト!U27:AA854,7,FALSE))</f>
        <v/>
      </c>
      <c r="AF166" s="42" t="str">
        <f t="shared" si="3"/>
        <v/>
      </c>
      <c r="AG166" s="42"/>
      <c r="AH166" s="82"/>
    </row>
    <row r="167" spans="1:34" s="43" customFormat="1">
      <c r="A167" s="42">
        <f t="shared" si="0"/>
        <v>161</v>
      </c>
      <c r="B167" s="42" t="str">
        <f>IFERROR(VLOOKUP(C167,リスト!AI$1:AO425,2,FALSE),"")</f>
        <v/>
      </c>
      <c r="C167" s="42" t="str">
        <f t="shared" si="1"/>
        <v>-</v>
      </c>
      <c r="D167" s="82"/>
      <c r="E167" s="82"/>
      <c r="F167" s="83"/>
      <c r="G167" s="83"/>
      <c r="H167" s="84"/>
      <c r="I167" s="42"/>
      <c r="J167" s="84"/>
      <c r="K167" s="42" t="str">
        <f>IFERROR(VLOOKUP(土発!J167,リスト!J$1:K221,2,FALSE),"")</f>
        <v/>
      </c>
      <c r="L167" s="84"/>
      <c r="M167" s="42" t="str">
        <f>IFERROR(VLOOKUP(土発!L167,リスト!O$1:P4959,2,FALSE),"")</f>
        <v/>
      </c>
      <c r="N167" s="82"/>
      <c r="O167" s="82" t="e">
        <f>VLOOKUP(Q167,リスト!U26:AA420,2,FALSE)</f>
        <v>#N/A</v>
      </c>
      <c r="P167" s="82" t="e">
        <f>VLOOKUP(O167,リスト!U:AA,2,FALSE)</f>
        <v>#N/A</v>
      </c>
      <c r="Q167" s="84"/>
      <c r="R167" s="45" t="str">
        <f>IFERROR(VLOOKUP(土発!Q167,リスト!W$1:X525,2,FALSE),"")</f>
        <v/>
      </c>
      <c r="S167" s="82"/>
      <c r="T167" s="84"/>
      <c r="U167" s="42" t="str">
        <f>IFERROR(VLOOKUP(T167,リスト!AE$1:AF41,2,FALSE),"")</f>
        <v/>
      </c>
      <c r="V167" s="42" t="str">
        <f>IFERROR(VLOOKUP(T167,リスト!AE$3:AG45,3,FALSE),"")</f>
        <v/>
      </c>
      <c r="W167" s="82"/>
      <c r="X167" s="42" t="str">
        <f>IFERROR(VLOOKUP(J167,リスト!J:L,3,FALSE),"")</f>
        <v/>
      </c>
      <c r="Y167" s="42"/>
      <c r="Z167" s="82"/>
      <c r="AA167" s="82"/>
      <c r="AB167" s="42"/>
      <c r="AC167" s="42" t="e">
        <f>VLOOKUP(土発!R167,リスト!U28:AA217,5,FALSE)</f>
        <v>#N/A</v>
      </c>
      <c r="AD167" s="42" t="str">
        <f t="shared" si="2"/>
        <v/>
      </c>
      <c r="AE167" s="42" t="str">
        <f>IF(R167="","",AD167*VLOOKUP(R167,リスト!U28:AA855,7,FALSE))</f>
        <v/>
      </c>
      <c r="AF167" s="42" t="str">
        <f t="shared" si="3"/>
        <v/>
      </c>
      <c r="AG167" s="42"/>
      <c r="AH167" s="82"/>
    </row>
    <row r="168" spans="1:34" s="43" customFormat="1">
      <c r="A168" s="42">
        <f t="shared" si="0"/>
        <v>162</v>
      </c>
      <c r="B168" s="42" t="str">
        <f>IFERROR(VLOOKUP(C168,リスト!AI$1:AO426,2,FALSE),"")</f>
        <v/>
      </c>
      <c r="C168" s="42" t="str">
        <f t="shared" si="1"/>
        <v>-</v>
      </c>
      <c r="D168" s="82"/>
      <c r="E168" s="82"/>
      <c r="F168" s="83"/>
      <c r="G168" s="83"/>
      <c r="H168" s="84"/>
      <c r="I168" s="42" t="str">
        <f>IFERROR(VLOOKUP(土発!H168,リスト!G$1:H87,2,FALSE),"")</f>
        <v/>
      </c>
      <c r="J168" s="84"/>
      <c r="K168" s="42" t="str">
        <f>IFERROR(VLOOKUP(土発!J168,リスト!J$1:K222,2,FALSE),"")</f>
        <v/>
      </c>
      <c r="L168" s="84"/>
      <c r="M168" s="42" t="str">
        <f>IFERROR(VLOOKUP(土発!L168,リスト!O$1:P4960,2,FALSE),"")</f>
        <v/>
      </c>
      <c r="N168" s="82"/>
      <c r="O168" s="82" t="e">
        <f>VLOOKUP(Q168,リスト!U27:AA421,2,FALSE)</f>
        <v>#N/A</v>
      </c>
      <c r="P168" s="82" t="e">
        <f>VLOOKUP(O168,リスト!U:AA,2,FALSE)</f>
        <v>#N/A</v>
      </c>
      <c r="Q168" s="84"/>
      <c r="R168" s="45" t="str">
        <f>IFERROR(VLOOKUP(土発!Q168,リスト!W$1:X526,2,FALSE),"")</f>
        <v/>
      </c>
      <c r="S168" s="82"/>
      <c r="T168" s="84"/>
      <c r="U168" s="42" t="str">
        <f>IFERROR(VLOOKUP(T168,リスト!AE$1:AF42,2,FALSE),"")</f>
        <v/>
      </c>
      <c r="V168" s="42" t="str">
        <f>IFERROR(VLOOKUP(T168,リスト!AE$3:AG46,3,FALSE),"")</f>
        <v/>
      </c>
      <c r="W168" s="82"/>
      <c r="X168" s="42" t="str">
        <f>IFERROR(VLOOKUP(J168,リスト!J:L,3,FALSE),"")</f>
        <v/>
      </c>
      <c r="Y168" s="42"/>
      <c r="Z168" s="82"/>
      <c r="AA168" s="82"/>
      <c r="AB168" s="42"/>
      <c r="AC168" s="42" t="e">
        <f>VLOOKUP(土発!R168,リスト!U29:AA218,5,FALSE)</f>
        <v>#N/A</v>
      </c>
      <c r="AD168" s="42" t="str">
        <f t="shared" si="2"/>
        <v/>
      </c>
      <c r="AE168" s="42" t="str">
        <f>IF(R168="","",AD168*VLOOKUP(R168,リスト!U29:AA856,7,FALSE))</f>
        <v/>
      </c>
      <c r="AF168" s="42" t="str">
        <f t="shared" si="3"/>
        <v/>
      </c>
      <c r="AG168" s="42"/>
      <c r="AH168" s="82"/>
    </row>
    <row r="169" spans="1:34" s="43" customFormat="1">
      <c r="A169" s="42">
        <f t="shared" si="0"/>
        <v>163</v>
      </c>
      <c r="B169" s="42" t="str">
        <f>IFERROR(VLOOKUP(C169,リスト!AI$1:AO427,2,FALSE),"")</f>
        <v/>
      </c>
      <c r="C169" s="42" t="str">
        <f t="shared" si="1"/>
        <v>-</v>
      </c>
      <c r="D169" s="82"/>
      <c r="E169" s="82"/>
      <c r="F169" s="83"/>
      <c r="G169" s="83"/>
      <c r="H169" s="84"/>
      <c r="I169" s="42" t="str">
        <f>IFERROR(VLOOKUP(土発!H169,リスト!G$1:H88,2,FALSE),"")</f>
        <v/>
      </c>
      <c r="J169" s="84"/>
      <c r="K169" s="42" t="str">
        <f>IFERROR(VLOOKUP(土発!J169,リスト!J$1:K223,2,FALSE),"")</f>
        <v/>
      </c>
      <c r="L169" s="84"/>
      <c r="M169" s="42" t="str">
        <f>IFERROR(VLOOKUP(土発!L169,リスト!O$1:P4961,2,FALSE),"")</f>
        <v/>
      </c>
      <c r="N169" s="82"/>
      <c r="O169" s="82" t="e">
        <f>VLOOKUP(Q169,リスト!U28:AA422,2,FALSE)</f>
        <v>#N/A</v>
      </c>
      <c r="P169" s="82" t="e">
        <f>VLOOKUP(O169,リスト!U:AA,2,FALSE)</f>
        <v>#N/A</v>
      </c>
      <c r="Q169" s="84"/>
      <c r="R169" s="45" t="str">
        <f>IFERROR(VLOOKUP(土発!Q169,リスト!W$1:X527,2,FALSE),"")</f>
        <v/>
      </c>
      <c r="S169" s="82"/>
      <c r="T169" s="84"/>
      <c r="U169" s="42" t="str">
        <f>IFERROR(VLOOKUP(T169,リスト!AE$1:AF43,2,FALSE),"")</f>
        <v/>
      </c>
      <c r="V169" s="42" t="str">
        <f>IFERROR(VLOOKUP(T169,リスト!AE$3:AG47,3,FALSE),"")</f>
        <v/>
      </c>
      <c r="W169" s="82"/>
      <c r="X169" s="42" t="str">
        <f>IFERROR(VLOOKUP(J169,リスト!J:L,3,FALSE),"")</f>
        <v/>
      </c>
      <c r="Y169" s="42"/>
      <c r="Z169" s="82"/>
      <c r="AA169" s="82"/>
      <c r="AB169" s="42"/>
      <c r="AC169" s="42" t="e">
        <f>VLOOKUP(土発!R169,リスト!U30:AA219,5,FALSE)</f>
        <v>#N/A</v>
      </c>
      <c r="AD169" s="42" t="str">
        <f t="shared" si="2"/>
        <v/>
      </c>
      <c r="AE169" s="42" t="str">
        <f>IF(R169="","",AD169*VLOOKUP(R169,リスト!U30:AA857,7,FALSE))</f>
        <v/>
      </c>
      <c r="AF169" s="42" t="str">
        <f t="shared" si="3"/>
        <v/>
      </c>
      <c r="AG169" s="42"/>
      <c r="AH169" s="82"/>
    </row>
    <row r="170" spans="1:34" s="43" customFormat="1">
      <c r="A170" s="42">
        <f t="shared" si="0"/>
        <v>164</v>
      </c>
      <c r="B170" s="42" t="str">
        <f>IFERROR(VLOOKUP(C170,リスト!AI$1:AO428,2,FALSE),"")</f>
        <v/>
      </c>
      <c r="C170" s="42" t="str">
        <f t="shared" si="1"/>
        <v>-</v>
      </c>
      <c r="D170" s="82"/>
      <c r="E170" s="82"/>
      <c r="F170" s="83"/>
      <c r="G170" s="83"/>
      <c r="H170" s="84"/>
      <c r="I170" s="42" t="str">
        <f>IFERROR(VLOOKUP(土発!H170,リスト!G$1:H89,2,FALSE),"")</f>
        <v/>
      </c>
      <c r="J170" s="84"/>
      <c r="K170" s="42" t="str">
        <f>IFERROR(VLOOKUP(土発!J170,リスト!J$1:K224,2,FALSE),"")</f>
        <v/>
      </c>
      <c r="L170" s="84"/>
      <c r="M170" s="42" t="str">
        <f>IFERROR(VLOOKUP(土発!L170,リスト!O$1:P4962,2,FALSE),"")</f>
        <v/>
      </c>
      <c r="N170" s="82"/>
      <c r="O170" s="82" t="e">
        <f>VLOOKUP(Q170,リスト!U29:AA423,2,FALSE)</f>
        <v>#N/A</v>
      </c>
      <c r="P170" s="82" t="e">
        <f>VLOOKUP(O170,リスト!U:AA,2,FALSE)</f>
        <v>#N/A</v>
      </c>
      <c r="Q170" s="84"/>
      <c r="R170" s="45" t="str">
        <f>IFERROR(VLOOKUP(土発!Q170,リスト!W$1:X528,2,FALSE),"")</f>
        <v/>
      </c>
      <c r="S170" s="82"/>
      <c r="T170" s="84"/>
      <c r="U170" s="42" t="str">
        <f>IFERROR(VLOOKUP(T170,リスト!AE$1:AF44,2,FALSE),"")</f>
        <v/>
      </c>
      <c r="V170" s="42" t="str">
        <f>IFERROR(VLOOKUP(T170,リスト!AE$3:AG48,3,FALSE),"")</f>
        <v/>
      </c>
      <c r="W170" s="82"/>
      <c r="X170" s="42" t="str">
        <f>IFERROR(VLOOKUP(J170,リスト!J:L,3,FALSE),"")</f>
        <v/>
      </c>
      <c r="Y170" s="42"/>
      <c r="Z170" s="82"/>
      <c r="AA170" s="82"/>
      <c r="AB170" s="42"/>
      <c r="AC170" s="42" t="e">
        <f>VLOOKUP(土発!R170,リスト!U31:AA220,5,FALSE)</f>
        <v>#N/A</v>
      </c>
      <c r="AD170" s="42" t="str">
        <f t="shared" si="2"/>
        <v/>
      </c>
      <c r="AE170" s="42" t="str">
        <f>IF(R170="","",AD170*VLOOKUP(R170,リスト!U31:AA858,7,FALSE))</f>
        <v/>
      </c>
      <c r="AF170" s="42" t="str">
        <f t="shared" si="3"/>
        <v/>
      </c>
      <c r="AG170" s="42"/>
      <c r="AH170" s="82"/>
    </row>
    <row r="171" spans="1:34" s="43" customFormat="1">
      <c r="A171" s="42">
        <f t="shared" si="0"/>
        <v>165</v>
      </c>
      <c r="B171" s="42" t="str">
        <f>IFERROR(VLOOKUP(C171,リスト!AI$1:AO429,2,FALSE),"")</f>
        <v/>
      </c>
      <c r="C171" s="42" t="str">
        <f t="shared" si="1"/>
        <v>-</v>
      </c>
      <c r="D171" s="82"/>
      <c r="E171" s="82"/>
      <c r="F171" s="83"/>
      <c r="G171" s="83"/>
      <c r="H171" s="84"/>
      <c r="I171" s="42" t="str">
        <f>IFERROR(VLOOKUP(土発!H171,リスト!G$1:H90,2,FALSE),"")</f>
        <v/>
      </c>
      <c r="J171" s="84"/>
      <c r="K171" s="42" t="str">
        <f>IFERROR(VLOOKUP(土発!J171,リスト!J$1:K225,2,FALSE),"")</f>
        <v/>
      </c>
      <c r="L171" s="84"/>
      <c r="M171" s="42" t="str">
        <f>IFERROR(VLOOKUP(土発!L171,リスト!O$1:P4963,2,FALSE),"")</f>
        <v/>
      </c>
      <c r="N171" s="82"/>
      <c r="O171" s="82" t="e">
        <f>VLOOKUP(Q171,リスト!U30:AA424,2,FALSE)</f>
        <v>#N/A</v>
      </c>
      <c r="P171" s="82" t="e">
        <f>VLOOKUP(O171,リスト!U:AA,2,FALSE)</f>
        <v>#N/A</v>
      </c>
      <c r="Q171" s="84"/>
      <c r="R171" s="45" t="str">
        <f>IFERROR(VLOOKUP(土発!Q171,リスト!W$1:X529,2,FALSE),"")</f>
        <v/>
      </c>
      <c r="S171" s="82"/>
      <c r="T171" s="84"/>
      <c r="U171" s="42" t="str">
        <f>IFERROR(VLOOKUP(T171,リスト!AE$1:AF45,2,FALSE),"")</f>
        <v/>
      </c>
      <c r="V171" s="42" t="str">
        <f>IFERROR(VLOOKUP(T171,リスト!AE$3:AG49,3,FALSE),"")</f>
        <v/>
      </c>
      <c r="W171" s="82"/>
      <c r="X171" s="42" t="str">
        <f>IFERROR(VLOOKUP(J171,リスト!J:L,3,FALSE),"")</f>
        <v/>
      </c>
      <c r="Y171" s="42"/>
      <c r="Z171" s="82"/>
      <c r="AA171" s="82"/>
      <c r="AB171" s="42"/>
      <c r="AC171" s="42" t="e">
        <f>VLOOKUP(土発!R171,リスト!U32:AA221,5,FALSE)</f>
        <v>#N/A</v>
      </c>
      <c r="AD171" s="42" t="str">
        <f t="shared" si="2"/>
        <v/>
      </c>
      <c r="AE171" s="42" t="str">
        <f>IF(R171="","",AD171*VLOOKUP(R171,リスト!U32:AA859,7,FALSE))</f>
        <v/>
      </c>
      <c r="AF171" s="42" t="str">
        <f t="shared" si="3"/>
        <v/>
      </c>
      <c r="AG171" s="42"/>
      <c r="AH171" s="82"/>
    </row>
    <row r="172" spans="1:34" s="43" customFormat="1">
      <c r="A172" s="42">
        <f t="shared" si="0"/>
        <v>166</v>
      </c>
      <c r="B172" s="42" t="str">
        <f>IFERROR(VLOOKUP(C172,リスト!AI$1:AO430,2,FALSE),"")</f>
        <v/>
      </c>
      <c r="C172" s="42" t="str">
        <f t="shared" si="1"/>
        <v>-</v>
      </c>
      <c r="D172" s="82"/>
      <c r="E172" s="82"/>
      <c r="F172" s="83"/>
      <c r="G172" s="83"/>
      <c r="H172" s="84"/>
      <c r="I172" s="42" t="str">
        <f>IFERROR(VLOOKUP(土発!H172,リスト!G$1:H91,2,FALSE),"")</f>
        <v/>
      </c>
      <c r="J172" s="84"/>
      <c r="K172" s="42" t="str">
        <f>IFERROR(VLOOKUP(土発!J172,リスト!J$1:K226,2,FALSE),"")</f>
        <v/>
      </c>
      <c r="L172" s="84"/>
      <c r="M172" s="42" t="str">
        <f>IFERROR(VLOOKUP(土発!L172,リスト!O$1:P4964,2,FALSE),"")</f>
        <v/>
      </c>
      <c r="N172" s="82"/>
      <c r="O172" s="82" t="e">
        <f>VLOOKUP(Q172,リスト!U31:AA425,2,FALSE)</f>
        <v>#N/A</v>
      </c>
      <c r="P172" s="82" t="e">
        <f>VLOOKUP(O172,リスト!U:AA,2,FALSE)</f>
        <v>#N/A</v>
      </c>
      <c r="Q172" s="84"/>
      <c r="R172" s="45" t="str">
        <f>IFERROR(VLOOKUP(土発!Q172,リスト!W$1:X530,2,FALSE),"")</f>
        <v/>
      </c>
      <c r="S172" s="82"/>
      <c r="T172" s="84"/>
      <c r="U172" s="42" t="str">
        <f>IFERROR(VLOOKUP(T172,リスト!AE$1:AF46,2,FALSE),"")</f>
        <v/>
      </c>
      <c r="V172" s="42" t="str">
        <f>IFERROR(VLOOKUP(T172,リスト!AE$3:AG50,3,FALSE),"")</f>
        <v/>
      </c>
      <c r="W172" s="82"/>
      <c r="X172" s="42" t="str">
        <f>IFERROR(VLOOKUP(J172,リスト!J:L,3,FALSE),"")</f>
        <v/>
      </c>
      <c r="Y172" s="42"/>
      <c r="Z172" s="82"/>
      <c r="AA172" s="82"/>
      <c r="AB172" s="42"/>
      <c r="AC172" s="42" t="e">
        <f>VLOOKUP(土発!R172,リスト!U33:AA222,5,FALSE)</f>
        <v>#N/A</v>
      </c>
      <c r="AD172" s="42" t="str">
        <f t="shared" si="2"/>
        <v/>
      </c>
      <c r="AE172" s="42" t="str">
        <f>IF(R172="","",AD172*VLOOKUP(R172,リスト!U33:AA860,7,FALSE))</f>
        <v/>
      </c>
      <c r="AF172" s="42" t="str">
        <f t="shared" si="3"/>
        <v/>
      </c>
      <c r="AG172" s="42"/>
      <c r="AH172" s="82"/>
    </row>
    <row r="173" spans="1:34" s="43" customFormat="1">
      <c r="A173" s="42">
        <f t="shared" si="0"/>
        <v>167</v>
      </c>
      <c r="B173" s="42" t="str">
        <f>IFERROR(VLOOKUP(C173,リスト!AI$1:AO431,2,FALSE),"")</f>
        <v/>
      </c>
      <c r="C173" s="42" t="str">
        <f t="shared" si="1"/>
        <v>-</v>
      </c>
      <c r="D173" s="82"/>
      <c r="E173" s="82"/>
      <c r="F173" s="83"/>
      <c r="G173" s="83"/>
      <c r="H173" s="84"/>
      <c r="I173" s="42" t="str">
        <f>IFERROR(VLOOKUP(土発!H173,リスト!G$1:H92,2,FALSE),"")</f>
        <v/>
      </c>
      <c r="J173" s="84"/>
      <c r="K173" s="42" t="str">
        <f>IFERROR(VLOOKUP(土発!J173,リスト!J$1:K227,2,FALSE),"")</f>
        <v/>
      </c>
      <c r="L173" s="84"/>
      <c r="M173" s="42" t="str">
        <f>IFERROR(VLOOKUP(土発!L173,リスト!O$1:P4965,2,FALSE),"")</f>
        <v/>
      </c>
      <c r="N173" s="82"/>
      <c r="O173" s="82" t="e">
        <f>VLOOKUP(Q173,リスト!U32:AA426,2,FALSE)</f>
        <v>#N/A</v>
      </c>
      <c r="P173" s="82" t="e">
        <f>VLOOKUP(O173,リスト!U:AA,2,FALSE)</f>
        <v>#N/A</v>
      </c>
      <c r="Q173" s="84"/>
      <c r="R173" s="45" t="str">
        <f>IFERROR(VLOOKUP(土発!Q173,リスト!W$1:X531,2,FALSE),"")</f>
        <v/>
      </c>
      <c r="S173" s="82"/>
      <c r="T173" s="84"/>
      <c r="U173" s="42" t="str">
        <f>IFERROR(VLOOKUP(T173,リスト!AE$1:AF47,2,FALSE),"")</f>
        <v/>
      </c>
      <c r="V173" s="42" t="str">
        <f>IFERROR(VLOOKUP(T173,リスト!AE$3:AG51,3,FALSE),"")</f>
        <v/>
      </c>
      <c r="W173" s="82"/>
      <c r="X173" s="42" t="str">
        <f>IFERROR(VLOOKUP(J173,リスト!J:L,3,FALSE),"")</f>
        <v/>
      </c>
      <c r="Y173" s="42"/>
      <c r="Z173" s="82"/>
      <c r="AA173" s="82"/>
      <c r="AB173" s="42"/>
      <c r="AC173" s="42" t="e">
        <f>VLOOKUP(土発!R173,リスト!U34:AA223,5,FALSE)</f>
        <v>#N/A</v>
      </c>
      <c r="AD173" s="42" t="str">
        <f t="shared" si="2"/>
        <v/>
      </c>
      <c r="AE173" s="42" t="str">
        <f>IF(R173="","",AD173*VLOOKUP(R173,リスト!U34:AA861,7,FALSE))</f>
        <v/>
      </c>
      <c r="AF173" s="42" t="str">
        <f t="shared" si="3"/>
        <v/>
      </c>
      <c r="AG173" s="42"/>
      <c r="AH173" s="82"/>
    </row>
    <row r="174" spans="1:34" s="43" customFormat="1">
      <c r="A174" s="42">
        <f t="shared" si="0"/>
        <v>168</v>
      </c>
      <c r="B174" s="42" t="str">
        <f>IFERROR(VLOOKUP(C174,リスト!AI$1:AO432,2,FALSE),"")</f>
        <v/>
      </c>
      <c r="C174" s="42" t="str">
        <f t="shared" si="1"/>
        <v>-</v>
      </c>
      <c r="D174" s="82"/>
      <c r="E174" s="82"/>
      <c r="F174" s="83"/>
      <c r="G174" s="83"/>
      <c r="H174" s="84"/>
      <c r="I174" s="42" t="str">
        <f>IFERROR(VLOOKUP(土発!H174,リスト!G$1:H93,2,FALSE),"")</f>
        <v/>
      </c>
      <c r="J174" s="84"/>
      <c r="K174" s="42" t="str">
        <f>IFERROR(VLOOKUP(土発!J174,リスト!J$1:K228,2,FALSE),"")</f>
        <v/>
      </c>
      <c r="L174" s="84"/>
      <c r="M174" s="42" t="str">
        <f>IFERROR(VLOOKUP(土発!L174,リスト!O$1:P4966,2,FALSE),"")</f>
        <v/>
      </c>
      <c r="N174" s="82"/>
      <c r="O174" s="82" t="e">
        <f>VLOOKUP(Q174,リスト!U33:AA427,2,FALSE)</f>
        <v>#N/A</v>
      </c>
      <c r="P174" s="82" t="e">
        <f>VLOOKUP(O174,リスト!U:AA,2,FALSE)</f>
        <v>#N/A</v>
      </c>
      <c r="Q174" s="84"/>
      <c r="R174" s="45" t="str">
        <f>IFERROR(VLOOKUP(土発!Q174,リスト!W$1:X532,2,FALSE),"")</f>
        <v/>
      </c>
      <c r="S174" s="82"/>
      <c r="T174" s="84"/>
      <c r="U174" s="42" t="str">
        <f>IFERROR(VLOOKUP(T174,リスト!AE$1:AF48,2,FALSE),"")</f>
        <v/>
      </c>
      <c r="V174" s="42" t="str">
        <f>IFERROR(VLOOKUP(T174,リスト!AE$3:AG52,3,FALSE),"")</f>
        <v/>
      </c>
      <c r="W174" s="82"/>
      <c r="X174" s="42" t="str">
        <f>IFERROR(VLOOKUP(J174,リスト!J:L,3,FALSE),"")</f>
        <v/>
      </c>
      <c r="Y174" s="42"/>
      <c r="Z174" s="82"/>
      <c r="AA174" s="82"/>
      <c r="AB174" s="42"/>
      <c r="AC174" s="42" t="e">
        <f>VLOOKUP(土発!R174,リスト!U35:AA224,5,FALSE)</f>
        <v>#N/A</v>
      </c>
      <c r="AD174" s="42" t="str">
        <f t="shared" si="2"/>
        <v/>
      </c>
      <c r="AE174" s="42" t="str">
        <f>IF(R174="","",AD174*VLOOKUP(R174,リスト!U35:AA862,7,FALSE))</f>
        <v/>
      </c>
      <c r="AF174" s="42" t="str">
        <f t="shared" si="3"/>
        <v/>
      </c>
      <c r="AG174" s="42"/>
      <c r="AH174" s="82"/>
    </row>
    <row r="175" spans="1:34" s="43" customFormat="1">
      <c r="A175" s="42">
        <f t="shared" si="0"/>
        <v>169</v>
      </c>
      <c r="B175" s="42" t="str">
        <f>IFERROR(VLOOKUP(C175,リスト!AI$1:AO433,2,FALSE),"")</f>
        <v/>
      </c>
      <c r="C175" s="42" t="str">
        <f t="shared" si="1"/>
        <v>-</v>
      </c>
      <c r="D175" s="82"/>
      <c r="E175" s="82"/>
      <c r="F175" s="83"/>
      <c r="G175" s="83"/>
      <c r="H175" s="84"/>
      <c r="I175" s="42" t="str">
        <f>IFERROR(VLOOKUP(土発!H175,リスト!G$1:H94,2,FALSE),"")</f>
        <v/>
      </c>
      <c r="J175" s="84"/>
      <c r="K175" s="42" t="str">
        <f>IFERROR(VLOOKUP(土発!J175,リスト!J$1:K229,2,FALSE),"")</f>
        <v/>
      </c>
      <c r="L175" s="84"/>
      <c r="M175" s="42" t="str">
        <f>IFERROR(VLOOKUP(土発!L175,リスト!O$1:P4967,2,FALSE),"")</f>
        <v/>
      </c>
      <c r="N175" s="82"/>
      <c r="O175" s="82" t="e">
        <f>VLOOKUP(Q175,リスト!U34:AA428,2,FALSE)</f>
        <v>#N/A</v>
      </c>
      <c r="P175" s="82" t="e">
        <f>VLOOKUP(O175,リスト!U:AA,2,FALSE)</f>
        <v>#N/A</v>
      </c>
      <c r="Q175" s="84"/>
      <c r="R175" s="45" t="str">
        <f>IFERROR(VLOOKUP(土発!Q175,リスト!W$1:X533,2,FALSE),"")</f>
        <v/>
      </c>
      <c r="S175" s="82"/>
      <c r="T175" s="84"/>
      <c r="U175" s="42" t="str">
        <f>IFERROR(VLOOKUP(T175,リスト!AE$1:AF49,2,FALSE),"")</f>
        <v/>
      </c>
      <c r="V175" s="42" t="str">
        <f>IFERROR(VLOOKUP(T175,リスト!AE$3:AG53,3,FALSE),"")</f>
        <v/>
      </c>
      <c r="W175" s="82"/>
      <c r="X175" s="42" t="str">
        <f>IFERROR(VLOOKUP(J175,リスト!J:L,3,FALSE),"")</f>
        <v/>
      </c>
      <c r="Y175" s="42"/>
      <c r="Z175" s="82"/>
      <c r="AA175" s="82"/>
      <c r="AB175" s="42"/>
      <c r="AC175" s="42" t="e">
        <f>VLOOKUP(土発!R175,リスト!U36:AA225,5,FALSE)</f>
        <v>#N/A</v>
      </c>
      <c r="AD175" s="42" t="str">
        <f t="shared" si="2"/>
        <v/>
      </c>
      <c r="AE175" s="42" t="str">
        <f>IF(R175="","",AD175*VLOOKUP(R175,リスト!U36:AA863,7,FALSE))</f>
        <v/>
      </c>
      <c r="AF175" s="42" t="str">
        <f t="shared" si="3"/>
        <v/>
      </c>
      <c r="AG175" s="42"/>
      <c r="AH175" s="82"/>
    </row>
    <row r="176" spans="1:34" s="43" customFormat="1">
      <c r="A176" s="42">
        <f t="shared" si="0"/>
        <v>170</v>
      </c>
      <c r="B176" s="42" t="str">
        <f>IFERROR(VLOOKUP(C176,リスト!AI$1:AO434,2,FALSE),"")</f>
        <v/>
      </c>
      <c r="C176" s="42" t="str">
        <f t="shared" si="1"/>
        <v>-</v>
      </c>
      <c r="D176" s="82"/>
      <c r="E176" s="82"/>
      <c r="F176" s="83"/>
      <c r="G176" s="83"/>
      <c r="H176" s="84"/>
      <c r="I176" s="42" t="str">
        <f>IFERROR(VLOOKUP(土発!H176,リスト!G$1:H95,2,FALSE),"")</f>
        <v/>
      </c>
      <c r="J176" s="84"/>
      <c r="K176" s="42" t="str">
        <f>IFERROR(VLOOKUP(土発!J176,リスト!J$1:K230,2,FALSE),"")</f>
        <v/>
      </c>
      <c r="L176" s="84"/>
      <c r="M176" s="42" t="str">
        <f>IFERROR(VLOOKUP(土発!L176,リスト!O$1:P4968,2,FALSE),"")</f>
        <v/>
      </c>
      <c r="N176" s="82"/>
      <c r="O176" s="82" t="e">
        <f>VLOOKUP(Q176,リスト!U35:AA429,2,FALSE)</f>
        <v>#N/A</v>
      </c>
      <c r="P176" s="82" t="e">
        <f>VLOOKUP(O176,リスト!U:AA,2,FALSE)</f>
        <v>#N/A</v>
      </c>
      <c r="Q176" s="84"/>
      <c r="R176" s="45" t="str">
        <f>IFERROR(VLOOKUP(土発!Q176,リスト!W$1:X534,2,FALSE),"")</f>
        <v/>
      </c>
      <c r="S176" s="82"/>
      <c r="T176" s="84"/>
      <c r="U176" s="42" t="str">
        <f>IFERROR(VLOOKUP(T176,リスト!AE$1:AF50,2,FALSE),"")</f>
        <v/>
      </c>
      <c r="V176" s="42" t="str">
        <f>IFERROR(VLOOKUP(T176,リスト!AE$3:AG54,3,FALSE),"")</f>
        <v/>
      </c>
      <c r="W176" s="82"/>
      <c r="X176" s="42" t="str">
        <f>IFERROR(VLOOKUP(J176,リスト!J:L,3,FALSE),"")</f>
        <v/>
      </c>
      <c r="Y176" s="42"/>
      <c r="Z176" s="82"/>
      <c r="AA176" s="82"/>
      <c r="AB176" s="42"/>
      <c r="AC176" s="42" t="e">
        <f>VLOOKUP(土発!R176,リスト!U37:AA226,5,FALSE)</f>
        <v>#N/A</v>
      </c>
      <c r="AD176" s="42" t="str">
        <f t="shared" si="2"/>
        <v/>
      </c>
      <c r="AE176" s="42" t="str">
        <f>IF(R176="","",AD176*VLOOKUP(R176,リスト!U37:AA864,7,FALSE))</f>
        <v/>
      </c>
      <c r="AF176" s="42" t="str">
        <f t="shared" si="3"/>
        <v/>
      </c>
      <c r="AG176" s="42"/>
      <c r="AH176" s="82"/>
    </row>
    <row r="177" spans="1:34" s="43" customFormat="1">
      <c r="A177" s="42">
        <f t="shared" si="0"/>
        <v>171</v>
      </c>
      <c r="B177" s="42" t="str">
        <f>IFERROR(VLOOKUP(C177,リスト!AI$1:AO435,2,FALSE),"")</f>
        <v/>
      </c>
      <c r="C177" s="42" t="str">
        <f t="shared" si="1"/>
        <v>-</v>
      </c>
      <c r="D177" s="82"/>
      <c r="E177" s="82"/>
      <c r="F177" s="83"/>
      <c r="G177" s="83"/>
      <c r="H177" s="84"/>
      <c r="I177" s="42" t="str">
        <f>IFERROR(VLOOKUP(土発!H177,リスト!G$1:H96,2,FALSE),"")</f>
        <v/>
      </c>
      <c r="J177" s="84"/>
      <c r="K177" s="42" t="str">
        <f>IFERROR(VLOOKUP(土発!J177,リスト!J$1:K231,2,FALSE),"")</f>
        <v/>
      </c>
      <c r="L177" s="84"/>
      <c r="M177" s="42" t="str">
        <f>IFERROR(VLOOKUP(土発!L177,リスト!O$1:P4969,2,FALSE),"")</f>
        <v/>
      </c>
      <c r="N177" s="82"/>
      <c r="O177" s="82" t="e">
        <f>VLOOKUP(Q177,リスト!U36:AA430,2,FALSE)</f>
        <v>#N/A</v>
      </c>
      <c r="P177" s="82" t="e">
        <f>VLOOKUP(O177,リスト!U:AA,2,FALSE)</f>
        <v>#N/A</v>
      </c>
      <c r="Q177" s="84"/>
      <c r="R177" s="45" t="str">
        <f>IFERROR(VLOOKUP(土発!Q177,リスト!W$1:X535,2,FALSE),"")</f>
        <v/>
      </c>
      <c r="S177" s="82"/>
      <c r="T177" s="84"/>
      <c r="U177" s="42" t="str">
        <f>IFERROR(VLOOKUP(T177,リスト!AE$1:AF51,2,FALSE),"")</f>
        <v/>
      </c>
      <c r="V177" s="42" t="str">
        <f>IFERROR(VLOOKUP(T177,リスト!AE$3:AG55,3,FALSE),"")</f>
        <v/>
      </c>
      <c r="W177" s="82"/>
      <c r="X177" s="42" t="str">
        <f>IFERROR(VLOOKUP(J177,リスト!J:L,3,FALSE),"")</f>
        <v/>
      </c>
      <c r="Y177" s="42"/>
      <c r="Z177" s="82"/>
      <c r="AA177" s="82"/>
      <c r="AB177" s="42"/>
      <c r="AC177" s="42" t="e">
        <f>VLOOKUP(土発!R177,リスト!U38:AA227,5,FALSE)</f>
        <v>#N/A</v>
      </c>
      <c r="AD177" s="42" t="str">
        <f t="shared" si="2"/>
        <v/>
      </c>
      <c r="AE177" s="42" t="str">
        <f>IF(R177="","",AD177*VLOOKUP(R177,リスト!U38:AA865,7,FALSE))</f>
        <v/>
      </c>
      <c r="AF177" s="42" t="str">
        <f t="shared" si="3"/>
        <v/>
      </c>
      <c r="AG177" s="42"/>
      <c r="AH177" s="82"/>
    </row>
    <row r="178" spans="1:34" s="43" customFormat="1">
      <c r="A178" s="42">
        <f t="shared" si="0"/>
        <v>172</v>
      </c>
      <c r="B178" s="42" t="str">
        <f>IFERROR(VLOOKUP(C178,リスト!AI$1:AO436,2,FALSE),"")</f>
        <v/>
      </c>
      <c r="C178" s="42" t="str">
        <f t="shared" si="1"/>
        <v>-</v>
      </c>
      <c r="D178" s="82"/>
      <c r="E178" s="82"/>
      <c r="F178" s="83"/>
      <c r="G178" s="83"/>
      <c r="H178" s="84"/>
      <c r="I178" s="42" t="str">
        <f>IFERROR(VLOOKUP(土発!H178,リスト!G$1:H97,2,FALSE),"")</f>
        <v/>
      </c>
      <c r="J178" s="84"/>
      <c r="K178" s="42" t="str">
        <f>IFERROR(VLOOKUP(土発!J178,リスト!J$1:K232,2,FALSE),"")</f>
        <v/>
      </c>
      <c r="L178" s="84"/>
      <c r="M178" s="42" t="str">
        <f>IFERROR(VLOOKUP(土発!L178,リスト!O$1:P4970,2,FALSE),"")</f>
        <v/>
      </c>
      <c r="N178" s="82"/>
      <c r="O178" s="82" t="e">
        <f>VLOOKUP(Q178,リスト!U37:AA431,2,FALSE)</f>
        <v>#N/A</v>
      </c>
      <c r="P178" s="82" t="e">
        <f>VLOOKUP(O178,リスト!U:AA,2,FALSE)</f>
        <v>#N/A</v>
      </c>
      <c r="Q178" s="84"/>
      <c r="R178" s="45" t="str">
        <f>IFERROR(VLOOKUP(土発!Q178,リスト!W$1:X536,2,FALSE),"")</f>
        <v/>
      </c>
      <c r="S178" s="82"/>
      <c r="T178" s="84"/>
      <c r="U178" s="42" t="str">
        <f>IFERROR(VLOOKUP(T178,リスト!AE$1:AF52,2,FALSE),"")</f>
        <v/>
      </c>
      <c r="V178" s="42" t="str">
        <f>IFERROR(VLOOKUP(T178,リスト!AE$3:AG56,3,FALSE),"")</f>
        <v/>
      </c>
      <c r="W178" s="82"/>
      <c r="X178" s="42" t="str">
        <f>IFERROR(VLOOKUP(J178,リスト!J:L,3,FALSE),"")</f>
        <v/>
      </c>
      <c r="Y178" s="42"/>
      <c r="Z178" s="82"/>
      <c r="AA178" s="82"/>
      <c r="AB178" s="42"/>
      <c r="AC178" s="42" t="e">
        <f>VLOOKUP(土発!R178,リスト!U39:AA228,5,FALSE)</f>
        <v>#N/A</v>
      </c>
      <c r="AD178" s="42" t="str">
        <f t="shared" si="2"/>
        <v/>
      </c>
      <c r="AE178" s="42" t="str">
        <f>IF(R178="","",AD178*VLOOKUP(R178,リスト!U39:AA866,7,FALSE))</f>
        <v/>
      </c>
      <c r="AF178" s="42" t="str">
        <f t="shared" si="3"/>
        <v/>
      </c>
      <c r="AG178" s="42"/>
      <c r="AH178" s="82"/>
    </row>
    <row r="179" spans="1:34" s="43" customFormat="1">
      <c r="A179" s="42">
        <f t="shared" si="0"/>
        <v>173</v>
      </c>
      <c r="B179" s="42" t="str">
        <f>IFERROR(VLOOKUP(C179,リスト!AI$1:AO437,2,FALSE),"")</f>
        <v/>
      </c>
      <c r="C179" s="42" t="str">
        <f t="shared" si="1"/>
        <v>-</v>
      </c>
      <c r="D179" s="82"/>
      <c r="E179" s="82"/>
      <c r="F179" s="83"/>
      <c r="G179" s="83"/>
      <c r="H179" s="84"/>
      <c r="I179" s="42" t="str">
        <f>IFERROR(VLOOKUP(土発!H179,リスト!G$1:H98,2,FALSE),"")</f>
        <v/>
      </c>
      <c r="J179" s="84"/>
      <c r="K179" s="42" t="str">
        <f>IFERROR(VLOOKUP(土発!J179,リスト!J$1:K233,2,FALSE),"")</f>
        <v/>
      </c>
      <c r="L179" s="84"/>
      <c r="M179" s="42" t="str">
        <f>IFERROR(VLOOKUP(土発!L179,リスト!O$1:P4971,2,FALSE),"")</f>
        <v/>
      </c>
      <c r="N179" s="82"/>
      <c r="O179" s="82" t="e">
        <f>VLOOKUP(Q179,リスト!U38:AA432,2,FALSE)</f>
        <v>#N/A</v>
      </c>
      <c r="P179" s="82" t="e">
        <f>VLOOKUP(O179,リスト!U:AA,2,FALSE)</f>
        <v>#N/A</v>
      </c>
      <c r="Q179" s="84"/>
      <c r="R179" s="45" t="str">
        <f>IFERROR(VLOOKUP(土発!Q179,リスト!W$1:X537,2,FALSE),"")</f>
        <v/>
      </c>
      <c r="S179" s="82"/>
      <c r="T179" s="84"/>
      <c r="U179" s="42" t="str">
        <f>IFERROR(VLOOKUP(T179,リスト!AE$1:AF53,2,FALSE),"")</f>
        <v/>
      </c>
      <c r="V179" s="42" t="str">
        <f>IFERROR(VLOOKUP(T179,リスト!AE$3:AG57,3,FALSE),"")</f>
        <v/>
      </c>
      <c r="W179" s="82"/>
      <c r="X179" s="42" t="str">
        <f>IFERROR(VLOOKUP(J179,リスト!J:L,3,FALSE),"")</f>
        <v/>
      </c>
      <c r="Y179" s="42"/>
      <c r="Z179" s="82"/>
      <c r="AA179" s="82"/>
      <c r="AB179" s="42"/>
      <c r="AC179" s="42" t="e">
        <f>VLOOKUP(土発!R179,リスト!U40:AA229,5,FALSE)</f>
        <v>#N/A</v>
      </c>
      <c r="AD179" s="42" t="str">
        <f t="shared" si="2"/>
        <v/>
      </c>
      <c r="AE179" s="42" t="str">
        <f>IF(R179="","",AD179*VLOOKUP(R179,リスト!U40:AA867,7,FALSE))</f>
        <v/>
      </c>
      <c r="AF179" s="42" t="str">
        <f t="shared" si="3"/>
        <v/>
      </c>
      <c r="AG179" s="42"/>
      <c r="AH179" s="82"/>
    </row>
    <row r="180" spans="1:34" s="43" customFormat="1">
      <c r="A180" s="42">
        <f t="shared" si="0"/>
        <v>174</v>
      </c>
      <c r="B180" s="42" t="str">
        <f>IFERROR(VLOOKUP(C180,リスト!AI$1:AO438,2,FALSE),"")</f>
        <v/>
      </c>
      <c r="C180" s="42" t="str">
        <f t="shared" si="1"/>
        <v>-</v>
      </c>
      <c r="D180" s="82"/>
      <c r="E180" s="82"/>
      <c r="F180" s="83"/>
      <c r="G180" s="83"/>
      <c r="H180" s="84"/>
      <c r="I180" s="42" t="str">
        <f>IFERROR(VLOOKUP(土発!H180,リスト!G$1:H99,2,FALSE),"")</f>
        <v/>
      </c>
      <c r="J180" s="84"/>
      <c r="K180" s="42" t="str">
        <f>IFERROR(VLOOKUP(土発!J180,リスト!J$1:K234,2,FALSE),"")</f>
        <v/>
      </c>
      <c r="L180" s="84"/>
      <c r="M180" s="42" t="str">
        <f>IFERROR(VLOOKUP(土発!L180,リスト!O$1:P4972,2,FALSE),"")</f>
        <v/>
      </c>
      <c r="N180" s="82"/>
      <c r="O180" s="82" t="e">
        <f>VLOOKUP(Q180,リスト!U39:AA433,2,FALSE)</f>
        <v>#N/A</v>
      </c>
      <c r="P180" s="82" t="e">
        <f>VLOOKUP(O180,リスト!U:AA,2,FALSE)</f>
        <v>#N/A</v>
      </c>
      <c r="Q180" s="84"/>
      <c r="R180" s="45" t="str">
        <f>IFERROR(VLOOKUP(土発!Q180,リスト!W$1:X538,2,FALSE),"")</f>
        <v/>
      </c>
      <c r="S180" s="82"/>
      <c r="T180" s="84"/>
      <c r="U180" s="42" t="str">
        <f>IFERROR(VLOOKUP(T180,リスト!AE$1:AF54,2,FALSE),"")</f>
        <v/>
      </c>
      <c r="V180" s="42" t="str">
        <f>IFERROR(VLOOKUP(T180,リスト!AE$3:AG58,3,FALSE),"")</f>
        <v/>
      </c>
      <c r="W180" s="82"/>
      <c r="X180" s="42" t="str">
        <f>IFERROR(VLOOKUP(J180,リスト!J:L,3,FALSE),"")</f>
        <v/>
      </c>
      <c r="Y180" s="42"/>
      <c r="Z180" s="82"/>
      <c r="AA180" s="82"/>
      <c r="AB180" s="42"/>
      <c r="AC180" s="42" t="e">
        <f>VLOOKUP(土発!R180,リスト!U41:AA230,5,FALSE)</f>
        <v>#N/A</v>
      </c>
      <c r="AD180" s="42" t="str">
        <f t="shared" si="2"/>
        <v/>
      </c>
      <c r="AE180" s="42" t="str">
        <f>IF(R180="","",AD180*VLOOKUP(R180,リスト!U41:AA868,7,FALSE))</f>
        <v/>
      </c>
      <c r="AF180" s="42" t="str">
        <f t="shared" si="3"/>
        <v/>
      </c>
      <c r="AG180" s="42"/>
      <c r="AH180" s="82"/>
    </row>
    <row r="181" spans="1:34" s="43" customFormat="1">
      <c r="A181" s="42">
        <f t="shared" si="0"/>
        <v>175</v>
      </c>
      <c r="B181" s="42" t="str">
        <f>IFERROR(VLOOKUP(C181,リスト!AI$1:AO439,2,FALSE),"")</f>
        <v/>
      </c>
      <c r="C181" s="42" t="str">
        <f t="shared" si="1"/>
        <v>-</v>
      </c>
      <c r="D181" s="82"/>
      <c r="E181" s="82"/>
      <c r="F181" s="83"/>
      <c r="G181" s="83"/>
      <c r="H181" s="84"/>
      <c r="I181" s="42" t="str">
        <f>IFERROR(VLOOKUP(土発!H181,リスト!G$1:H100,2,FALSE),"")</f>
        <v/>
      </c>
      <c r="J181" s="84"/>
      <c r="K181" s="42" t="str">
        <f>IFERROR(VLOOKUP(土発!J181,リスト!J$1:K235,2,FALSE),"")</f>
        <v/>
      </c>
      <c r="L181" s="84"/>
      <c r="M181" s="42" t="str">
        <f>IFERROR(VLOOKUP(土発!L181,リスト!O$1:P4973,2,FALSE),"")</f>
        <v/>
      </c>
      <c r="N181" s="82"/>
      <c r="O181" s="82" t="e">
        <f>VLOOKUP(Q181,リスト!U40:AA434,2,FALSE)</f>
        <v>#N/A</v>
      </c>
      <c r="P181" s="82" t="e">
        <f>VLOOKUP(O181,リスト!U:AA,2,FALSE)</f>
        <v>#N/A</v>
      </c>
      <c r="Q181" s="84"/>
      <c r="R181" s="45" t="str">
        <f>IFERROR(VLOOKUP(土発!Q181,リスト!W$1:X539,2,FALSE),"")</f>
        <v/>
      </c>
      <c r="S181" s="82"/>
      <c r="T181" s="84"/>
      <c r="U181" s="42" t="str">
        <f>IFERROR(VLOOKUP(T181,リスト!AE$1:AF55,2,FALSE),"")</f>
        <v/>
      </c>
      <c r="V181" s="42" t="str">
        <f>IFERROR(VLOOKUP(T181,リスト!AE$3:AG59,3,FALSE),"")</f>
        <v/>
      </c>
      <c r="W181" s="82"/>
      <c r="X181" s="42" t="str">
        <f>IFERROR(VLOOKUP(J181,リスト!J:L,3,FALSE),"")</f>
        <v/>
      </c>
      <c r="Y181" s="42"/>
      <c r="Z181" s="82"/>
      <c r="AA181" s="82"/>
      <c r="AB181" s="42"/>
      <c r="AC181" s="42" t="e">
        <f>VLOOKUP(土発!R181,リスト!U42:AA231,5,FALSE)</f>
        <v>#N/A</v>
      </c>
      <c r="AD181" s="42" t="str">
        <f t="shared" si="2"/>
        <v/>
      </c>
      <c r="AE181" s="42" t="str">
        <f>IF(R181="","",AD181*VLOOKUP(R181,リスト!U42:AA869,7,FALSE))</f>
        <v/>
      </c>
      <c r="AF181" s="42" t="str">
        <f t="shared" si="3"/>
        <v/>
      </c>
      <c r="AG181" s="42"/>
      <c r="AH181" s="82"/>
    </row>
    <row r="182" spans="1:34" s="43" customFormat="1">
      <c r="A182" s="42">
        <f t="shared" si="0"/>
        <v>176</v>
      </c>
      <c r="B182" s="42" t="str">
        <f>IFERROR(VLOOKUP(C182,リスト!AI$1:AO440,2,FALSE),"")</f>
        <v/>
      </c>
      <c r="C182" s="42" t="str">
        <f t="shared" si="1"/>
        <v>-</v>
      </c>
      <c r="D182" s="82"/>
      <c r="E182" s="82"/>
      <c r="F182" s="83"/>
      <c r="G182" s="83"/>
      <c r="H182" s="84"/>
      <c r="I182" s="42" t="str">
        <f>IFERROR(VLOOKUP(土発!H182,リスト!G$1:H101,2,FALSE),"")</f>
        <v/>
      </c>
      <c r="J182" s="84"/>
      <c r="K182" s="42" t="str">
        <f>IFERROR(VLOOKUP(土発!J182,リスト!J$1:K236,2,FALSE),"")</f>
        <v/>
      </c>
      <c r="L182" s="84"/>
      <c r="M182" s="42" t="str">
        <f>IFERROR(VLOOKUP(土発!L182,リスト!O$1:P4974,2,FALSE),"")</f>
        <v/>
      </c>
      <c r="N182" s="82"/>
      <c r="O182" s="82" t="e">
        <f>VLOOKUP(Q182,リスト!U41:AA435,2,FALSE)</f>
        <v>#N/A</v>
      </c>
      <c r="P182" s="82" t="e">
        <f>VLOOKUP(O182,リスト!U:AA,2,FALSE)</f>
        <v>#N/A</v>
      </c>
      <c r="Q182" s="84"/>
      <c r="R182" s="45" t="str">
        <f>IFERROR(VLOOKUP(土発!Q182,リスト!W$1:X540,2,FALSE),"")</f>
        <v/>
      </c>
      <c r="S182" s="82"/>
      <c r="T182" s="84"/>
      <c r="U182" s="42" t="str">
        <f>IFERROR(VLOOKUP(T182,リスト!AE$1:AF56,2,FALSE),"")</f>
        <v/>
      </c>
      <c r="V182" s="42" t="str">
        <f>IFERROR(VLOOKUP(T182,リスト!AE$3:AG60,3,FALSE),"")</f>
        <v/>
      </c>
      <c r="W182" s="82"/>
      <c r="X182" s="42" t="str">
        <f>IFERROR(VLOOKUP(J182,リスト!J:L,3,FALSE),"")</f>
        <v/>
      </c>
      <c r="Y182" s="42"/>
      <c r="Z182" s="82"/>
      <c r="AA182" s="82"/>
      <c r="AB182" s="42"/>
      <c r="AC182" s="42" t="e">
        <f>VLOOKUP(土発!R182,リスト!U43:AA232,5,FALSE)</f>
        <v>#N/A</v>
      </c>
      <c r="AD182" s="42" t="str">
        <f t="shared" si="2"/>
        <v/>
      </c>
      <c r="AE182" s="42" t="str">
        <f>IF(R182="","",AD182*VLOOKUP(R182,リスト!U43:AA870,7,FALSE))</f>
        <v/>
      </c>
      <c r="AF182" s="42" t="str">
        <f t="shared" si="3"/>
        <v/>
      </c>
      <c r="AG182" s="42"/>
      <c r="AH182" s="82"/>
    </row>
    <row r="183" spans="1:34" s="43" customFormat="1">
      <c r="A183" s="42">
        <f t="shared" si="0"/>
        <v>177</v>
      </c>
      <c r="B183" s="42" t="str">
        <f>IFERROR(VLOOKUP(C183,リスト!AI$1:AO441,2,FALSE),"")</f>
        <v/>
      </c>
      <c r="C183" s="42" t="str">
        <f t="shared" si="1"/>
        <v>-</v>
      </c>
      <c r="D183" s="82"/>
      <c r="E183" s="82"/>
      <c r="F183" s="83"/>
      <c r="G183" s="83"/>
      <c r="H183" s="84"/>
      <c r="I183" s="42" t="str">
        <f>IFERROR(VLOOKUP(土発!H183,リスト!G$1:H102,2,FALSE),"")</f>
        <v/>
      </c>
      <c r="J183" s="84"/>
      <c r="K183" s="42" t="str">
        <f>IFERROR(VLOOKUP(土発!J183,リスト!J$1:K237,2,FALSE),"")</f>
        <v/>
      </c>
      <c r="L183" s="84"/>
      <c r="M183" s="42" t="str">
        <f>IFERROR(VLOOKUP(土発!L183,リスト!O$1:P4975,2,FALSE),"")</f>
        <v/>
      </c>
      <c r="N183" s="82"/>
      <c r="O183" s="82" t="e">
        <f>VLOOKUP(Q183,リスト!U42:AA436,2,FALSE)</f>
        <v>#N/A</v>
      </c>
      <c r="P183" s="82" t="e">
        <f>VLOOKUP(O183,リスト!U:AA,2,FALSE)</f>
        <v>#N/A</v>
      </c>
      <c r="Q183" s="84"/>
      <c r="R183" s="45" t="str">
        <f>IFERROR(VLOOKUP(土発!Q183,リスト!W$1:X541,2,FALSE),"")</f>
        <v/>
      </c>
      <c r="S183" s="82"/>
      <c r="T183" s="84"/>
      <c r="U183" s="42" t="str">
        <f>IFERROR(VLOOKUP(T183,リスト!AE$1:AF57,2,FALSE),"")</f>
        <v/>
      </c>
      <c r="V183" s="42" t="str">
        <f>IFERROR(VLOOKUP(T183,リスト!AE$3:AG61,3,FALSE),"")</f>
        <v/>
      </c>
      <c r="W183" s="82"/>
      <c r="X183" s="42" t="str">
        <f>IFERROR(VLOOKUP(J183,リスト!J:L,3,FALSE),"")</f>
        <v/>
      </c>
      <c r="Y183" s="42"/>
      <c r="Z183" s="82"/>
      <c r="AA183" s="82"/>
      <c r="AB183" s="42"/>
      <c r="AC183" s="42" t="e">
        <f>VLOOKUP(土発!R183,リスト!U44:AA233,5,FALSE)</f>
        <v>#N/A</v>
      </c>
      <c r="AD183" s="42" t="str">
        <f t="shared" si="2"/>
        <v/>
      </c>
      <c r="AE183" s="42" t="str">
        <f>IF(R183="","",AD183*VLOOKUP(R183,リスト!U44:AA871,7,FALSE))</f>
        <v/>
      </c>
      <c r="AF183" s="42" t="str">
        <f t="shared" si="3"/>
        <v/>
      </c>
      <c r="AG183" s="42"/>
      <c r="AH183" s="82"/>
    </row>
    <row r="184" spans="1:34" s="43" customFormat="1">
      <c r="A184" s="42">
        <f t="shared" si="0"/>
        <v>178</v>
      </c>
      <c r="B184" s="42" t="str">
        <f>IFERROR(VLOOKUP(C184,リスト!AI$1:AO442,2,FALSE),"")</f>
        <v/>
      </c>
      <c r="C184" s="42" t="str">
        <f t="shared" si="1"/>
        <v>-</v>
      </c>
      <c r="D184" s="82"/>
      <c r="E184" s="82"/>
      <c r="F184" s="83"/>
      <c r="G184" s="83"/>
      <c r="H184" s="84"/>
      <c r="I184" s="42" t="str">
        <f>IFERROR(VLOOKUP(土発!H184,リスト!G$1:H103,2,FALSE),"")</f>
        <v/>
      </c>
      <c r="J184" s="84"/>
      <c r="K184" s="42" t="str">
        <f>IFERROR(VLOOKUP(土発!J184,リスト!J$1:K238,2,FALSE),"")</f>
        <v/>
      </c>
      <c r="L184" s="84"/>
      <c r="M184" s="42" t="str">
        <f>IFERROR(VLOOKUP(土発!L184,リスト!O$1:P4976,2,FALSE),"")</f>
        <v/>
      </c>
      <c r="N184" s="82"/>
      <c r="O184" s="82" t="e">
        <f>VLOOKUP(Q184,リスト!U43:AA437,2,FALSE)</f>
        <v>#N/A</v>
      </c>
      <c r="P184" s="82" t="e">
        <f>VLOOKUP(O184,リスト!U:AA,2,FALSE)</f>
        <v>#N/A</v>
      </c>
      <c r="Q184" s="84"/>
      <c r="R184" s="45" t="str">
        <f>IFERROR(VLOOKUP(土発!Q184,リスト!W$1:X542,2,FALSE),"")</f>
        <v/>
      </c>
      <c r="S184" s="82"/>
      <c r="T184" s="84"/>
      <c r="U184" s="42" t="str">
        <f>IFERROR(VLOOKUP(T184,リスト!AE$1:AF58,2,FALSE),"")</f>
        <v/>
      </c>
      <c r="V184" s="42" t="str">
        <f>IFERROR(VLOOKUP(T184,リスト!AE$3:AG62,3,FALSE),"")</f>
        <v/>
      </c>
      <c r="W184" s="82"/>
      <c r="X184" s="42" t="str">
        <f>IFERROR(VLOOKUP(J184,リスト!J:L,3,FALSE),"")</f>
        <v/>
      </c>
      <c r="Y184" s="42"/>
      <c r="Z184" s="82"/>
      <c r="AA184" s="82"/>
      <c r="AB184" s="42"/>
      <c r="AC184" s="42" t="e">
        <f>VLOOKUP(土発!R184,リスト!U45:AA234,5,FALSE)</f>
        <v>#N/A</v>
      </c>
      <c r="AD184" s="42" t="str">
        <f t="shared" si="2"/>
        <v/>
      </c>
      <c r="AE184" s="42" t="str">
        <f>IF(R184="","",AD184*VLOOKUP(R184,リスト!U45:AA872,7,FALSE))</f>
        <v/>
      </c>
      <c r="AF184" s="42" t="str">
        <f t="shared" si="3"/>
        <v/>
      </c>
      <c r="AG184" s="42"/>
      <c r="AH184" s="82"/>
    </row>
    <row r="185" spans="1:34" s="43" customFormat="1">
      <c r="A185" s="42">
        <f t="shared" si="0"/>
        <v>179</v>
      </c>
      <c r="B185" s="42" t="str">
        <f>IFERROR(VLOOKUP(C185,リスト!AI$1:AO443,2,FALSE),"")</f>
        <v/>
      </c>
      <c r="C185" s="42" t="str">
        <f t="shared" si="1"/>
        <v>-</v>
      </c>
      <c r="D185" s="82"/>
      <c r="E185" s="82"/>
      <c r="F185" s="83"/>
      <c r="G185" s="83"/>
      <c r="H185" s="84"/>
      <c r="I185" s="42" t="str">
        <f>IFERROR(VLOOKUP(土発!H185,リスト!G$1:H104,2,FALSE),"")</f>
        <v/>
      </c>
      <c r="J185" s="84"/>
      <c r="K185" s="42" t="str">
        <f>IFERROR(VLOOKUP(土発!J185,リスト!J$1:K239,2,FALSE),"")</f>
        <v/>
      </c>
      <c r="L185" s="84"/>
      <c r="M185" s="42" t="str">
        <f>IFERROR(VLOOKUP(土発!L185,リスト!O$1:P4977,2,FALSE),"")</f>
        <v/>
      </c>
      <c r="N185" s="82"/>
      <c r="O185" s="82" t="e">
        <f>VLOOKUP(Q185,リスト!U44:AA438,2,FALSE)</f>
        <v>#N/A</v>
      </c>
      <c r="P185" s="82" t="e">
        <f>VLOOKUP(O185,リスト!U:AA,2,FALSE)</f>
        <v>#N/A</v>
      </c>
      <c r="Q185" s="84"/>
      <c r="R185" s="45" t="str">
        <f>IFERROR(VLOOKUP(土発!Q185,リスト!W$1:X543,2,FALSE),"")</f>
        <v/>
      </c>
      <c r="S185" s="82"/>
      <c r="T185" s="84"/>
      <c r="U185" s="42" t="str">
        <f>IFERROR(VLOOKUP(T185,リスト!AE$1:AF59,2,FALSE),"")</f>
        <v/>
      </c>
      <c r="V185" s="42" t="str">
        <f>IFERROR(VLOOKUP(T185,リスト!AE$3:AG63,3,FALSE),"")</f>
        <v/>
      </c>
      <c r="W185" s="82"/>
      <c r="X185" s="42" t="str">
        <f>IFERROR(VLOOKUP(J185,リスト!J:L,3,FALSE),"")</f>
        <v/>
      </c>
      <c r="Y185" s="42"/>
      <c r="Z185" s="82"/>
      <c r="AA185" s="82"/>
      <c r="AB185" s="42"/>
      <c r="AC185" s="42" t="e">
        <f>VLOOKUP(土発!R185,リスト!U46:AA235,5,FALSE)</f>
        <v>#N/A</v>
      </c>
      <c r="AD185" s="42" t="str">
        <f t="shared" si="2"/>
        <v/>
      </c>
      <c r="AE185" s="42" t="str">
        <f>IF(R185="","",AD185*VLOOKUP(R185,リスト!U46:AA873,7,FALSE))</f>
        <v/>
      </c>
      <c r="AF185" s="42" t="str">
        <f t="shared" si="3"/>
        <v/>
      </c>
      <c r="AG185" s="42"/>
      <c r="AH185" s="82"/>
    </row>
    <row r="186" spans="1:34" s="43" customFormat="1">
      <c r="A186" s="42">
        <f t="shared" si="0"/>
        <v>180</v>
      </c>
      <c r="B186" s="42" t="str">
        <f>IFERROR(VLOOKUP(C186,リスト!AI$1:AO444,2,FALSE),"")</f>
        <v/>
      </c>
      <c r="C186" s="42" t="str">
        <f t="shared" si="1"/>
        <v>-</v>
      </c>
      <c r="D186" s="82"/>
      <c r="E186" s="82"/>
      <c r="F186" s="83"/>
      <c r="G186" s="83"/>
      <c r="H186" s="84"/>
      <c r="I186" s="42" t="str">
        <f>IFERROR(VLOOKUP(土発!H186,リスト!G$1:H144,2,FALSE),"")</f>
        <v/>
      </c>
      <c r="J186" s="84"/>
      <c r="K186" s="42" t="str">
        <f>IFERROR(VLOOKUP(土発!J186,リスト!J$1:K240,2,FALSE),"")</f>
        <v/>
      </c>
      <c r="L186" s="84"/>
      <c r="M186" s="42" t="str">
        <f>IFERROR(VLOOKUP(土発!L186,リスト!O$1:P4978,2,FALSE),"")</f>
        <v/>
      </c>
      <c r="N186" s="82"/>
      <c r="O186" s="82" t="e">
        <f>VLOOKUP(Q186,リスト!U45:AA439,2,FALSE)</f>
        <v>#N/A</v>
      </c>
      <c r="P186" s="82" t="e">
        <f>VLOOKUP(O186,リスト!U:AA,2,FALSE)</f>
        <v>#N/A</v>
      </c>
      <c r="Q186" s="84"/>
      <c r="R186" s="45" t="str">
        <f>IFERROR(VLOOKUP(土発!Q186,リスト!W$1:X544,2,FALSE),"")</f>
        <v/>
      </c>
      <c r="S186" s="82"/>
      <c r="T186" s="84"/>
      <c r="U186" s="42" t="str">
        <f>IFERROR(VLOOKUP(T186,リスト!AE$1:AF60,2,FALSE),"")</f>
        <v/>
      </c>
      <c r="V186" s="42" t="str">
        <f>IFERROR(VLOOKUP(T186,リスト!AE$3:AG64,3,FALSE),"")</f>
        <v/>
      </c>
      <c r="W186" s="82"/>
      <c r="X186" s="42" t="str">
        <f>IFERROR(VLOOKUP(J186,リスト!J:L,3,FALSE),"")</f>
        <v/>
      </c>
      <c r="Y186" s="42"/>
      <c r="Z186" s="82"/>
      <c r="AA186" s="82"/>
      <c r="AB186" s="42"/>
      <c r="AC186" s="42" t="e">
        <f>VLOOKUP(土発!R186,リスト!U47:AA236,5,FALSE)</f>
        <v>#N/A</v>
      </c>
      <c r="AD186" s="42" t="str">
        <f t="shared" si="2"/>
        <v/>
      </c>
      <c r="AE186" s="42" t="str">
        <f>IF(R186="","",AD186*VLOOKUP(R186,リスト!U47:AA874,7,FALSE))</f>
        <v/>
      </c>
      <c r="AF186" s="42" t="str">
        <f t="shared" si="3"/>
        <v/>
      </c>
      <c r="AG186" s="42"/>
      <c r="AH186" s="82"/>
    </row>
    <row r="187" spans="1:34" s="43" customFormat="1">
      <c r="A187" s="42">
        <f t="shared" si="0"/>
        <v>181</v>
      </c>
      <c r="B187" s="42" t="str">
        <f>IFERROR(VLOOKUP(C187,リスト!AI$1:AO445,2,FALSE),"")</f>
        <v/>
      </c>
      <c r="C187" s="42" t="str">
        <f t="shared" si="1"/>
        <v>-</v>
      </c>
      <c r="D187" s="82"/>
      <c r="E187" s="82"/>
      <c r="F187" s="83"/>
      <c r="G187" s="83"/>
      <c r="H187" s="84"/>
      <c r="I187" s="42" t="str">
        <f>IFERROR(VLOOKUP(土発!H187,リスト!G$1:H145,2,FALSE),"")</f>
        <v/>
      </c>
      <c r="J187" s="84"/>
      <c r="K187" s="42" t="str">
        <f>IFERROR(VLOOKUP(土発!J187,リスト!J$1:K241,2,FALSE),"")</f>
        <v/>
      </c>
      <c r="L187" s="84"/>
      <c r="M187" s="42" t="str">
        <f>IFERROR(VLOOKUP(土発!L187,リスト!O$1:P4979,2,FALSE),"")</f>
        <v/>
      </c>
      <c r="N187" s="82"/>
      <c r="O187" s="82" t="e">
        <f>VLOOKUP(Q187,リスト!U46:AA440,2,FALSE)</f>
        <v>#N/A</v>
      </c>
      <c r="P187" s="82" t="e">
        <f>VLOOKUP(O187,リスト!U:AA,2,FALSE)</f>
        <v>#N/A</v>
      </c>
      <c r="Q187" s="84"/>
      <c r="R187" s="45" t="str">
        <f>IFERROR(VLOOKUP(土発!Q187,リスト!W$1:X545,2,FALSE),"")</f>
        <v/>
      </c>
      <c r="S187" s="82"/>
      <c r="T187" s="84"/>
      <c r="U187" s="42" t="str">
        <f>IFERROR(VLOOKUP(T187,リスト!AE$1:AF61,2,FALSE),"")</f>
        <v/>
      </c>
      <c r="V187" s="42" t="str">
        <f>IFERROR(VLOOKUP(T187,リスト!AE$3:AG65,3,FALSE),"")</f>
        <v/>
      </c>
      <c r="W187" s="82"/>
      <c r="X187" s="42" t="str">
        <f>IFERROR(VLOOKUP(J187,リスト!J:L,3,FALSE),"")</f>
        <v/>
      </c>
      <c r="Y187" s="42"/>
      <c r="Z187" s="82"/>
      <c r="AA187" s="82"/>
      <c r="AB187" s="42"/>
      <c r="AC187" s="42" t="e">
        <f>VLOOKUP(土発!R187,リスト!U48:AA237,5,FALSE)</f>
        <v>#N/A</v>
      </c>
      <c r="AD187" s="42" t="str">
        <f t="shared" si="2"/>
        <v/>
      </c>
      <c r="AE187" s="42" t="str">
        <f>IF(R187="","",AD187*VLOOKUP(R187,リスト!U48:AA875,7,FALSE))</f>
        <v/>
      </c>
      <c r="AF187" s="42" t="str">
        <f t="shared" si="3"/>
        <v/>
      </c>
      <c r="AG187" s="42"/>
      <c r="AH187" s="82"/>
    </row>
    <row r="188" spans="1:34" s="43" customFormat="1">
      <c r="A188" s="42">
        <f t="shared" si="0"/>
        <v>182</v>
      </c>
      <c r="B188" s="42" t="str">
        <f>IFERROR(VLOOKUP(C188,リスト!AI$1:AO446,2,FALSE),"")</f>
        <v/>
      </c>
      <c r="C188" s="42" t="str">
        <f t="shared" si="1"/>
        <v>-</v>
      </c>
      <c r="D188" s="82"/>
      <c r="E188" s="82"/>
      <c r="F188" s="83"/>
      <c r="G188" s="83"/>
      <c r="H188" s="84"/>
      <c r="I188" s="42" t="str">
        <f>IFERROR(VLOOKUP(土発!H188,リスト!G$1:H146,2,FALSE),"")</f>
        <v/>
      </c>
      <c r="J188" s="84"/>
      <c r="K188" s="42" t="str">
        <f>IFERROR(VLOOKUP(土発!J188,リスト!J$1:K242,2,FALSE),"")</f>
        <v/>
      </c>
      <c r="L188" s="84"/>
      <c r="M188" s="42" t="str">
        <f>IFERROR(VLOOKUP(土発!L188,リスト!O$1:P4980,2,FALSE),"")</f>
        <v/>
      </c>
      <c r="N188" s="82"/>
      <c r="O188" s="82" t="e">
        <f>VLOOKUP(Q188,リスト!U47:AA441,2,FALSE)</f>
        <v>#N/A</v>
      </c>
      <c r="P188" s="82" t="e">
        <f>VLOOKUP(O188,リスト!U:AA,2,FALSE)</f>
        <v>#N/A</v>
      </c>
      <c r="Q188" s="84"/>
      <c r="R188" s="45" t="str">
        <f>IFERROR(VLOOKUP(土発!Q188,リスト!W$1:X546,2,FALSE),"")</f>
        <v/>
      </c>
      <c r="S188" s="82"/>
      <c r="T188" s="84"/>
      <c r="U188" s="42" t="str">
        <f>IFERROR(VLOOKUP(T188,リスト!AE$1:AF62,2,FALSE),"")</f>
        <v/>
      </c>
      <c r="V188" s="42" t="str">
        <f>IFERROR(VLOOKUP(T188,リスト!AE$3:AG66,3,FALSE),"")</f>
        <v/>
      </c>
      <c r="W188" s="82"/>
      <c r="X188" s="42" t="str">
        <f>IFERROR(VLOOKUP(J188,リスト!J:L,3,FALSE),"")</f>
        <v/>
      </c>
      <c r="Y188" s="42"/>
      <c r="Z188" s="82"/>
      <c r="AA188" s="82"/>
      <c r="AB188" s="42"/>
      <c r="AC188" s="42" t="e">
        <f>VLOOKUP(土発!R188,リスト!U49:AA238,5,FALSE)</f>
        <v>#N/A</v>
      </c>
      <c r="AD188" s="42" t="str">
        <f t="shared" si="2"/>
        <v/>
      </c>
      <c r="AE188" s="42" t="str">
        <f>IF(R188="","",AD188*VLOOKUP(R188,リスト!U49:AA876,7,FALSE))</f>
        <v/>
      </c>
      <c r="AF188" s="42" t="str">
        <f t="shared" si="3"/>
        <v/>
      </c>
      <c r="AG188" s="42"/>
      <c r="AH188" s="82"/>
    </row>
    <row r="189" spans="1:34" s="43" customFormat="1">
      <c r="A189" s="42">
        <f t="shared" si="0"/>
        <v>183</v>
      </c>
      <c r="B189" s="42" t="str">
        <f>IFERROR(VLOOKUP(C189,リスト!AI$1:AO447,2,FALSE),"")</f>
        <v/>
      </c>
      <c r="C189" s="42" t="str">
        <f t="shared" si="1"/>
        <v>-</v>
      </c>
      <c r="D189" s="82"/>
      <c r="E189" s="82"/>
      <c r="F189" s="83"/>
      <c r="G189" s="83"/>
      <c r="H189" s="84"/>
      <c r="I189" s="42" t="str">
        <f>IFERROR(VLOOKUP(土発!H189,リスト!G$1:H147,2,FALSE),"")</f>
        <v/>
      </c>
      <c r="J189" s="84"/>
      <c r="K189" s="42" t="str">
        <f>IFERROR(VLOOKUP(土発!J189,リスト!J$1:K243,2,FALSE),"")</f>
        <v/>
      </c>
      <c r="L189" s="84"/>
      <c r="M189" s="42" t="str">
        <f>IFERROR(VLOOKUP(土発!L189,リスト!O$1:P4981,2,FALSE),"")</f>
        <v/>
      </c>
      <c r="N189" s="82"/>
      <c r="O189" s="82" t="e">
        <f>VLOOKUP(Q189,リスト!U48:AA442,2,FALSE)</f>
        <v>#N/A</v>
      </c>
      <c r="P189" s="82" t="e">
        <f>VLOOKUP(O189,リスト!U:AA,2,FALSE)</f>
        <v>#N/A</v>
      </c>
      <c r="Q189" s="84"/>
      <c r="R189" s="45" t="str">
        <f>IFERROR(VLOOKUP(土発!Q189,リスト!W$1:X547,2,FALSE),"")</f>
        <v/>
      </c>
      <c r="S189" s="82"/>
      <c r="T189" s="84"/>
      <c r="U189" s="42" t="str">
        <f>IFERROR(VLOOKUP(T189,リスト!AE$1:AF63,2,FALSE),"")</f>
        <v/>
      </c>
      <c r="V189" s="42" t="str">
        <f>IFERROR(VLOOKUP(T189,リスト!AE$3:AG67,3,FALSE),"")</f>
        <v/>
      </c>
      <c r="W189" s="82"/>
      <c r="X189" s="42" t="str">
        <f>IFERROR(VLOOKUP(J189,リスト!J:L,3,FALSE),"")</f>
        <v/>
      </c>
      <c r="Y189" s="42"/>
      <c r="Z189" s="82"/>
      <c r="AA189" s="82"/>
      <c r="AB189" s="42"/>
      <c r="AC189" s="42" t="e">
        <f>VLOOKUP(土発!R189,リスト!U50:AA239,5,FALSE)</f>
        <v>#N/A</v>
      </c>
      <c r="AD189" s="42" t="str">
        <f t="shared" si="2"/>
        <v/>
      </c>
      <c r="AE189" s="42" t="str">
        <f>IF(R189="","",AD189*VLOOKUP(R189,リスト!U50:AA877,7,FALSE))</f>
        <v/>
      </c>
      <c r="AF189" s="42" t="str">
        <f t="shared" si="3"/>
        <v/>
      </c>
      <c r="AG189" s="42"/>
      <c r="AH189" s="82"/>
    </row>
    <row r="190" spans="1:34" s="43" customFormat="1">
      <c r="A190" s="42">
        <f t="shared" si="0"/>
        <v>184</v>
      </c>
      <c r="B190" s="42" t="str">
        <f>IFERROR(VLOOKUP(C190,リスト!AI$1:AO448,2,FALSE),"")</f>
        <v/>
      </c>
      <c r="C190" s="42" t="str">
        <f t="shared" si="1"/>
        <v>-</v>
      </c>
      <c r="D190" s="82"/>
      <c r="E190" s="82"/>
      <c r="F190" s="83"/>
      <c r="G190" s="83"/>
      <c r="H190" s="84"/>
      <c r="I190" s="42" t="str">
        <f>IFERROR(VLOOKUP(土発!H190,リスト!G$1:H148,2,FALSE),"")</f>
        <v/>
      </c>
      <c r="J190" s="84"/>
      <c r="K190" s="42" t="str">
        <f>IFERROR(VLOOKUP(土発!J190,リスト!J$1:K244,2,FALSE),"")</f>
        <v/>
      </c>
      <c r="L190" s="84"/>
      <c r="M190" s="42" t="str">
        <f>IFERROR(VLOOKUP(土発!L190,リスト!O$1:P4982,2,FALSE),"")</f>
        <v/>
      </c>
      <c r="N190" s="82"/>
      <c r="O190" s="82" t="e">
        <f>VLOOKUP(Q190,リスト!U49:AA443,2,FALSE)</f>
        <v>#N/A</v>
      </c>
      <c r="P190" s="82" t="e">
        <f>VLOOKUP(O190,リスト!U:AA,2,FALSE)</f>
        <v>#N/A</v>
      </c>
      <c r="Q190" s="84"/>
      <c r="R190" s="45" t="str">
        <f>IFERROR(VLOOKUP(土発!Q190,リスト!W$1:X548,2,FALSE),"")</f>
        <v/>
      </c>
      <c r="S190" s="82"/>
      <c r="T190" s="84"/>
      <c r="U190" s="42" t="str">
        <f>IFERROR(VLOOKUP(T190,リスト!AE$1:AF64,2,FALSE),"")</f>
        <v/>
      </c>
      <c r="V190" s="42" t="str">
        <f>IFERROR(VLOOKUP(T190,リスト!AE$3:AG68,3,FALSE),"")</f>
        <v/>
      </c>
      <c r="W190" s="82"/>
      <c r="X190" s="42" t="str">
        <f>IFERROR(VLOOKUP(J190,リスト!J:L,3,FALSE),"")</f>
        <v/>
      </c>
      <c r="Y190" s="42"/>
      <c r="Z190" s="82"/>
      <c r="AA190" s="82"/>
      <c r="AB190" s="42"/>
      <c r="AC190" s="42" t="e">
        <f>VLOOKUP(土発!R190,リスト!U51:AA240,5,FALSE)</f>
        <v>#N/A</v>
      </c>
      <c r="AD190" s="42" t="str">
        <f t="shared" si="2"/>
        <v/>
      </c>
      <c r="AE190" s="42" t="str">
        <f>IF(R190="","",AD190*VLOOKUP(R190,リスト!U51:AA878,7,FALSE))</f>
        <v/>
      </c>
      <c r="AF190" s="42" t="str">
        <f t="shared" si="3"/>
        <v/>
      </c>
      <c r="AG190" s="42"/>
      <c r="AH190" s="82"/>
    </row>
    <row r="191" spans="1:34" s="43" customFormat="1">
      <c r="A191" s="42">
        <f t="shared" si="0"/>
        <v>185</v>
      </c>
      <c r="B191" s="42" t="str">
        <f>IFERROR(VLOOKUP(C191,リスト!AI$1:AO449,2,FALSE),"")</f>
        <v/>
      </c>
      <c r="C191" s="42" t="str">
        <f t="shared" si="1"/>
        <v>-</v>
      </c>
      <c r="D191" s="82"/>
      <c r="E191" s="82"/>
      <c r="F191" s="83"/>
      <c r="G191" s="83"/>
      <c r="H191" s="84"/>
      <c r="I191" s="42" t="str">
        <f>IFERROR(VLOOKUP(土発!H191,リスト!G$1:H149,2,FALSE),"")</f>
        <v/>
      </c>
      <c r="J191" s="84"/>
      <c r="K191" s="42" t="str">
        <f>IFERROR(VLOOKUP(土発!J191,リスト!J$1:K245,2,FALSE),"")</f>
        <v/>
      </c>
      <c r="L191" s="84"/>
      <c r="M191" s="42" t="str">
        <f>IFERROR(VLOOKUP(土発!L191,リスト!O$1:P4983,2,FALSE),"")</f>
        <v/>
      </c>
      <c r="N191" s="82"/>
      <c r="O191" s="82" t="e">
        <f>VLOOKUP(Q191,リスト!U50:AA444,2,FALSE)</f>
        <v>#N/A</v>
      </c>
      <c r="P191" s="82" t="e">
        <f>VLOOKUP(O191,リスト!U:AA,2,FALSE)</f>
        <v>#N/A</v>
      </c>
      <c r="Q191" s="84"/>
      <c r="R191" s="45" t="str">
        <f>IFERROR(VLOOKUP(土発!Q191,リスト!W$1:X549,2,FALSE),"")</f>
        <v/>
      </c>
      <c r="S191" s="82"/>
      <c r="T191" s="84"/>
      <c r="U191" s="42" t="str">
        <f>IFERROR(VLOOKUP(T191,リスト!AE$1:AF65,2,FALSE),"")</f>
        <v/>
      </c>
      <c r="V191" s="42" t="str">
        <f>IFERROR(VLOOKUP(T191,リスト!AE$3:AG69,3,FALSE),"")</f>
        <v/>
      </c>
      <c r="W191" s="82"/>
      <c r="X191" s="42" t="str">
        <f>IFERROR(VLOOKUP(J191,リスト!J:L,3,FALSE),"")</f>
        <v/>
      </c>
      <c r="Y191" s="42"/>
      <c r="Z191" s="82"/>
      <c r="AA191" s="82"/>
      <c r="AB191" s="42"/>
      <c r="AC191" s="42" t="e">
        <f>VLOOKUP(土発!R191,リスト!U52:AA241,5,FALSE)</f>
        <v>#N/A</v>
      </c>
      <c r="AD191" s="42" t="str">
        <f t="shared" si="2"/>
        <v/>
      </c>
      <c r="AE191" s="42" t="str">
        <f>IF(R191="","",AD191*VLOOKUP(R191,リスト!U52:AA879,7,FALSE))</f>
        <v/>
      </c>
      <c r="AF191" s="42" t="str">
        <f t="shared" si="3"/>
        <v/>
      </c>
      <c r="AG191" s="42"/>
      <c r="AH191" s="82"/>
    </row>
    <row r="192" spans="1:34" s="43" customFormat="1">
      <c r="A192" s="42">
        <f t="shared" si="0"/>
        <v>186</v>
      </c>
      <c r="B192" s="42" t="str">
        <f>IFERROR(VLOOKUP(C192,リスト!AI$1:AO450,2,FALSE),"")</f>
        <v/>
      </c>
      <c r="C192" s="42" t="str">
        <f t="shared" si="1"/>
        <v>-</v>
      </c>
      <c r="D192" s="82"/>
      <c r="E192" s="82"/>
      <c r="F192" s="83"/>
      <c r="G192" s="83"/>
      <c r="H192" s="84"/>
      <c r="I192" s="42" t="str">
        <f>IFERROR(VLOOKUP(土発!H192,リスト!G$1:H150,2,FALSE),"")</f>
        <v/>
      </c>
      <c r="J192" s="84"/>
      <c r="K192" s="42" t="str">
        <f>IFERROR(VLOOKUP(土発!J192,リスト!J$1:K246,2,FALSE),"")</f>
        <v/>
      </c>
      <c r="L192" s="84"/>
      <c r="M192" s="42" t="str">
        <f>IFERROR(VLOOKUP(土発!L192,リスト!O$1:P4984,2,FALSE),"")</f>
        <v/>
      </c>
      <c r="N192" s="82"/>
      <c r="O192" s="82" t="e">
        <f>VLOOKUP(Q192,リスト!U51:AA445,2,FALSE)</f>
        <v>#N/A</v>
      </c>
      <c r="P192" s="82" t="e">
        <f>VLOOKUP(O192,リスト!U:AA,2,FALSE)</f>
        <v>#N/A</v>
      </c>
      <c r="Q192" s="84"/>
      <c r="R192" s="45" t="str">
        <f>IFERROR(VLOOKUP(土発!Q192,リスト!W$1:X550,2,FALSE),"")</f>
        <v/>
      </c>
      <c r="S192" s="82"/>
      <c r="T192" s="84"/>
      <c r="U192" s="42" t="str">
        <f>IFERROR(VLOOKUP(T192,リスト!AE$1:AF66,2,FALSE),"")</f>
        <v/>
      </c>
      <c r="V192" s="42" t="str">
        <f>IFERROR(VLOOKUP(T192,リスト!AE$3:AG70,3,FALSE),"")</f>
        <v/>
      </c>
      <c r="W192" s="82"/>
      <c r="X192" s="42" t="str">
        <f>IFERROR(VLOOKUP(J192,リスト!J:L,3,FALSE),"")</f>
        <v/>
      </c>
      <c r="Y192" s="42"/>
      <c r="Z192" s="82"/>
      <c r="AA192" s="82"/>
      <c r="AB192" s="42"/>
      <c r="AC192" s="42" t="e">
        <f>VLOOKUP(土発!R192,リスト!U53:AA242,5,FALSE)</f>
        <v>#N/A</v>
      </c>
      <c r="AD192" s="42" t="str">
        <f t="shared" si="2"/>
        <v/>
      </c>
      <c r="AE192" s="42" t="str">
        <f>IF(R192="","",AD192*VLOOKUP(R192,リスト!U53:AA880,7,FALSE))</f>
        <v/>
      </c>
      <c r="AF192" s="42" t="str">
        <f t="shared" si="3"/>
        <v/>
      </c>
      <c r="AG192" s="42"/>
      <c r="AH192" s="82"/>
    </row>
    <row r="193" spans="1:34" s="43" customFormat="1">
      <c r="A193" s="42">
        <f t="shared" si="0"/>
        <v>187</v>
      </c>
      <c r="B193" s="42" t="str">
        <f>IFERROR(VLOOKUP(C193,リスト!AI$1:AO451,2,FALSE),"")</f>
        <v/>
      </c>
      <c r="C193" s="42" t="str">
        <f t="shared" si="1"/>
        <v>-</v>
      </c>
      <c r="D193" s="82"/>
      <c r="E193" s="82"/>
      <c r="F193" s="83"/>
      <c r="G193" s="83"/>
      <c r="H193" s="84"/>
      <c r="I193" s="42" t="str">
        <f>IFERROR(VLOOKUP(土発!H193,リスト!G$1:H151,2,FALSE),"")</f>
        <v/>
      </c>
      <c r="J193" s="84"/>
      <c r="K193" s="42" t="str">
        <f>IFERROR(VLOOKUP(土発!J193,リスト!J$1:K247,2,FALSE),"")</f>
        <v/>
      </c>
      <c r="L193" s="84"/>
      <c r="M193" s="42" t="str">
        <f>IFERROR(VLOOKUP(土発!L193,リスト!O$1:P4985,2,FALSE),"")</f>
        <v/>
      </c>
      <c r="N193" s="82"/>
      <c r="O193" s="82" t="e">
        <f>VLOOKUP(Q193,リスト!U52:AA446,2,FALSE)</f>
        <v>#N/A</v>
      </c>
      <c r="P193" s="82" t="e">
        <f>VLOOKUP(O193,リスト!U:AA,2,FALSE)</f>
        <v>#N/A</v>
      </c>
      <c r="Q193" s="84"/>
      <c r="R193" s="45" t="str">
        <f>IFERROR(VLOOKUP(土発!Q193,リスト!W$1:X551,2,FALSE),"")</f>
        <v/>
      </c>
      <c r="S193" s="82"/>
      <c r="T193" s="84"/>
      <c r="U193" s="42" t="str">
        <f>IFERROR(VLOOKUP(T193,リスト!AE$1:AF67,2,FALSE),"")</f>
        <v/>
      </c>
      <c r="V193" s="42" t="str">
        <f>IFERROR(VLOOKUP(T193,リスト!AE$3:AG71,3,FALSE),"")</f>
        <v/>
      </c>
      <c r="W193" s="82"/>
      <c r="X193" s="42" t="str">
        <f>IFERROR(VLOOKUP(J193,リスト!J:L,3,FALSE),"")</f>
        <v/>
      </c>
      <c r="Y193" s="42"/>
      <c r="Z193" s="82"/>
      <c r="AA193" s="82"/>
      <c r="AB193" s="42"/>
      <c r="AC193" s="42" t="e">
        <f>VLOOKUP(土発!R193,リスト!U54:AA243,5,FALSE)</f>
        <v>#N/A</v>
      </c>
      <c r="AD193" s="42" t="str">
        <f t="shared" si="2"/>
        <v/>
      </c>
      <c r="AE193" s="42" t="str">
        <f>IF(R193="","",AD193*VLOOKUP(R193,リスト!U54:AA881,7,FALSE))</f>
        <v/>
      </c>
      <c r="AF193" s="42" t="str">
        <f t="shared" si="3"/>
        <v/>
      </c>
      <c r="AG193" s="42"/>
      <c r="AH193" s="82"/>
    </row>
    <row r="194" spans="1:34" s="43" customFormat="1">
      <c r="A194" s="42">
        <f t="shared" si="0"/>
        <v>188</v>
      </c>
      <c r="B194" s="42" t="str">
        <f>IFERROR(VLOOKUP(C194,リスト!AI$1:AO452,2,FALSE),"")</f>
        <v/>
      </c>
      <c r="C194" s="42" t="str">
        <f t="shared" si="1"/>
        <v>-</v>
      </c>
      <c r="D194" s="82"/>
      <c r="E194" s="82"/>
      <c r="F194" s="83"/>
      <c r="G194" s="83"/>
      <c r="H194" s="84"/>
      <c r="I194" s="42" t="str">
        <f>IFERROR(VLOOKUP(土発!H194,リスト!G$1:H152,2,FALSE),"")</f>
        <v/>
      </c>
      <c r="J194" s="84"/>
      <c r="K194" s="42" t="str">
        <f>IFERROR(VLOOKUP(土発!J194,リスト!J$1:K248,2,FALSE),"")</f>
        <v/>
      </c>
      <c r="L194" s="84"/>
      <c r="M194" s="42" t="str">
        <f>IFERROR(VLOOKUP(土発!L194,リスト!O$1:P4986,2,FALSE),"")</f>
        <v/>
      </c>
      <c r="N194" s="82"/>
      <c r="O194" s="82" t="e">
        <f>VLOOKUP(Q194,リスト!U53:AA447,2,FALSE)</f>
        <v>#N/A</v>
      </c>
      <c r="P194" s="82" t="e">
        <f>VLOOKUP(O194,リスト!U:AA,2,FALSE)</f>
        <v>#N/A</v>
      </c>
      <c r="Q194" s="84"/>
      <c r="R194" s="45" t="str">
        <f>IFERROR(VLOOKUP(土発!Q194,リスト!W$1:X552,2,FALSE),"")</f>
        <v/>
      </c>
      <c r="S194" s="82"/>
      <c r="T194" s="84"/>
      <c r="U194" s="42" t="str">
        <f>IFERROR(VLOOKUP(T194,リスト!AE$1:AF68,2,FALSE),"")</f>
        <v/>
      </c>
      <c r="V194" s="42" t="str">
        <f>IFERROR(VLOOKUP(T194,リスト!AE$3:AG72,3,FALSE),"")</f>
        <v/>
      </c>
      <c r="W194" s="82"/>
      <c r="X194" s="42" t="str">
        <f>IFERROR(VLOOKUP(J194,リスト!J:L,3,FALSE),"")</f>
        <v/>
      </c>
      <c r="Y194" s="42"/>
      <c r="Z194" s="82"/>
      <c r="AA194" s="82"/>
      <c r="AB194" s="42"/>
      <c r="AC194" s="42" t="e">
        <f>VLOOKUP(土発!R194,リスト!U55:AA244,5,FALSE)</f>
        <v>#N/A</v>
      </c>
      <c r="AD194" s="42" t="str">
        <f t="shared" si="2"/>
        <v/>
      </c>
      <c r="AE194" s="42" t="str">
        <f>IF(R194="","",AD194*VLOOKUP(R194,リスト!U55:AA882,7,FALSE))</f>
        <v/>
      </c>
      <c r="AF194" s="42" t="str">
        <f t="shared" si="3"/>
        <v/>
      </c>
      <c r="AG194" s="42"/>
      <c r="AH194" s="82"/>
    </row>
    <row r="195" spans="1:34" s="43" customFormat="1">
      <c r="A195" s="42">
        <f t="shared" si="0"/>
        <v>189</v>
      </c>
      <c r="B195" s="42" t="str">
        <f>IFERROR(VLOOKUP(C195,リスト!AI$1:AO453,2,FALSE),"")</f>
        <v/>
      </c>
      <c r="C195" s="42" t="str">
        <f t="shared" si="1"/>
        <v>-</v>
      </c>
      <c r="D195" s="82"/>
      <c r="E195" s="82"/>
      <c r="F195" s="83"/>
      <c r="G195" s="83"/>
      <c r="H195" s="84"/>
      <c r="I195" s="42" t="str">
        <f>IFERROR(VLOOKUP(土発!H195,リスト!G$1:H153,2,FALSE),"")</f>
        <v/>
      </c>
      <c r="J195" s="84"/>
      <c r="K195" s="42" t="str">
        <f>IFERROR(VLOOKUP(土発!J195,リスト!J$1:K249,2,FALSE),"")</f>
        <v/>
      </c>
      <c r="L195" s="84"/>
      <c r="M195" s="42" t="str">
        <f>IFERROR(VLOOKUP(土発!L195,リスト!O$1:P4987,2,FALSE),"")</f>
        <v/>
      </c>
      <c r="N195" s="82"/>
      <c r="O195" s="82" t="e">
        <f>VLOOKUP(Q195,リスト!U54:AA448,2,FALSE)</f>
        <v>#N/A</v>
      </c>
      <c r="P195" s="82" t="e">
        <f>VLOOKUP(O195,リスト!U:AA,2,FALSE)</f>
        <v>#N/A</v>
      </c>
      <c r="Q195" s="84"/>
      <c r="R195" s="45" t="str">
        <f>IFERROR(VLOOKUP(土発!Q195,リスト!W$1:X553,2,FALSE),"")</f>
        <v/>
      </c>
      <c r="S195" s="82"/>
      <c r="T195" s="84"/>
      <c r="U195" s="42" t="str">
        <f>IFERROR(VLOOKUP(T195,リスト!AE$1:AF69,2,FALSE),"")</f>
        <v/>
      </c>
      <c r="V195" s="42" t="str">
        <f>IFERROR(VLOOKUP(T195,リスト!AE$3:AG73,3,FALSE),"")</f>
        <v/>
      </c>
      <c r="W195" s="82"/>
      <c r="X195" s="42" t="str">
        <f>IFERROR(VLOOKUP(J195,リスト!J:L,3,FALSE),"")</f>
        <v/>
      </c>
      <c r="Y195" s="42"/>
      <c r="Z195" s="82"/>
      <c r="AA195" s="82"/>
      <c r="AB195" s="42"/>
      <c r="AC195" s="42" t="e">
        <f>VLOOKUP(土発!R195,リスト!U56:AA245,5,FALSE)</f>
        <v>#N/A</v>
      </c>
      <c r="AD195" s="42" t="str">
        <f t="shared" si="2"/>
        <v/>
      </c>
      <c r="AE195" s="42" t="str">
        <f>IF(R195="","",AD195*VLOOKUP(R195,リスト!U56:AA883,7,FALSE))</f>
        <v/>
      </c>
      <c r="AF195" s="42" t="str">
        <f t="shared" si="3"/>
        <v/>
      </c>
      <c r="AG195" s="42"/>
      <c r="AH195" s="82"/>
    </row>
    <row r="196" spans="1:34" s="43" customFormat="1">
      <c r="A196" s="42">
        <f t="shared" si="0"/>
        <v>190</v>
      </c>
      <c r="B196" s="42" t="str">
        <f>IFERROR(VLOOKUP(C196,リスト!AI$1:AO454,2,FALSE),"")</f>
        <v/>
      </c>
      <c r="C196" s="42" t="str">
        <f t="shared" si="1"/>
        <v>-</v>
      </c>
      <c r="D196" s="82"/>
      <c r="E196" s="82"/>
      <c r="F196" s="83"/>
      <c r="G196" s="83"/>
      <c r="H196" s="84"/>
      <c r="I196" s="42" t="str">
        <f>IFERROR(VLOOKUP(土発!H196,リスト!G$1:H154,2,FALSE),"")</f>
        <v/>
      </c>
      <c r="J196" s="84"/>
      <c r="K196" s="42" t="str">
        <f>IFERROR(VLOOKUP(土発!J196,リスト!J$1:K250,2,FALSE),"")</f>
        <v/>
      </c>
      <c r="L196" s="84"/>
      <c r="M196" s="42" t="str">
        <f>IFERROR(VLOOKUP(土発!L196,リスト!O$1:P4988,2,FALSE),"")</f>
        <v/>
      </c>
      <c r="N196" s="82"/>
      <c r="O196" s="82" t="e">
        <f>VLOOKUP(Q196,リスト!U55:AA449,2,FALSE)</f>
        <v>#N/A</v>
      </c>
      <c r="P196" s="82" t="e">
        <f>VLOOKUP(O196,リスト!U:AA,2,FALSE)</f>
        <v>#N/A</v>
      </c>
      <c r="Q196" s="84"/>
      <c r="R196" s="45" t="str">
        <f>IFERROR(VLOOKUP(土発!Q196,リスト!W$1:X554,2,FALSE),"")</f>
        <v/>
      </c>
      <c r="S196" s="82"/>
      <c r="T196" s="84"/>
      <c r="U196" s="42" t="str">
        <f>IFERROR(VLOOKUP(T196,リスト!AE$1:AF70,2,FALSE),"")</f>
        <v/>
      </c>
      <c r="V196" s="42" t="str">
        <f>IFERROR(VLOOKUP(T196,リスト!AE$3:AG74,3,FALSE),"")</f>
        <v/>
      </c>
      <c r="W196" s="82"/>
      <c r="X196" s="42" t="str">
        <f>IFERROR(VLOOKUP(J196,リスト!J:L,3,FALSE),"")</f>
        <v/>
      </c>
      <c r="Y196" s="42"/>
      <c r="Z196" s="82"/>
      <c r="AA196" s="82"/>
      <c r="AB196" s="42"/>
      <c r="AC196" s="42" t="e">
        <f>VLOOKUP(土発!R196,リスト!U57:AA246,5,FALSE)</f>
        <v>#N/A</v>
      </c>
      <c r="AD196" s="42" t="str">
        <f t="shared" si="2"/>
        <v/>
      </c>
      <c r="AE196" s="42" t="str">
        <f>IF(R196="","",AD196*VLOOKUP(R196,リスト!U57:AA884,7,FALSE))</f>
        <v/>
      </c>
      <c r="AF196" s="42" t="str">
        <f t="shared" si="3"/>
        <v/>
      </c>
      <c r="AG196" s="42"/>
      <c r="AH196" s="82"/>
    </row>
    <row r="197" spans="1:34" s="43" customFormat="1">
      <c r="A197" s="42">
        <f t="shared" si="0"/>
        <v>191</v>
      </c>
      <c r="B197" s="42" t="str">
        <f>IFERROR(VLOOKUP(C197,リスト!AI$1:AO455,2,FALSE),"")</f>
        <v/>
      </c>
      <c r="C197" s="42" t="str">
        <f t="shared" si="1"/>
        <v>-</v>
      </c>
      <c r="D197" s="82"/>
      <c r="E197" s="82"/>
      <c r="F197" s="83"/>
      <c r="G197" s="83"/>
      <c r="H197" s="84"/>
      <c r="I197" s="42" t="str">
        <f>IFERROR(VLOOKUP(土発!H197,リスト!G$1:H155,2,FALSE),"")</f>
        <v/>
      </c>
      <c r="J197" s="84"/>
      <c r="K197" s="42" t="str">
        <f>IFERROR(VLOOKUP(土発!J197,リスト!J$1:K251,2,FALSE),"")</f>
        <v/>
      </c>
      <c r="L197" s="84"/>
      <c r="M197" s="42" t="str">
        <f>IFERROR(VLOOKUP(土発!L197,リスト!O$1:P4989,2,FALSE),"")</f>
        <v/>
      </c>
      <c r="N197" s="82"/>
      <c r="O197" s="82" t="e">
        <f>VLOOKUP(Q197,リスト!U56:AA450,2,FALSE)</f>
        <v>#N/A</v>
      </c>
      <c r="P197" s="82" t="e">
        <f>VLOOKUP(O197,リスト!U:AA,2,FALSE)</f>
        <v>#N/A</v>
      </c>
      <c r="Q197" s="84"/>
      <c r="R197" s="45" t="str">
        <f>IFERROR(VLOOKUP(土発!Q197,リスト!W$1:X555,2,FALSE),"")</f>
        <v/>
      </c>
      <c r="S197" s="82"/>
      <c r="T197" s="84"/>
      <c r="U197" s="42" t="str">
        <f>IFERROR(VLOOKUP(T197,リスト!AE$1:AF71,2,FALSE),"")</f>
        <v/>
      </c>
      <c r="V197" s="42" t="str">
        <f>IFERROR(VLOOKUP(T197,リスト!AE$3:AG75,3,FALSE),"")</f>
        <v/>
      </c>
      <c r="W197" s="82"/>
      <c r="X197" s="42" t="str">
        <f>IFERROR(VLOOKUP(J197,リスト!J:L,3,FALSE),"")</f>
        <v/>
      </c>
      <c r="Y197" s="42"/>
      <c r="Z197" s="82"/>
      <c r="AA197" s="82"/>
      <c r="AB197" s="42"/>
      <c r="AC197" s="42" t="e">
        <f>VLOOKUP(土発!R197,リスト!U58:AA247,5,FALSE)</f>
        <v>#N/A</v>
      </c>
      <c r="AD197" s="42" t="str">
        <f t="shared" si="2"/>
        <v/>
      </c>
      <c r="AE197" s="42" t="str">
        <f>IF(R197="","",AD197*VLOOKUP(R197,リスト!U58:AA885,7,FALSE))</f>
        <v/>
      </c>
      <c r="AF197" s="42" t="str">
        <f t="shared" si="3"/>
        <v/>
      </c>
      <c r="AG197" s="42"/>
      <c r="AH197" s="82"/>
    </row>
    <row r="198" spans="1:34" s="43" customFormat="1">
      <c r="A198" s="42">
        <f t="shared" si="0"/>
        <v>192</v>
      </c>
      <c r="B198" s="42" t="str">
        <f>IFERROR(VLOOKUP(C198,リスト!AI$1:AO456,2,FALSE),"")</f>
        <v/>
      </c>
      <c r="C198" s="42" t="str">
        <f t="shared" si="1"/>
        <v>-</v>
      </c>
      <c r="D198" s="82"/>
      <c r="E198" s="82"/>
      <c r="F198" s="83"/>
      <c r="G198" s="83"/>
      <c r="H198" s="84"/>
      <c r="I198" s="42" t="str">
        <f>IFERROR(VLOOKUP(土発!H198,リスト!G$1:H156,2,FALSE),"")</f>
        <v/>
      </c>
      <c r="J198" s="84"/>
      <c r="K198" s="42" t="str">
        <f>IFERROR(VLOOKUP(土発!J198,リスト!J$1:K252,2,FALSE),"")</f>
        <v/>
      </c>
      <c r="L198" s="84"/>
      <c r="M198" s="42" t="str">
        <f>IFERROR(VLOOKUP(土発!L198,リスト!O$1:P4990,2,FALSE),"")</f>
        <v/>
      </c>
      <c r="N198" s="82"/>
      <c r="O198" s="82" t="e">
        <f>VLOOKUP(Q198,リスト!U57:AA451,2,FALSE)</f>
        <v>#N/A</v>
      </c>
      <c r="P198" s="82" t="e">
        <f>VLOOKUP(O198,リスト!U:AA,2,FALSE)</f>
        <v>#N/A</v>
      </c>
      <c r="Q198" s="84"/>
      <c r="R198" s="45" t="str">
        <f>IFERROR(VLOOKUP(土発!Q198,リスト!W$1:X556,2,FALSE),"")</f>
        <v/>
      </c>
      <c r="S198" s="82"/>
      <c r="T198" s="84"/>
      <c r="U198" s="42" t="str">
        <f>IFERROR(VLOOKUP(T198,リスト!AE$1:AF72,2,FALSE),"")</f>
        <v/>
      </c>
      <c r="V198" s="42" t="str">
        <f>IFERROR(VLOOKUP(T198,リスト!AE$3:AG76,3,FALSE),"")</f>
        <v/>
      </c>
      <c r="W198" s="82"/>
      <c r="X198" s="42" t="str">
        <f>IFERROR(VLOOKUP(J198,リスト!J:L,3,FALSE),"")</f>
        <v/>
      </c>
      <c r="Y198" s="42"/>
      <c r="Z198" s="82"/>
      <c r="AA198" s="82"/>
      <c r="AB198" s="42"/>
      <c r="AC198" s="42" t="e">
        <f>VLOOKUP(土発!R198,リスト!U59:AA248,5,FALSE)</f>
        <v>#N/A</v>
      </c>
      <c r="AD198" s="42" t="str">
        <f t="shared" si="2"/>
        <v/>
      </c>
      <c r="AE198" s="42" t="str">
        <f>IF(R198="","",AD198*VLOOKUP(R198,リスト!U59:AA886,7,FALSE))</f>
        <v/>
      </c>
      <c r="AF198" s="42" t="str">
        <f t="shared" si="3"/>
        <v/>
      </c>
      <c r="AG198" s="42"/>
      <c r="AH198" s="82"/>
    </row>
    <row r="199" spans="1:34" s="43" customFormat="1">
      <c r="A199" s="42">
        <f t="shared" si="0"/>
        <v>193</v>
      </c>
      <c r="B199" s="42" t="str">
        <f>IFERROR(VLOOKUP(C199,リスト!AI$1:AO457,2,FALSE),"")</f>
        <v/>
      </c>
      <c r="C199" s="42" t="str">
        <f t="shared" si="1"/>
        <v>-</v>
      </c>
      <c r="D199" s="82"/>
      <c r="E199" s="82"/>
      <c r="F199" s="83"/>
      <c r="G199" s="83"/>
      <c r="H199" s="84"/>
      <c r="I199" s="42" t="str">
        <f>IFERROR(VLOOKUP(土発!H199,リスト!G$1:H157,2,FALSE),"")</f>
        <v/>
      </c>
      <c r="J199" s="84"/>
      <c r="K199" s="42" t="str">
        <f>IFERROR(VLOOKUP(土発!J199,リスト!J$1:K253,2,FALSE),"")</f>
        <v/>
      </c>
      <c r="L199" s="84"/>
      <c r="M199" s="42" t="str">
        <f>IFERROR(VLOOKUP(土発!L199,リスト!O$1:P4991,2,FALSE),"")</f>
        <v/>
      </c>
      <c r="N199" s="82"/>
      <c r="O199" s="82" t="e">
        <f>VLOOKUP(Q199,リスト!U58:AA452,2,FALSE)</f>
        <v>#N/A</v>
      </c>
      <c r="P199" s="82" t="e">
        <f>VLOOKUP(O199,リスト!U:AA,2,FALSE)</f>
        <v>#N/A</v>
      </c>
      <c r="Q199" s="84"/>
      <c r="R199" s="45" t="str">
        <f>IFERROR(VLOOKUP(土発!Q199,リスト!W$1:X557,2,FALSE),"")</f>
        <v/>
      </c>
      <c r="S199" s="82"/>
      <c r="T199" s="84"/>
      <c r="U199" s="42" t="str">
        <f>IFERROR(VLOOKUP(T199,リスト!AE$1:AF73,2,FALSE),"")</f>
        <v/>
      </c>
      <c r="V199" s="42" t="str">
        <f>IFERROR(VLOOKUP(T199,リスト!AE$3:AG77,3,FALSE),"")</f>
        <v/>
      </c>
      <c r="W199" s="82"/>
      <c r="X199" s="42" t="str">
        <f>IFERROR(VLOOKUP(J199,リスト!J:L,3,FALSE),"")</f>
        <v/>
      </c>
      <c r="Y199" s="42"/>
      <c r="Z199" s="82"/>
      <c r="AA199" s="82"/>
      <c r="AB199" s="42"/>
      <c r="AC199" s="42" t="e">
        <f>VLOOKUP(土発!R199,リスト!U60:AA249,5,FALSE)</f>
        <v>#N/A</v>
      </c>
      <c r="AD199" s="42" t="str">
        <f t="shared" si="2"/>
        <v/>
      </c>
      <c r="AE199" s="42" t="str">
        <f>IF(R199="","",AD199*VLOOKUP(R199,リスト!U60:AA887,7,FALSE))</f>
        <v/>
      </c>
      <c r="AF199" s="42" t="str">
        <f t="shared" si="3"/>
        <v/>
      </c>
      <c r="AG199" s="42"/>
      <c r="AH199" s="82"/>
    </row>
    <row r="200" spans="1:34" s="43" customFormat="1">
      <c r="A200" s="42">
        <f t="shared" si="0"/>
        <v>194</v>
      </c>
      <c r="B200" s="42" t="str">
        <f>IFERROR(VLOOKUP(C200,リスト!AI$1:AO458,2,FALSE),"")</f>
        <v/>
      </c>
      <c r="C200" s="42" t="str">
        <f t="shared" si="1"/>
        <v>-</v>
      </c>
      <c r="D200" s="82"/>
      <c r="E200" s="82"/>
      <c r="F200" s="83"/>
      <c r="G200" s="83"/>
      <c r="H200" s="84"/>
      <c r="I200" s="42" t="str">
        <f>IFERROR(VLOOKUP(土発!H200,リスト!G$1:H158,2,FALSE),"")</f>
        <v/>
      </c>
      <c r="J200" s="84"/>
      <c r="K200" s="42" t="str">
        <f>IFERROR(VLOOKUP(土発!J200,リスト!J$1:K254,2,FALSE),"")</f>
        <v/>
      </c>
      <c r="L200" s="84"/>
      <c r="M200" s="42" t="str">
        <f>IFERROR(VLOOKUP(土発!L200,リスト!O$1:P4992,2,FALSE),"")</f>
        <v/>
      </c>
      <c r="N200" s="82"/>
      <c r="O200" s="82" t="e">
        <f>VLOOKUP(Q200,リスト!U59:AA453,2,FALSE)</f>
        <v>#N/A</v>
      </c>
      <c r="P200" s="82" t="e">
        <f>VLOOKUP(O200,リスト!U:AA,2,FALSE)</f>
        <v>#N/A</v>
      </c>
      <c r="Q200" s="84"/>
      <c r="R200" s="45" t="str">
        <f>IFERROR(VLOOKUP(土発!Q200,リスト!W$1:X558,2,FALSE),"")</f>
        <v/>
      </c>
      <c r="S200" s="82"/>
      <c r="T200" s="84"/>
      <c r="U200" s="42" t="str">
        <f>IFERROR(VLOOKUP(T200,リスト!AE$1:AF74,2,FALSE),"")</f>
        <v/>
      </c>
      <c r="V200" s="42" t="str">
        <f>IFERROR(VLOOKUP(T200,リスト!AE$3:AG78,3,FALSE),"")</f>
        <v/>
      </c>
      <c r="W200" s="82"/>
      <c r="X200" s="42" t="str">
        <f>IFERROR(VLOOKUP(J200,リスト!J:L,3,FALSE),"")</f>
        <v/>
      </c>
      <c r="Y200" s="42"/>
      <c r="Z200" s="82"/>
      <c r="AA200" s="82"/>
      <c r="AB200" s="42"/>
      <c r="AC200" s="42" t="e">
        <f>VLOOKUP(土発!R200,リスト!U61:AA250,5,FALSE)</f>
        <v>#N/A</v>
      </c>
      <c r="AD200" s="42" t="str">
        <f t="shared" si="2"/>
        <v/>
      </c>
      <c r="AE200" s="42" t="str">
        <f>IF(R200="","",AD200*VLOOKUP(R200,リスト!U61:AA888,7,FALSE))</f>
        <v/>
      </c>
      <c r="AF200" s="42" t="str">
        <f t="shared" si="3"/>
        <v/>
      </c>
      <c r="AG200" s="42"/>
      <c r="AH200" s="82"/>
    </row>
    <row r="201" spans="1:34" s="43" customFormat="1">
      <c r="A201" s="42">
        <f t="shared" si="0"/>
        <v>195</v>
      </c>
      <c r="B201" s="42" t="str">
        <f>IFERROR(VLOOKUP(C201,リスト!AI$1:AO459,2,FALSE),"")</f>
        <v/>
      </c>
      <c r="C201" s="42" t="str">
        <f t="shared" si="1"/>
        <v>-</v>
      </c>
      <c r="D201" s="82"/>
      <c r="E201" s="82"/>
      <c r="F201" s="83"/>
      <c r="G201" s="83"/>
      <c r="H201" s="84"/>
      <c r="I201" s="42" t="str">
        <f>IFERROR(VLOOKUP(土発!H201,リスト!G$1:H159,2,FALSE),"")</f>
        <v/>
      </c>
      <c r="J201" s="84"/>
      <c r="K201" s="42" t="str">
        <f>IFERROR(VLOOKUP(土発!J201,リスト!J$1:K255,2,FALSE),"")</f>
        <v/>
      </c>
      <c r="L201" s="84"/>
      <c r="M201" s="42" t="str">
        <f>IFERROR(VLOOKUP(土発!L201,リスト!O$1:P4993,2,FALSE),"")</f>
        <v/>
      </c>
      <c r="N201" s="82"/>
      <c r="O201" s="82" t="e">
        <f>VLOOKUP(Q201,リスト!U60:AA454,2,FALSE)</f>
        <v>#N/A</v>
      </c>
      <c r="P201" s="82" t="e">
        <f>VLOOKUP(O201,リスト!U:AA,2,FALSE)</f>
        <v>#N/A</v>
      </c>
      <c r="Q201" s="84"/>
      <c r="R201" s="45" t="str">
        <f>IFERROR(VLOOKUP(土発!Q201,リスト!W$1:X559,2,FALSE),"")</f>
        <v/>
      </c>
      <c r="S201" s="82"/>
      <c r="T201" s="84"/>
      <c r="U201" s="42" t="str">
        <f>IFERROR(VLOOKUP(T201,リスト!AE$1:AF75,2,FALSE),"")</f>
        <v/>
      </c>
      <c r="V201" s="42" t="str">
        <f>IFERROR(VLOOKUP(T201,リスト!AE$3:AG79,3,FALSE),"")</f>
        <v/>
      </c>
      <c r="W201" s="82"/>
      <c r="X201" s="42" t="str">
        <f>IFERROR(VLOOKUP(J201,リスト!J:L,3,FALSE),"")</f>
        <v/>
      </c>
      <c r="Y201" s="42"/>
      <c r="Z201" s="82"/>
      <c r="AA201" s="82"/>
      <c r="AB201" s="42"/>
      <c r="AC201" s="42" t="e">
        <f>VLOOKUP(土発!R201,リスト!U62:AA251,5,FALSE)</f>
        <v>#N/A</v>
      </c>
      <c r="AD201" s="42" t="str">
        <f t="shared" si="2"/>
        <v/>
      </c>
      <c r="AE201" s="42" t="str">
        <f>IF(R201="","",AD201*VLOOKUP(R201,リスト!U62:AA889,7,FALSE))</f>
        <v/>
      </c>
      <c r="AF201" s="42" t="str">
        <f t="shared" si="3"/>
        <v/>
      </c>
      <c r="AG201" s="42"/>
      <c r="AH201" s="82"/>
    </row>
    <row r="202" spans="1:34" s="43" customFormat="1">
      <c r="A202" s="42">
        <f t="shared" si="0"/>
        <v>196</v>
      </c>
      <c r="B202" s="42" t="str">
        <f>IFERROR(VLOOKUP(C202,リスト!AI$1:AO460,2,FALSE),"")</f>
        <v/>
      </c>
      <c r="C202" s="42" t="str">
        <f t="shared" si="1"/>
        <v>-</v>
      </c>
      <c r="D202" s="82"/>
      <c r="E202" s="82"/>
      <c r="F202" s="83"/>
      <c r="G202" s="83"/>
      <c r="H202" s="84"/>
      <c r="I202" s="42" t="str">
        <f>IFERROR(VLOOKUP(土発!H202,リスト!G$1:H160,2,FALSE),"")</f>
        <v/>
      </c>
      <c r="J202" s="84"/>
      <c r="K202" s="42" t="str">
        <f>IFERROR(VLOOKUP(土発!J202,リスト!J$1:K256,2,FALSE),"")</f>
        <v/>
      </c>
      <c r="L202" s="84"/>
      <c r="M202" s="42" t="str">
        <f>IFERROR(VLOOKUP(土発!L202,リスト!O$1:P4994,2,FALSE),"")</f>
        <v/>
      </c>
      <c r="N202" s="82"/>
      <c r="O202" s="82" t="e">
        <f>VLOOKUP(Q202,リスト!U61:AA455,2,FALSE)</f>
        <v>#N/A</v>
      </c>
      <c r="P202" s="82" t="e">
        <f>VLOOKUP(O202,リスト!U:AA,2,FALSE)</f>
        <v>#N/A</v>
      </c>
      <c r="Q202" s="84"/>
      <c r="R202" s="45" t="str">
        <f>IFERROR(VLOOKUP(土発!Q202,リスト!W$1:X560,2,FALSE),"")</f>
        <v/>
      </c>
      <c r="S202" s="82"/>
      <c r="T202" s="84"/>
      <c r="U202" s="42" t="str">
        <f>IFERROR(VLOOKUP(T202,リスト!AE$1:AF76,2,FALSE),"")</f>
        <v/>
      </c>
      <c r="V202" s="42" t="str">
        <f>IFERROR(VLOOKUP(T202,リスト!AE$3:AG80,3,FALSE),"")</f>
        <v/>
      </c>
      <c r="W202" s="82"/>
      <c r="X202" s="42" t="str">
        <f>IFERROR(VLOOKUP(J202,リスト!J:L,3,FALSE),"")</f>
        <v/>
      </c>
      <c r="Y202" s="42"/>
      <c r="Z202" s="82"/>
      <c r="AA202" s="82"/>
      <c r="AB202" s="42"/>
      <c r="AC202" s="42" t="e">
        <f>VLOOKUP(土発!R202,リスト!U63:AA252,5,FALSE)</f>
        <v>#N/A</v>
      </c>
      <c r="AD202" s="42" t="str">
        <f t="shared" si="2"/>
        <v/>
      </c>
      <c r="AE202" s="42" t="str">
        <f>IF(R202="","",AD202*VLOOKUP(R202,リスト!U63:AA890,7,FALSE))</f>
        <v/>
      </c>
      <c r="AF202" s="42" t="str">
        <f t="shared" si="3"/>
        <v/>
      </c>
      <c r="AG202" s="42"/>
      <c r="AH202" s="82"/>
    </row>
    <row r="203" spans="1:34" s="43" customFormat="1">
      <c r="A203" s="42">
        <f t="shared" si="0"/>
        <v>197</v>
      </c>
      <c r="B203" s="42" t="str">
        <f>IFERROR(VLOOKUP(C203,リスト!AI$1:AO461,2,FALSE),"")</f>
        <v/>
      </c>
      <c r="C203" s="42" t="str">
        <f t="shared" si="1"/>
        <v>-</v>
      </c>
      <c r="D203" s="82"/>
      <c r="E203" s="82"/>
      <c r="F203" s="83"/>
      <c r="G203" s="83"/>
      <c r="H203" s="84"/>
      <c r="I203" s="42" t="str">
        <f>IFERROR(VLOOKUP(土発!H203,リスト!G$1:H161,2,FALSE),"")</f>
        <v/>
      </c>
      <c r="J203" s="84"/>
      <c r="K203" s="42" t="str">
        <f>IFERROR(VLOOKUP(土発!J203,リスト!J$1:K257,2,FALSE),"")</f>
        <v/>
      </c>
      <c r="L203" s="84"/>
      <c r="M203" s="42" t="str">
        <f>IFERROR(VLOOKUP(土発!L203,リスト!O$1:P4995,2,FALSE),"")</f>
        <v/>
      </c>
      <c r="N203" s="82"/>
      <c r="O203" s="82" t="e">
        <f>VLOOKUP(Q203,リスト!U62:AA456,2,FALSE)</f>
        <v>#N/A</v>
      </c>
      <c r="P203" s="82" t="e">
        <f>VLOOKUP(O203,リスト!U:AA,2,FALSE)</f>
        <v>#N/A</v>
      </c>
      <c r="Q203" s="84"/>
      <c r="R203" s="45" t="str">
        <f>IFERROR(VLOOKUP(土発!Q203,リスト!W$1:X561,2,FALSE),"")</f>
        <v/>
      </c>
      <c r="S203" s="82"/>
      <c r="T203" s="84"/>
      <c r="U203" s="42" t="str">
        <f>IFERROR(VLOOKUP(T203,リスト!AE$1:AF77,2,FALSE),"")</f>
        <v/>
      </c>
      <c r="V203" s="42" t="str">
        <f>IFERROR(VLOOKUP(T203,リスト!AE$3:AG81,3,FALSE),"")</f>
        <v/>
      </c>
      <c r="W203" s="82"/>
      <c r="X203" s="42" t="str">
        <f>IFERROR(VLOOKUP(J203,リスト!J:L,3,FALSE),"")</f>
        <v/>
      </c>
      <c r="Y203" s="42"/>
      <c r="Z203" s="82"/>
      <c r="AA203" s="82"/>
      <c r="AB203" s="42"/>
      <c r="AC203" s="42" t="e">
        <f>VLOOKUP(土発!R203,リスト!U64:AA253,5,FALSE)</f>
        <v>#N/A</v>
      </c>
      <c r="AD203" s="42" t="str">
        <f t="shared" si="2"/>
        <v/>
      </c>
      <c r="AE203" s="42" t="str">
        <f>IF(R203="","",AD203*VLOOKUP(R203,リスト!U64:AA891,7,FALSE))</f>
        <v/>
      </c>
      <c r="AF203" s="42" t="str">
        <f t="shared" si="3"/>
        <v/>
      </c>
      <c r="AG203" s="42"/>
      <c r="AH203" s="82"/>
    </row>
    <row r="204" spans="1:34" s="43" customFormat="1">
      <c r="A204" s="42">
        <f t="shared" si="0"/>
        <v>198</v>
      </c>
      <c r="B204" s="42" t="str">
        <f>IFERROR(VLOOKUP(C204,リスト!AI$1:AO462,2,FALSE),"")</f>
        <v/>
      </c>
      <c r="C204" s="42" t="str">
        <f t="shared" si="1"/>
        <v>-</v>
      </c>
      <c r="D204" s="82"/>
      <c r="E204" s="82"/>
      <c r="F204" s="83"/>
      <c r="G204" s="83"/>
      <c r="H204" s="84"/>
      <c r="I204" s="42" t="str">
        <f>IFERROR(VLOOKUP(土発!H204,リスト!G$1:H162,2,FALSE),"")</f>
        <v/>
      </c>
      <c r="J204" s="84"/>
      <c r="K204" s="42" t="str">
        <f>IFERROR(VLOOKUP(土発!J204,リスト!J$1:K258,2,FALSE),"")</f>
        <v/>
      </c>
      <c r="L204" s="84"/>
      <c r="M204" s="42" t="str">
        <f>IFERROR(VLOOKUP(土発!L204,リスト!O$1:P4996,2,FALSE),"")</f>
        <v/>
      </c>
      <c r="N204" s="82"/>
      <c r="O204" s="82" t="e">
        <f>VLOOKUP(Q204,リスト!U63:AA457,2,FALSE)</f>
        <v>#N/A</v>
      </c>
      <c r="P204" s="82" t="e">
        <f>VLOOKUP(O204,リスト!U:AA,2,FALSE)</f>
        <v>#N/A</v>
      </c>
      <c r="Q204" s="84"/>
      <c r="R204" s="45" t="str">
        <f>IFERROR(VLOOKUP(土発!Q204,リスト!W$1:X562,2,FALSE),"")</f>
        <v/>
      </c>
      <c r="S204" s="82"/>
      <c r="T204" s="84"/>
      <c r="U204" s="42" t="str">
        <f>IFERROR(VLOOKUP(T204,リスト!AE$1:AF78,2,FALSE),"")</f>
        <v/>
      </c>
      <c r="V204" s="42" t="str">
        <f>IFERROR(VLOOKUP(T204,リスト!AE$3:AG82,3,FALSE),"")</f>
        <v/>
      </c>
      <c r="W204" s="82"/>
      <c r="X204" s="42" t="str">
        <f>IFERROR(VLOOKUP(J204,リスト!J:L,3,FALSE),"")</f>
        <v/>
      </c>
      <c r="Y204" s="42"/>
      <c r="Z204" s="82"/>
      <c r="AA204" s="82"/>
      <c r="AB204" s="42"/>
      <c r="AC204" s="42" t="e">
        <f>VLOOKUP(土発!R204,リスト!U65:AA254,5,FALSE)</f>
        <v>#N/A</v>
      </c>
      <c r="AD204" s="42" t="str">
        <f t="shared" si="2"/>
        <v/>
      </c>
      <c r="AE204" s="42" t="str">
        <f>IF(R204="","",AD204*VLOOKUP(R204,リスト!U65:AA892,7,FALSE))</f>
        <v/>
      </c>
      <c r="AF204" s="42" t="str">
        <f t="shared" si="3"/>
        <v/>
      </c>
      <c r="AG204" s="42"/>
      <c r="AH204" s="82"/>
    </row>
    <row r="205" spans="1:34" s="43" customFormat="1">
      <c r="A205" s="42">
        <f t="shared" si="0"/>
        <v>199</v>
      </c>
      <c r="B205" s="42" t="str">
        <f>IFERROR(VLOOKUP(C205,リスト!AI$1:AO463,2,FALSE),"")</f>
        <v/>
      </c>
      <c r="C205" s="42" t="str">
        <f t="shared" si="1"/>
        <v>-</v>
      </c>
      <c r="D205" s="82"/>
      <c r="E205" s="82"/>
      <c r="F205" s="83"/>
      <c r="G205" s="83"/>
      <c r="H205" s="84"/>
      <c r="I205" s="42" t="str">
        <f>IFERROR(VLOOKUP(土発!H205,リスト!G$1:H163,2,FALSE),"")</f>
        <v/>
      </c>
      <c r="J205" s="84"/>
      <c r="K205" s="42" t="str">
        <f>IFERROR(VLOOKUP(土発!J205,リスト!J$1:K259,2,FALSE),"")</f>
        <v/>
      </c>
      <c r="L205" s="84"/>
      <c r="M205" s="42" t="str">
        <f>IFERROR(VLOOKUP(土発!L205,リスト!O$1:P4997,2,FALSE),"")</f>
        <v/>
      </c>
      <c r="N205" s="82"/>
      <c r="O205" s="82" t="e">
        <f>VLOOKUP(Q205,リスト!U64:AA458,2,FALSE)</f>
        <v>#N/A</v>
      </c>
      <c r="P205" s="82" t="e">
        <f>VLOOKUP(O205,リスト!U:AA,2,FALSE)</f>
        <v>#N/A</v>
      </c>
      <c r="Q205" s="84"/>
      <c r="R205" s="45" t="str">
        <f>IFERROR(VLOOKUP(土発!Q205,リスト!W$1:X563,2,FALSE),"")</f>
        <v/>
      </c>
      <c r="S205" s="82"/>
      <c r="T205" s="84"/>
      <c r="U205" s="42" t="str">
        <f>IFERROR(VLOOKUP(T205,リスト!AE$1:AF79,2,FALSE),"")</f>
        <v/>
      </c>
      <c r="V205" s="42" t="str">
        <f>IFERROR(VLOOKUP(T205,リスト!AE$3:AG83,3,FALSE),"")</f>
        <v/>
      </c>
      <c r="W205" s="82"/>
      <c r="X205" s="42" t="str">
        <f>IFERROR(VLOOKUP(J205,リスト!J:L,3,FALSE),"")</f>
        <v/>
      </c>
      <c r="Y205" s="42"/>
      <c r="Z205" s="82"/>
      <c r="AA205" s="82"/>
      <c r="AB205" s="42"/>
      <c r="AC205" s="42" t="e">
        <f>VLOOKUP(土発!R205,リスト!U66:AA255,5,FALSE)</f>
        <v>#N/A</v>
      </c>
      <c r="AD205" s="42" t="str">
        <f t="shared" si="2"/>
        <v/>
      </c>
      <c r="AE205" s="42" t="str">
        <f>IF(R205="","",AD205*VLOOKUP(R205,リスト!U66:AA893,7,FALSE))</f>
        <v/>
      </c>
      <c r="AF205" s="42" t="str">
        <f t="shared" si="3"/>
        <v/>
      </c>
      <c r="AG205" s="42"/>
      <c r="AH205" s="82"/>
    </row>
    <row r="206" spans="1:34" s="43" customFormat="1">
      <c r="A206" s="42">
        <f t="shared" si="0"/>
        <v>200</v>
      </c>
      <c r="B206" s="42" t="str">
        <f>IFERROR(VLOOKUP(C206,リスト!AI$1:AO464,2,FALSE),"")</f>
        <v/>
      </c>
      <c r="C206" s="42" t="str">
        <f t="shared" si="1"/>
        <v>-</v>
      </c>
      <c r="D206" s="82"/>
      <c r="E206" s="82"/>
      <c r="F206" s="83"/>
      <c r="G206" s="83"/>
      <c r="H206" s="84"/>
      <c r="I206" s="42" t="str">
        <f>IFERROR(VLOOKUP(土発!H206,リスト!G$1:H164,2,FALSE),"")</f>
        <v/>
      </c>
      <c r="J206" s="84"/>
      <c r="K206" s="42" t="str">
        <f>IFERROR(VLOOKUP(土発!J206,リスト!J$1:K260,2,FALSE),"")</f>
        <v/>
      </c>
      <c r="L206" s="84"/>
      <c r="M206" s="42" t="str">
        <f>IFERROR(VLOOKUP(土発!L206,リスト!O$1:P4998,2,FALSE),"")</f>
        <v/>
      </c>
      <c r="N206" s="82"/>
      <c r="O206" s="82" t="e">
        <f>VLOOKUP(Q206,リスト!U65:AA459,2,FALSE)</f>
        <v>#N/A</v>
      </c>
      <c r="P206" s="82" t="e">
        <f>VLOOKUP(O206,リスト!U:AA,2,FALSE)</f>
        <v>#N/A</v>
      </c>
      <c r="Q206" s="84"/>
      <c r="R206" s="45" t="str">
        <f>IFERROR(VLOOKUP(土発!Q206,リスト!W$1:X564,2,FALSE),"")</f>
        <v/>
      </c>
      <c r="S206" s="82"/>
      <c r="T206" s="84"/>
      <c r="U206" s="42" t="str">
        <f>IFERROR(VLOOKUP(T206,リスト!AE$1:AF80,2,FALSE),"")</f>
        <v/>
      </c>
      <c r="V206" s="42" t="str">
        <f>IFERROR(VLOOKUP(T206,リスト!AE$3:AG84,3,FALSE),"")</f>
        <v/>
      </c>
      <c r="W206" s="82"/>
      <c r="X206" s="42" t="str">
        <f>IFERROR(VLOOKUP(J206,リスト!J:L,3,FALSE),"")</f>
        <v/>
      </c>
      <c r="Y206" s="42"/>
      <c r="Z206" s="82"/>
      <c r="AA206" s="82"/>
      <c r="AB206" s="42"/>
      <c r="AC206" s="42" t="e">
        <f>VLOOKUP(土発!R206,リスト!U67:AA256,5,FALSE)</f>
        <v>#N/A</v>
      </c>
      <c r="AD206" s="42" t="str">
        <f t="shared" si="2"/>
        <v/>
      </c>
      <c r="AE206" s="42" t="str">
        <f>IF(R206="","",AD206*VLOOKUP(R206,リスト!U67:AA894,7,FALSE))</f>
        <v/>
      </c>
      <c r="AF206" s="42" t="str">
        <f t="shared" si="3"/>
        <v/>
      </c>
      <c r="AG206" s="42"/>
      <c r="AH206" s="82"/>
    </row>
    <row r="207" spans="1:34" s="43" customFormat="1">
      <c r="A207" s="42">
        <f t="shared" ref="A207:A233" si="4">ROW()-6</f>
        <v>201</v>
      </c>
      <c r="B207" s="42" t="str">
        <f>IFERROR(VLOOKUP(C207,リスト!AI$1:AO465,2,FALSE),"")</f>
        <v/>
      </c>
      <c r="C207" s="42" t="str">
        <f t="shared" ref="C207:C233" si="5">H207&amp;"-"&amp;J207</f>
        <v>-</v>
      </c>
      <c r="D207" s="82"/>
      <c r="E207" s="82"/>
      <c r="F207" s="83"/>
      <c r="G207" s="83"/>
      <c r="H207" s="84"/>
      <c r="I207" s="42" t="str">
        <f>IFERROR(VLOOKUP(土発!H207,リスト!G$1:H165,2,FALSE),"")</f>
        <v/>
      </c>
      <c r="J207" s="84"/>
      <c r="K207" s="42" t="str">
        <f>IFERROR(VLOOKUP(土発!J207,リスト!J$1:K261,2,FALSE),"")</f>
        <v/>
      </c>
      <c r="L207" s="84"/>
      <c r="M207" s="42" t="str">
        <f>IFERROR(VLOOKUP(土発!L207,リスト!O$1:P4999,2,FALSE),"")</f>
        <v/>
      </c>
      <c r="N207" s="82"/>
      <c r="O207" s="82" t="e">
        <f>VLOOKUP(Q207,リスト!U66:AA460,2,FALSE)</f>
        <v>#N/A</v>
      </c>
      <c r="P207" s="82" t="e">
        <f>VLOOKUP(O207,リスト!U:AA,2,FALSE)</f>
        <v>#N/A</v>
      </c>
      <c r="Q207" s="84"/>
      <c r="R207" s="45" t="str">
        <f>IFERROR(VLOOKUP(土発!Q207,リスト!W$1:X565,2,FALSE),"")</f>
        <v/>
      </c>
      <c r="S207" s="82"/>
      <c r="T207" s="84"/>
      <c r="U207" s="42" t="str">
        <f>IFERROR(VLOOKUP(T207,リスト!AE$1:AF81,2,FALSE),"")</f>
        <v/>
      </c>
      <c r="V207" s="42" t="str">
        <f>IFERROR(VLOOKUP(T207,リスト!AE$3:AG85,3,FALSE),"")</f>
        <v/>
      </c>
      <c r="W207" s="82"/>
      <c r="X207" s="42" t="str">
        <f>IFERROR(VLOOKUP(J207,リスト!J:L,3,FALSE),"")</f>
        <v/>
      </c>
      <c r="Y207" s="42"/>
      <c r="Z207" s="82"/>
      <c r="AA207" s="82"/>
      <c r="AB207" s="42"/>
      <c r="AC207" s="42" t="e">
        <f>VLOOKUP(土発!R207,リスト!U68:AA257,5,FALSE)</f>
        <v>#N/A</v>
      </c>
      <c r="AD207" s="42" t="str">
        <f t="shared" ref="AD207:AD233" si="6">IFERROR(V207*W207,"")</f>
        <v/>
      </c>
      <c r="AE207" s="42" t="str">
        <f>IF(R207="","",AD207*VLOOKUP(R207,リスト!U68:AA895,7,FALSE))</f>
        <v/>
      </c>
      <c r="AF207" s="42" t="str">
        <f t="shared" ref="AF207:AF233" si="7">IFERROR(AE207/12,"")</f>
        <v/>
      </c>
      <c r="AG207" s="42"/>
      <c r="AH207" s="82"/>
    </row>
    <row r="208" spans="1:34" s="43" customFormat="1">
      <c r="A208" s="42">
        <f t="shared" si="4"/>
        <v>202</v>
      </c>
      <c r="B208" s="42" t="str">
        <f>IFERROR(VLOOKUP(C208,リスト!AI$1:AO466,2,FALSE),"")</f>
        <v/>
      </c>
      <c r="C208" s="42" t="str">
        <f t="shared" si="5"/>
        <v>-</v>
      </c>
      <c r="D208" s="82"/>
      <c r="E208" s="82"/>
      <c r="F208" s="83"/>
      <c r="G208" s="83"/>
      <c r="H208" s="84"/>
      <c r="I208" s="42" t="str">
        <f>IFERROR(VLOOKUP(土発!H208,リスト!G$1:H166,2,FALSE),"")</f>
        <v/>
      </c>
      <c r="J208" s="84"/>
      <c r="K208" s="42" t="str">
        <f>IFERROR(VLOOKUP(土発!J208,リスト!J$1:K262,2,FALSE),"")</f>
        <v/>
      </c>
      <c r="L208" s="84"/>
      <c r="M208" s="42" t="str">
        <f>IFERROR(VLOOKUP(土発!L208,リスト!O$1:P5000,2,FALSE),"")</f>
        <v/>
      </c>
      <c r="N208" s="82"/>
      <c r="O208" s="82" t="e">
        <f>VLOOKUP(Q208,リスト!U67:AA461,2,FALSE)</f>
        <v>#N/A</v>
      </c>
      <c r="P208" s="82" t="e">
        <f>VLOOKUP(O208,リスト!U:AA,2,FALSE)</f>
        <v>#N/A</v>
      </c>
      <c r="Q208" s="84"/>
      <c r="R208" s="45" t="str">
        <f>IFERROR(VLOOKUP(土発!Q208,リスト!W$1:X566,2,FALSE),"")</f>
        <v/>
      </c>
      <c r="S208" s="82"/>
      <c r="T208" s="84"/>
      <c r="U208" s="42" t="str">
        <f>IFERROR(VLOOKUP(T208,リスト!AE$1:AF82,2,FALSE),"")</f>
        <v/>
      </c>
      <c r="V208" s="42" t="str">
        <f>IFERROR(VLOOKUP(T208,リスト!AE$3:AG86,3,FALSE),"")</f>
        <v/>
      </c>
      <c r="W208" s="82"/>
      <c r="X208" s="42" t="str">
        <f>IFERROR(VLOOKUP(J208,リスト!J:L,3,FALSE),"")</f>
        <v/>
      </c>
      <c r="Y208" s="42"/>
      <c r="Z208" s="82"/>
      <c r="AA208" s="82"/>
      <c r="AB208" s="42"/>
      <c r="AC208" s="42" t="e">
        <f>VLOOKUP(土発!R208,リスト!U69:AA258,5,FALSE)</f>
        <v>#N/A</v>
      </c>
      <c r="AD208" s="42" t="str">
        <f t="shared" si="6"/>
        <v/>
      </c>
      <c r="AE208" s="42" t="str">
        <f>IF(R208="","",AD208*VLOOKUP(R208,リスト!U69:AA896,7,FALSE))</f>
        <v/>
      </c>
      <c r="AF208" s="42" t="str">
        <f t="shared" si="7"/>
        <v/>
      </c>
      <c r="AG208" s="42"/>
      <c r="AH208" s="82"/>
    </row>
    <row r="209" spans="1:34" s="43" customFormat="1">
      <c r="A209" s="42">
        <f t="shared" si="4"/>
        <v>203</v>
      </c>
      <c r="B209" s="42" t="str">
        <f>IFERROR(VLOOKUP(C209,リスト!AI$1:AO467,2,FALSE),"")</f>
        <v/>
      </c>
      <c r="C209" s="42" t="str">
        <f t="shared" si="5"/>
        <v>-</v>
      </c>
      <c r="D209" s="82"/>
      <c r="E209" s="82"/>
      <c r="F209" s="83"/>
      <c r="G209" s="83"/>
      <c r="H209" s="84"/>
      <c r="I209" s="42" t="str">
        <f>IFERROR(VLOOKUP(土発!H209,リスト!G$1:H167,2,FALSE),"")</f>
        <v/>
      </c>
      <c r="J209" s="84"/>
      <c r="K209" s="42" t="str">
        <f>IFERROR(VLOOKUP(土発!J209,リスト!J$1:K263,2,FALSE),"")</f>
        <v/>
      </c>
      <c r="L209" s="84"/>
      <c r="M209" s="42" t="str">
        <f>IFERROR(VLOOKUP(土発!L209,リスト!O$1:P5001,2,FALSE),"")</f>
        <v/>
      </c>
      <c r="N209" s="82"/>
      <c r="O209" s="82" t="e">
        <f>VLOOKUP(Q209,リスト!U68:AA462,2,FALSE)</f>
        <v>#N/A</v>
      </c>
      <c r="P209" s="82" t="e">
        <f>VLOOKUP(O209,リスト!U:AA,2,FALSE)</f>
        <v>#N/A</v>
      </c>
      <c r="Q209" s="84"/>
      <c r="R209" s="45" t="str">
        <f>IFERROR(VLOOKUP(土発!Q209,リスト!W$1:X567,2,FALSE),"")</f>
        <v/>
      </c>
      <c r="S209" s="82"/>
      <c r="T209" s="84"/>
      <c r="U209" s="42" t="str">
        <f>IFERROR(VLOOKUP(T209,リスト!AE$1:AF83,2,FALSE),"")</f>
        <v/>
      </c>
      <c r="V209" s="42" t="str">
        <f>IFERROR(VLOOKUP(T209,リスト!AE$3:AG87,3,FALSE),"")</f>
        <v/>
      </c>
      <c r="W209" s="82"/>
      <c r="X209" s="42" t="str">
        <f>IFERROR(VLOOKUP(J209,リスト!J:L,3,FALSE),"")</f>
        <v/>
      </c>
      <c r="Y209" s="42"/>
      <c r="Z209" s="82"/>
      <c r="AA209" s="82"/>
      <c r="AB209" s="42"/>
      <c r="AC209" s="42" t="e">
        <f>VLOOKUP(土発!R209,リスト!U70:AA259,5,FALSE)</f>
        <v>#N/A</v>
      </c>
      <c r="AD209" s="42" t="str">
        <f t="shared" si="6"/>
        <v/>
      </c>
      <c r="AE209" s="42" t="str">
        <f>IF(R209="","",AD209*VLOOKUP(R209,リスト!U70:AA897,7,FALSE))</f>
        <v/>
      </c>
      <c r="AF209" s="42" t="str">
        <f t="shared" si="7"/>
        <v/>
      </c>
      <c r="AG209" s="42"/>
      <c r="AH209" s="82"/>
    </row>
    <row r="210" spans="1:34" s="43" customFormat="1">
      <c r="A210" s="42">
        <f t="shared" si="4"/>
        <v>204</v>
      </c>
      <c r="B210" s="42" t="str">
        <f>IFERROR(VLOOKUP(C210,リスト!AI$1:AO468,2,FALSE),"")</f>
        <v/>
      </c>
      <c r="C210" s="42" t="str">
        <f t="shared" si="5"/>
        <v>-</v>
      </c>
      <c r="D210" s="82"/>
      <c r="E210" s="82"/>
      <c r="F210" s="83"/>
      <c r="G210" s="83"/>
      <c r="H210" s="84"/>
      <c r="I210" s="42" t="str">
        <f>IFERROR(VLOOKUP(土発!H210,リスト!G$1:H168,2,FALSE),"")</f>
        <v/>
      </c>
      <c r="J210" s="84"/>
      <c r="K210" s="42" t="str">
        <f>IFERROR(VLOOKUP(土発!J210,リスト!J$1:K264,2,FALSE),"")</f>
        <v/>
      </c>
      <c r="L210" s="84"/>
      <c r="M210" s="42" t="str">
        <f>IFERROR(VLOOKUP(土発!L210,リスト!O$1:P5002,2,FALSE),"")</f>
        <v/>
      </c>
      <c r="N210" s="82"/>
      <c r="O210" s="82" t="e">
        <f>VLOOKUP(Q210,リスト!U69:AA463,2,FALSE)</f>
        <v>#N/A</v>
      </c>
      <c r="P210" s="82" t="e">
        <f>VLOOKUP(O210,リスト!U:AA,2,FALSE)</f>
        <v>#N/A</v>
      </c>
      <c r="Q210" s="84"/>
      <c r="R210" s="45" t="str">
        <f>IFERROR(VLOOKUP(土発!Q210,リスト!W$1:X568,2,FALSE),"")</f>
        <v/>
      </c>
      <c r="S210" s="82"/>
      <c r="T210" s="84"/>
      <c r="U210" s="42" t="str">
        <f>IFERROR(VLOOKUP(T210,リスト!AE$1:AF84,2,FALSE),"")</f>
        <v/>
      </c>
      <c r="V210" s="42" t="str">
        <f>IFERROR(VLOOKUP(T210,リスト!AE$3:AG88,3,FALSE),"")</f>
        <v/>
      </c>
      <c r="W210" s="82"/>
      <c r="X210" s="42" t="str">
        <f>IFERROR(VLOOKUP(J210,リスト!J:L,3,FALSE),"")</f>
        <v/>
      </c>
      <c r="Y210" s="42"/>
      <c r="Z210" s="82"/>
      <c r="AA210" s="82"/>
      <c r="AB210" s="42"/>
      <c r="AC210" s="42" t="e">
        <f>VLOOKUP(土発!R210,リスト!U71:AA260,5,FALSE)</f>
        <v>#N/A</v>
      </c>
      <c r="AD210" s="42" t="str">
        <f t="shared" si="6"/>
        <v/>
      </c>
      <c r="AE210" s="42" t="str">
        <f>IF(R210="","",AD210*VLOOKUP(R210,リスト!U71:AA898,7,FALSE))</f>
        <v/>
      </c>
      <c r="AF210" s="42" t="str">
        <f t="shared" si="7"/>
        <v/>
      </c>
      <c r="AG210" s="42"/>
      <c r="AH210" s="82"/>
    </row>
    <row r="211" spans="1:34" s="43" customFormat="1">
      <c r="A211" s="42">
        <f t="shared" si="4"/>
        <v>205</v>
      </c>
      <c r="B211" s="42" t="str">
        <f>IFERROR(VLOOKUP(C211,リスト!AI$1:AO469,2,FALSE),"")</f>
        <v/>
      </c>
      <c r="C211" s="42" t="str">
        <f t="shared" si="5"/>
        <v>-</v>
      </c>
      <c r="D211" s="82"/>
      <c r="E211" s="82"/>
      <c r="F211" s="83"/>
      <c r="G211" s="83"/>
      <c r="H211" s="84"/>
      <c r="I211" s="42" t="str">
        <f>IFERROR(VLOOKUP(土発!H211,リスト!G$1:H169,2,FALSE),"")</f>
        <v/>
      </c>
      <c r="J211" s="84"/>
      <c r="K211" s="42" t="str">
        <f>IFERROR(VLOOKUP(土発!J211,リスト!J$1:K265,2,FALSE),"")</f>
        <v/>
      </c>
      <c r="L211" s="84"/>
      <c r="M211" s="42" t="str">
        <f>IFERROR(VLOOKUP(土発!L211,リスト!O$1:P5003,2,FALSE),"")</f>
        <v/>
      </c>
      <c r="N211" s="82"/>
      <c r="O211" s="82" t="e">
        <f>VLOOKUP(Q211,リスト!U70:AA464,2,FALSE)</f>
        <v>#N/A</v>
      </c>
      <c r="P211" s="82" t="e">
        <f>VLOOKUP(O211,リスト!U:AA,2,FALSE)</f>
        <v>#N/A</v>
      </c>
      <c r="Q211" s="84"/>
      <c r="R211" s="45" t="str">
        <f>IFERROR(VLOOKUP(土発!Q211,リスト!W$1:X569,2,FALSE),"")</f>
        <v/>
      </c>
      <c r="S211" s="82"/>
      <c r="T211" s="84"/>
      <c r="U211" s="42" t="str">
        <f>IFERROR(VLOOKUP(T211,リスト!AE$1:AF85,2,FALSE),"")</f>
        <v/>
      </c>
      <c r="V211" s="42" t="str">
        <f>IFERROR(VLOOKUP(T211,リスト!AE$3:AG89,3,FALSE),"")</f>
        <v/>
      </c>
      <c r="W211" s="82"/>
      <c r="X211" s="42" t="str">
        <f>IFERROR(VLOOKUP(J211,リスト!J:L,3,FALSE),"")</f>
        <v/>
      </c>
      <c r="Y211" s="42"/>
      <c r="Z211" s="82"/>
      <c r="AA211" s="82"/>
      <c r="AB211" s="42"/>
      <c r="AC211" s="42" t="e">
        <f>VLOOKUP(土発!R211,リスト!U72:AA261,5,FALSE)</f>
        <v>#N/A</v>
      </c>
      <c r="AD211" s="42" t="str">
        <f t="shared" si="6"/>
        <v/>
      </c>
      <c r="AE211" s="42" t="str">
        <f>IF(R211="","",AD211*VLOOKUP(R211,リスト!U72:AA899,7,FALSE))</f>
        <v/>
      </c>
      <c r="AF211" s="42" t="str">
        <f t="shared" si="7"/>
        <v/>
      </c>
      <c r="AG211" s="42"/>
      <c r="AH211" s="82"/>
    </row>
    <row r="212" spans="1:34" s="43" customFormat="1">
      <c r="A212" s="42">
        <f t="shared" si="4"/>
        <v>206</v>
      </c>
      <c r="B212" s="42" t="str">
        <f>IFERROR(VLOOKUP(C212,リスト!AI$1:AO470,2,FALSE),"")</f>
        <v/>
      </c>
      <c r="C212" s="42" t="str">
        <f t="shared" si="5"/>
        <v>-</v>
      </c>
      <c r="D212" s="82"/>
      <c r="E212" s="82"/>
      <c r="F212" s="83"/>
      <c r="G212" s="83"/>
      <c r="H212" s="84"/>
      <c r="I212" s="42" t="str">
        <f>IFERROR(VLOOKUP(土発!H212,リスト!G$1:H170,2,FALSE),"")</f>
        <v/>
      </c>
      <c r="J212" s="84"/>
      <c r="K212" s="42" t="str">
        <f>IFERROR(VLOOKUP(土発!J212,リスト!J$1:K266,2,FALSE),"")</f>
        <v/>
      </c>
      <c r="L212" s="84"/>
      <c r="M212" s="42" t="str">
        <f>IFERROR(VLOOKUP(土発!L212,リスト!O$1:P5004,2,FALSE),"")</f>
        <v/>
      </c>
      <c r="N212" s="82"/>
      <c r="O212" s="82" t="e">
        <f>VLOOKUP(Q212,リスト!U71:AA465,2,FALSE)</f>
        <v>#N/A</v>
      </c>
      <c r="P212" s="82" t="e">
        <f>VLOOKUP(O212,リスト!U:AA,2,FALSE)</f>
        <v>#N/A</v>
      </c>
      <c r="Q212" s="84"/>
      <c r="R212" s="45" t="str">
        <f>IFERROR(VLOOKUP(土発!Q212,リスト!W$1:X570,2,FALSE),"")</f>
        <v/>
      </c>
      <c r="S212" s="82"/>
      <c r="T212" s="84"/>
      <c r="U212" s="42" t="str">
        <f>IFERROR(VLOOKUP(T212,リスト!AE$1:AF86,2,FALSE),"")</f>
        <v/>
      </c>
      <c r="V212" s="42" t="str">
        <f>IFERROR(VLOOKUP(T212,リスト!AE$3:AG90,3,FALSE),"")</f>
        <v/>
      </c>
      <c r="W212" s="82"/>
      <c r="X212" s="42" t="str">
        <f>IFERROR(VLOOKUP(J212,リスト!J:L,3,FALSE),"")</f>
        <v/>
      </c>
      <c r="Y212" s="42"/>
      <c r="Z212" s="82"/>
      <c r="AA212" s="82"/>
      <c r="AB212" s="42"/>
      <c r="AC212" s="42" t="e">
        <f>VLOOKUP(土発!R212,リスト!U73:AA262,5,FALSE)</f>
        <v>#N/A</v>
      </c>
      <c r="AD212" s="42" t="str">
        <f t="shared" si="6"/>
        <v/>
      </c>
      <c r="AE212" s="42" t="str">
        <f>IF(R212="","",AD212*VLOOKUP(R212,リスト!U73:AA900,7,FALSE))</f>
        <v/>
      </c>
      <c r="AF212" s="42" t="str">
        <f t="shared" si="7"/>
        <v/>
      </c>
      <c r="AG212" s="42"/>
      <c r="AH212" s="82"/>
    </row>
    <row r="213" spans="1:34" s="43" customFormat="1">
      <c r="A213" s="42">
        <f t="shared" si="4"/>
        <v>207</v>
      </c>
      <c r="B213" s="42" t="str">
        <f>IFERROR(VLOOKUP(C213,リスト!AI$1:AO471,2,FALSE),"")</f>
        <v/>
      </c>
      <c r="C213" s="42" t="str">
        <f t="shared" si="5"/>
        <v>-</v>
      </c>
      <c r="D213" s="82"/>
      <c r="E213" s="82"/>
      <c r="F213" s="83"/>
      <c r="G213" s="83"/>
      <c r="H213" s="84"/>
      <c r="I213" s="42" t="str">
        <f>IFERROR(VLOOKUP(土発!H213,リスト!G$1:H171,2,FALSE),"")</f>
        <v/>
      </c>
      <c r="J213" s="84"/>
      <c r="K213" s="42" t="str">
        <f>IFERROR(VLOOKUP(土発!J213,リスト!J$1:K267,2,FALSE),"")</f>
        <v/>
      </c>
      <c r="L213" s="84"/>
      <c r="M213" s="42" t="str">
        <f>IFERROR(VLOOKUP(土発!L213,リスト!O$1:P5005,2,FALSE),"")</f>
        <v/>
      </c>
      <c r="N213" s="82"/>
      <c r="O213" s="82" t="e">
        <f>VLOOKUP(Q213,リスト!U72:AA466,2,FALSE)</f>
        <v>#N/A</v>
      </c>
      <c r="P213" s="82" t="e">
        <f>VLOOKUP(O213,リスト!U:AA,2,FALSE)</f>
        <v>#N/A</v>
      </c>
      <c r="Q213" s="84"/>
      <c r="R213" s="45" t="str">
        <f>IFERROR(VLOOKUP(土発!Q213,リスト!W$1:X571,2,FALSE),"")</f>
        <v/>
      </c>
      <c r="S213" s="82"/>
      <c r="T213" s="84"/>
      <c r="U213" s="42" t="str">
        <f>IFERROR(VLOOKUP(T213,リスト!AE$1:AF87,2,FALSE),"")</f>
        <v/>
      </c>
      <c r="V213" s="42" t="str">
        <f>IFERROR(VLOOKUP(T213,リスト!AE$3:AG91,3,FALSE),"")</f>
        <v/>
      </c>
      <c r="W213" s="82"/>
      <c r="X213" s="42" t="str">
        <f>IFERROR(VLOOKUP(J213,リスト!J:L,3,FALSE),"")</f>
        <v/>
      </c>
      <c r="Y213" s="42"/>
      <c r="Z213" s="82"/>
      <c r="AA213" s="82"/>
      <c r="AB213" s="42"/>
      <c r="AC213" s="42" t="e">
        <f>VLOOKUP(土発!R213,リスト!U74:AA263,5,FALSE)</f>
        <v>#N/A</v>
      </c>
      <c r="AD213" s="42" t="str">
        <f t="shared" si="6"/>
        <v/>
      </c>
      <c r="AE213" s="42" t="str">
        <f>IF(R213="","",AD213*VLOOKUP(R213,リスト!U74:AA901,7,FALSE))</f>
        <v/>
      </c>
      <c r="AF213" s="42" t="str">
        <f t="shared" si="7"/>
        <v/>
      </c>
      <c r="AG213" s="42"/>
      <c r="AH213" s="82"/>
    </row>
    <row r="214" spans="1:34" s="43" customFormat="1">
      <c r="A214" s="42">
        <f t="shared" si="4"/>
        <v>208</v>
      </c>
      <c r="B214" s="42" t="str">
        <f>IFERROR(VLOOKUP(C214,リスト!AI$1:AO472,2,FALSE),"")</f>
        <v/>
      </c>
      <c r="C214" s="42" t="str">
        <f t="shared" si="5"/>
        <v>-</v>
      </c>
      <c r="D214" s="82"/>
      <c r="E214" s="82"/>
      <c r="F214" s="83"/>
      <c r="G214" s="83"/>
      <c r="H214" s="84"/>
      <c r="I214" s="42" t="str">
        <f>IFERROR(VLOOKUP(土発!H214,リスト!G$1:H172,2,FALSE),"")</f>
        <v/>
      </c>
      <c r="J214" s="84"/>
      <c r="K214" s="42" t="str">
        <f>IFERROR(VLOOKUP(土発!J214,リスト!J$1:K268,2,FALSE),"")</f>
        <v/>
      </c>
      <c r="L214" s="84"/>
      <c r="M214" s="42" t="str">
        <f>IFERROR(VLOOKUP(土発!L214,リスト!O$1:P5006,2,FALSE),"")</f>
        <v/>
      </c>
      <c r="N214" s="82"/>
      <c r="O214" s="82" t="e">
        <f>VLOOKUP(Q214,リスト!U73:AA467,2,FALSE)</f>
        <v>#N/A</v>
      </c>
      <c r="P214" s="82" t="e">
        <f>VLOOKUP(O214,リスト!U:AA,2,FALSE)</f>
        <v>#N/A</v>
      </c>
      <c r="Q214" s="84"/>
      <c r="R214" s="45" t="str">
        <f>IFERROR(VLOOKUP(土発!Q214,リスト!W$1:X572,2,FALSE),"")</f>
        <v/>
      </c>
      <c r="S214" s="82"/>
      <c r="T214" s="84"/>
      <c r="U214" s="42" t="str">
        <f>IFERROR(VLOOKUP(T214,リスト!AE$1:AF88,2,FALSE),"")</f>
        <v/>
      </c>
      <c r="V214" s="42" t="str">
        <f>IFERROR(VLOOKUP(T214,リスト!AE$3:AG92,3,FALSE),"")</f>
        <v/>
      </c>
      <c r="W214" s="82"/>
      <c r="X214" s="42" t="str">
        <f>IFERROR(VLOOKUP(J214,リスト!J:L,3,FALSE),"")</f>
        <v/>
      </c>
      <c r="Y214" s="42"/>
      <c r="Z214" s="82"/>
      <c r="AA214" s="82"/>
      <c r="AB214" s="42"/>
      <c r="AC214" s="42" t="e">
        <f>VLOOKUP(土発!R214,リスト!U75:AA264,5,FALSE)</f>
        <v>#N/A</v>
      </c>
      <c r="AD214" s="42" t="str">
        <f t="shared" si="6"/>
        <v/>
      </c>
      <c r="AE214" s="42" t="str">
        <f>IF(R214="","",AD214*VLOOKUP(R214,リスト!U75:AA902,7,FALSE))</f>
        <v/>
      </c>
      <c r="AF214" s="42" t="str">
        <f t="shared" si="7"/>
        <v/>
      </c>
      <c r="AG214" s="42"/>
      <c r="AH214" s="82"/>
    </row>
    <row r="215" spans="1:34" s="43" customFormat="1">
      <c r="A215" s="42">
        <f t="shared" si="4"/>
        <v>209</v>
      </c>
      <c r="B215" s="42" t="str">
        <f>IFERROR(VLOOKUP(C215,リスト!AI$1:AO473,2,FALSE),"")</f>
        <v/>
      </c>
      <c r="C215" s="42" t="str">
        <f t="shared" si="5"/>
        <v>-</v>
      </c>
      <c r="D215" s="82"/>
      <c r="E215" s="82"/>
      <c r="F215" s="83"/>
      <c r="G215" s="83"/>
      <c r="H215" s="84"/>
      <c r="I215" s="42"/>
      <c r="J215" s="84"/>
      <c r="K215" s="42" t="str">
        <f>IFERROR(VLOOKUP(土発!J215,リスト!J$1:K269,2,FALSE),"")</f>
        <v/>
      </c>
      <c r="L215" s="84"/>
      <c r="M215" s="42" t="str">
        <f>IFERROR(VLOOKUP(土発!L215,リスト!O$1:P5007,2,FALSE),"")</f>
        <v/>
      </c>
      <c r="N215" s="82"/>
      <c r="O215" s="82" t="e">
        <f>VLOOKUP(Q215,リスト!U74:AA468,2,FALSE)</f>
        <v>#N/A</v>
      </c>
      <c r="P215" s="82" t="e">
        <f>VLOOKUP(O215,リスト!U:AA,2,FALSE)</f>
        <v>#N/A</v>
      </c>
      <c r="Q215" s="84"/>
      <c r="R215" s="45" t="str">
        <f>IFERROR(VLOOKUP(土発!Q215,リスト!W$1:X573,2,FALSE),"")</f>
        <v/>
      </c>
      <c r="S215" s="82"/>
      <c r="T215" s="84"/>
      <c r="U215" s="42" t="str">
        <f>IFERROR(VLOOKUP(T215,リスト!AE$1:AF89,2,FALSE),"")</f>
        <v/>
      </c>
      <c r="V215" s="42" t="str">
        <f>IFERROR(VLOOKUP(T215,リスト!AE$3:AG93,3,FALSE),"")</f>
        <v/>
      </c>
      <c r="W215" s="82"/>
      <c r="X215" s="42" t="str">
        <f>IFERROR(VLOOKUP(J215,リスト!J:L,3,FALSE),"")</f>
        <v/>
      </c>
      <c r="Y215" s="42"/>
      <c r="Z215" s="82"/>
      <c r="AA215" s="82"/>
      <c r="AB215" s="42"/>
      <c r="AC215" s="42" t="e">
        <f>VLOOKUP(土発!R215,リスト!U76:AA265,5,FALSE)</f>
        <v>#N/A</v>
      </c>
      <c r="AD215" s="42" t="str">
        <f t="shared" si="6"/>
        <v/>
      </c>
      <c r="AE215" s="42" t="str">
        <f>IF(R215="","",AD215*VLOOKUP(R215,リスト!U76:AA903,7,FALSE))</f>
        <v/>
      </c>
      <c r="AF215" s="42" t="str">
        <f t="shared" si="7"/>
        <v/>
      </c>
      <c r="AG215" s="42"/>
      <c r="AH215" s="82"/>
    </row>
    <row r="216" spans="1:34" s="43" customFormat="1">
      <c r="A216" s="42">
        <f t="shared" si="4"/>
        <v>210</v>
      </c>
      <c r="B216" s="42" t="str">
        <f>IFERROR(VLOOKUP(C216,リスト!AI$1:AO474,2,FALSE),"")</f>
        <v/>
      </c>
      <c r="C216" s="42" t="str">
        <f t="shared" si="5"/>
        <v>-</v>
      </c>
      <c r="D216" s="82"/>
      <c r="E216" s="82"/>
      <c r="F216" s="83"/>
      <c r="G216" s="83"/>
      <c r="H216" s="84"/>
      <c r="I216" s="42" t="str">
        <f>IFERROR(VLOOKUP(土発!H216,リスト!G$1:H135,2,FALSE),"")</f>
        <v/>
      </c>
      <c r="J216" s="84"/>
      <c r="K216" s="42" t="str">
        <f>IFERROR(VLOOKUP(土発!J216,リスト!J$1:K270,2,FALSE),"")</f>
        <v/>
      </c>
      <c r="L216" s="84"/>
      <c r="M216" s="42" t="str">
        <f>IFERROR(VLOOKUP(土発!L216,リスト!O$1:P5008,2,FALSE),"")</f>
        <v/>
      </c>
      <c r="N216" s="82"/>
      <c r="O216" s="82" t="e">
        <f>VLOOKUP(Q216,リスト!U75:AA469,2,FALSE)</f>
        <v>#N/A</v>
      </c>
      <c r="P216" s="82" t="e">
        <f>VLOOKUP(O216,リスト!U:AA,2,FALSE)</f>
        <v>#N/A</v>
      </c>
      <c r="Q216" s="84"/>
      <c r="R216" s="45" t="str">
        <f>IFERROR(VLOOKUP(土発!Q216,リスト!W$1:X574,2,FALSE),"")</f>
        <v/>
      </c>
      <c r="S216" s="82"/>
      <c r="T216" s="84"/>
      <c r="U216" s="42" t="str">
        <f>IFERROR(VLOOKUP(T216,リスト!AE$1:AF90,2,FALSE),"")</f>
        <v/>
      </c>
      <c r="V216" s="42" t="str">
        <f>IFERROR(VLOOKUP(T216,リスト!AE$3:AG94,3,FALSE),"")</f>
        <v/>
      </c>
      <c r="W216" s="82"/>
      <c r="X216" s="42" t="str">
        <f>IFERROR(VLOOKUP(J216,リスト!J:L,3,FALSE),"")</f>
        <v/>
      </c>
      <c r="Y216" s="42"/>
      <c r="Z216" s="82"/>
      <c r="AA216" s="82"/>
      <c r="AB216" s="42"/>
      <c r="AC216" s="42" t="e">
        <f>VLOOKUP(土発!R216,リスト!U77:AA266,5,FALSE)</f>
        <v>#N/A</v>
      </c>
      <c r="AD216" s="42" t="str">
        <f t="shared" si="6"/>
        <v/>
      </c>
      <c r="AE216" s="42" t="str">
        <f>IF(R216="","",AD216*VLOOKUP(R216,リスト!U77:AA904,7,FALSE))</f>
        <v/>
      </c>
      <c r="AF216" s="42" t="str">
        <f t="shared" si="7"/>
        <v/>
      </c>
      <c r="AG216" s="42"/>
      <c r="AH216" s="82"/>
    </row>
    <row r="217" spans="1:34" s="43" customFormat="1">
      <c r="A217" s="42">
        <f t="shared" si="4"/>
        <v>211</v>
      </c>
      <c r="B217" s="42" t="str">
        <f>IFERROR(VLOOKUP(C217,リスト!AI$1:AO475,2,FALSE),"")</f>
        <v/>
      </c>
      <c r="C217" s="42" t="str">
        <f t="shared" si="5"/>
        <v>-</v>
      </c>
      <c r="D217" s="82"/>
      <c r="E217" s="82"/>
      <c r="F217" s="83"/>
      <c r="G217" s="83"/>
      <c r="H217" s="84"/>
      <c r="I217" s="42" t="str">
        <f>IFERROR(VLOOKUP(土発!H217,リスト!G$1:H136,2,FALSE),"")</f>
        <v/>
      </c>
      <c r="J217" s="84"/>
      <c r="K217" s="42" t="str">
        <f>IFERROR(VLOOKUP(土発!J217,リスト!J$1:K271,2,FALSE),"")</f>
        <v/>
      </c>
      <c r="L217" s="84"/>
      <c r="M217" s="42" t="str">
        <f>IFERROR(VLOOKUP(土発!L217,リスト!O$1:P5009,2,FALSE),"")</f>
        <v/>
      </c>
      <c r="N217" s="82"/>
      <c r="O217" s="82" t="e">
        <f>VLOOKUP(Q217,リスト!U76:AA470,2,FALSE)</f>
        <v>#N/A</v>
      </c>
      <c r="P217" s="82" t="e">
        <f>VLOOKUP(O217,リスト!U:AA,2,FALSE)</f>
        <v>#N/A</v>
      </c>
      <c r="Q217" s="84"/>
      <c r="R217" s="45" t="str">
        <f>IFERROR(VLOOKUP(土発!Q217,リスト!W$1:X575,2,FALSE),"")</f>
        <v/>
      </c>
      <c r="S217" s="82"/>
      <c r="T217" s="84"/>
      <c r="U217" s="42" t="str">
        <f>IFERROR(VLOOKUP(T217,リスト!AE$1:AF91,2,FALSE),"")</f>
        <v/>
      </c>
      <c r="V217" s="42" t="str">
        <f>IFERROR(VLOOKUP(T217,リスト!AE$3:AG95,3,FALSE),"")</f>
        <v/>
      </c>
      <c r="W217" s="82"/>
      <c r="X217" s="42" t="str">
        <f>IFERROR(VLOOKUP(J217,リスト!J:L,3,FALSE),"")</f>
        <v/>
      </c>
      <c r="Y217" s="42"/>
      <c r="Z217" s="82"/>
      <c r="AA217" s="82"/>
      <c r="AB217" s="42"/>
      <c r="AC217" s="42" t="e">
        <f>VLOOKUP(土発!R217,リスト!U78:AA267,5,FALSE)</f>
        <v>#N/A</v>
      </c>
      <c r="AD217" s="42" t="str">
        <f t="shared" si="6"/>
        <v/>
      </c>
      <c r="AE217" s="42" t="str">
        <f>IF(R217="","",AD217*VLOOKUP(R217,リスト!U78:AA905,7,FALSE))</f>
        <v/>
      </c>
      <c r="AF217" s="42" t="str">
        <f t="shared" si="7"/>
        <v/>
      </c>
      <c r="AG217" s="42"/>
      <c r="AH217" s="82"/>
    </row>
    <row r="218" spans="1:34" s="43" customFormat="1">
      <c r="A218" s="42">
        <f t="shared" si="4"/>
        <v>212</v>
      </c>
      <c r="B218" s="42" t="str">
        <f>IFERROR(VLOOKUP(C218,リスト!AI$1:AO476,2,FALSE),"")</f>
        <v/>
      </c>
      <c r="C218" s="42" t="str">
        <f t="shared" si="5"/>
        <v>-</v>
      </c>
      <c r="D218" s="82"/>
      <c r="E218" s="82"/>
      <c r="F218" s="83"/>
      <c r="G218" s="83"/>
      <c r="H218" s="84"/>
      <c r="I218" s="42" t="str">
        <f>IFERROR(VLOOKUP(土発!H218,リスト!G$1:H137,2,FALSE),"")</f>
        <v/>
      </c>
      <c r="J218" s="84"/>
      <c r="K218" s="42" t="str">
        <f>IFERROR(VLOOKUP(土発!J218,リスト!J$1:K272,2,FALSE),"")</f>
        <v/>
      </c>
      <c r="L218" s="84"/>
      <c r="M218" s="42" t="str">
        <f>IFERROR(VLOOKUP(土発!L218,リスト!O$1:P5010,2,FALSE),"")</f>
        <v/>
      </c>
      <c r="N218" s="82"/>
      <c r="O218" s="82" t="e">
        <f>VLOOKUP(Q218,リスト!U77:AA471,2,FALSE)</f>
        <v>#N/A</v>
      </c>
      <c r="P218" s="82" t="e">
        <f>VLOOKUP(O218,リスト!U:AA,2,FALSE)</f>
        <v>#N/A</v>
      </c>
      <c r="Q218" s="84"/>
      <c r="R218" s="45" t="str">
        <f>IFERROR(VLOOKUP(土発!Q218,リスト!W$1:X576,2,FALSE),"")</f>
        <v/>
      </c>
      <c r="S218" s="82"/>
      <c r="T218" s="84"/>
      <c r="U218" s="42" t="str">
        <f>IFERROR(VLOOKUP(T218,リスト!AE$1:AF92,2,FALSE),"")</f>
        <v/>
      </c>
      <c r="V218" s="42" t="str">
        <f>IFERROR(VLOOKUP(T218,リスト!AE$3:AG96,3,FALSE),"")</f>
        <v/>
      </c>
      <c r="W218" s="82"/>
      <c r="X218" s="42" t="str">
        <f>IFERROR(VLOOKUP(J218,リスト!J:L,3,FALSE),"")</f>
        <v/>
      </c>
      <c r="Y218" s="42"/>
      <c r="Z218" s="82"/>
      <c r="AA218" s="82"/>
      <c r="AB218" s="42"/>
      <c r="AC218" s="42" t="e">
        <f>VLOOKUP(土発!R218,リスト!U79:AA268,5,FALSE)</f>
        <v>#N/A</v>
      </c>
      <c r="AD218" s="42" t="str">
        <f t="shared" si="6"/>
        <v/>
      </c>
      <c r="AE218" s="42" t="str">
        <f>IF(R218="","",AD218*VLOOKUP(R218,リスト!U79:AA906,7,FALSE))</f>
        <v/>
      </c>
      <c r="AF218" s="42" t="str">
        <f t="shared" si="7"/>
        <v/>
      </c>
      <c r="AG218" s="42"/>
      <c r="AH218" s="82"/>
    </row>
    <row r="219" spans="1:34" s="43" customFormat="1">
      <c r="A219" s="42">
        <f t="shared" si="4"/>
        <v>213</v>
      </c>
      <c r="B219" s="42" t="str">
        <f>IFERROR(VLOOKUP(C219,リスト!AI$1:AO477,2,FALSE),"")</f>
        <v/>
      </c>
      <c r="C219" s="42" t="str">
        <f t="shared" si="5"/>
        <v>-</v>
      </c>
      <c r="D219" s="82"/>
      <c r="E219" s="82"/>
      <c r="F219" s="83"/>
      <c r="G219" s="83"/>
      <c r="H219" s="84"/>
      <c r="I219" s="42" t="str">
        <f>IFERROR(VLOOKUP(土発!H219,リスト!G$1:H138,2,FALSE),"")</f>
        <v/>
      </c>
      <c r="J219" s="84"/>
      <c r="K219" s="42" t="str">
        <f>IFERROR(VLOOKUP(土発!J219,リスト!J$1:K273,2,FALSE),"")</f>
        <v/>
      </c>
      <c r="L219" s="84"/>
      <c r="M219" s="42" t="str">
        <f>IFERROR(VLOOKUP(土発!L219,リスト!O$1:P5011,2,FALSE),"")</f>
        <v/>
      </c>
      <c r="N219" s="82"/>
      <c r="O219" s="82" t="e">
        <f>VLOOKUP(Q219,リスト!U78:AA472,2,FALSE)</f>
        <v>#N/A</v>
      </c>
      <c r="P219" s="82" t="e">
        <f>VLOOKUP(O219,リスト!U:AA,2,FALSE)</f>
        <v>#N/A</v>
      </c>
      <c r="Q219" s="84"/>
      <c r="R219" s="45" t="str">
        <f>IFERROR(VLOOKUP(土発!Q219,リスト!W$1:X577,2,FALSE),"")</f>
        <v/>
      </c>
      <c r="S219" s="82"/>
      <c r="T219" s="84"/>
      <c r="U219" s="42" t="str">
        <f>IFERROR(VLOOKUP(T219,リスト!AE$1:AF93,2,FALSE),"")</f>
        <v/>
      </c>
      <c r="V219" s="42" t="str">
        <f>IFERROR(VLOOKUP(T219,リスト!AE$3:AG97,3,FALSE),"")</f>
        <v/>
      </c>
      <c r="W219" s="82"/>
      <c r="X219" s="42" t="str">
        <f>IFERROR(VLOOKUP(J219,リスト!J:L,3,FALSE),"")</f>
        <v/>
      </c>
      <c r="Y219" s="42"/>
      <c r="Z219" s="82"/>
      <c r="AA219" s="82"/>
      <c r="AB219" s="42"/>
      <c r="AC219" s="42" t="e">
        <f>VLOOKUP(土発!R219,リスト!U80:AA269,5,FALSE)</f>
        <v>#N/A</v>
      </c>
      <c r="AD219" s="42" t="str">
        <f t="shared" si="6"/>
        <v/>
      </c>
      <c r="AE219" s="42" t="str">
        <f>IF(R219="","",AD219*VLOOKUP(R219,リスト!U80:AA907,7,FALSE))</f>
        <v/>
      </c>
      <c r="AF219" s="42" t="str">
        <f t="shared" si="7"/>
        <v/>
      </c>
      <c r="AG219" s="42"/>
      <c r="AH219" s="82"/>
    </row>
    <row r="220" spans="1:34" s="43" customFormat="1">
      <c r="A220" s="42">
        <f t="shared" si="4"/>
        <v>214</v>
      </c>
      <c r="B220" s="42" t="str">
        <f>IFERROR(VLOOKUP(C220,リスト!AI$1:AO478,2,FALSE),"")</f>
        <v/>
      </c>
      <c r="C220" s="42" t="str">
        <f t="shared" si="5"/>
        <v>-</v>
      </c>
      <c r="D220" s="82"/>
      <c r="E220" s="82"/>
      <c r="F220" s="83"/>
      <c r="G220" s="83"/>
      <c r="H220" s="84"/>
      <c r="I220" s="42" t="str">
        <f>IFERROR(VLOOKUP(土発!H220,リスト!G$1:H139,2,FALSE),"")</f>
        <v/>
      </c>
      <c r="J220" s="84"/>
      <c r="K220" s="42" t="str">
        <f>IFERROR(VLOOKUP(土発!J220,リスト!J$1:K274,2,FALSE),"")</f>
        <v/>
      </c>
      <c r="L220" s="84"/>
      <c r="M220" s="42" t="str">
        <f>IFERROR(VLOOKUP(土発!L220,リスト!O$1:P5012,2,FALSE),"")</f>
        <v/>
      </c>
      <c r="N220" s="82"/>
      <c r="O220" s="82" t="e">
        <f>VLOOKUP(Q220,リスト!U79:AA473,2,FALSE)</f>
        <v>#N/A</v>
      </c>
      <c r="P220" s="82" t="e">
        <f>VLOOKUP(O220,リスト!U:AA,2,FALSE)</f>
        <v>#N/A</v>
      </c>
      <c r="Q220" s="84"/>
      <c r="R220" s="45" t="str">
        <f>IFERROR(VLOOKUP(土発!Q220,リスト!W$1:X578,2,FALSE),"")</f>
        <v/>
      </c>
      <c r="S220" s="82"/>
      <c r="T220" s="84"/>
      <c r="U220" s="42" t="str">
        <f>IFERROR(VLOOKUP(T220,リスト!AE$1:AF94,2,FALSE),"")</f>
        <v/>
      </c>
      <c r="V220" s="42" t="str">
        <f>IFERROR(VLOOKUP(T220,リスト!AE$3:AG98,3,FALSE),"")</f>
        <v/>
      </c>
      <c r="W220" s="82"/>
      <c r="X220" s="42" t="str">
        <f>IFERROR(VLOOKUP(J220,リスト!J:L,3,FALSE),"")</f>
        <v/>
      </c>
      <c r="Y220" s="42"/>
      <c r="Z220" s="82"/>
      <c r="AA220" s="82"/>
      <c r="AB220" s="42"/>
      <c r="AC220" s="42" t="e">
        <f>VLOOKUP(土発!R220,リスト!U81:AA270,5,FALSE)</f>
        <v>#N/A</v>
      </c>
      <c r="AD220" s="42" t="str">
        <f t="shared" si="6"/>
        <v/>
      </c>
      <c r="AE220" s="42" t="str">
        <f>IF(R220="","",AD220*VLOOKUP(R220,リスト!U81:AA908,7,FALSE))</f>
        <v/>
      </c>
      <c r="AF220" s="42" t="str">
        <f t="shared" si="7"/>
        <v/>
      </c>
      <c r="AG220" s="42"/>
      <c r="AH220" s="82"/>
    </row>
    <row r="221" spans="1:34" s="43" customFormat="1">
      <c r="A221" s="42">
        <f t="shared" si="4"/>
        <v>215</v>
      </c>
      <c r="B221" s="42" t="str">
        <f>IFERROR(VLOOKUP(C221,リスト!AI$1:AO479,2,FALSE),"")</f>
        <v/>
      </c>
      <c r="C221" s="42" t="str">
        <f t="shared" si="5"/>
        <v>-</v>
      </c>
      <c r="D221" s="82"/>
      <c r="E221" s="82"/>
      <c r="F221" s="83"/>
      <c r="G221" s="83"/>
      <c r="H221" s="84"/>
      <c r="I221" s="42" t="str">
        <f>IFERROR(VLOOKUP(土発!H221,リスト!G$1:H140,2,FALSE),"")</f>
        <v/>
      </c>
      <c r="J221" s="84"/>
      <c r="K221" s="42" t="str">
        <f>IFERROR(VLOOKUP(土発!J221,リスト!J$1:K275,2,FALSE),"")</f>
        <v/>
      </c>
      <c r="L221" s="84"/>
      <c r="M221" s="42" t="str">
        <f>IFERROR(VLOOKUP(土発!L221,リスト!O$1:P5013,2,FALSE),"")</f>
        <v/>
      </c>
      <c r="N221" s="82"/>
      <c r="O221" s="82" t="e">
        <f>VLOOKUP(Q221,リスト!U80:AA474,2,FALSE)</f>
        <v>#N/A</v>
      </c>
      <c r="P221" s="82" t="e">
        <f>VLOOKUP(O221,リスト!U:AA,2,FALSE)</f>
        <v>#N/A</v>
      </c>
      <c r="Q221" s="84"/>
      <c r="R221" s="45" t="str">
        <f>IFERROR(VLOOKUP(土発!Q221,リスト!W$1:X579,2,FALSE),"")</f>
        <v/>
      </c>
      <c r="S221" s="82"/>
      <c r="T221" s="84"/>
      <c r="U221" s="42" t="str">
        <f>IFERROR(VLOOKUP(T221,リスト!AE$1:AF95,2,FALSE),"")</f>
        <v/>
      </c>
      <c r="V221" s="42" t="str">
        <f>IFERROR(VLOOKUP(T221,リスト!AE$3:AG99,3,FALSE),"")</f>
        <v/>
      </c>
      <c r="W221" s="82"/>
      <c r="X221" s="42" t="str">
        <f>IFERROR(VLOOKUP(J221,リスト!J:L,3,FALSE),"")</f>
        <v/>
      </c>
      <c r="Y221" s="42"/>
      <c r="Z221" s="82"/>
      <c r="AA221" s="82"/>
      <c r="AB221" s="42"/>
      <c r="AC221" s="42" t="e">
        <f>VLOOKUP(土発!R221,リスト!U82:AA271,5,FALSE)</f>
        <v>#N/A</v>
      </c>
      <c r="AD221" s="42" t="str">
        <f t="shared" si="6"/>
        <v/>
      </c>
      <c r="AE221" s="42" t="str">
        <f>IF(R221="","",AD221*VLOOKUP(R221,リスト!U82:AA909,7,FALSE))</f>
        <v/>
      </c>
      <c r="AF221" s="42" t="str">
        <f t="shared" si="7"/>
        <v/>
      </c>
      <c r="AG221" s="42"/>
      <c r="AH221" s="82"/>
    </row>
    <row r="222" spans="1:34" s="43" customFormat="1">
      <c r="A222" s="42">
        <f t="shared" si="4"/>
        <v>216</v>
      </c>
      <c r="B222" s="42" t="str">
        <f>IFERROR(VLOOKUP(C222,リスト!AI$1:AO480,2,FALSE),"")</f>
        <v/>
      </c>
      <c r="C222" s="42" t="str">
        <f t="shared" si="5"/>
        <v>-</v>
      </c>
      <c r="D222" s="82"/>
      <c r="E222" s="82"/>
      <c r="F222" s="83"/>
      <c r="G222" s="83"/>
      <c r="H222" s="84"/>
      <c r="I222" s="42" t="str">
        <f>IFERROR(VLOOKUP(土発!H222,リスト!G$1:H141,2,FALSE),"")</f>
        <v/>
      </c>
      <c r="J222" s="84"/>
      <c r="K222" s="42" t="str">
        <f>IFERROR(VLOOKUP(土発!J222,リスト!J$1:K276,2,FALSE),"")</f>
        <v/>
      </c>
      <c r="L222" s="84"/>
      <c r="M222" s="42" t="str">
        <f>IFERROR(VLOOKUP(土発!L222,リスト!O$1:P5014,2,FALSE),"")</f>
        <v/>
      </c>
      <c r="N222" s="82"/>
      <c r="O222" s="82" t="e">
        <f>VLOOKUP(Q222,リスト!U81:AA475,2,FALSE)</f>
        <v>#N/A</v>
      </c>
      <c r="P222" s="82" t="e">
        <f>VLOOKUP(O222,リスト!U:AA,2,FALSE)</f>
        <v>#N/A</v>
      </c>
      <c r="Q222" s="84"/>
      <c r="R222" s="45" t="str">
        <f>IFERROR(VLOOKUP(土発!Q222,リスト!W$1:X580,2,FALSE),"")</f>
        <v/>
      </c>
      <c r="S222" s="82"/>
      <c r="T222" s="84"/>
      <c r="U222" s="42" t="str">
        <f>IFERROR(VLOOKUP(T222,リスト!AE$1:AF96,2,FALSE),"")</f>
        <v/>
      </c>
      <c r="V222" s="42" t="str">
        <f>IFERROR(VLOOKUP(T222,リスト!AE$3:AG100,3,FALSE),"")</f>
        <v/>
      </c>
      <c r="W222" s="82"/>
      <c r="X222" s="42" t="str">
        <f>IFERROR(VLOOKUP(J222,リスト!J:L,3,FALSE),"")</f>
        <v/>
      </c>
      <c r="Y222" s="42"/>
      <c r="Z222" s="82"/>
      <c r="AA222" s="82"/>
      <c r="AB222" s="42"/>
      <c r="AC222" s="42" t="e">
        <f>VLOOKUP(土発!R222,リスト!U83:AA272,5,FALSE)</f>
        <v>#N/A</v>
      </c>
      <c r="AD222" s="42" t="str">
        <f t="shared" si="6"/>
        <v/>
      </c>
      <c r="AE222" s="42" t="str">
        <f>IF(R222="","",AD222*VLOOKUP(R222,リスト!U83:AA910,7,FALSE))</f>
        <v/>
      </c>
      <c r="AF222" s="42" t="str">
        <f t="shared" si="7"/>
        <v/>
      </c>
      <c r="AG222" s="42"/>
      <c r="AH222" s="82"/>
    </row>
    <row r="223" spans="1:34" s="43" customFormat="1">
      <c r="A223" s="42">
        <f t="shared" si="4"/>
        <v>217</v>
      </c>
      <c r="B223" s="42" t="str">
        <f>IFERROR(VLOOKUP(C223,リスト!AI$1:AO481,2,FALSE),"")</f>
        <v/>
      </c>
      <c r="C223" s="42" t="str">
        <f t="shared" si="5"/>
        <v>-</v>
      </c>
      <c r="D223" s="82"/>
      <c r="E223" s="82"/>
      <c r="F223" s="83"/>
      <c r="G223" s="83"/>
      <c r="H223" s="84"/>
      <c r="I223" s="42" t="str">
        <f>IFERROR(VLOOKUP(土発!H223,リスト!G$1:H142,2,FALSE),"")</f>
        <v/>
      </c>
      <c r="J223" s="84"/>
      <c r="K223" s="42" t="str">
        <f>IFERROR(VLOOKUP(土発!J223,リスト!J$1:K277,2,FALSE),"")</f>
        <v/>
      </c>
      <c r="L223" s="84"/>
      <c r="M223" s="42" t="str">
        <f>IFERROR(VLOOKUP(土発!L223,リスト!O$1:P5015,2,FALSE),"")</f>
        <v/>
      </c>
      <c r="N223" s="82"/>
      <c r="O223" s="82" t="e">
        <f>VLOOKUP(Q223,リスト!U82:AA476,2,FALSE)</f>
        <v>#N/A</v>
      </c>
      <c r="P223" s="82" t="e">
        <f>VLOOKUP(O223,リスト!U:AA,2,FALSE)</f>
        <v>#N/A</v>
      </c>
      <c r="Q223" s="84"/>
      <c r="R223" s="45" t="str">
        <f>IFERROR(VLOOKUP(土発!Q223,リスト!W$1:X581,2,FALSE),"")</f>
        <v/>
      </c>
      <c r="S223" s="82"/>
      <c r="T223" s="84"/>
      <c r="U223" s="42" t="str">
        <f>IFERROR(VLOOKUP(T223,リスト!AE$1:AF97,2,FALSE),"")</f>
        <v/>
      </c>
      <c r="V223" s="42" t="str">
        <f>IFERROR(VLOOKUP(T223,リスト!AE$3:AG101,3,FALSE),"")</f>
        <v/>
      </c>
      <c r="W223" s="82"/>
      <c r="X223" s="42" t="str">
        <f>IFERROR(VLOOKUP(J223,リスト!J:L,3,FALSE),"")</f>
        <v/>
      </c>
      <c r="Y223" s="42"/>
      <c r="Z223" s="82"/>
      <c r="AA223" s="82"/>
      <c r="AB223" s="42"/>
      <c r="AC223" s="42" t="e">
        <f>VLOOKUP(土発!R223,リスト!U84:AA273,5,FALSE)</f>
        <v>#N/A</v>
      </c>
      <c r="AD223" s="42" t="str">
        <f t="shared" si="6"/>
        <v/>
      </c>
      <c r="AE223" s="42" t="str">
        <f>IF(R223="","",AD223*VLOOKUP(R223,リスト!U84:AA911,7,FALSE))</f>
        <v/>
      </c>
      <c r="AF223" s="42" t="str">
        <f t="shared" si="7"/>
        <v/>
      </c>
      <c r="AG223" s="42"/>
      <c r="AH223" s="82"/>
    </row>
    <row r="224" spans="1:34" s="43" customFormat="1">
      <c r="A224" s="42">
        <f t="shared" si="4"/>
        <v>218</v>
      </c>
      <c r="B224" s="42" t="str">
        <f>IFERROR(VLOOKUP(C224,リスト!AI$1:AO482,2,FALSE),"")</f>
        <v/>
      </c>
      <c r="C224" s="42" t="str">
        <f t="shared" si="5"/>
        <v>-</v>
      </c>
      <c r="D224" s="82"/>
      <c r="E224" s="82"/>
      <c r="F224" s="83"/>
      <c r="G224" s="83"/>
      <c r="H224" s="84"/>
      <c r="I224" s="42" t="str">
        <f>IFERROR(VLOOKUP(土発!H224,リスト!G$1:H143,2,FALSE),"")</f>
        <v/>
      </c>
      <c r="J224" s="84"/>
      <c r="K224" s="42" t="str">
        <f>IFERROR(VLOOKUP(土発!J224,リスト!J$1:K278,2,FALSE),"")</f>
        <v/>
      </c>
      <c r="L224" s="84"/>
      <c r="M224" s="42" t="str">
        <f>IFERROR(VLOOKUP(土発!L224,リスト!O$1:P5016,2,FALSE),"")</f>
        <v/>
      </c>
      <c r="N224" s="82"/>
      <c r="O224" s="82" t="e">
        <f>VLOOKUP(Q224,リスト!U83:AA477,2,FALSE)</f>
        <v>#N/A</v>
      </c>
      <c r="P224" s="82" t="e">
        <f>VLOOKUP(O224,リスト!U:AA,2,FALSE)</f>
        <v>#N/A</v>
      </c>
      <c r="Q224" s="84"/>
      <c r="R224" s="45" t="str">
        <f>IFERROR(VLOOKUP(土発!Q224,リスト!W$1:X582,2,FALSE),"")</f>
        <v/>
      </c>
      <c r="S224" s="82"/>
      <c r="T224" s="84"/>
      <c r="U224" s="42" t="str">
        <f>IFERROR(VLOOKUP(T224,リスト!AE$1:AF98,2,FALSE),"")</f>
        <v/>
      </c>
      <c r="V224" s="42" t="str">
        <f>IFERROR(VLOOKUP(T224,リスト!AE$3:AG102,3,FALSE),"")</f>
        <v/>
      </c>
      <c r="W224" s="82"/>
      <c r="X224" s="42" t="str">
        <f>IFERROR(VLOOKUP(J224,リスト!J:L,3,FALSE),"")</f>
        <v/>
      </c>
      <c r="Y224" s="42"/>
      <c r="Z224" s="82"/>
      <c r="AA224" s="82"/>
      <c r="AB224" s="42"/>
      <c r="AC224" s="42" t="e">
        <f>VLOOKUP(土発!R224,リスト!U85:AA274,5,FALSE)</f>
        <v>#N/A</v>
      </c>
      <c r="AD224" s="42" t="str">
        <f t="shared" si="6"/>
        <v/>
      </c>
      <c r="AE224" s="42" t="str">
        <f>IF(R224="","",AD224*VLOOKUP(R224,リスト!U85:AA912,7,FALSE))</f>
        <v/>
      </c>
      <c r="AF224" s="42" t="str">
        <f t="shared" si="7"/>
        <v/>
      </c>
      <c r="AG224" s="42"/>
      <c r="AH224" s="82"/>
    </row>
    <row r="225" spans="1:34" s="43" customFormat="1">
      <c r="A225" s="42">
        <f t="shared" si="4"/>
        <v>219</v>
      </c>
      <c r="B225" s="42" t="str">
        <f>IFERROR(VLOOKUP(C225,リスト!AI$1:AO483,2,FALSE),"")</f>
        <v/>
      </c>
      <c r="C225" s="42" t="str">
        <f t="shared" si="5"/>
        <v>-</v>
      </c>
      <c r="D225" s="82"/>
      <c r="E225" s="82"/>
      <c r="F225" s="83"/>
      <c r="G225" s="83"/>
      <c r="H225" s="84"/>
      <c r="I225" s="42" t="str">
        <f>IFERROR(VLOOKUP(土発!H225,リスト!G$1:H144,2,FALSE),"")</f>
        <v/>
      </c>
      <c r="J225" s="84"/>
      <c r="K225" s="42" t="str">
        <f>IFERROR(VLOOKUP(土発!J225,リスト!J$1:K279,2,FALSE),"")</f>
        <v/>
      </c>
      <c r="L225" s="84"/>
      <c r="M225" s="42" t="str">
        <f>IFERROR(VLOOKUP(土発!L225,リスト!O$1:P5017,2,FALSE),"")</f>
        <v/>
      </c>
      <c r="N225" s="82"/>
      <c r="O225" s="82" t="e">
        <f>VLOOKUP(Q225,リスト!U84:AA478,2,FALSE)</f>
        <v>#N/A</v>
      </c>
      <c r="P225" s="82" t="e">
        <f>VLOOKUP(O225,リスト!U:AA,2,FALSE)</f>
        <v>#N/A</v>
      </c>
      <c r="Q225" s="84"/>
      <c r="R225" s="45" t="str">
        <f>IFERROR(VLOOKUP(土発!Q225,リスト!W$1:X583,2,FALSE),"")</f>
        <v/>
      </c>
      <c r="S225" s="82"/>
      <c r="T225" s="84"/>
      <c r="U225" s="42" t="str">
        <f>IFERROR(VLOOKUP(T225,リスト!AE$1:AF99,2,FALSE),"")</f>
        <v/>
      </c>
      <c r="V225" s="42" t="str">
        <f>IFERROR(VLOOKUP(T225,リスト!AE$3:AG103,3,FALSE),"")</f>
        <v/>
      </c>
      <c r="W225" s="82"/>
      <c r="X225" s="42" t="str">
        <f>IFERROR(VLOOKUP(J225,リスト!J:L,3,FALSE),"")</f>
        <v/>
      </c>
      <c r="Y225" s="42"/>
      <c r="Z225" s="82"/>
      <c r="AA225" s="82"/>
      <c r="AB225" s="42"/>
      <c r="AC225" s="42" t="e">
        <f>VLOOKUP(土発!R225,リスト!U86:AA275,5,FALSE)</f>
        <v>#N/A</v>
      </c>
      <c r="AD225" s="42" t="str">
        <f t="shared" si="6"/>
        <v/>
      </c>
      <c r="AE225" s="42" t="str">
        <f>IF(R225="","",AD225*VLOOKUP(R225,リスト!U86:AA913,7,FALSE))</f>
        <v/>
      </c>
      <c r="AF225" s="42" t="str">
        <f t="shared" si="7"/>
        <v/>
      </c>
      <c r="AG225" s="42"/>
      <c r="AH225" s="82"/>
    </row>
    <row r="226" spans="1:34" s="43" customFormat="1">
      <c r="A226" s="42">
        <f t="shared" si="4"/>
        <v>220</v>
      </c>
      <c r="B226" s="42" t="str">
        <f>IFERROR(VLOOKUP(C226,リスト!AI$1:AO484,2,FALSE),"")</f>
        <v/>
      </c>
      <c r="C226" s="42" t="str">
        <f t="shared" si="5"/>
        <v>-</v>
      </c>
      <c r="D226" s="82"/>
      <c r="E226" s="82"/>
      <c r="F226" s="83"/>
      <c r="G226" s="83"/>
      <c r="H226" s="84"/>
      <c r="I226" s="42" t="str">
        <f>IFERROR(VLOOKUP(土発!H226,リスト!G$1:H145,2,FALSE),"")</f>
        <v/>
      </c>
      <c r="J226" s="84"/>
      <c r="K226" s="42" t="str">
        <f>IFERROR(VLOOKUP(土発!J226,リスト!J$1:K280,2,FALSE),"")</f>
        <v/>
      </c>
      <c r="L226" s="84"/>
      <c r="M226" s="42" t="str">
        <f>IFERROR(VLOOKUP(土発!L226,リスト!O$1:P5018,2,FALSE),"")</f>
        <v/>
      </c>
      <c r="N226" s="82"/>
      <c r="O226" s="82" t="e">
        <f>VLOOKUP(Q226,リスト!U85:AA479,2,FALSE)</f>
        <v>#N/A</v>
      </c>
      <c r="P226" s="82" t="e">
        <f>VLOOKUP(O226,リスト!U:AA,2,FALSE)</f>
        <v>#N/A</v>
      </c>
      <c r="Q226" s="84"/>
      <c r="R226" s="45" t="str">
        <f>IFERROR(VLOOKUP(土発!Q226,リスト!W$1:X584,2,FALSE),"")</f>
        <v/>
      </c>
      <c r="S226" s="82"/>
      <c r="T226" s="84"/>
      <c r="U226" s="42" t="str">
        <f>IFERROR(VLOOKUP(T226,リスト!AE$1:AF100,2,FALSE),"")</f>
        <v/>
      </c>
      <c r="V226" s="42" t="str">
        <f>IFERROR(VLOOKUP(T226,リスト!AE$3:AG104,3,FALSE),"")</f>
        <v/>
      </c>
      <c r="W226" s="82"/>
      <c r="X226" s="42" t="str">
        <f>IFERROR(VLOOKUP(J226,リスト!J:L,3,FALSE),"")</f>
        <v/>
      </c>
      <c r="Y226" s="42"/>
      <c r="Z226" s="82"/>
      <c r="AA226" s="82"/>
      <c r="AB226" s="42"/>
      <c r="AC226" s="42" t="e">
        <f>VLOOKUP(土発!R226,リスト!U87:AA276,5,FALSE)</f>
        <v>#N/A</v>
      </c>
      <c r="AD226" s="42" t="str">
        <f t="shared" si="6"/>
        <v/>
      </c>
      <c r="AE226" s="42" t="str">
        <f>IF(R226="","",AD226*VLOOKUP(R226,リスト!U87:AA914,7,FALSE))</f>
        <v/>
      </c>
      <c r="AF226" s="42" t="str">
        <f t="shared" si="7"/>
        <v/>
      </c>
      <c r="AG226" s="42"/>
      <c r="AH226" s="82"/>
    </row>
    <row r="227" spans="1:34" s="43" customFormat="1">
      <c r="A227" s="42">
        <f t="shared" si="4"/>
        <v>221</v>
      </c>
      <c r="B227" s="42" t="str">
        <f>IFERROR(VLOOKUP(C227,リスト!AI$1:AO485,2,FALSE),"")</f>
        <v/>
      </c>
      <c r="C227" s="42" t="str">
        <f t="shared" si="5"/>
        <v>-</v>
      </c>
      <c r="D227" s="82"/>
      <c r="E227" s="82"/>
      <c r="F227" s="83"/>
      <c r="G227" s="83"/>
      <c r="H227" s="84"/>
      <c r="I227" s="42" t="str">
        <f>IFERROR(VLOOKUP(土発!H227,リスト!G$1:H146,2,FALSE),"")</f>
        <v/>
      </c>
      <c r="J227" s="84"/>
      <c r="K227" s="42" t="str">
        <f>IFERROR(VLOOKUP(土発!J227,リスト!J$1:K281,2,FALSE),"")</f>
        <v/>
      </c>
      <c r="L227" s="84"/>
      <c r="M227" s="42" t="str">
        <f>IFERROR(VLOOKUP(土発!L227,リスト!O$1:P5019,2,FALSE),"")</f>
        <v/>
      </c>
      <c r="N227" s="82"/>
      <c r="O227" s="82" t="e">
        <f>VLOOKUP(Q227,リスト!U86:AA480,2,FALSE)</f>
        <v>#N/A</v>
      </c>
      <c r="P227" s="82" t="e">
        <f>VLOOKUP(O227,リスト!U:AA,2,FALSE)</f>
        <v>#N/A</v>
      </c>
      <c r="Q227" s="84"/>
      <c r="R227" s="45" t="str">
        <f>IFERROR(VLOOKUP(土発!Q227,リスト!W$1:X585,2,FALSE),"")</f>
        <v/>
      </c>
      <c r="S227" s="82"/>
      <c r="T227" s="84"/>
      <c r="U227" s="42" t="str">
        <f>IFERROR(VLOOKUP(T227,リスト!AE$1:AF101,2,FALSE),"")</f>
        <v/>
      </c>
      <c r="V227" s="42" t="str">
        <f>IFERROR(VLOOKUP(T227,リスト!AE$3:AG105,3,FALSE),"")</f>
        <v/>
      </c>
      <c r="W227" s="82"/>
      <c r="X227" s="42" t="str">
        <f>IFERROR(VLOOKUP(J227,リスト!J:L,3,FALSE),"")</f>
        <v/>
      </c>
      <c r="Y227" s="42"/>
      <c r="Z227" s="82"/>
      <c r="AA227" s="82"/>
      <c r="AB227" s="42"/>
      <c r="AC227" s="42" t="e">
        <f>VLOOKUP(土発!R227,リスト!U88:AA277,5,FALSE)</f>
        <v>#N/A</v>
      </c>
      <c r="AD227" s="42" t="str">
        <f t="shared" si="6"/>
        <v/>
      </c>
      <c r="AE227" s="42" t="str">
        <f>IF(R227="","",AD227*VLOOKUP(R227,リスト!U88:AA915,7,FALSE))</f>
        <v/>
      </c>
      <c r="AF227" s="42" t="str">
        <f t="shared" si="7"/>
        <v/>
      </c>
      <c r="AG227" s="42"/>
      <c r="AH227" s="82"/>
    </row>
    <row r="228" spans="1:34" s="43" customFormat="1">
      <c r="A228" s="42">
        <f t="shared" si="4"/>
        <v>222</v>
      </c>
      <c r="B228" s="42" t="str">
        <f>IFERROR(VLOOKUP(C228,リスト!AI$1:AO486,2,FALSE),"")</f>
        <v/>
      </c>
      <c r="C228" s="42" t="str">
        <f t="shared" si="5"/>
        <v>-</v>
      </c>
      <c r="D228" s="82"/>
      <c r="E228" s="82"/>
      <c r="F228" s="83"/>
      <c r="G228" s="83"/>
      <c r="H228" s="84"/>
      <c r="I228" s="42" t="str">
        <f>IFERROR(VLOOKUP(土発!H228,リスト!G$1:H147,2,FALSE),"")</f>
        <v/>
      </c>
      <c r="J228" s="84"/>
      <c r="K228" s="42" t="str">
        <f>IFERROR(VLOOKUP(土発!J228,リスト!J$1:K282,2,FALSE),"")</f>
        <v/>
      </c>
      <c r="L228" s="84"/>
      <c r="M228" s="42" t="str">
        <f>IFERROR(VLOOKUP(土発!L228,リスト!O$1:P5020,2,FALSE),"")</f>
        <v/>
      </c>
      <c r="N228" s="82"/>
      <c r="O228" s="82" t="e">
        <f>VLOOKUP(Q228,リスト!U87:AA481,2,FALSE)</f>
        <v>#N/A</v>
      </c>
      <c r="P228" s="82" t="e">
        <f>VLOOKUP(O228,リスト!U:AA,2,FALSE)</f>
        <v>#N/A</v>
      </c>
      <c r="Q228" s="84"/>
      <c r="R228" s="45" t="str">
        <f>IFERROR(VLOOKUP(土発!Q228,リスト!W$1:X586,2,FALSE),"")</f>
        <v/>
      </c>
      <c r="S228" s="82"/>
      <c r="T228" s="84"/>
      <c r="U228" s="42" t="str">
        <f>IFERROR(VLOOKUP(T228,リスト!AE$1:AF102,2,FALSE),"")</f>
        <v/>
      </c>
      <c r="V228" s="42" t="str">
        <f>IFERROR(VLOOKUP(T228,リスト!AE$3:AG106,3,FALSE),"")</f>
        <v/>
      </c>
      <c r="W228" s="82"/>
      <c r="X228" s="42" t="str">
        <f>IFERROR(VLOOKUP(J228,リスト!J:L,3,FALSE),"")</f>
        <v/>
      </c>
      <c r="Y228" s="42"/>
      <c r="Z228" s="82"/>
      <c r="AA228" s="82"/>
      <c r="AB228" s="42"/>
      <c r="AC228" s="42" t="e">
        <f>VLOOKUP(土発!R228,リスト!U89:AA278,5,FALSE)</f>
        <v>#N/A</v>
      </c>
      <c r="AD228" s="42" t="str">
        <f t="shared" si="6"/>
        <v/>
      </c>
      <c r="AE228" s="42" t="str">
        <f>IF(R228="","",AD228*VLOOKUP(R228,リスト!U89:AA916,7,FALSE))</f>
        <v/>
      </c>
      <c r="AF228" s="42" t="str">
        <f t="shared" si="7"/>
        <v/>
      </c>
      <c r="AG228" s="42"/>
      <c r="AH228" s="82"/>
    </row>
    <row r="229" spans="1:34" s="43" customFormat="1">
      <c r="A229" s="42">
        <f t="shared" si="4"/>
        <v>223</v>
      </c>
      <c r="B229" s="42" t="str">
        <f>IFERROR(VLOOKUP(C229,リスト!AI$1:AO487,2,FALSE),"")</f>
        <v/>
      </c>
      <c r="C229" s="42" t="str">
        <f t="shared" si="5"/>
        <v>-</v>
      </c>
      <c r="D229" s="82"/>
      <c r="E229" s="82"/>
      <c r="F229" s="83"/>
      <c r="G229" s="83"/>
      <c r="H229" s="84"/>
      <c r="I229" s="42" t="str">
        <f>IFERROR(VLOOKUP(土発!H229,リスト!G$1:H148,2,FALSE),"")</f>
        <v/>
      </c>
      <c r="J229" s="84"/>
      <c r="K229" s="42" t="str">
        <f>IFERROR(VLOOKUP(土発!J229,リスト!J$1:K283,2,FALSE),"")</f>
        <v/>
      </c>
      <c r="L229" s="84"/>
      <c r="M229" s="42" t="str">
        <f>IFERROR(VLOOKUP(土発!L229,リスト!O$1:P5021,2,FALSE),"")</f>
        <v/>
      </c>
      <c r="N229" s="82"/>
      <c r="O229" s="82" t="e">
        <f>VLOOKUP(Q229,リスト!U88:AA482,2,FALSE)</f>
        <v>#N/A</v>
      </c>
      <c r="P229" s="82" t="e">
        <f>VLOOKUP(O229,リスト!U:AA,2,FALSE)</f>
        <v>#N/A</v>
      </c>
      <c r="Q229" s="84"/>
      <c r="R229" s="45" t="str">
        <f>IFERROR(VLOOKUP(土発!Q229,リスト!W$1:X587,2,FALSE),"")</f>
        <v/>
      </c>
      <c r="S229" s="82"/>
      <c r="T229" s="84"/>
      <c r="U229" s="42" t="str">
        <f>IFERROR(VLOOKUP(T229,リスト!AE$1:AF103,2,FALSE),"")</f>
        <v/>
      </c>
      <c r="V229" s="42" t="str">
        <f>IFERROR(VLOOKUP(T229,リスト!AE$3:AG107,3,FALSE),"")</f>
        <v/>
      </c>
      <c r="W229" s="82"/>
      <c r="X229" s="42" t="str">
        <f>IFERROR(VLOOKUP(J229,リスト!J:L,3,FALSE),"")</f>
        <v/>
      </c>
      <c r="Y229" s="42"/>
      <c r="Z229" s="82"/>
      <c r="AA229" s="82"/>
      <c r="AB229" s="42"/>
      <c r="AC229" s="42" t="e">
        <f>VLOOKUP(土発!R229,リスト!U90:AA279,5,FALSE)</f>
        <v>#N/A</v>
      </c>
      <c r="AD229" s="42" t="str">
        <f t="shared" si="6"/>
        <v/>
      </c>
      <c r="AE229" s="42" t="str">
        <f>IF(R229="","",AD229*VLOOKUP(R229,リスト!U90:AA917,7,FALSE))</f>
        <v/>
      </c>
      <c r="AF229" s="42" t="str">
        <f t="shared" si="7"/>
        <v/>
      </c>
      <c r="AG229" s="42"/>
      <c r="AH229" s="82"/>
    </row>
    <row r="230" spans="1:34" s="43" customFormat="1">
      <c r="A230" s="42">
        <f t="shared" si="4"/>
        <v>224</v>
      </c>
      <c r="B230" s="42" t="str">
        <f>IFERROR(VLOOKUP(C230,リスト!AI$1:AO488,2,FALSE),"")</f>
        <v/>
      </c>
      <c r="C230" s="42" t="str">
        <f t="shared" si="5"/>
        <v>-</v>
      </c>
      <c r="D230" s="82"/>
      <c r="E230" s="82"/>
      <c r="F230" s="83"/>
      <c r="G230" s="83"/>
      <c r="H230" s="84"/>
      <c r="I230" s="42" t="str">
        <f>IFERROR(VLOOKUP(土発!H230,リスト!G$1:H149,2,FALSE),"")</f>
        <v/>
      </c>
      <c r="J230" s="84"/>
      <c r="K230" s="42" t="str">
        <f>IFERROR(VLOOKUP(土発!J230,リスト!J$1:K284,2,FALSE),"")</f>
        <v/>
      </c>
      <c r="L230" s="84"/>
      <c r="M230" s="42" t="str">
        <f>IFERROR(VLOOKUP(土発!L230,リスト!O$1:P5022,2,FALSE),"")</f>
        <v/>
      </c>
      <c r="N230" s="82"/>
      <c r="O230" s="82" t="e">
        <f>VLOOKUP(Q230,リスト!U89:AA483,2,FALSE)</f>
        <v>#N/A</v>
      </c>
      <c r="P230" s="82" t="e">
        <f>VLOOKUP(O230,リスト!U:AA,2,FALSE)</f>
        <v>#N/A</v>
      </c>
      <c r="Q230" s="84"/>
      <c r="R230" s="45" t="str">
        <f>IFERROR(VLOOKUP(土発!Q230,リスト!W$1:X588,2,FALSE),"")</f>
        <v/>
      </c>
      <c r="S230" s="82"/>
      <c r="T230" s="84"/>
      <c r="U230" s="42" t="str">
        <f>IFERROR(VLOOKUP(T230,リスト!AE$1:AF104,2,FALSE),"")</f>
        <v/>
      </c>
      <c r="V230" s="42" t="str">
        <f>IFERROR(VLOOKUP(T230,リスト!AE$3:AG108,3,FALSE),"")</f>
        <v/>
      </c>
      <c r="W230" s="82"/>
      <c r="X230" s="42" t="str">
        <f>IFERROR(VLOOKUP(J230,リスト!J:L,3,FALSE),"")</f>
        <v/>
      </c>
      <c r="Y230" s="42"/>
      <c r="Z230" s="82"/>
      <c r="AA230" s="82"/>
      <c r="AB230" s="42"/>
      <c r="AC230" s="42" t="e">
        <f>VLOOKUP(土発!R230,リスト!U91:AA280,5,FALSE)</f>
        <v>#N/A</v>
      </c>
      <c r="AD230" s="42" t="str">
        <f t="shared" si="6"/>
        <v/>
      </c>
      <c r="AE230" s="42" t="str">
        <f>IF(R230="","",AD230*VLOOKUP(R230,リスト!U91:AA918,7,FALSE))</f>
        <v/>
      </c>
      <c r="AF230" s="42" t="str">
        <f t="shared" si="7"/>
        <v/>
      </c>
      <c r="AG230" s="42"/>
      <c r="AH230" s="82"/>
    </row>
    <row r="231" spans="1:34" s="43" customFormat="1">
      <c r="A231" s="42">
        <f t="shared" si="4"/>
        <v>225</v>
      </c>
      <c r="B231" s="42" t="str">
        <f>IFERROR(VLOOKUP(C231,リスト!AI$1:AO489,2,FALSE),"")</f>
        <v/>
      </c>
      <c r="C231" s="42" t="str">
        <f t="shared" si="5"/>
        <v>-</v>
      </c>
      <c r="D231" s="82"/>
      <c r="E231" s="82"/>
      <c r="F231" s="83"/>
      <c r="G231" s="83"/>
      <c r="H231" s="84"/>
      <c r="I231" s="42" t="str">
        <f>IFERROR(VLOOKUP(土発!H231,リスト!G$1:H150,2,FALSE),"")</f>
        <v/>
      </c>
      <c r="J231" s="84"/>
      <c r="K231" s="42" t="str">
        <f>IFERROR(VLOOKUP(土発!J231,リスト!J$1:K285,2,FALSE),"")</f>
        <v/>
      </c>
      <c r="L231" s="84"/>
      <c r="M231" s="42" t="str">
        <f>IFERROR(VLOOKUP(土発!L231,リスト!O$1:P5023,2,FALSE),"")</f>
        <v/>
      </c>
      <c r="N231" s="82"/>
      <c r="O231" s="82" t="e">
        <f>VLOOKUP(Q231,リスト!U90:AA484,2,FALSE)</f>
        <v>#N/A</v>
      </c>
      <c r="P231" s="82" t="e">
        <f>VLOOKUP(O231,リスト!U:AA,2,FALSE)</f>
        <v>#N/A</v>
      </c>
      <c r="Q231" s="84"/>
      <c r="R231" s="45" t="str">
        <f>IFERROR(VLOOKUP(土発!Q231,リスト!W$1:X589,2,FALSE),"")</f>
        <v/>
      </c>
      <c r="S231" s="82"/>
      <c r="T231" s="84"/>
      <c r="U231" s="42" t="str">
        <f>IFERROR(VLOOKUP(T231,リスト!AE$1:AF105,2,FALSE),"")</f>
        <v/>
      </c>
      <c r="V231" s="42" t="str">
        <f>IFERROR(VLOOKUP(T231,リスト!AE$3:AG109,3,FALSE),"")</f>
        <v/>
      </c>
      <c r="W231" s="82"/>
      <c r="X231" s="42" t="str">
        <f>IFERROR(VLOOKUP(J231,リスト!J:L,3,FALSE),"")</f>
        <v/>
      </c>
      <c r="Y231" s="42"/>
      <c r="Z231" s="82"/>
      <c r="AA231" s="82"/>
      <c r="AB231" s="42"/>
      <c r="AC231" s="42" t="e">
        <f>VLOOKUP(土発!R231,リスト!U92:AA281,5,FALSE)</f>
        <v>#N/A</v>
      </c>
      <c r="AD231" s="42" t="str">
        <f t="shared" si="6"/>
        <v/>
      </c>
      <c r="AE231" s="42" t="str">
        <f>IF(R231="","",AD231*VLOOKUP(R231,リスト!U92:AA919,7,FALSE))</f>
        <v/>
      </c>
      <c r="AF231" s="42" t="str">
        <f t="shared" si="7"/>
        <v/>
      </c>
      <c r="AG231" s="42"/>
      <c r="AH231" s="82"/>
    </row>
    <row r="232" spans="1:34" s="43" customFormat="1">
      <c r="A232" s="42">
        <f t="shared" si="4"/>
        <v>226</v>
      </c>
      <c r="B232" s="42" t="str">
        <f>IFERROR(VLOOKUP(C232,リスト!AI$1:AO490,2,FALSE),"")</f>
        <v/>
      </c>
      <c r="C232" s="42" t="str">
        <f t="shared" si="5"/>
        <v>-</v>
      </c>
      <c r="D232" s="82"/>
      <c r="E232" s="82"/>
      <c r="F232" s="83"/>
      <c r="G232" s="83"/>
      <c r="H232" s="84"/>
      <c r="I232" s="42" t="str">
        <f>IFERROR(VLOOKUP(土発!H232,リスト!G$1:H151,2,FALSE),"")</f>
        <v/>
      </c>
      <c r="J232" s="84"/>
      <c r="K232" s="42" t="str">
        <f>IFERROR(VLOOKUP(土発!J232,リスト!J$1:K286,2,FALSE),"")</f>
        <v/>
      </c>
      <c r="L232" s="84"/>
      <c r="M232" s="42" t="str">
        <f>IFERROR(VLOOKUP(土発!L232,リスト!O$1:P5024,2,FALSE),"")</f>
        <v/>
      </c>
      <c r="N232" s="82"/>
      <c r="O232" s="82" t="e">
        <f>VLOOKUP(Q232,リスト!U91:AA485,2,FALSE)</f>
        <v>#N/A</v>
      </c>
      <c r="P232" s="82" t="e">
        <f>VLOOKUP(O232,リスト!U:AA,2,FALSE)</f>
        <v>#N/A</v>
      </c>
      <c r="Q232" s="84"/>
      <c r="R232" s="45" t="str">
        <f>IFERROR(VLOOKUP(土発!Q232,リスト!W$1:X590,2,FALSE),"")</f>
        <v/>
      </c>
      <c r="S232" s="82"/>
      <c r="T232" s="84"/>
      <c r="U232" s="42" t="str">
        <f>IFERROR(VLOOKUP(T232,リスト!AE$1:AF106,2,FALSE),"")</f>
        <v/>
      </c>
      <c r="V232" s="42" t="str">
        <f>IFERROR(VLOOKUP(T232,リスト!AE$3:AG110,3,FALSE),"")</f>
        <v/>
      </c>
      <c r="W232" s="82"/>
      <c r="X232" s="42" t="str">
        <f>IFERROR(VLOOKUP(J232,リスト!J:L,3,FALSE),"")</f>
        <v/>
      </c>
      <c r="Y232" s="42"/>
      <c r="Z232" s="82"/>
      <c r="AA232" s="82"/>
      <c r="AB232" s="42"/>
      <c r="AC232" s="42" t="e">
        <f>VLOOKUP(土発!R232,リスト!U93:AA282,5,FALSE)</f>
        <v>#N/A</v>
      </c>
      <c r="AD232" s="42" t="str">
        <f t="shared" si="6"/>
        <v/>
      </c>
      <c r="AE232" s="42" t="str">
        <f>IF(R232="","",AD232*VLOOKUP(R232,リスト!U93:AA920,7,FALSE))</f>
        <v/>
      </c>
      <c r="AF232" s="42" t="str">
        <f t="shared" si="7"/>
        <v/>
      </c>
      <c r="AG232" s="42"/>
      <c r="AH232" s="82"/>
    </row>
    <row r="233" spans="1:34" s="43" customFormat="1">
      <c r="A233" s="42">
        <f t="shared" si="4"/>
        <v>227</v>
      </c>
      <c r="B233" s="42" t="str">
        <f>IFERROR(VLOOKUP(C233,リスト!AI$1:AO491,2,FALSE),"")</f>
        <v/>
      </c>
      <c r="C233" s="42" t="str">
        <f t="shared" si="5"/>
        <v>-</v>
      </c>
      <c r="D233" s="82"/>
      <c r="E233" s="82"/>
      <c r="F233" s="83"/>
      <c r="G233" s="83"/>
      <c r="H233" s="84"/>
      <c r="I233" s="42" t="str">
        <f>IFERROR(VLOOKUP(土発!H233,リスト!G$1:H152,2,FALSE),"")</f>
        <v/>
      </c>
      <c r="J233" s="84"/>
      <c r="K233" s="42" t="str">
        <f>IFERROR(VLOOKUP(土発!J233,リスト!J$1:K287,2,FALSE),"")</f>
        <v/>
      </c>
      <c r="L233" s="84"/>
      <c r="M233" s="42" t="str">
        <f>IFERROR(VLOOKUP(土発!L233,リスト!O$1:P5025,2,FALSE),"")</f>
        <v/>
      </c>
      <c r="N233" s="82"/>
      <c r="O233" s="82" t="e">
        <f>VLOOKUP(Q233,リスト!U92:AA486,2,FALSE)</f>
        <v>#N/A</v>
      </c>
      <c r="P233" s="82" t="e">
        <f>VLOOKUP(O233,リスト!U:AA,2,FALSE)</f>
        <v>#N/A</v>
      </c>
      <c r="Q233" s="84"/>
      <c r="R233" s="45" t="str">
        <f>IFERROR(VLOOKUP(土発!Q233,リスト!W$1:X591,2,FALSE),"")</f>
        <v/>
      </c>
      <c r="S233" s="82"/>
      <c r="T233" s="84"/>
      <c r="U233" s="42" t="str">
        <f>IFERROR(VLOOKUP(T233,リスト!AE$1:AF107,2,FALSE),"")</f>
        <v/>
      </c>
      <c r="V233" s="42" t="str">
        <f>IFERROR(VLOOKUP(T233,リスト!AE$3:AG111,3,FALSE),"")</f>
        <v/>
      </c>
      <c r="W233" s="82"/>
      <c r="X233" s="42" t="str">
        <f>IFERROR(VLOOKUP(J233,リスト!J:L,3,FALSE),"")</f>
        <v/>
      </c>
      <c r="Y233" s="42"/>
      <c r="Z233" s="82"/>
      <c r="AA233" s="82"/>
      <c r="AB233" s="42"/>
      <c r="AC233" s="42" t="e">
        <f>VLOOKUP(土発!R233,リスト!U94:AA283,5,FALSE)</f>
        <v>#N/A</v>
      </c>
      <c r="AD233" s="42" t="str">
        <f t="shared" si="6"/>
        <v/>
      </c>
      <c r="AE233" s="42" t="str">
        <f>IF(R233="","",AD233*VLOOKUP(R233,リスト!U94:AA921,7,FALSE))</f>
        <v/>
      </c>
      <c r="AF233" s="42" t="str">
        <f t="shared" si="7"/>
        <v/>
      </c>
      <c r="AG233" s="42"/>
      <c r="AH233" s="82"/>
    </row>
    <row r="234" spans="1:34" s="43" customFormat="1">
      <c r="H234" s="46"/>
      <c r="J234" s="46"/>
      <c r="L234" s="46"/>
      <c r="Q234" s="46"/>
      <c r="R234" s="46"/>
      <c r="T234" s="46"/>
    </row>
    <row r="235" spans="1:34" s="43" customFormat="1">
      <c r="H235" s="46"/>
      <c r="J235" s="46"/>
      <c r="L235" s="46"/>
      <c r="Q235" s="46"/>
      <c r="R235" s="46"/>
      <c r="T235" s="46"/>
    </row>
    <row r="236" spans="1:34" s="43" customFormat="1">
      <c r="H236" s="46"/>
      <c r="J236" s="46"/>
      <c r="L236" s="46"/>
      <c r="Q236" s="46"/>
      <c r="R236" s="46"/>
      <c r="T236" s="46"/>
    </row>
    <row r="237" spans="1:34" s="43" customFormat="1">
      <c r="H237" s="46"/>
      <c r="J237" s="46"/>
      <c r="L237" s="46"/>
      <c r="Q237" s="46"/>
      <c r="R237" s="46"/>
      <c r="T237" s="46"/>
    </row>
    <row r="238" spans="1:34" s="43" customFormat="1">
      <c r="H238" s="46"/>
      <c r="J238" s="46"/>
      <c r="L238" s="46"/>
      <c r="Q238" s="46"/>
      <c r="R238" s="46"/>
      <c r="T238" s="46"/>
    </row>
    <row r="239" spans="1:34" s="43" customFormat="1">
      <c r="H239" s="46"/>
      <c r="J239" s="46"/>
      <c r="L239" s="46"/>
      <c r="Q239" s="46"/>
      <c r="R239" s="46"/>
      <c r="T239" s="46"/>
    </row>
    <row r="240" spans="1:34" s="43" customFormat="1">
      <c r="H240" s="46"/>
      <c r="J240" s="46"/>
      <c r="L240" s="46"/>
      <c r="Q240" s="46"/>
      <c r="R240" s="46"/>
      <c r="T240" s="46"/>
    </row>
    <row r="241" spans="8:20" s="43" customFormat="1">
      <c r="H241" s="46"/>
      <c r="J241" s="46"/>
      <c r="L241" s="46"/>
      <c r="Q241" s="46"/>
      <c r="R241" s="46"/>
      <c r="T241" s="46"/>
    </row>
    <row r="242" spans="8:20" s="43" customFormat="1">
      <c r="H242" s="46"/>
      <c r="J242" s="46"/>
      <c r="L242" s="46"/>
      <c r="Q242" s="46"/>
      <c r="R242" s="46"/>
      <c r="T242" s="46"/>
    </row>
    <row r="243" spans="8:20" s="43" customFormat="1">
      <c r="H243" s="46"/>
      <c r="J243" s="46"/>
      <c r="L243" s="46"/>
      <c r="Q243" s="46"/>
      <c r="R243" s="46"/>
      <c r="T243" s="46"/>
    </row>
    <row r="244" spans="8:20" s="43" customFormat="1">
      <c r="H244" s="46"/>
      <c r="J244" s="46"/>
      <c r="L244" s="46"/>
      <c r="Q244" s="46"/>
      <c r="R244" s="46"/>
      <c r="T244" s="46"/>
    </row>
    <row r="245" spans="8:20" s="43" customFormat="1">
      <c r="H245" s="46"/>
      <c r="J245" s="46"/>
      <c r="L245" s="46"/>
      <c r="Q245" s="46"/>
      <c r="R245" s="46"/>
      <c r="T245" s="46"/>
    </row>
    <row r="246" spans="8:20" s="43" customFormat="1">
      <c r="H246" s="46"/>
      <c r="J246" s="46"/>
      <c r="L246" s="46"/>
      <c r="Q246" s="46"/>
      <c r="R246" s="46"/>
      <c r="T246" s="46"/>
    </row>
    <row r="247" spans="8:20" s="43" customFormat="1">
      <c r="H247" s="46"/>
      <c r="J247" s="46"/>
      <c r="L247" s="46"/>
      <c r="Q247" s="46"/>
      <c r="R247" s="46"/>
      <c r="T247" s="46"/>
    </row>
    <row r="248" spans="8:20" s="43" customFormat="1">
      <c r="H248" s="46"/>
      <c r="J248" s="46"/>
      <c r="L248" s="46"/>
      <c r="Q248" s="46"/>
      <c r="R248" s="46"/>
      <c r="T248" s="46"/>
    </row>
    <row r="249" spans="8:20" s="43" customFormat="1">
      <c r="H249" s="46"/>
      <c r="J249" s="46"/>
      <c r="L249" s="46"/>
      <c r="Q249" s="46"/>
      <c r="R249" s="46"/>
      <c r="T249" s="46"/>
    </row>
    <row r="250" spans="8:20" s="43" customFormat="1">
      <c r="H250" s="46"/>
      <c r="J250" s="46"/>
      <c r="L250" s="46"/>
      <c r="Q250" s="46"/>
      <c r="R250" s="46"/>
      <c r="T250" s="46"/>
    </row>
    <row r="251" spans="8:20" s="43" customFormat="1">
      <c r="H251" s="46"/>
      <c r="J251" s="46"/>
      <c r="L251" s="46"/>
      <c r="Q251" s="46"/>
      <c r="R251" s="46"/>
      <c r="T251" s="46"/>
    </row>
    <row r="252" spans="8:20" s="43" customFormat="1">
      <c r="H252" s="46"/>
      <c r="J252" s="46"/>
      <c r="L252" s="46"/>
      <c r="Q252" s="46"/>
      <c r="R252" s="46"/>
      <c r="T252" s="46"/>
    </row>
    <row r="253" spans="8:20" s="43" customFormat="1">
      <c r="H253" s="46"/>
      <c r="J253" s="46"/>
      <c r="L253" s="46"/>
      <c r="Q253" s="46"/>
      <c r="R253" s="46"/>
      <c r="T253" s="46"/>
    </row>
    <row r="254" spans="8:20" s="43" customFormat="1">
      <c r="H254" s="46"/>
      <c r="J254" s="46"/>
      <c r="L254" s="46"/>
      <c r="Q254" s="46"/>
      <c r="R254" s="46"/>
      <c r="T254" s="46"/>
    </row>
    <row r="255" spans="8:20" s="43" customFormat="1">
      <c r="H255" s="46"/>
      <c r="J255" s="46"/>
      <c r="L255" s="46"/>
      <c r="Q255" s="46"/>
      <c r="R255" s="46"/>
      <c r="T255" s="46"/>
    </row>
    <row r="256" spans="8:20" s="43" customFormat="1">
      <c r="H256" s="46"/>
      <c r="J256" s="46"/>
      <c r="L256" s="46"/>
      <c r="Q256" s="46"/>
      <c r="R256" s="46"/>
      <c r="T256" s="46"/>
    </row>
    <row r="257" spans="8:20" s="43" customFormat="1">
      <c r="H257" s="46"/>
      <c r="J257" s="46"/>
      <c r="L257" s="46"/>
      <c r="Q257" s="46"/>
      <c r="R257" s="46"/>
      <c r="T257" s="46"/>
    </row>
    <row r="258" spans="8:20" s="43" customFormat="1">
      <c r="H258" s="46"/>
      <c r="J258" s="46"/>
      <c r="L258" s="46"/>
      <c r="Q258" s="46"/>
      <c r="R258" s="46"/>
      <c r="T258" s="46"/>
    </row>
    <row r="259" spans="8:20" s="43" customFormat="1">
      <c r="H259" s="46"/>
      <c r="J259" s="46"/>
      <c r="L259" s="46"/>
      <c r="Q259" s="46"/>
      <c r="R259" s="46"/>
      <c r="T259" s="46"/>
    </row>
    <row r="260" spans="8:20" s="43" customFormat="1">
      <c r="H260" s="46"/>
      <c r="J260" s="46"/>
      <c r="L260" s="46"/>
      <c r="Q260" s="46"/>
      <c r="R260" s="46"/>
      <c r="T260" s="46"/>
    </row>
    <row r="261" spans="8:20" s="43" customFormat="1">
      <c r="H261" s="46"/>
      <c r="J261" s="46"/>
      <c r="L261" s="46"/>
      <c r="Q261" s="46"/>
      <c r="R261" s="46"/>
      <c r="T261" s="46"/>
    </row>
    <row r="262" spans="8:20" s="43" customFormat="1">
      <c r="H262" s="46"/>
      <c r="J262" s="46"/>
      <c r="L262" s="46"/>
      <c r="Q262" s="46"/>
      <c r="R262" s="46"/>
      <c r="T262" s="46"/>
    </row>
    <row r="263" spans="8:20" s="43" customFormat="1">
      <c r="H263" s="46"/>
      <c r="J263" s="46"/>
      <c r="L263" s="46"/>
      <c r="Q263" s="46"/>
      <c r="R263" s="46"/>
      <c r="T263" s="46"/>
    </row>
    <row r="264" spans="8:20" s="43" customFormat="1">
      <c r="H264" s="46"/>
      <c r="J264" s="46"/>
      <c r="L264" s="46"/>
      <c r="Q264" s="46"/>
      <c r="R264" s="46"/>
      <c r="T264" s="46"/>
    </row>
    <row r="265" spans="8:20" s="43" customFormat="1">
      <c r="H265" s="46"/>
      <c r="J265" s="46"/>
      <c r="L265" s="46"/>
      <c r="Q265" s="46"/>
      <c r="R265" s="46"/>
      <c r="T265" s="46"/>
    </row>
    <row r="266" spans="8:20" s="43" customFormat="1">
      <c r="H266" s="46"/>
      <c r="J266" s="46"/>
      <c r="L266" s="46"/>
      <c r="Q266" s="46"/>
      <c r="R266" s="46"/>
      <c r="T266" s="46"/>
    </row>
    <row r="267" spans="8:20" s="43" customFormat="1">
      <c r="H267" s="46"/>
      <c r="J267" s="46"/>
      <c r="L267" s="46"/>
      <c r="Q267" s="46"/>
      <c r="R267" s="46"/>
      <c r="T267" s="46"/>
    </row>
    <row r="268" spans="8:20" s="43" customFormat="1">
      <c r="H268" s="46"/>
      <c r="J268" s="46"/>
      <c r="L268" s="46"/>
      <c r="Q268" s="46"/>
      <c r="R268" s="46"/>
      <c r="T268" s="46"/>
    </row>
    <row r="269" spans="8:20" s="43" customFormat="1">
      <c r="H269" s="46"/>
      <c r="J269" s="46"/>
      <c r="L269" s="46"/>
      <c r="Q269" s="46"/>
      <c r="R269" s="46"/>
      <c r="T269" s="46"/>
    </row>
    <row r="270" spans="8:20" s="43" customFormat="1">
      <c r="H270" s="46"/>
      <c r="J270" s="46"/>
      <c r="L270" s="46"/>
      <c r="Q270" s="46"/>
      <c r="R270" s="46"/>
      <c r="T270" s="46"/>
    </row>
    <row r="271" spans="8:20" s="43" customFormat="1">
      <c r="H271" s="46"/>
      <c r="J271" s="46"/>
      <c r="L271" s="46"/>
      <c r="Q271" s="46"/>
      <c r="R271" s="46"/>
      <c r="T271" s="46"/>
    </row>
    <row r="272" spans="8:20" s="43" customFormat="1">
      <c r="H272" s="46"/>
      <c r="J272" s="46"/>
      <c r="L272" s="46"/>
      <c r="Q272" s="46"/>
      <c r="R272" s="46"/>
      <c r="T272" s="46"/>
    </row>
    <row r="273" spans="8:20" s="43" customFormat="1">
      <c r="H273" s="46"/>
      <c r="J273" s="46"/>
      <c r="L273" s="46"/>
      <c r="Q273" s="46"/>
      <c r="R273" s="46"/>
      <c r="T273" s="46"/>
    </row>
    <row r="274" spans="8:20" s="43" customFormat="1">
      <c r="H274" s="46"/>
      <c r="J274" s="46"/>
      <c r="L274" s="46"/>
      <c r="Q274" s="46"/>
      <c r="R274" s="46"/>
      <c r="T274" s="46"/>
    </row>
    <row r="275" spans="8:20" s="43" customFormat="1">
      <c r="H275" s="46"/>
      <c r="J275" s="46"/>
      <c r="L275" s="46"/>
      <c r="Q275" s="46"/>
      <c r="R275" s="46"/>
      <c r="T275" s="46"/>
    </row>
    <row r="276" spans="8:20" s="43" customFormat="1">
      <c r="H276" s="46"/>
      <c r="J276" s="46"/>
      <c r="L276" s="46"/>
      <c r="Q276" s="46"/>
      <c r="R276" s="46"/>
      <c r="T276" s="46"/>
    </row>
    <row r="277" spans="8:20" s="43" customFormat="1">
      <c r="H277" s="46"/>
      <c r="J277" s="46"/>
      <c r="L277" s="46"/>
      <c r="Q277" s="46"/>
      <c r="R277" s="46"/>
      <c r="T277" s="46"/>
    </row>
    <row r="278" spans="8:20" s="43" customFormat="1">
      <c r="H278" s="46"/>
      <c r="J278" s="46"/>
      <c r="L278" s="46"/>
      <c r="Q278" s="46"/>
      <c r="R278" s="46"/>
      <c r="T278" s="46"/>
    </row>
    <row r="279" spans="8:20" s="43" customFormat="1">
      <c r="H279" s="46"/>
      <c r="J279" s="46"/>
      <c r="L279" s="46"/>
      <c r="Q279" s="46"/>
      <c r="R279" s="46"/>
      <c r="T279" s="46"/>
    </row>
    <row r="280" spans="8:20" s="43" customFormat="1">
      <c r="H280" s="46"/>
      <c r="J280" s="46"/>
      <c r="L280" s="46"/>
      <c r="Q280" s="46"/>
      <c r="R280" s="46"/>
      <c r="T280" s="46"/>
    </row>
    <row r="281" spans="8:20" s="43" customFormat="1">
      <c r="H281" s="46"/>
      <c r="J281" s="46"/>
      <c r="L281" s="46"/>
      <c r="Q281" s="46"/>
      <c r="R281" s="46"/>
      <c r="T281" s="46"/>
    </row>
    <row r="282" spans="8:20" s="43" customFormat="1">
      <c r="H282" s="46"/>
      <c r="J282" s="46"/>
      <c r="L282" s="46"/>
      <c r="Q282" s="46"/>
      <c r="R282" s="46"/>
      <c r="T282" s="46"/>
    </row>
    <row r="283" spans="8:20" s="43" customFormat="1">
      <c r="H283" s="46"/>
      <c r="J283" s="46"/>
      <c r="L283" s="46"/>
      <c r="Q283" s="46"/>
      <c r="R283" s="46"/>
      <c r="T283" s="46"/>
    </row>
    <row r="284" spans="8:20" s="43" customFormat="1">
      <c r="H284" s="46"/>
      <c r="J284" s="46"/>
      <c r="L284" s="46"/>
      <c r="Q284" s="46"/>
      <c r="R284" s="46"/>
      <c r="T284" s="46"/>
    </row>
    <row r="285" spans="8:20" s="43" customFormat="1">
      <c r="H285" s="46"/>
      <c r="J285" s="46"/>
      <c r="L285" s="46"/>
      <c r="Q285" s="46"/>
      <c r="R285" s="46"/>
      <c r="T285" s="46"/>
    </row>
    <row r="286" spans="8:20" s="43" customFormat="1">
      <c r="H286" s="46"/>
      <c r="J286" s="46"/>
      <c r="L286" s="46"/>
      <c r="Q286" s="46"/>
      <c r="R286" s="46"/>
      <c r="T286" s="46"/>
    </row>
    <row r="287" spans="8:20" s="43" customFormat="1">
      <c r="H287" s="46"/>
      <c r="J287" s="46"/>
      <c r="L287" s="46"/>
      <c r="Q287" s="46"/>
      <c r="R287" s="46"/>
      <c r="T287" s="46"/>
    </row>
    <row r="288" spans="8:20" s="43" customFormat="1">
      <c r="H288" s="46"/>
      <c r="J288" s="46"/>
      <c r="L288" s="46"/>
      <c r="Q288" s="46"/>
      <c r="R288" s="46"/>
      <c r="T288" s="46"/>
    </row>
    <row r="289" spans="8:20" s="43" customFormat="1">
      <c r="H289" s="46"/>
      <c r="J289" s="46"/>
      <c r="L289" s="46"/>
      <c r="Q289" s="46"/>
      <c r="R289" s="46"/>
      <c r="T289" s="46"/>
    </row>
    <row r="290" spans="8:20" s="43" customFormat="1">
      <c r="H290" s="46"/>
      <c r="J290" s="46"/>
      <c r="L290" s="46"/>
      <c r="Q290" s="46"/>
      <c r="R290" s="46"/>
      <c r="T290" s="46"/>
    </row>
    <row r="291" spans="8:20" s="43" customFormat="1">
      <c r="H291" s="46"/>
      <c r="J291" s="46"/>
      <c r="L291" s="46"/>
      <c r="Q291" s="46"/>
      <c r="R291" s="46"/>
      <c r="T291" s="46"/>
    </row>
    <row r="292" spans="8:20" s="43" customFormat="1">
      <c r="H292" s="46"/>
      <c r="J292" s="46"/>
      <c r="L292" s="46"/>
      <c r="Q292" s="46"/>
      <c r="R292" s="46"/>
      <c r="T292" s="46"/>
    </row>
    <row r="293" spans="8:20" s="43" customFormat="1">
      <c r="H293" s="46"/>
      <c r="J293" s="46"/>
      <c r="L293" s="46"/>
      <c r="Q293" s="46"/>
      <c r="R293" s="46"/>
      <c r="T293" s="46"/>
    </row>
    <row r="294" spans="8:20" s="43" customFormat="1">
      <c r="H294" s="46"/>
      <c r="J294" s="46"/>
      <c r="L294" s="46"/>
      <c r="Q294" s="46"/>
      <c r="R294" s="46"/>
      <c r="T294" s="46"/>
    </row>
    <row r="295" spans="8:20" s="43" customFormat="1">
      <c r="H295" s="46"/>
      <c r="J295" s="46"/>
      <c r="L295" s="46"/>
      <c r="Q295" s="46"/>
      <c r="R295" s="46"/>
      <c r="T295" s="46"/>
    </row>
    <row r="296" spans="8:20" s="43" customFormat="1">
      <c r="H296" s="46"/>
      <c r="J296" s="46"/>
      <c r="L296" s="46"/>
      <c r="Q296" s="46"/>
      <c r="R296" s="46"/>
      <c r="T296" s="46"/>
    </row>
    <row r="297" spans="8:20" s="43" customFormat="1">
      <c r="H297" s="46"/>
      <c r="J297" s="46"/>
      <c r="L297" s="46"/>
      <c r="Q297" s="46"/>
      <c r="R297" s="46"/>
      <c r="T297" s="46"/>
    </row>
    <row r="298" spans="8:20" s="43" customFormat="1">
      <c r="H298" s="46"/>
      <c r="J298" s="46"/>
      <c r="L298" s="46"/>
      <c r="Q298" s="46"/>
      <c r="R298" s="46"/>
      <c r="T298" s="46"/>
    </row>
    <row r="299" spans="8:20" s="43" customFormat="1">
      <c r="H299" s="46"/>
      <c r="J299" s="46"/>
      <c r="L299" s="46"/>
      <c r="Q299" s="46"/>
      <c r="R299" s="46"/>
      <c r="T299" s="46"/>
    </row>
    <row r="300" spans="8:20" s="43" customFormat="1">
      <c r="H300" s="46"/>
      <c r="J300" s="46"/>
      <c r="L300" s="46"/>
      <c r="Q300" s="46"/>
      <c r="R300" s="46"/>
      <c r="T300" s="46"/>
    </row>
    <row r="301" spans="8:20" s="43" customFormat="1">
      <c r="H301" s="46"/>
      <c r="J301" s="46"/>
      <c r="L301" s="46"/>
      <c r="Q301" s="46"/>
      <c r="R301" s="46"/>
      <c r="T301" s="46"/>
    </row>
    <row r="302" spans="8:20" s="43" customFormat="1">
      <c r="H302" s="46"/>
      <c r="J302" s="46"/>
      <c r="L302" s="46"/>
      <c r="Q302" s="46"/>
      <c r="R302" s="46"/>
      <c r="T302" s="46"/>
    </row>
    <row r="303" spans="8:20" s="43" customFormat="1">
      <c r="H303" s="46"/>
      <c r="J303" s="46"/>
      <c r="L303" s="46"/>
      <c r="Q303" s="46"/>
      <c r="R303" s="46"/>
      <c r="T303" s="46"/>
    </row>
    <row r="304" spans="8:20" s="43" customFormat="1">
      <c r="H304" s="46"/>
      <c r="J304" s="46"/>
      <c r="L304" s="46"/>
      <c r="Q304" s="46"/>
      <c r="R304" s="46"/>
      <c r="T304" s="46"/>
    </row>
    <row r="305" spans="8:20" s="43" customFormat="1">
      <c r="H305" s="46"/>
      <c r="J305" s="46"/>
      <c r="L305" s="46"/>
      <c r="Q305" s="46"/>
      <c r="R305" s="46"/>
      <c r="T305" s="46"/>
    </row>
    <row r="306" spans="8:20" s="43" customFormat="1">
      <c r="H306" s="46"/>
      <c r="J306" s="46"/>
      <c r="L306" s="46"/>
      <c r="Q306" s="46"/>
      <c r="R306" s="46"/>
      <c r="T306" s="46"/>
    </row>
    <row r="307" spans="8:20" s="43" customFormat="1">
      <c r="H307" s="46"/>
      <c r="J307" s="46"/>
      <c r="L307" s="46"/>
      <c r="Q307" s="46"/>
      <c r="R307" s="46"/>
      <c r="T307" s="46"/>
    </row>
    <row r="308" spans="8:20" s="43" customFormat="1">
      <c r="H308" s="46"/>
      <c r="J308" s="46"/>
      <c r="L308" s="46"/>
      <c r="Q308" s="46"/>
      <c r="R308" s="46"/>
      <c r="T308" s="46"/>
    </row>
    <row r="309" spans="8:20" s="43" customFormat="1">
      <c r="H309" s="46"/>
      <c r="J309" s="46"/>
      <c r="L309" s="46"/>
      <c r="Q309" s="46"/>
      <c r="R309" s="46"/>
      <c r="T309" s="46"/>
    </row>
    <row r="310" spans="8:20" s="43" customFormat="1">
      <c r="H310" s="46"/>
      <c r="J310" s="46"/>
      <c r="L310" s="46"/>
      <c r="Q310" s="46"/>
      <c r="R310" s="46"/>
      <c r="T310" s="46"/>
    </row>
    <row r="311" spans="8:20" s="43" customFormat="1">
      <c r="H311" s="46"/>
      <c r="J311" s="46"/>
      <c r="L311" s="46"/>
      <c r="Q311" s="46"/>
      <c r="R311" s="46"/>
      <c r="T311" s="46"/>
    </row>
    <row r="312" spans="8:20" s="43" customFormat="1">
      <c r="H312" s="46"/>
      <c r="J312" s="46"/>
      <c r="L312" s="46"/>
      <c r="Q312" s="46"/>
      <c r="R312" s="46"/>
      <c r="T312" s="46"/>
    </row>
    <row r="313" spans="8:20" s="43" customFormat="1">
      <c r="H313" s="46"/>
      <c r="J313" s="46"/>
      <c r="L313" s="46"/>
      <c r="Q313" s="46"/>
      <c r="R313" s="46"/>
      <c r="T313" s="46"/>
    </row>
    <row r="314" spans="8:20" s="43" customFormat="1">
      <c r="H314" s="46"/>
      <c r="J314" s="46"/>
      <c r="L314" s="46"/>
      <c r="Q314" s="46"/>
      <c r="R314" s="46"/>
      <c r="T314" s="46"/>
    </row>
    <row r="315" spans="8:20" s="43" customFormat="1">
      <c r="H315" s="46"/>
      <c r="J315" s="46"/>
      <c r="L315" s="46"/>
      <c r="Q315" s="46"/>
      <c r="R315" s="46"/>
      <c r="T315" s="46"/>
    </row>
    <row r="316" spans="8:20" s="43" customFormat="1">
      <c r="H316" s="46"/>
      <c r="J316" s="46"/>
      <c r="L316" s="46"/>
      <c r="Q316" s="46"/>
      <c r="R316" s="46"/>
      <c r="T316" s="46"/>
    </row>
    <row r="317" spans="8:20" s="43" customFormat="1">
      <c r="H317" s="46"/>
      <c r="J317" s="46"/>
      <c r="L317" s="46"/>
      <c r="Q317" s="46"/>
      <c r="R317" s="46"/>
      <c r="T317" s="46"/>
    </row>
    <row r="318" spans="8:20" s="43" customFormat="1">
      <c r="H318" s="46"/>
      <c r="J318" s="46"/>
      <c r="L318" s="46"/>
      <c r="Q318" s="46"/>
      <c r="R318" s="46"/>
      <c r="T318" s="46"/>
    </row>
    <row r="319" spans="8:20" s="43" customFormat="1">
      <c r="H319" s="46"/>
      <c r="J319" s="46"/>
      <c r="L319" s="46"/>
      <c r="Q319" s="46"/>
      <c r="R319" s="46"/>
      <c r="T319" s="46"/>
    </row>
    <row r="320" spans="8:20" s="43" customFormat="1">
      <c r="H320" s="46"/>
      <c r="J320" s="46"/>
      <c r="L320" s="46"/>
      <c r="Q320" s="46"/>
      <c r="R320" s="46"/>
      <c r="T320" s="46"/>
    </row>
    <row r="321" spans="8:20" s="43" customFormat="1">
      <c r="H321" s="46"/>
      <c r="J321" s="46"/>
      <c r="L321" s="46"/>
      <c r="Q321" s="46"/>
      <c r="R321" s="46"/>
      <c r="T321" s="46"/>
    </row>
    <row r="322" spans="8:20" s="43" customFormat="1">
      <c r="H322" s="46"/>
      <c r="J322" s="46"/>
      <c r="L322" s="46"/>
      <c r="Q322" s="46"/>
      <c r="R322" s="46"/>
      <c r="T322" s="46"/>
    </row>
    <row r="323" spans="8:20" s="43" customFormat="1">
      <c r="H323" s="46"/>
      <c r="J323" s="46"/>
      <c r="L323" s="46"/>
      <c r="Q323" s="46"/>
      <c r="R323" s="46"/>
      <c r="T323" s="46"/>
    </row>
    <row r="324" spans="8:20" s="43" customFormat="1">
      <c r="H324" s="46"/>
      <c r="J324" s="46"/>
      <c r="L324" s="46"/>
      <c r="Q324" s="46"/>
      <c r="R324" s="46"/>
      <c r="T324" s="46"/>
    </row>
    <row r="325" spans="8:20" s="43" customFormat="1">
      <c r="H325" s="46"/>
      <c r="J325" s="46"/>
      <c r="L325" s="46"/>
      <c r="Q325" s="46"/>
      <c r="R325" s="46"/>
      <c r="T325" s="46"/>
    </row>
    <row r="326" spans="8:20" s="43" customFormat="1">
      <c r="H326" s="46"/>
      <c r="J326" s="46"/>
      <c r="L326" s="46"/>
      <c r="Q326" s="46"/>
      <c r="R326" s="46"/>
      <c r="T326" s="46"/>
    </row>
    <row r="327" spans="8:20" s="43" customFormat="1">
      <c r="H327" s="46"/>
      <c r="J327" s="46"/>
      <c r="L327" s="46"/>
      <c r="Q327" s="46"/>
      <c r="R327" s="46"/>
      <c r="T327" s="46"/>
    </row>
    <row r="328" spans="8:20" s="43" customFormat="1">
      <c r="H328" s="46"/>
      <c r="J328" s="46"/>
      <c r="L328" s="46"/>
      <c r="Q328" s="46"/>
      <c r="R328" s="46"/>
      <c r="T328" s="46"/>
    </row>
    <row r="329" spans="8:20" s="43" customFormat="1">
      <c r="H329" s="46"/>
      <c r="J329" s="46"/>
      <c r="L329" s="46"/>
      <c r="Q329" s="46"/>
      <c r="R329" s="46"/>
      <c r="T329" s="46"/>
    </row>
    <row r="330" spans="8:20" s="43" customFormat="1">
      <c r="H330" s="46"/>
      <c r="J330" s="46"/>
      <c r="L330" s="46"/>
      <c r="Q330" s="46"/>
      <c r="R330" s="46"/>
      <c r="T330" s="46"/>
    </row>
    <row r="331" spans="8:20" s="43" customFormat="1">
      <c r="H331" s="46"/>
      <c r="J331" s="46"/>
      <c r="L331" s="46"/>
      <c r="Q331" s="46"/>
      <c r="R331" s="46"/>
      <c r="T331" s="46"/>
    </row>
    <row r="332" spans="8:20" s="43" customFormat="1">
      <c r="H332" s="46"/>
      <c r="J332" s="46"/>
      <c r="L332" s="46"/>
      <c r="Q332" s="46"/>
      <c r="R332" s="46"/>
      <c r="T332" s="46"/>
    </row>
    <row r="333" spans="8:20" s="43" customFormat="1">
      <c r="H333" s="46"/>
      <c r="J333" s="46"/>
      <c r="L333" s="46"/>
      <c r="Q333" s="46"/>
      <c r="R333" s="46"/>
      <c r="T333" s="46"/>
    </row>
    <row r="334" spans="8:20" s="43" customFormat="1">
      <c r="H334" s="46"/>
      <c r="J334" s="46"/>
      <c r="L334" s="46"/>
      <c r="Q334" s="46"/>
      <c r="R334" s="46"/>
      <c r="T334" s="46"/>
    </row>
    <row r="335" spans="8:20" s="43" customFormat="1">
      <c r="H335" s="46"/>
      <c r="J335" s="46"/>
      <c r="L335" s="46"/>
      <c r="Q335" s="46"/>
      <c r="R335" s="46"/>
      <c r="T335" s="46"/>
    </row>
    <row r="336" spans="8:20" s="43" customFormat="1">
      <c r="H336" s="46"/>
      <c r="J336" s="46"/>
      <c r="L336" s="46"/>
      <c r="Q336" s="46"/>
      <c r="R336" s="46"/>
      <c r="T336" s="46"/>
    </row>
    <row r="337" spans="8:20" s="43" customFormat="1">
      <c r="H337" s="46"/>
      <c r="J337" s="46"/>
      <c r="L337" s="46"/>
      <c r="Q337" s="46"/>
      <c r="R337" s="46"/>
      <c r="T337" s="46"/>
    </row>
    <row r="338" spans="8:20" s="43" customFormat="1">
      <c r="H338" s="46"/>
      <c r="J338" s="46"/>
      <c r="L338" s="46"/>
      <c r="Q338" s="46"/>
      <c r="R338" s="46"/>
      <c r="T338" s="46"/>
    </row>
    <row r="339" spans="8:20" s="43" customFormat="1">
      <c r="H339" s="46"/>
      <c r="J339" s="46"/>
      <c r="L339" s="46"/>
      <c r="Q339" s="46"/>
      <c r="R339" s="46"/>
      <c r="T339" s="46"/>
    </row>
    <row r="340" spans="8:20" s="43" customFormat="1">
      <c r="H340" s="46"/>
      <c r="J340" s="46"/>
      <c r="L340" s="46"/>
      <c r="Q340" s="46"/>
      <c r="R340" s="46"/>
      <c r="T340" s="46"/>
    </row>
    <row r="341" spans="8:20" s="43" customFormat="1">
      <c r="H341" s="46"/>
      <c r="J341" s="46"/>
      <c r="L341" s="46"/>
      <c r="Q341" s="46"/>
      <c r="R341" s="46"/>
      <c r="T341" s="46"/>
    </row>
    <row r="342" spans="8:20" s="43" customFormat="1">
      <c r="H342" s="46"/>
      <c r="J342" s="46"/>
      <c r="L342" s="46"/>
      <c r="Q342" s="46"/>
      <c r="R342" s="46"/>
      <c r="T342" s="46"/>
    </row>
    <row r="343" spans="8:20" s="43" customFormat="1">
      <c r="H343" s="46"/>
      <c r="J343" s="46"/>
      <c r="L343" s="46"/>
      <c r="Q343" s="46"/>
      <c r="R343" s="46"/>
      <c r="T343" s="46"/>
    </row>
    <row r="344" spans="8:20" s="43" customFormat="1">
      <c r="H344" s="46"/>
      <c r="J344" s="46"/>
      <c r="L344" s="46"/>
      <c r="Q344" s="46"/>
      <c r="R344" s="46"/>
      <c r="T344" s="46"/>
    </row>
    <row r="345" spans="8:20" s="43" customFormat="1">
      <c r="H345" s="46"/>
      <c r="J345" s="46"/>
      <c r="L345" s="46"/>
      <c r="Q345" s="46"/>
      <c r="R345" s="46"/>
      <c r="T345" s="46"/>
    </row>
    <row r="346" spans="8:20" s="43" customFormat="1">
      <c r="H346" s="46"/>
      <c r="J346" s="46"/>
      <c r="L346" s="46"/>
      <c r="Q346" s="46"/>
      <c r="R346" s="46"/>
      <c r="T346" s="46"/>
    </row>
    <row r="347" spans="8:20" s="43" customFormat="1">
      <c r="H347" s="46"/>
      <c r="J347" s="46"/>
      <c r="L347" s="46"/>
      <c r="Q347" s="46"/>
      <c r="R347" s="46"/>
      <c r="T347" s="46"/>
    </row>
    <row r="348" spans="8:20" s="43" customFormat="1">
      <c r="H348" s="46"/>
      <c r="J348" s="46"/>
      <c r="L348" s="46"/>
      <c r="Q348" s="46"/>
      <c r="R348" s="46"/>
      <c r="T348" s="46"/>
    </row>
    <row r="349" spans="8:20" s="43" customFormat="1">
      <c r="H349" s="46"/>
      <c r="J349" s="46"/>
      <c r="L349" s="46"/>
      <c r="Q349" s="46"/>
      <c r="R349" s="46"/>
      <c r="T349" s="46"/>
    </row>
    <row r="350" spans="8:20" s="43" customFormat="1">
      <c r="H350" s="46"/>
      <c r="J350" s="46"/>
      <c r="L350" s="46"/>
      <c r="Q350" s="46"/>
      <c r="R350" s="46"/>
      <c r="T350" s="46"/>
    </row>
    <row r="351" spans="8:20" s="43" customFormat="1">
      <c r="H351" s="46"/>
      <c r="J351" s="46"/>
      <c r="L351" s="46"/>
      <c r="Q351" s="46"/>
      <c r="R351" s="46"/>
      <c r="T351" s="46"/>
    </row>
    <row r="352" spans="8:20" s="43" customFormat="1">
      <c r="H352" s="46"/>
      <c r="J352" s="46"/>
      <c r="L352" s="46"/>
      <c r="Q352" s="46"/>
      <c r="R352" s="46"/>
      <c r="T352" s="46"/>
    </row>
    <row r="353" spans="8:20" s="43" customFormat="1">
      <c r="H353" s="46"/>
      <c r="J353" s="46"/>
      <c r="L353" s="46"/>
      <c r="Q353" s="46"/>
      <c r="R353" s="46"/>
      <c r="T353" s="46"/>
    </row>
    <row r="354" spans="8:20" s="43" customFormat="1">
      <c r="H354" s="46"/>
      <c r="J354" s="46"/>
      <c r="L354" s="46"/>
      <c r="Q354" s="46"/>
      <c r="R354" s="46"/>
      <c r="T354" s="46"/>
    </row>
    <row r="355" spans="8:20" s="43" customFormat="1">
      <c r="H355" s="46"/>
      <c r="J355" s="46"/>
      <c r="L355" s="46"/>
      <c r="Q355" s="46"/>
      <c r="R355" s="46"/>
      <c r="T355" s="46"/>
    </row>
    <row r="356" spans="8:20" s="43" customFormat="1">
      <c r="H356" s="46"/>
      <c r="J356" s="46"/>
      <c r="L356" s="46"/>
      <c r="Q356" s="46"/>
      <c r="R356" s="46"/>
      <c r="T356" s="46"/>
    </row>
    <row r="357" spans="8:20" s="43" customFormat="1">
      <c r="H357" s="46"/>
      <c r="J357" s="46"/>
      <c r="L357" s="46"/>
      <c r="Q357" s="46"/>
      <c r="R357" s="46"/>
      <c r="T357" s="46"/>
    </row>
    <row r="358" spans="8:20" s="43" customFormat="1">
      <c r="H358" s="46"/>
      <c r="J358" s="46"/>
      <c r="L358" s="46"/>
      <c r="Q358" s="46"/>
      <c r="R358" s="46"/>
      <c r="T358" s="46"/>
    </row>
    <row r="359" spans="8:20" s="43" customFormat="1">
      <c r="H359" s="46"/>
      <c r="J359" s="46"/>
      <c r="L359" s="46"/>
      <c r="Q359" s="46"/>
      <c r="R359" s="46"/>
      <c r="T359" s="46"/>
    </row>
    <row r="360" spans="8:20" s="43" customFormat="1">
      <c r="H360" s="46"/>
      <c r="J360" s="46"/>
      <c r="L360" s="46"/>
      <c r="Q360" s="46"/>
      <c r="R360" s="46"/>
      <c r="T360" s="46"/>
    </row>
    <row r="361" spans="8:20" s="43" customFormat="1">
      <c r="H361" s="46"/>
      <c r="J361" s="46"/>
      <c r="L361" s="46"/>
      <c r="Q361" s="46"/>
      <c r="R361" s="46"/>
      <c r="T361" s="46"/>
    </row>
    <row r="362" spans="8:20" s="43" customFormat="1">
      <c r="H362" s="46"/>
      <c r="J362" s="46"/>
      <c r="L362" s="46"/>
      <c r="Q362" s="46"/>
      <c r="R362" s="46"/>
      <c r="T362" s="46"/>
    </row>
    <row r="363" spans="8:20" s="43" customFormat="1">
      <c r="H363" s="46"/>
      <c r="J363" s="46"/>
      <c r="L363" s="46"/>
      <c r="Q363" s="46"/>
      <c r="R363" s="46"/>
      <c r="T363" s="46"/>
    </row>
    <row r="364" spans="8:20" s="43" customFormat="1">
      <c r="H364" s="46"/>
      <c r="J364" s="46"/>
      <c r="L364" s="46"/>
      <c r="Q364" s="46"/>
      <c r="R364" s="46"/>
      <c r="T364" s="46"/>
    </row>
    <row r="365" spans="8:20" s="43" customFormat="1">
      <c r="H365" s="46"/>
      <c r="J365" s="46"/>
      <c r="L365" s="46"/>
      <c r="Q365" s="46"/>
      <c r="R365" s="46"/>
      <c r="T365" s="46"/>
    </row>
    <row r="366" spans="8:20" s="43" customFormat="1">
      <c r="H366" s="46"/>
      <c r="J366" s="46"/>
      <c r="L366" s="46"/>
      <c r="Q366" s="46"/>
      <c r="R366" s="46"/>
      <c r="T366" s="46"/>
    </row>
    <row r="367" spans="8:20" s="43" customFormat="1">
      <c r="H367" s="46"/>
      <c r="J367" s="46"/>
      <c r="L367" s="46"/>
      <c r="Q367" s="46"/>
      <c r="R367" s="46"/>
      <c r="T367" s="46"/>
    </row>
    <row r="368" spans="8:20" s="43" customFormat="1">
      <c r="H368" s="46"/>
      <c r="J368" s="46"/>
      <c r="L368" s="46"/>
      <c r="Q368" s="46"/>
      <c r="R368" s="46"/>
      <c r="T368" s="46"/>
    </row>
    <row r="369" spans="8:20" s="43" customFormat="1">
      <c r="H369" s="46"/>
      <c r="J369" s="46"/>
      <c r="L369" s="46"/>
      <c r="Q369" s="46"/>
      <c r="R369" s="46"/>
      <c r="T369" s="46"/>
    </row>
    <row r="370" spans="8:20" s="43" customFormat="1">
      <c r="H370" s="46"/>
      <c r="J370" s="46"/>
      <c r="L370" s="46"/>
      <c r="Q370" s="46"/>
      <c r="R370" s="46"/>
      <c r="T370" s="46"/>
    </row>
    <row r="371" spans="8:20" s="43" customFormat="1">
      <c r="H371" s="46"/>
      <c r="J371" s="46"/>
      <c r="L371" s="46"/>
      <c r="Q371" s="46"/>
      <c r="R371" s="46"/>
      <c r="T371" s="46"/>
    </row>
    <row r="372" spans="8:20" s="43" customFormat="1">
      <c r="H372" s="46"/>
      <c r="J372" s="46"/>
      <c r="L372" s="46"/>
      <c r="Q372" s="46"/>
      <c r="R372" s="46"/>
      <c r="T372" s="46"/>
    </row>
    <row r="373" spans="8:20" s="43" customFormat="1">
      <c r="H373" s="46"/>
      <c r="J373" s="46"/>
      <c r="L373" s="46"/>
      <c r="Q373" s="46"/>
      <c r="R373" s="46"/>
      <c r="T373" s="46"/>
    </row>
    <row r="374" spans="8:20" s="43" customFormat="1">
      <c r="H374" s="46"/>
      <c r="J374" s="46"/>
      <c r="L374" s="46"/>
      <c r="Q374" s="46"/>
      <c r="R374" s="46"/>
      <c r="T374" s="46"/>
    </row>
    <row r="375" spans="8:20" s="43" customFormat="1">
      <c r="H375" s="46"/>
      <c r="J375" s="46"/>
      <c r="L375" s="46"/>
      <c r="Q375" s="46"/>
      <c r="R375" s="46"/>
      <c r="T375" s="46"/>
    </row>
    <row r="376" spans="8:20" s="43" customFormat="1">
      <c r="H376" s="46"/>
      <c r="J376" s="46"/>
      <c r="L376" s="46"/>
      <c r="Q376" s="46"/>
      <c r="R376" s="46"/>
      <c r="T376" s="46"/>
    </row>
    <row r="377" spans="8:20" s="43" customFormat="1">
      <c r="H377" s="46"/>
      <c r="J377" s="46"/>
      <c r="L377" s="46"/>
      <c r="Q377" s="46"/>
      <c r="R377" s="46"/>
      <c r="T377" s="46"/>
    </row>
    <row r="378" spans="8:20" s="43" customFormat="1">
      <c r="H378" s="46"/>
      <c r="J378" s="46"/>
      <c r="L378" s="46"/>
      <c r="Q378" s="46"/>
      <c r="R378" s="46"/>
      <c r="T378" s="46"/>
    </row>
    <row r="379" spans="8:20" s="43" customFormat="1">
      <c r="H379" s="46"/>
      <c r="J379" s="46"/>
      <c r="L379" s="46"/>
      <c r="Q379" s="46"/>
      <c r="R379" s="46"/>
      <c r="T379" s="46"/>
    </row>
    <row r="380" spans="8:20" s="43" customFormat="1">
      <c r="H380" s="46"/>
      <c r="J380" s="46"/>
      <c r="L380" s="46"/>
      <c r="Q380" s="46"/>
      <c r="R380" s="46"/>
      <c r="T380" s="46"/>
    </row>
    <row r="381" spans="8:20" s="43" customFormat="1">
      <c r="H381" s="46"/>
      <c r="J381" s="46"/>
      <c r="L381" s="46"/>
      <c r="Q381" s="46"/>
      <c r="R381" s="46"/>
      <c r="T381" s="46"/>
    </row>
    <row r="382" spans="8:20" s="43" customFormat="1">
      <c r="H382" s="46"/>
      <c r="J382" s="46"/>
      <c r="L382" s="46"/>
      <c r="Q382" s="46"/>
      <c r="R382" s="46"/>
      <c r="T382" s="46"/>
    </row>
    <row r="383" spans="8:20" s="43" customFormat="1">
      <c r="H383" s="46"/>
      <c r="J383" s="46"/>
      <c r="L383" s="46"/>
      <c r="Q383" s="46"/>
      <c r="R383" s="46"/>
      <c r="T383" s="46"/>
    </row>
    <row r="384" spans="8:20" s="43" customFormat="1">
      <c r="H384" s="46"/>
      <c r="J384" s="46"/>
      <c r="L384" s="46"/>
      <c r="Q384" s="46"/>
      <c r="R384" s="46"/>
      <c r="T384" s="46"/>
    </row>
    <row r="385" spans="8:20" s="43" customFormat="1">
      <c r="H385" s="46"/>
      <c r="J385" s="46"/>
      <c r="L385" s="46"/>
      <c r="Q385" s="46"/>
      <c r="R385" s="46"/>
      <c r="T385" s="46"/>
    </row>
    <row r="386" spans="8:20" s="43" customFormat="1">
      <c r="H386" s="46"/>
      <c r="J386" s="46"/>
      <c r="L386" s="46"/>
      <c r="Q386" s="46"/>
      <c r="R386" s="46"/>
      <c r="T386" s="46"/>
    </row>
    <row r="387" spans="8:20" s="43" customFormat="1">
      <c r="H387" s="46"/>
      <c r="J387" s="46"/>
      <c r="L387" s="46"/>
      <c r="Q387" s="46"/>
      <c r="R387" s="46"/>
      <c r="T387" s="46"/>
    </row>
    <row r="388" spans="8:20" s="43" customFormat="1">
      <c r="H388" s="46"/>
      <c r="J388" s="46"/>
      <c r="L388" s="46"/>
      <c r="Q388" s="46"/>
      <c r="R388" s="46"/>
      <c r="T388" s="46"/>
    </row>
    <row r="389" spans="8:20" s="43" customFormat="1">
      <c r="H389" s="46"/>
      <c r="J389" s="46"/>
      <c r="L389" s="46"/>
      <c r="Q389" s="46"/>
      <c r="R389" s="46"/>
      <c r="T389" s="46"/>
    </row>
    <row r="390" spans="8:20" s="43" customFormat="1">
      <c r="H390" s="46"/>
      <c r="J390" s="46"/>
      <c r="L390" s="46"/>
      <c r="Q390" s="46"/>
      <c r="R390" s="46"/>
      <c r="T390" s="46"/>
    </row>
    <row r="391" spans="8:20" s="43" customFormat="1">
      <c r="H391" s="46"/>
      <c r="J391" s="46"/>
      <c r="L391" s="46"/>
      <c r="Q391" s="46"/>
      <c r="R391" s="46"/>
      <c r="T391" s="46"/>
    </row>
    <row r="392" spans="8:20" s="43" customFormat="1">
      <c r="H392" s="46"/>
      <c r="J392" s="46"/>
      <c r="L392" s="46"/>
      <c r="Q392" s="46"/>
      <c r="R392" s="46"/>
      <c r="T392" s="46"/>
    </row>
    <row r="393" spans="8:20" s="43" customFormat="1">
      <c r="H393" s="46"/>
      <c r="J393" s="46"/>
      <c r="L393" s="46"/>
      <c r="Q393" s="46"/>
      <c r="R393" s="46"/>
      <c r="T393" s="46"/>
    </row>
    <row r="394" spans="8:20" s="43" customFormat="1">
      <c r="H394" s="46"/>
      <c r="J394" s="46"/>
      <c r="L394" s="46"/>
      <c r="Q394" s="46"/>
      <c r="R394" s="46"/>
      <c r="T394" s="46"/>
    </row>
    <row r="395" spans="8:20" s="43" customFormat="1">
      <c r="H395" s="46"/>
      <c r="J395" s="46"/>
      <c r="L395" s="46"/>
      <c r="Q395" s="46"/>
      <c r="R395" s="46"/>
      <c r="T395" s="46"/>
    </row>
    <row r="396" spans="8:20" s="43" customFormat="1">
      <c r="H396" s="46"/>
      <c r="J396" s="46"/>
      <c r="L396" s="46"/>
      <c r="Q396" s="46"/>
      <c r="R396" s="46"/>
      <c r="T396" s="46"/>
    </row>
    <row r="397" spans="8:20" s="43" customFormat="1">
      <c r="H397" s="46"/>
      <c r="J397" s="46"/>
      <c r="L397" s="46"/>
      <c r="Q397" s="46"/>
      <c r="R397" s="46"/>
      <c r="T397" s="46"/>
    </row>
    <row r="398" spans="8:20" s="43" customFormat="1">
      <c r="H398" s="46"/>
      <c r="J398" s="46"/>
      <c r="L398" s="46"/>
      <c r="Q398" s="46"/>
      <c r="R398" s="46"/>
      <c r="T398" s="46"/>
    </row>
    <row r="399" spans="8:20" s="43" customFormat="1">
      <c r="H399" s="46"/>
      <c r="J399" s="46"/>
      <c r="L399" s="46"/>
      <c r="Q399" s="46"/>
      <c r="R399" s="46"/>
      <c r="T399" s="46"/>
    </row>
    <row r="400" spans="8:20" s="43" customFormat="1">
      <c r="H400" s="46"/>
      <c r="J400" s="46"/>
      <c r="L400" s="46"/>
      <c r="Q400" s="46"/>
      <c r="R400" s="46"/>
      <c r="T400" s="46"/>
    </row>
    <row r="401" spans="8:20" s="43" customFormat="1">
      <c r="H401" s="46"/>
      <c r="J401" s="46"/>
      <c r="L401" s="46"/>
      <c r="Q401" s="46"/>
      <c r="R401" s="46"/>
      <c r="T401" s="46"/>
    </row>
    <row r="402" spans="8:20" s="43" customFormat="1">
      <c r="H402" s="46"/>
      <c r="J402" s="46"/>
      <c r="L402" s="46"/>
      <c r="Q402" s="46"/>
      <c r="R402" s="46"/>
      <c r="T402" s="46"/>
    </row>
    <row r="403" spans="8:20" s="43" customFormat="1">
      <c r="H403" s="46"/>
      <c r="J403" s="46"/>
      <c r="L403" s="46"/>
      <c r="Q403" s="46"/>
      <c r="R403" s="46"/>
      <c r="T403" s="46"/>
    </row>
    <row r="404" spans="8:20" s="43" customFormat="1">
      <c r="H404" s="46"/>
      <c r="J404" s="46"/>
      <c r="L404" s="46"/>
      <c r="Q404" s="46"/>
      <c r="R404" s="46"/>
      <c r="T404" s="46"/>
    </row>
    <row r="405" spans="8:20" s="43" customFormat="1">
      <c r="H405" s="46"/>
      <c r="J405" s="46"/>
      <c r="L405" s="46"/>
      <c r="Q405" s="46"/>
      <c r="R405" s="46"/>
      <c r="T405" s="46"/>
    </row>
    <row r="406" spans="8:20" s="43" customFormat="1">
      <c r="H406" s="46"/>
      <c r="J406" s="46"/>
      <c r="L406" s="46"/>
      <c r="Q406" s="46"/>
      <c r="R406" s="46"/>
      <c r="T406" s="46"/>
    </row>
    <row r="407" spans="8:20" s="43" customFormat="1">
      <c r="H407" s="46"/>
      <c r="J407" s="46"/>
      <c r="L407" s="46"/>
      <c r="Q407" s="46"/>
      <c r="R407" s="46"/>
      <c r="T407" s="46"/>
    </row>
    <row r="408" spans="8:20" s="43" customFormat="1">
      <c r="H408" s="46"/>
      <c r="J408" s="46"/>
      <c r="L408" s="46"/>
      <c r="Q408" s="46"/>
      <c r="R408" s="46"/>
      <c r="T408" s="46"/>
    </row>
    <row r="409" spans="8:20" s="43" customFormat="1">
      <c r="H409" s="46"/>
      <c r="J409" s="46"/>
      <c r="L409" s="46"/>
      <c r="Q409" s="46"/>
      <c r="R409" s="46"/>
      <c r="T409" s="46"/>
    </row>
    <row r="410" spans="8:20" s="43" customFormat="1">
      <c r="H410" s="46"/>
      <c r="J410" s="46"/>
      <c r="L410" s="46"/>
      <c r="Q410" s="46"/>
      <c r="R410" s="46"/>
      <c r="T410" s="46"/>
    </row>
    <row r="411" spans="8:20" s="43" customFormat="1">
      <c r="H411" s="46"/>
      <c r="J411" s="46"/>
      <c r="L411" s="46"/>
      <c r="Q411" s="46"/>
      <c r="R411" s="46"/>
      <c r="T411" s="46"/>
    </row>
    <row r="412" spans="8:20" s="43" customFormat="1">
      <c r="H412" s="46"/>
      <c r="J412" s="46"/>
      <c r="L412" s="46"/>
      <c r="Q412" s="46"/>
      <c r="R412" s="46"/>
      <c r="T412" s="46"/>
    </row>
    <row r="413" spans="8:20" s="43" customFormat="1">
      <c r="H413" s="46"/>
      <c r="J413" s="46"/>
      <c r="L413" s="46"/>
      <c r="Q413" s="46"/>
      <c r="R413" s="46"/>
      <c r="T413" s="46"/>
    </row>
    <row r="414" spans="8:20" s="43" customFormat="1">
      <c r="H414" s="46"/>
      <c r="J414" s="46"/>
      <c r="L414" s="46"/>
      <c r="Q414" s="46"/>
      <c r="R414" s="46"/>
      <c r="T414" s="46"/>
    </row>
    <row r="415" spans="8:20" s="43" customFormat="1">
      <c r="H415" s="46"/>
      <c r="J415" s="46"/>
      <c r="L415" s="46"/>
      <c r="Q415" s="46"/>
      <c r="R415" s="46"/>
      <c r="T415" s="46"/>
    </row>
    <row r="416" spans="8:20" s="43" customFormat="1">
      <c r="H416" s="46"/>
      <c r="J416" s="46"/>
      <c r="L416" s="46"/>
      <c r="Q416" s="46"/>
      <c r="R416" s="46"/>
      <c r="T416" s="46"/>
    </row>
    <row r="417" spans="8:20" s="43" customFormat="1">
      <c r="H417" s="46"/>
      <c r="J417" s="46"/>
      <c r="L417" s="46"/>
      <c r="Q417" s="46"/>
      <c r="R417" s="46"/>
      <c r="T417" s="46"/>
    </row>
    <row r="418" spans="8:20" s="43" customFormat="1">
      <c r="H418" s="46"/>
      <c r="J418" s="46"/>
      <c r="L418" s="46"/>
      <c r="Q418" s="46"/>
      <c r="R418" s="46"/>
      <c r="T418" s="46"/>
    </row>
    <row r="419" spans="8:20" s="43" customFormat="1">
      <c r="H419" s="46"/>
      <c r="J419" s="46"/>
      <c r="L419" s="46"/>
      <c r="Q419" s="46"/>
      <c r="R419" s="46"/>
      <c r="T419" s="46"/>
    </row>
    <row r="420" spans="8:20" s="43" customFormat="1">
      <c r="H420" s="46"/>
      <c r="J420" s="46"/>
      <c r="L420" s="46"/>
      <c r="Q420" s="46"/>
      <c r="R420" s="46"/>
      <c r="T420" s="46"/>
    </row>
    <row r="421" spans="8:20" s="43" customFormat="1">
      <c r="H421" s="46"/>
      <c r="J421" s="46"/>
      <c r="L421" s="46"/>
      <c r="Q421" s="46"/>
      <c r="R421" s="46"/>
      <c r="T421" s="46"/>
    </row>
    <row r="422" spans="8:20" s="43" customFormat="1">
      <c r="H422" s="46"/>
      <c r="J422" s="46"/>
      <c r="L422" s="46"/>
      <c r="Q422" s="46"/>
      <c r="R422" s="46"/>
      <c r="T422" s="46"/>
    </row>
    <row r="423" spans="8:20" s="43" customFormat="1">
      <c r="H423" s="46"/>
      <c r="J423" s="46"/>
      <c r="L423" s="46"/>
      <c r="Q423" s="46"/>
      <c r="R423" s="46"/>
      <c r="T423" s="46"/>
    </row>
    <row r="424" spans="8:20" s="43" customFormat="1">
      <c r="H424" s="46"/>
      <c r="J424" s="46"/>
      <c r="L424" s="46"/>
      <c r="Q424" s="46"/>
      <c r="R424" s="46"/>
      <c r="T424" s="46"/>
    </row>
    <row r="425" spans="8:20" s="43" customFormat="1">
      <c r="H425" s="46"/>
      <c r="J425" s="46"/>
      <c r="L425" s="46"/>
      <c r="Q425" s="46"/>
      <c r="R425" s="46"/>
      <c r="T425" s="46"/>
    </row>
    <row r="426" spans="8:20" s="43" customFormat="1">
      <c r="H426" s="46"/>
      <c r="J426" s="46"/>
      <c r="L426" s="46"/>
      <c r="Q426" s="46"/>
      <c r="R426" s="46"/>
      <c r="T426" s="46"/>
    </row>
    <row r="427" spans="8:20" s="43" customFormat="1">
      <c r="H427" s="46"/>
      <c r="J427" s="46"/>
      <c r="L427" s="46"/>
      <c r="Q427" s="46"/>
      <c r="R427" s="46"/>
      <c r="T427" s="46"/>
    </row>
    <row r="428" spans="8:20" s="43" customFormat="1">
      <c r="H428" s="46"/>
      <c r="J428" s="46"/>
      <c r="L428" s="46"/>
      <c r="Q428" s="46"/>
      <c r="R428" s="46"/>
      <c r="T428" s="46"/>
    </row>
    <row r="429" spans="8:20" s="43" customFormat="1">
      <c r="H429" s="46"/>
      <c r="J429" s="46"/>
      <c r="L429" s="46"/>
      <c r="Q429" s="46"/>
      <c r="R429" s="46"/>
      <c r="T429" s="46"/>
    </row>
    <row r="430" spans="8:20" s="43" customFormat="1">
      <c r="H430" s="46"/>
      <c r="J430" s="46"/>
      <c r="L430" s="46"/>
      <c r="Q430" s="46"/>
      <c r="R430" s="46"/>
      <c r="T430" s="46"/>
    </row>
    <row r="431" spans="8:20" s="43" customFormat="1">
      <c r="H431" s="46"/>
      <c r="J431" s="46"/>
      <c r="L431" s="46"/>
      <c r="Q431" s="46"/>
      <c r="R431" s="46"/>
      <c r="T431" s="46"/>
    </row>
    <row r="432" spans="8:20" s="43" customFormat="1">
      <c r="H432" s="46"/>
      <c r="J432" s="46"/>
      <c r="L432" s="46"/>
      <c r="Q432" s="46"/>
      <c r="R432" s="46"/>
      <c r="T432" s="46"/>
    </row>
    <row r="433" spans="8:20" s="43" customFormat="1">
      <c r="H433" s="46"/>
      <c r="J433" s="46"/>
      <c r="L433" s="46"/>
      <c r="Q433" s="46"/>
      <c r="R433" s="46"/>
      <c r="T433" s="46"/>
    </row>
    <row r="434" spans="8:20" s="43" customFormat="1">
      <c r="H434" s="46"/>
      <c r="J434" s="46"/>
      <c r="L434" s="46"/>
      <c r="Q434" s="46"/>
      <c r="R434" s="46"/>
      <c r="T434" s="46"/>
    </row>
    <row r="435" spans="8:20" s="43" customFormat="1">
      <c r="H435" s="46"/>
      <c r="J435" s="46"/>
      <c r="L435" s="46"/>
      <c r="Q435" s="46"/>
      <c r="R435" s="46"/>
      <c r="T435" s="46"/>
    </row>
    <row r="436" spans="8:20" s="43" customFormat="1">
      <c r="H436" s="46"/>
      <c r="J436" s="46"/>
      <c r="L436" s="46"/>
      <c r="Q436" s="46"/>
      <c r="R436" s="46"/>
      <c r="T436" s="46"/>
    </row>
    <row r="437" spans="8:20" s="43" customFormat="1">
      <c r="H437" s="46"/>
      <c r="J437" s="46"/>
      <c r="L437" s="46"/>
      <c r="Q437" s="46"/>
      <c r="R437" s="46"/>
      <c r="T437" s="46"/>
    </row>
    <row r="438" spans="8:20" s="43" customFormat="1">
      <c r="H438" s="46"/>
      <c r="J438" s="46"/>
      <c r="L438" s="46"/>
      <c r="Q438" s="46"/>
      <c r="R438" s="46"/>
      <c r="T438" s="46"/>
    </row>
    <row r="439" spans="8:20" s="43" customFormat="1">
      <c r="H439" s="46"/>
      <c r="J439" s="46"/>
      <c r="L439" s="46"/>
      <c r="Q439" s="46"/>
      <c r="R439" s="46"/>
      <c r="T439" s="46"/>
    </row>
    <row r="440" spans="8:20" s="43" customFormat="1">
      <c r="H440" s="46"/>
      <c r="J440" s="46"/>
      <c r="L440" s="46"/>
      <c r="Q440" s="46"/>
      <c r="R440" s="46"/>
      <c r="T440" s="46"/>
    </row>
    <row r="441" spans="8:20" s="43" customFormat="1">
      <c r="H441" s="46"/>
      <c r="J441" s="46"/>
      <c r="L441" s="46"/>
      <c r="Q441" s="46"/>
      <c r="R441" s="46"/>
      <c r="T441" s="46"/>
    </row>
    <row r="442" spans="8:20" s="43" customFormat="1">
      <c r="H442" s="46"/>
      <c r="J442" s="46"/>
      <c r="L442" s="46"/>
      <c r="Q442" s="46"/>
      <c r="R442" s="46"/>
      <c r="T442" s="46"/>
    </row>
    <row r="443" spans="8:20" s="43" customFormat="1">
      <c r="H443" s="46"/>
      <c r="J443" s="46"/>
      <c r="L443" s="46"/>
      <c r="Q443" s="46"/>
      <c r="R443" s="46"/>
      <c r="T443" s="46"/>
    </row>
    <row r="444" spans="8:20" s="43" customFormat="1">
      <c r="H444" s="46"/>
      <c r="J444" s="46"/>
      <c r="L444" s="46"/>
      <c r="Q444" s="46"/>
      <c r="R444" s="46"/>
      <c r="T444" s="46"/>
    </row>
    <row r="445" spans="8:20" s="43" customFormat="1">
      <c r="H445" s="46"/>
      <c r="J445" s="46"/>
      <c r="L445" s="46"/>
      <c r="Q445" s="46"/>
      <c r="R445" s="46"/>
      <c r="T445" s="46"/>
    </row>
    <row r="446" spans="8:20" s="43" customFormat="1">
      <c r="H446" s="46"/>
      <c r="J446" s="46"/>
      <c r="L446" s="46"/>
      <c r="Q446" s="46"/>
      <c r="R446" s="46"/>
      <c r="T446" s="46"/>
    </row>
    <row r="447" spans="8:20" s="43" customFormat="1">
      <c r="H447" s="46"/>
      <c r="J447" s="46"/>
      <c r="L447" s="46"/>
      <c r="Q447" s="46"/>
      <c r="R447" s="46"/>
      <c r="T447" s="46"/>
    </row>
    <row r="448" spans="8:20" s="43" customFormat="1">
      <c r="H448" s="46"/>
      <c r="J448" s="46"/>
      <c r="L448" s="46"/>
      <c r="Q448" s="46"/>
      <c r="R448" s="46"/>
      <c r="T448" s="46"/>
    </row>
    <row r="449" spans="8:20" s="43" customFormat="1">
      <c r="H449" s="46"/>
      <c r="J449" s="46"/>
      <c r="L449" s="46"/>
      <c r="Q449" s="46"/>
      <c r="R449" s="46"/>
      <c r="T449" s="46"/>
    </row>
    <row r="450" spans="8:20" s="43" customFormat="1">
      <c r="H450" s="46"/>
      <c r="J450" s="46"/>
      <c r="L450" s="46"/>
      <c r="Q450" s="46"/>
      <c r="R450" s="46"/>
      <c r="T450" s="46"/>
    </row>
    <row r="451" spans="8:20" s="43" customFormat="1">
      <c r="H451" s="46"/>
      <c r="J451" s="46"/>
      <c r="L451" s="46"/>
      <c r="Q451" s="46"/>
      <c r="R451" s="46"/>
      <c r="T451" s="46"/>
    </row>
    <row r="452" spans="8:20" s="43" customFormat="1">
      <c r="H452" s="46"/>
      <c r="J452" s="46"/>
      <c r="L452" s="46"/>
      <c r="Q452" s="46"/>
      <c r="R452" s="46"/>
      <c r="T452" s="46"/>
    </row>
    <row r="453" spans="8:20" s="43" customFormat="1">
      <c r="H453" s="46"/>
      <c r="J453" s="46"/>
      <c r="L453" s="46"/>
      <c r="Q453" s="46"/>
      <c r="R453" s="46"/>
      <c r="T453" s="46"/>
    </row>
    <row r="454" spans="8:20" s="43" customFormat="1">
      <c r="H454" s="46"/>
      <c r="J454" s="46"/>
      <c r="L454" s="46"/>
      <c r="Q454" s="46"/>
      <c r="R454" s="46"/>
      <c r="T454" s="46"/>
    </row>
    <row r="455" spans="8:20" s="43" customFormat="1">
      <c r="H455" s="46"/>
      <c r="J455" s="46"/>
      <c r="L455" s="46"/>
      <c r="Q455" s="46"/>
      <c r="R455" s="46"/>
      <c r="T455" s="46"/>
    </row>
    <row r="456" spans="8:20" s="43" customFormat="1">
      <c r="H456" s="46"/>
      <c r="J456" s="46"/>
      <c r="L456" s="46"/>
      <c r="Q456" s="46"/>
      <c r="R456" s="46"/>
      <c r="T456" s="46"/>
    </row>
    <row r="457" spans="8:20" s="43" customFormat="1">
      <c r="H457" s="46"/>
      <c r="J457" s="46"/>
      <c r="L457" s="46"/>
      <c r="Q457" s="46"/>
      <c r="R457" s="46"/>
      <c r="T457" s="46"/>
    </row>
    <row r="458" spans="8:20" s="43" customFormat="1">
      <c r="H458" s="46"/>
      <c r="J458" s="46"/>
      <c r="L458" s="46"/>
      <c r="Q458" s="46"/>
      <c r="R458" s="46"/>
      <c r="T458" s="46"/>
    </row>
    <row r="459" spans="8:20" s="43" customFormat="1">
      <c r="H459" s="46"/>
      <c r="J459" s="46"/>
      <c r="L459" s="46"/>
      <c r="Q459" s="46"/>
      <c r="R459" s="46"/>
      <c r="T459" s="46"/>
    </row>
    <row r="460" spans="8:20" s="43" customFormat="1">
      <c r="H460" s="46"/>
      <c r="J460" s="46"/>
      <c r="L460" s="46"/>
      <c r="Q460" s="46"/>
      <c r="R460" s="46"/>
      <c r="T460" s="46"/>
    </row>
    <row r="461" spans="8:20" s="43" customFormat="1">
      <c r="H461" s="46"/>
      <c r="J461" s="46"/>
      <c r="L461" s="46"/>
      <c r="Q461" s="46"/>
      <c r="R461" s="46"/>
      <c r="T461" s="46"/>
    </row>
    <row r="462" spans="8:20" s="43" customFormat="1">
      <c r="H462" s="46"/>
      <c r="J462" s="46"/>
      <c r="L462" s="46"/>
      <c r="Q462" s="46"/>
      <c r="R462" s="46"/>
      <c r="T462" s="46"/>
    </row>
    <row r="463" spans="8:20" s="43" customFormat="1">
      <c r="H463" s="46"/>
      <c r="J463" s="46"/>
      <c r="L463" s="46"/>
      <c r="Q463" s="46"/>
      <c r="R463" s="46"/>
      <c r="T463" s="46"/>
    </row>
    <row r="464" spans="8:20" s="43" customFormat="1">
      <c r="H464" s="46"/>
      <c r="J464" s="46"/>
      <c r="L464" s="46"/>
      <c r="Q464" s="46"/>
      <c r="R464" s="46"/>
      <c r="T464" s="46"/>
    </row>
    <row r="465" spans="8:20" s="43" customFormat="1">
      <c r="H465" s="46"/>
      <c r="J465" s="46"/>
      <c r="L465" s="46"/>
      <c r="Q465" s="46"/>
      <c r="R465" s="46"/>
      <c r="T465" s="46"/>
    </row>
    <row r="466" spans="8:20" s="43" customFormat="1">
      <c r="H466" s="46"/>
      <c r="J466" s="46"/>
      <c r="L466" s="46"/>
      <c r="Q466" s="46"/>
      <c r="R466" s="46"/>
      <c r="T466" s="46"/>
    </row>
    <row r="467" spans="8:20" s="43" customFormat="1">
      <c r="H467" s="46"/>
      <c r="J467" s="46"/>
      <c r="L467" s="46"/>
      <c r="Q467" s="46"/>
      <c r="R467" s="46"/>
      <c r="T467" s="46"/>
    </row>
    <row r="468" spans="8:20" s="43" customFormat="1">
      <c r="H468" s="46"/>
      <c r="J468" s="46"/>
      <c r="L468" s="46"/>
      <c r="Q468" s="46"/>
      <c r="R468" s="46"/>
      <c r="T468" s="46"/>
    </row>
    <row r="469" spans="8:20" s="43" customFormat="1">
      <c r="H469" s="46"/>
      <c r="J469" s="46"/>
      <c r="L469" s="46"/>
      <c r="Q469" s="46"/>
      <c r="R469" s="46"/>
      <c r="T469" s="46"/>
    </row>
    <row r="470" spans="8:20" s="43" customFormat="1">
      <c r="H470" s="46"/>
      <c r="J470" s="46"/>
      <c r="L470" s="46"/>
      <c r="Q470" s="46"/>
      <c r="R470" s="46"/>
      <c r="T470" s="46"/>
    </row>
    <row r="471" spans="8:20" s="43" customFormat="1">
      <c r="H471" s="46"/>
      <c r="J471" s="46"/>
      <c r="L471" s="46"/>
      <c r="Q471" s="46"/>
      <c r="R471" s="46"/>
      <c r="T471" s="46"/>
    </row>
    <row r="472" spans="8:20" s="43" customFormat="1">
      <c r="H472" s="46"/>
      <c r="J472" s="46"/>
      <c r="L472" s="46"/>
      <c r="Q472" s="46"/>
      <c r="R472" s="46"/>
      <c r="T472" s="46"/>
    </row>
    <row r="473" spans="8:20" s="43" customFormat="1">
      <c r="H473" s="46"/>
      <c r="J473" s="46"/>
      <c r="L473" s="46"/>
      <c r="Q473" s="46"/>
      <c r="R473" s="46"/>
      <c r="T473" s="46"/>
    </row>
    <row r="474" spans="8:20" s="43" customFormat="1">
      <c r="H474" s="46"/>
      <c r="J474" s="46"/>
      <c r="L474" s="46"/>
      <c r="Q474" s="46"/>
      <c r="R474" s="46"/>
      <c r="T474" s="46"/>
    </row>
    <row r="475" spans="8:20" s="43" customFormat="1">
      <c r="H475" s="46"/>
      <c r="J475" s="46"/>
      <c r="L475" s="46"/>
      <c r="Q475" s="46"/>
      <c r="R475" s="46"/>
      <c r="T475" s="46"/>
    </row>
    <row r="476" spans="8:20" s="43" customFormat="1">
      <c r="H476" s="46"/>
      <c r="J476" s="46"/>
      <c r="L476" s="46"/>
      <c r="Q476" s="46"/>
      <c r="R476" s="46"/>
      <c r="T476" s="46"/>
    </row>
    <row r="477" spans="8:20" s="43" customFormat="1">
      <c r="H477" s="46"/>
      <c r="J477" s="46"/>
      <c r="L477" s="46"/>
      <c r="Q477" s="46"/>
      <c r="R477" s="46"/>
      <c r="T477" s="46"/>
    </row>
    <row r="478" spans="8:20" s="43" customFormat="1">
      <c r="H478" s="46"/>
      <c r="J478" s="46"/>
      <c r="L478" s="46"/>
      <c r="Q478" s="46"/>
      <c r="R478" s="46"/>
      <c r="T478" s="46"/>
    </row>
    <row r="479" spans="8:20" s="43" customFormat="1">
      <c r="H479" s="46"/>
      <c r="J479" s="46"/>
      <c r="L479" s="46"/>
      <c r="Q479" s="46"/>
      <c r="R479" s="46"/>
      <c r="T479" s="46"/>
    </row>
    <row r="480" spans="8:20" s="43" customFormat="1">
      <c r="H480" s="46"/>
      <c r="J480" s="46"/>
      <c r="L480" s="46"/>
      <c r="Q480" s="46"/>
      <c r="R480" s="46"/>
      <c r="T480" s="46"/>
    </row>
    <row r="481" spans="8:20" s="43" customFormat="1">
      <c r="H481" s="46"/>
      <c r="J481" s="46"/>
      <c r="L481" s="46"/>
      <c r="Q481" s="46"/>
      <c r="R481" s="46"/>
      <c r="T481" s="46"/>
    </row>
    <row r="482" spans="8:20" s="43" customFormat="1">
      <c r="H482" s="46"/>
      <c r="J482" s="46"/>
      <c r="L482" s="46"/>
      <c r="Q482" s="46"/>
      <c r="R482" s="46"/>
      <c r="T482" s="46"/>
    </row>
    <row r="483" spans="8:20" s="43" customFormat="1">
      <c r="H483" s="46"/>
      <c r="J483" s="46"/>
      <c r="L483" s="46"/>
      <c r="Q483" s="46"/>
      <c r="R483" s="46"/>
      <c r="T483" s="46"/>
    </row>
    <row r="484" spans="8:20" s="43" customFormat="1">
      <c r="H484" s="46"/>
      <c r="J484" s="46"/>
      <c r="L484" s="46"/>
      <c r="Q484" s="46"/>
      <c r="R484" s="46"/>
      <c r="T484" s="46"/>
    </row>
    <row r="485" spans="8:20" s="43" customFormat="1">
      <c r="H485" s="46"/>
      <c r="J485" s="46"/>
      <c r="L485" s="46"/>
      <c r="Q485" s="46"/>
      <c r="R485" s="46"/>
      <c r="T485" s="46"/>
    </row>
    <row r="486" spans="8:20" s="43" customFormat="1">
      <c r="H486" s="46"/>
      <c r="J486" s="46"/>
      <c r="L486" s="46"/>
      <c r="Q486" s="46"/>
      <c r="R486" s="46"/>
      <c r="T486" s="46"/>
    </row>
    <row r="487" spans="8:20" s="43" customFormat="1">
      <c r="H487" s="46"/>
      <c r="J487" s="46"/>
      <c r="L487" s="46"/>
      <c r="Q487" s="46"/>
      <c r="R487" s="46"/>
      <c r="T487" s="46"/>
    </row>
    <row r="488" spans="8:20" s="43" customFormat="1">
      <c r="H488" s="46"/>
      <c r="J488" s="46"/>
      <c r="L488" s="46"/>
      <c r="Q488" s="46"/>
      <c r="R488" s="46"/>
      <c r="T488" s="46"/>
    </row>
    <row r="489" spans="8:20" s="43" customFormat="1">
      <c r="H489" s="46"/>
      <c r="J489" s="46"/>
      <c r="L489" s="46"/>
      <c r="Q489" s="46"/>
      <c r="R489" s="46"/>
      <c r="T489" s="46"/>
    </row>
    <row r="490" spans="8:20" s="43" customFormat="1">
      <c r="H490" s="46"/>
      <c r="J490" s="46"/>
      <c r="L490" s="46"/>
      <c r="Q490" s="46"/>
      <c r="R490" s="46"/>
      <c r="T490" s="46"/>
    </row>
    <row r="491" spans="8:20" s="43" customFormat="1">
      <c r="H491" s="46"/>
      <c r="J491" s="46"/>
      <c r="L491" s="46"/>
      <c r="Q491" s="46"/>
      <c r="R491" s="46"/>
      <c r="T491" s="46"/>
    </row>
    <row r="492" spans="8:20" s="43" customFormat="1">
      <c r="H492" s="46"/>
      <c r="J492" s="46"/>
      <c r="L492" s="46"/>
      <c r="Q492" s="46"/>
      <c r="R492" s="46"/>
      <c r="T492" s="46"/>
    </row>
    <row r="493" spans="8:20" s="43" customFormat="1">
      <c r="H493" s="46"/>
      <c r="J493" s="46"/>
      <c r="L493" s="46"/>
      <c r="Q493" s="46"/>
      <c r="R493" s="46"/>
      <c r="T493" s="46"/>
    </row>
    <row r="494" spans="8:20" s="43" customFormat="1">
      <c r="H494" s="46"/>
      <c r="J494" s="46"/>
      <c r="L494" s="46"/>
      <c r="Q494" s="46"/>
      <c r="R494" s="46"/>
      <c r="T494" s="46"/>
    </row>
    <row r="495" spans="8:20" s="43" customFormat="1">
      <c r="H495" s="46"/>
      <c r="J495" s="46"/>
      <c r="L495" s="46"/>
      <c r="Q495" s="46"/>
      <c r="R495" s="46"/>
      <c r="T495" s="46"/>
    </row>
    <row r="496" spans="8:20" s="43" customFormat="1">
      <c r="H496" s="46"/>
      <c r="J496" s="46"/>
      <c r="L496" s="46"/>
      <c r="Q496" s="46"/>
      <c r="R496" s="46"/>
      <c r="T496" s="46"/>
    </row>
    <row r="497" spans="8:20" s="43" customFormat="1">
      <c r="H497" s="46"/>
      <c r="J497" s="46"/>
      <c r="L497" s="46"/>
      <c r="Q497" s="46"/>
      <c r="R497" s="46"/>
      <c r="T497" s="46"/>
    </row>
    <row r="498" spans="8:20" s="43" customFormat="1">
      <c r="H498" s="46"/>
      <c r="J498" s="46"/>
      <c r="L498" s="46"/>
      <c r="Q498" s="46"/>
      <c r="R498" s="46"/>
      <c r="T498" s="46"/>
    </row>
    <row r="499" spans="8:20" s="43" customFormat="1">
      <c r="H499" s="46"/>
      <c r="J499" s="46"/>
      <c r="L499" s="46"/>
      <c r="Q499" s="46"/>
      <c r="R499" s="46"/>
      <c r="T499" s="46"/>
    </row>
    <row r="500" spans="8:20" s="43" customFormat="1">
      <c r="H500" s="46"/>
      <c r="J500" s="46"/>
      <c r="L500" s="46"/>
      <c r="Q500" s="46"/>
      <c r="R500" s="46"/>
      <c r="T500" s="46"/>
    </row>
    <row r="501" spans="8:20" s="43" customFormat="1">
      <c r="H501" s="46"/>
      <c r="J501" s="46"/>
      <c r="L501" s="46"/>
      <c r="Q501" s="46"/>
      <c r="R501" s="46"/>
      <c r="T501" s="46"/>
    </row>
    <row r="502" spans="8:20" s="43" customFormat="1">
      <c r="H502" s="46"/>
      <c r="J502" s="46"/>
      <c r="L502" s="46"/>
      <c r="Q502" s="46"/>
      <c r="R502" s="46"/>
      <c r="T502" s="46"/>
    </row>
    <row r="503" spans="8:20" s="43" customFormat="1">
      <c r="H503" s="46"/>
      <c r="J503" s="46"/>
      <c r="L503" s="46"/>
      <c r="Q503" s="46"/>
      <c r="R503" s="46"/>
      <c r="T503" s="46"/>
    </row>
    <row r="504" spans="8:20" s="43" customFormat="1">
      <c r="H504" s="46"/>
      <c r="J504" s="46"/>
      <c r="L504" s="46"/>
      <c r="Q504" s="46"/>
      <c r="R504" s="46"/>
      <c r="T504" s="46"/>
    </row>
    <row r="505" spans="8:20" s="43" customFormat="1">
      <c r="H505" s="46"/>
      <c r="J505" s="46"/>
      <c r="L505" s="46"/>
      <c r="Q505" s="46"/>
      <c r="R505" s="46"/>
      <c r="T505" s="46"/>
    </row>
    <row r="506" spans="8:20" s="43" customFormat="1">
      <c r="H506" s="46"/>
      <c r="J506" s="46"/>
      <c r="L506" s="46"/>
      <c r="Q506" s="46"/>
      <c r="R506" s="46"/>
      <c r="T506" s="46"/>
    </row>
    <row r="507" spans="8:20" s="43" customFormat="1">
      <c r="H507" s="46"/>
      <c r="J507" s="46"/>
      <c r="L507" s="46"/>
      <c r="Q507" s="46"/>
      <c r="R507" s="46"/>
      <c r="T507" s="46"/>
    </row>
    <row r="508" spans="8:20" s="43" customFormat="1">
      <c r="H508" s="46"/>
      <c r="J508" s="46"/>
      <c r="L508" s="46"/>
      <c r="Q508" s="46"/>
      <c r="R508" s="46"/>
      <c r="T508" s="46"/>
    </row>
    <row r="509" spans="8:20" s="43" customFormat="1">
      <c r="H509" s="46"/>
      <c r="J509" s="46"/>
      <c r="L509" s="46"/>
      <c r="Q509" s="46"/>
      <c r="R509" s="46"/>
      <c r="T509" s="46"/>
    </row>
    <row r="510" spans="8:20" s="43" customFormat="1">
      <c r="H510" s="46"/>
      <c r="J510" s="46"/>
      <c r="L510" s="46"/>
      <c r="Q510" s="46"/>
      <c r="R510" s="46"/>
      <c r="T510" s="46"/>
    </row>
    <row r="511" spans="8:20" s="43" customFormat="1">
      <c r="H511" s="46"/>
      <c r="J511" s="46"/>
      <c r="L511" s="46"/>
      <c r="Q511" s="46"/>
      <c r="R511" s="46"/>
      <c r="T511" s="46"/>
    </row>
    <row r="512" spans="8:20" s="43" customFormat="1">
      <c r="H512" s="46"/>
      <c r="J512" s="46"/>
      <c r="L512" s="46"/>
      <c r="Q512" s="46"/>
      <c r="R512" s="46"/>
      <c r="T512" s="46"/>
    </row>
    <row r="513" spans="8:20" s="43" customFormat="1">
      <c r="H513" s="46"/>
      <c r="J513" s="46"/>
      <c r="L513" s="46"/>
      <c r="Q513" s="46"/>
      <c r="R513" s="46"/>
      <c r="T513" s="46"/>
    </row>
    <row r="514" spans="8:20" s="43" customFormat="1">
      <c r="H514" s="46"/>
      <c r="J514" s="46"/>
      <c r="L514" s="46"/>
      <c r="Q514" s="46"/>
      <c r="R514" s="46"/>
      <c r="T514" s="46"/>
    </row>
    <row r="515" spans="8:20" s="43" customFormat="1">
      <c r="H515" s="46"/>
      <c r="J515" s="46"/>
      <c r="L515" s="46"/>
      <c r="Q515" s="46"/>
      <c r="R515" s="46"/>
      <c r="T515" s="46"/>
    </row>
    <row r="516" spans="8:20" s="43" customFormat="1">
      <c r="H516" s="46"/>
      <c r="J516" s="46"/>
      <c r="L516" s="46"/>
      <c r="Q516" s="46"/>
      <c r="R516" s="46"/>
      <c r="T516" s="46"/>
    </row>
    <row r="517" spans="8:20" s="43" customFormat="1">
      <c r="H517" s="46"/>
      <c r="J517" s="46"/>
      <c r="L517" s="46"/>
      <c r="Q517" s="46"/>
      <c r="R517" s="46"/>
      <c r="T517" s="46"/>
    </row>
    <row r="518" spans="8:20" s="43" customFormat="1">
      <c r="H518" s="46"/>
      <c r="J518" s="46"/>
      <c r="L518" s="46"/>
      <c r="Q518" s="46"/>
      <c r="R518" s="46"/>
      <c r="T518" s="46"/>
    </row>
    <row r="519" spans="8:20" s="43" customFormat="1">
      <c r="H519" s="46"/>
      <c r="J519" s="46"/>
      <c r="L519" s="46"/>
      <c r="Q519" s="46"/>
      <c r="R519" s="46"/>
      <c r="T519" s="46"/>
    </row>
    <row r="520" spans="8:20" s="43" customFormat="1">
      <c r="H520" s="46"/>
      <c r="J520" s="46"/>
      <c r="L520" s="46"/>
      <c r="Q520" s="46"/>
      <c r="R520" s="46"/>
      <c r="T520" s="46"/>
    </row>
    <row r="521" spans="8:20" s="43" customFormat="1">
      <c r="H521" s="46"/>
      <c r="J521" s="46"/>
      <c r="L521" s="46"/>
      <c r="Q521" s="46"/>
      <c r="R521" s="46"/>
      <c r="T521" s="46"/>
    </row>
    <row r="522" spans="8:20" s="43" customFormat="1">
      <c r="H522" s="46"/>
      <c r="J522" s="46"/>
      <c r="L522" s="46"/>
      <c r="Q522" s="46"/>
      <c r="R522" s="46"/>
      <c r="T522" s="46"/>
    </row>
    <row r="523" spans="8:20" s="43" customFormat="1">
      <c r="H523" s="46"/>
      <c r="J523" s="46"/>
      <c r="L523" s="46"/>
      <c r="Q523" s="46"/>
      <c r="R523" s="46"/>
      <c r="T523" s="46"/>
    </row>
    <row r="524" spans="8:20" s="43" customFormat="1">
      <c r="H524" s="46"/>
      <c r="J524" s="46"/>
      <c r="L524" s="46"/>
      <c r="Q524" s="46"/>
      <c r="R524" s="46"/>
      <c r="T524" s="46"/>
    </row>
    <row r="525" spans="8:20" s="43" customFormat="1">
      <c r="H525" s="46"/>
      <c r="J525" s="46"/>
      <c r="L525" s="46"/>
      <c r="Q525" s="46"/>
      <c r="R525" s="46"/>
      <c r="T525" s="46"/>
    </row>
    <row r="526" spans="8:20" s="43" customFormat="1">
      <c r="H526" s="46"/>
      <c r="J526" s="46"/>
      <c r="L526" s="46"/>
      <c r="Q526" s="46"/>
      <c r="R526" s="46"/>
      <c r="T526" s="46"/>
    </row>
    <row r="527" spans="8:20" s="43" customFormat="1">
      <c r="H527" s="46"/>
      <c r="J527" s="46"/>
      <c r="L527" s="46"/>
      <c r="Q527" s="46"/>
      <c r="R527" s="46"/>
      <c r="T527" s="46"/>
    </row>
    <row r="528" spans="8:20" s="43" customFormat="1">
      <c r="H528" s="46"/>
      <c r="J528" s="46"/>
      <c r="L528" s="46"/>
      <c r="Q528" s="46"/>
      <c r="R528" s="46"/>
      <c r="T528" s="46"/>
    </row>
    <row r="529" spans="8:20" s="43" customFormat="1">
      <c r="H529" s="46"/>
      <c r="J529" s="46"/>
      <c r="L529" s="46"/>
      <c r="Q529" s="46"/>
      <c r="R529" s="46"/>
      <c r="T529" s="46"/>
    </row>
    <row r="530" spans="8:20" s="43" customFormat="1">
      <c r="H530" s="46"/>
      <c r="J530" s="46"/>
      <c r="L530" s="46"/>
      <c r="Q530" s="46"/>
      <c r="R530" s="46"/>
      <c r="T530" s="46"/>
    </row>
    <row r="531" spans="8:20" s="43" customFormat="1">
      <c r="H531" s="46"/>
      <c r="J531" s="46"/>
      <c r="L531" s="46"/>
      <c r="Q531" s="46"/>
      <c r="R531" s="46"/>
      <c r="T531" s="46"/>
    </row>
    <row r="532" spans="8:20" s="43" customFormat="1">
      <c r="H532" s="46"/>
      <c r="J532" s="46"/>
      <c r="L532" s="46"/>
      <c r="Q532" s="46"/>
      <c r="R532" s="46"/>
      <c r="T532" s="46"/>
    </row>
    <row r="533" spans="8:20" s="43" customFormat="1">
      <c r="H533" s="46"/>
      <c r="J533" s="46"/>
      <c r="L533" s="46"/>
      <c r="Q533" s="46"/>
      <c r="R533" s="46"/>
      <c r="T533" s="46"/>
    </row>
    <row r="534" spans="8:20" s="43" customFormat="1">
      <c r="H534" s="46"/>
      <c r="J534" s="46"/>
      <c r="L534" s="46"/>
      <c r="Q534" s="46"/>
      <c r="R534" s="46"/>
      <c r="T534" s="46"/>
    </row>
    <row r="535" spans="8:20" s="43" customFormat="1">
      <c r="H535" s="46"/>
      <c r="J535" s="46"/>
      <c r="L535" s="46"/>
      <c r="Q535" s="46"/>
      <c r="R535" s="46"/>
      <c r="T535" s="46"/>
    </row>
    <row r="536" spans="8:20" s="43" customFormat="1">
      <c r="H536" s="46"/>
      <c r="J536" s="46"/>
      <c r="L536" s="46"/>
      <c r="Q536" s="46"/>
      <c r="R536" s="46"/>
      <c r="T536" s="46"/>
    </row>
    <row r="537" spans="8:20" s="43" customFormat="1">
      <c r="H537" s="46"/>
      <c r="J537" s="46"/>
      <c r="L537" s="46"/>
      <c r="Q537" s="46"/>
      <c r="R537" s="46"/>
      <c r="T537" s="46"/>
    </row>
    <row r="538" spans="8:20" s="43" customFormat="1">
      <c r="H538" s="46"/>
      <c r="J538" s="46"/>
      <c r="L538" s="46"/>
      <c r="Q538" s="46"/>
      <c r="R538" s="46"/>
      <c r="T538" s="46"/>
    </row>
    <row r="539" spans="8:20" s="43" customFormat="1">
      <c r="H539" s="46"/>
      <c r="J539" s="46"/>
      <c r="L539" s="46"/>
      <c r="Q539" s="46"/>
      <c r="R539" s="46"/>
      <c r="T539" s="46"/>
    </row>
    <row r="540" spans="8:20" s="43" customFormat="1">
      <c r="H540" s="46"/>
      <c r="J540" s="46"/>
      <c r="L540" s="46"/>
      <c r="Q540" s="46"/>
      <c r="R540" s="46"/>
      <c r="T540" s="46"/>
    </row>
    <row r="541" spans="8:20" s="43" customFormat="1">
      <c r="H541" s="46"/>
      <c r="J541" s="46"/>
      <c r="L541" s="46"/>
      <c r="Q541" s="46"/>
      <c r="R541" s="46"/>
      <c r="T541" s="46"/>
    </row>
    <row r="542" spans="8:20" s="43" customFormat="1">
      <c r="H542" s="46"/>
      <c r="J542" s="46"/>
      <c r="L542" s="46"/>
      <c r="Q542" s="46"/>
      <c r="R542" s="46"/>
      <c r="T542" s="46"/>
    </row>
    <row r="543" spans="8:20" s="43" customFormat="1">
      <c r="H543" s="46"/>
      <c r="J543" s="46"/>
      <c r="L543" s="46"/>
      <c r="Q543" s="46"/>
      <c r="R543" s="46"/>
      <c r="T543" s="46"/>
    </row>
    <row r="544" spans="8:20" s="43" customFormat="1">
      <c r="H544" s="46"/>
      <c r="J544" s="46"/>
      <c r="L544" s="46"/>
      <c r="Q544" s="46"/>
      <c r="R544" s="46"/>
      <c r="T544" s="46"/>
    </row>
    <row r="545" spans="8:20" s="43" customFormat="1">
      <c r="H545" s="46"/>
      <c r="J545" s="46"/>
      <c r="L545" s="46"/>
      <c r="Q545" s="46"/>
      <c r="R545" s="46"/>
      <c r="T545" s="46"/>
    </row>
    <row r="546" spans="8:20" s="43" customFormat="1">
      <c r="H546" s="46"/>
      <c r="J546" s="46"/>
      <c r="L546" s="46"/>
      <c r="Q546" s="46"/>
      <c r="R546" s="46"/>
      <c r="T546" s="46"/>
    </row>
    <row r="547" spans="8:20" s="43" customFormat="1">
      <c r="H547" s="46"/>
      <c r="J547" s="46"/>
      <c r="L547" s="46"/>
      <c r="Q547" s="46"/>
      <c r="R547" s="46"/>
      <c r="T547" s="46"/>
    </row>
    <row r="548" spans="8:20" s="43" customFormat="1">
      <c r="H548" s="46"/>
      <c r="J548" s="46"/>
      <c r="L548" s="46"/>
      <c r="Q548" s="46"/>
      <c r="R548" s="46"/>
      <c r="T548" s="46"/>
    </row>
    <row r="549" spans="8:20" s="43" customFormat="1">
      <c r="H549" s="46"/>
      <c r="J549" s="46"/>
      <c r="L549" s="46"/>
      <c r="Q549" s="46"/>
      <c r="R549" s="46"/>
      <c r="T549" s="46"/>
    </row>
    <row r="550" spans="8:20" s="43" customFormat="1">
      <c r="H550" s="46"/>
      <c r="J550" s="46"/>
      <c r="L550" s="46"/>
      <c r="Q550" s="46"/>
      <c r="R550" s="46"/>
      <c r="T550" s="46"/>
    </row>
    <row r="551" spans="8:20" s="43" customFormat="1">
      <c r="H551" s="46"/>
      <c r="J551" s="46"/>
      <c r="L551" s="46"/>
      <c r="Q551" s="46"/>
      <c r="R551" s="46"/>
      <c r="T551" s="46"/>
    </row>
    <row r="552" spans="8:20" s="43" customFormat="1">
      <c r="H552" s="46"/>
      <c r="J552" s="46"/>
      <c r="L552" s="46"/>
      <c r="Q552" s="46"/>
      <c r="R552" s="46"/>
      <c r="T552" s="46"/>
    </row>
    <row r="553" spans="8:20" s="43" customFormat="1">
      <c r="H553" s="46"/>
      <c r="J553" s="46"/>
      <c r="L553" s="46"/>
      <c r="Q553" s="46"/>
      <c r="R553" s="46"/>
      <c r="T553" s="46"/>
    </row>
    <row r="554" spans="8:20" s="43" customFormat="1">
      <c r="H554" s="46"/>
      <c r="J554" s="46"/>
      <c r="L554" s="46"/>
      <c r="Q554" s="46"/>
      <c r="R554" s="46"/>
      <c r="T554" s="46"/>
    </row>
    <row r="555" spans="8:20" s="43" customFormat="1">
      <c r="H555" s="46"/>
      <c r="J555" s="46"/>
      <c r="L555" s="46"/>
      <c r="Q555" s="46"/>
      <c r="R555" s="46"/>
      <c r="T555" s="46"/>
    </row>
    <row r="556" spans="8:20" s="43" customFormat="1">
      <c r="H556" s="46"/>
      <c r="J556" s="46"/>
      <c r="L556" s="46"/>
      <c r="Q556" s="46"/>
      <c r="R556" s="46"/>
      <c r="T556" s="46"/>
    </row>
    <row r="557" spans="8:20" s="43" customFormat="1">
      <c r="H557" s="46"/>
      <c r="J557" s="46"/>
      <c r="L557" s="46"/>
      <c r="Q557" s="46"/>
      <c r="R557" s="46"/>
      <c r="T557" s="46"/>
    </row>
    <row r="558" spans="8:20" s="43" customFormat="1">
      <c r="H558" s="46"/>
      <c r="J558" s="46"/>
      <c r="L558" s="46"/>
      <c r="Q558" s="46"/>
      <c r="R558" s="46"/>
      <c r="T558" s="46"/>
    </row>
    <row r="559" spans="8:20" s="43" customFormat="1">
      <c r="H559" s="46"/>
      <c r="J559" s="46"/>
      <c r="L559" s="46"/>
      <c r="Q559" s="46"/>
      <c r="R559" s="46"/>
      <c r="T559" s="46"/>
    </row>
    <row r="560" spans="8:20" s="43" customFormat="1">
      <c r="H560" s="46"/>
      <c r="J560" s="46"/>
      <c r="L560" s="46"/>
      <c r="Q560" s="46"/>
      <c r="R560" s="46"/>
      <c r="T560" s="46"/>
    </row>
    <row r="561" spans="8:20" s="43" customFormat="1">
      <c r="H561" s="46"/>
      <c r="J561" s="46"/>
      <c r="L561" s="46"/>
      <c r="Q561" s="46"/>
      <c r="R561" s="46"/>
      <c r="T561" s="46"/>
    </row>
    <row r="562" spans="8:20" s="43" customFormat="1">
      <c r="H562" s="46"/>
      <c r="J562" s="46"/>
      <c r="L562" s="46"/>
      <c r="Q562" s="46"/>
      <c r="R562" s="46"/>
      <c r="T562" s="46"/>
    </row>
    <row r="563" spans="8:20" s="43" customFormat="1">
      <c r="H563" s="46"/>
      <c r="J563" s="46"/>
      <c r="L563" s="46"/>
      <c r="Q563" s="46"/>
      <c r="R563" s="46"/>
      <c r="T563" s="46"/>
    </row>
    <row r="564" spans="8:20" s="43" customFormat="1">
      <c r="H564" s="46"/>
      <c r="J564" s="46"/>
      <c r="L564" s="46"/>
      <c r="Q564" s="46"/>
      <c r="R564" s="46"/>
      <c r="T564" s="46"/>
    </row>
    <row r="565" spans="8:20" s="43" customFormat="1">
      <c r="H565" s="46"/>
      <c r="J565" s="46"/>
      <c r="L565" s="46"/>
      <c r="Q565" s="46"/>
      <c r="R565" s="46"/>
      <c r="T565" s="46"/>
    </row>
    <row r="566" spans="8:20" s="43" customFormat="1">
      <c r="H566" s="46"/>
      <c r="J566" s="46"/>
      <c r="L566" s="46"/>
      <c r="Q566" s="46"/>
      <c r="R566" s="46"/>
      <c r="T566" s="46"/>
    </row>
    <row r="567" spans="8:20" s="43" customFormat="1">
      <c r="H567" s="46"/>
      <c r="J567" s="46"/>
      <c r="L567" s="46"/>
      <c r="Q567" s="46"/>
      <c r="R567" s="46"/>
      <c r="T567" s="46"/>
    </row>
    <row r="568" spans="8:20" s="43" customFormat="1">
      <c r="H568" s="46"/>
      <c r="J568" s="46"/>
      <c r="L568" s="46"/>
      <c r="Q568" s="46"/>
      <c r="R568" s="46"/>
      <c r="T568" s="46"/>
    </row>
    <row r="569" spans="8:20" s="43" customFormat="1">
      <c r="H569" s="46"/>
      <c r="J569" s="46"/>
      <c r="L569" s="46"/>
      <c r="Q569" s="46"/>
      <c r="R569" s="46"/>
      <c r="T569" s="46"/>
    </row>
    <row r="570" spans="8:20" s="43" customFormat="1">
      <c r="H570" s="46"/>
      <c r="J570" s="46"/>
      <c r="L570" s="46"/>
      <c r="Q570" s="46"/>
      <c r="R570" s="46"/>
      <c r="T570" s="46"/>
    </row>
    <row r="571" spans="8:20" s="43" customFormat="1">
      <c r="H571" s="46"/>
      <c r="J571" s="46"/>
      <c r="L571" s="46"/>
      <c r="Q571" s="46"/>
      <c r="R571" s="46"/>
      <c r="T571" s="46"/>
    </row>
    <row r="572" spans="8:20" s="43" customFormat="1">
      <c r="H572" s="46"/>
      <c r="J572" s="46"/>
      <c r="L572" s="46"/>
      <c r="Q572" s="46"/>
      <c r="R572" s="46"/>
      <c r="T572" s="46"/>
    </row>
    <row r="573" spans="8:20" s="43" customFormat="1">
      <c r="H573" s="46"/>
      <c r="J573" s="46"/>
      <c r="L573" s="46"/>
      <c r="Q573" s="46"/>
      <c r="R573" s="46"/>
      <c r="T573" s="46"/>
    </row>
    <row r="574" spans="8:20" s="43" customFormat="1">
      <c r="H574" s="46"/>
      <c r="J574" s="46"/>
      <c r="L574" s="46"/>
      <c r="Q574" s="46"/>
      <c r="R574" s="46"/>
      <c r="T574" s="46"/>
    </row>
    <row r="575" spans="8:20" s="43" customFormat="1">
      <c r="H575" s="46"/>
      <c r="J575" s="46"/>
      <c r="L575" s="46"/>
      <c r="Q575" s="46"/>
      <c r="R575" s="46"/>
      <c r="T575" s="46"/>
    </row>
    <row r="576" spans="8:20" s="43" customFormat="1">
      <c r="H576" s="46"/>
      <c r="J576" s="46"/>
      <c r="L576" s="46"/>
      <c r="Q576" s="46"/>
      <c r="R576" s="46"/>
      <c r="T576" s="46"/>
    </row>
    <row r="577" spans="8:20" s="43" customFormat="1">
      <c r="H577" s="46"/>
      <c r="J577" s="46"/>
      <c r="L577" s="46"/>
      <c r="Q577" s="46"/>
      <c r="R577" s="46"/>
      <c r="T577" s="46"/>
    </row>
    <row r="578" spans="8:20" s="43" customFormat="1">
      <c r="H578" s="46"/>
      <c r="J578" s="46"/>
      <c r="L578" s="46"/>
      <c r="Q578" s="46"/>
      <c r="R578" s="46"/>
      <c r="T578" s="46"/>
    </row>
    <row r="579" spans="8:20" s="43" customFormat="1">
      <c r="H579" s="46"/>
      <c r="J579" s="46"/>
      <c r="L579" s="46"/>
      <c r="Q579" s="46"/>
      <c r="R579" s="46"/>
      <c r="T579" s="46"/>
    </row>
    <row r="580" spans="8:20" s="43" customFormat="1">
      <c r="H580" s="46"/>
      <c r="J580" s="46"/>
      <c r="L580" s="46"/>
      <c r="Q580" s="46"/>
      <c r="R580" s="46"/>
      <c r="T580" s="46"/>
    </row>
    <row r="581" spans="8:20" s="43" customFormat="1">
      <c r="H581" s="46"/>
      <c r="J581" s="46"/>
      <c r="L581" s="46"/>
      <c r="Q581" s="46"/>
      <c r="R581" s="46"/>
      <c r="T581" s="46"/>
    </row>
    <row r="582" spans="8:20" s="43" customFormat="1">
      <c r="H582" s="46"/>
      <c r="J582" s="46"/>
      <c r="L582" s="46"/>
      <c r="Q582" s="46"/>
      <c r="R582" s="46"/>
      <c r="T582" s="46"/>
    </row>
    <row r="583" spans="8:20" s="43" customFormat="1">
      <c r="H583" s="46"/>
      <c r="J583" s="46"/>
      <c r="L583" s="46"/>
      <c r="Q583" s="46"/>
      <c r="R583" s="46"/>
      <c r="T583" s="46"/>
    </row>
    <row r="584" spans="8:20" s="43" customFormat="1">
      <c r="H584" s="46"/>
      <c r="J584" s="46"/>
      <c r="L584" s="46"/>
      <c r="Q584" s="46"/>
      <c r="R584" s="46"/>
      <c r="T584" s="46"/>
    </row>
    <row r="585" spans="8:20" s="43" customFormat="1">
      <c r="H585" s="46"/>
      <c r="J585" s="46"/>
      <c r="L585" s="46"/>
      <c r="Q585" s="46"/>
      <c r="R585" s="46"/>
      <c r="T585" s="46"/>
    </row>
    <row r="586" spans="8:20" s="43" customFormat="1">
      <c r="H586" s="46"/>
      <c r="J586" s="46"/>
      <c r="L586" s="46"/>
      <c r="Q586" s="46"/>
      <c r="R586" s="46"/>
      <c r="T586" s="46"/>
    </row>
    <row r="587" spans="8:20" s="43" customFormat="1">
      <c r="H587" s="46"/>
      <c r="J587" s="46"/>
      <c r="L587" s="46"/>
      <c r="Q587" s="46"/>
      <c r="R587" s="46"/>
      <c r="T587" s="46"/>
    </row>
    <row r="588" spans="8:20" s="43" customFormat="1">
      <c r="H588" s="46"/>
      <c r="J588" s="46"/>
      <c r="L588" s="46"/>
      <c r="Q588" s="46"/>
      <c r="R588" s="46"/>
      <c r="T588" s="46"/>
    </row>
    <row r="589" spans="8:20" s="43" customFormat="1">
      <c r="H589" s="46"/>
      <c r="J589" s="46"/>
      <c r="L589" s="46"/>
      <c r="Q589" s="46"/>
      <c r="R589" s="46"/>
      <c r="T589" s="46"/>
    </row>
    <row r="590" spans="8:20" s="43" customFormat="1">
      <c r="H590" s="46"/>
      <c r="J590" s="46"/>
      <c r="L590" s="46"/>
      <c r="Q590" s="46"/>
      <c r="R590" s="46"/>
      <c r="T590" s="46"/>
    </row>
    <row r="591" spans="8:20" s="43" customFormat="1">
      <c r="H591" s="46"/>
      <c r="J591" s="46"/>
      <c r="L591" s="46"/>
      <c r="Q591" s="46"/>
      <c r="R591" s="46"/>
      <c r="T591" s="46"/>
    </row>
    <row r="592" spans="8:20" s="43" customFormat="1">
      <c r="H592" s="46"/>
      <c r="J592" s="46"/>
      <c r="L592" s="46"/>
      <c r="Q592" s="46"/>
      <c r="R592" s="46"/>
      <c r="T592" s="46"/>
    </row>
    <row r="593" spans="8:20" s="43" customFormat="1">
      <c r="H593" s="46"/>
      <c r="J593" s="46"/>
      <c r="L593" s="46"/>
      <c r="Q593" s="46"/>
      <c r="R593" s="46"/>
      <c r="T593" s="46"/>
    </row>
    <row r="594" spans="8:20" s="43" customFormat="1">
      <c r="H594" s="46"/>
      <c r="J594" s="46"/>
      <c r="L594" s="46"/>
      <c r="Q594" s="46"/>
      <c r="R594" s="46"/>
      <c r="T594" s="46"/>
    </row>
    <row r="595" spans="8:20" s="43" customFormat="1">
      <c r="H595" s="46"/>
      <c r="J595" s="46"/>
      <c r="L595" s="46"/>
      <c r="Q595" s="46"/>
      <c r="R595" s="46"/>
      <c r="T595" s="46"/>
    </row>
    <row r="596" spans="8:20" s="43" customFormat="1">
      <c r="H596" s="46"/>
      <c r="J596" s="46"/>
      <c r="L596" s="46"/>
      <c r="Q596" s="46"/>
      <c r="R596" s="46"/>
      <c r="T596" s="46"/>
    </row>
    <row r="597" spans="8:20" s="43" customFormat="1">
      <c r="H597" s="46"/>
      <c r="J597" s="46"/>
      <c r="L597" s="46"/>
      <c r="Q597" s="46"/>
      <c r="R597" s="46"/>
      <c r="T597" s="46"/>
    </row>
    <row r="598" spans="8:20" s="43" customFormat="1">
      <c r="H598" s="46"/>
      <c r="J598" s="46"/>
      <c r="L598" s="46"/>
      <c r="Q598" s="46"/>
      <c r="R598" s="46"/>
      <c r="T598" s="46"/>
    </row>
    <row r="599" spans="8:20" s="43" customFormat="1">
      <c r="H599" s="46"/>
      <c r="J599" s="46"/>
      <c r="L599" s="46"/>
      <c r="Q599" s="46"/>
      <c r="R599" s="46"/>
      <c r="T599" s="46"/>
    </row>
    <row r="600" spans="8:20" s="43" customFormat="1">
      <c r="H600" s="46"/>
      <c r="J600" s="46"/>
      <c r="L600" s="46"/>
      <c r="Q600" s="46"/>
      <c r="R600" s="46"/>
      <c r="T600" s="46"/>
    </row>
    <row r="601" spans="8:20" s="43" customFormat="1">
      <c r="H601" s="46"/>
      <c r="J601" s="46"/>
      <c r="L601" s="46"/>
      <c r="Q601" s="46"/>
      <c r="R601" s="46"/>
      <c r="T601" s="46"/>
    </row>
    <row r="602" spans="8:20" s="43" customFormat="1">
      <c r="H602" s="46"/>
      <c r="J602" s="46"/>
      <c r="L602" s="46"/>
      <c r="Q602" s="46"/>
      <c r="R602" s="46"/>
      <c r="T602" s="46"/>
    </row>
    <row r="603" spans="8:20" s="43" customFormat="1">
      <c r="H603" s="46"/>
      <c r="J603" s="46"/>
      <c r="L603" s="46"/>
      <c r="Q603" s="46"/>
      <c r="R603" s="46"/>
      <c r="T603" s="46"/>
    </row>
    <row r="604" spans="8:20" s="43" customFormat="1">
      <c r="H604" s="46"/>
      <c r="J604" s="46"/>
      <c r="L604" s="46"/>
      <c r="Q604" s="46"/>
      <c r="R604" s="46"/>
      <c r="T604" s="46"/>
    </row>
    <row r="605" spans="8:20" s="43" customFormat="1">
      <c r="H605" s="46"/>
      <c r="J605" s="46"/>
      <c r="L605" s="46"/>
      <c r="Q605" s="46"/>
      <c r="R605" s="46"/>
      <c r="T605" s="46"/>
    </row>
    <row r="606" spans="8:20" s="43" customFormat="1">
      <c r="H606" s="46"/>
      <c r="J606" s="46"/>
      <c r="L606" s="46"/>
      <c r="Q606" s="46"/>
      <c r="R606" s="46"/>
      <c r="T606" s="46"/>
    </row>
    <row r="607" spans="8:20" s="43" customFormat="1">
      <c r="H607" s="46"/>
      <c r="J607" s="46"/>
      <c r="L607" s="46"/>
      <c r="Q607" s="46"/>
      <c r="R607" s="46"/>
      <c r="T607" s="46"/>
    </row>
    <row r="608" spans="8:20" s="43" customFormat="1">
      <c r="H608" s="46"/>
      <c r="J608" s="46"/>
      <c r="L608" s="46"/>
      <c r="Q608" s="46"/>
      <c r="R608" s="46"/>
      <c r="T608" s="46"/>
    </row>
    <row r="609" spans="8:20" s="43" customFormat="1">
      <c r="H609" s="46"/>
      <c r="J609" s="46"/>
      <c r="L609" s="46"/>
      <c r="Q609" s="46"/>
      <c r="R609" s="46"/>
      <c r="T609" s="46"/>
    </row>
    <row r="610" spans="8:20" s="43" customFormat="1">
      <c r="H610" s="46"/>
      <c r="J610" s="46"/>
      <c r="L610" s="46"/>
      <c r="Q610" s="46"/>
      <c r="R610" s="46"/>
      <c r="T610" s="46"/>
    </row>
    <row r="611" spans="8:20" s="43" customFormat="1">
      <c r="H611" s="46"/>
      <c r="J611" s="46"/>
      <c r="L611" s="46"/>
      <c r="Q611" s="46"/>
      <c r="R611" s="46"/>
      <c r="T611" s="46"/>
    </row>
    <row r="612" spans="8:20" s="43" customFormat="1">
      <c r="H612" s="46"/>
      <c r="J612" s="46"/>
      <c r="L612" s="46"/>
      <c r="Q612" s="46"/>
      <c r="R612" s="46"/>
      <c r="T612" s="46"/>
    </row>
    <row r="613" spans="8:20" s="43" customFormat="1">
      <c r="H613" s="46"/>
      <c r="J613" s="46"/>
      <c r="L613" s="46"/>
      <c r="Q613" s="46"/>
      <c r="R613" s="46"/>
      <c r="T613" s="46"/>
    </row>
    <row r="614" spans="8:20" s="43" customFormat="1">
      <c r="H614" s="46"/>
      <c r="J614" s="46"/>
      <c r="L614" s="46"/>
      <c r="Q614" s="46"/>
      <c r="R614" s="46"/>
      <c r="T614" s="46"/>
    </row>
    <row r="615" spans="8:20" s="43" customFormat="1">
      <c r="H615" s="46"/>
      <c r="J615" s="46"/>
      <c r="L615" s="46"/>
      <c r="Q615" s="46"/>
      <c r="R615" s="46"/>
      <c r="T615" s="46"/>
    </row>
    <row r="616" spans="8:20" s="43" customFormat="1">
      <c r="H616" s="46"/>
      <c r="J616" s="46"/>
      <c r="L616" s="46"/>
      <c r="Q616" s="46"/>
      <c r="R616" s="46"/>
      <c r="T616" s="46"/>
    </row>
    <row r="617" spans="8:20" s="43" customFormat="1">
      <c r="H617" s="46"/>
      <c r="J617" s="46"/>
      <c r="L617" s="46"/>
      <c r="Q617" s="46"/>
      <c r="R617" s="46"/>
      <c r="T617" s="46"/>
    </row>
    <row r="618" spans="8:20" s="43" customFormat="1">
      <c r="H618" s="46"/>
      <c r="J618" s="46"/>
      <c r="L618" s="46"/>
      <c r="Q618" s="46"/>
      <c r="R618" s="46"/>
      <c r="T618" s="46"/>
    </row>
    <row r="619" spans="8:20" s="43" customFormat="1">
      <c r="H619" s="46"/>
      <c r="J619" s="46"/>
      <c r="L619" s="46"/>
      <c r="Q619" s="46"/>
      <c r="R619" s="46"/>
      <c r="T619" s="46"/>
    </row>
    <row r="620" spans="8:20" s="43" customFormat="1">
      <c r="H620" s="46"/>
      <c r="J620" s="46"/>
      <c r="L620" s="46"/>
      <c r="Q620" s="46"/>
      <c r="R620" s="46"/>
      <c r="T620" s="46"/>
    </row>
    <row r="621" spans="8:20" s="43" customFormat="1">
      <c r="H621" s="46"/>
      <c r="J621" s="46"/>
      <c r="L621" s="46"/>
      <c r="Q621" s="46"/>
      <c r="R621" s="46"/>
      <c r="T621" s="46"/>
    </row>
    <row r="622" spans="8:20" s="43" customFormat="1">
      <c r="H622" s="46"/>
      <c r="J622" s="46"/>
      <c r="L622" s="46"/>
      <c r="Q622" s="46"/>
      <c r="R622" s="46"/>
      <c r="T622" s="46"/>
    </row>
    <row r="623" spans="8:20" s="43" customFormat="1">
      <c r="H623" s="46"/>
      <c r="J623" s="46"/>
      <c r="L623" s="46"/>
      <c r="Q623" s="46"/>
      <c r="R623" s="46"/>
      <c r="T623" s="46"/>
    </row>
    <row r="624" spans="8:20" s="43" customFormat="1">
      <c r="H624" s="46"/>
      <c r="J624" s="46"/>
      <c r="L624" s="46"/>
      <c r="Q624" s="46"/>
      <c r="R624" s="46"/>
      <c r="T624" s="46"/>
    </row>
    <row r="625" spans="8:20" s="43" customFormat="1">
      <c r="H625" s="46"/>
      <c r="J625" s="46"/>
      <c r="L625" s="46"/>
      <c r="Q625" s="46"/>
      <c r="R625" s="46"/>
      <c r="T625" s="46"/>
    </row>
    <row r="626" spans="8:20" s="43" customFormat="1">
      <c r="H626" s="46"/>
      <c r="J626" s="46"/>
      <c r="L626" s="46"/>
      <c r="Q626" s="46"/>
      <c r="R626" s="46"/>
      <c r="T626" s="46"/>
    </row>
    <row r="627" spans="8:20" s="43" customFormat="1">
      <c r="H627" s="46"/>
      <c r="J627" s="46"/>
      <c r="L627" s="46"/>
      <c r="Q627" s="46"/>
      <c r="R627" s="46"/>
      <c r="T627" s="46"/>
    </row>
    <row r="628" spans="8:20" s="43" customFormat="1">
      <c r="H628" s="46"/>
      <c r="J628" s="46"/>
      <c r="L628" s="46"/>
      <c r="Q628" s="46"/>
      <c r="R628" s="46"/>
      <c r="T628" s="46"/>
    </row>
    <row r="629" spans="8:20" s="43" customFormat="1">
      <c r="H629" s="46"/>
      <c r="J629" s="46"/>
      <c r="L629" s="46"/>
      <c r="Q629" s="46"/>
      <c r="R629" s="46"/>
      <c r="T629" s="46"/>
    </row>
    <row r="630" spans="8:20" s="43" customFormat="1">
      <c r="H630" s="46"/>
      <c r="J630" s="46"/>
      <c r="L630" s="46"/>
      <c r="Q630" s="46"/>
      <c r="R630" s="46"/>
      <c r="T630" s="46"/>
    </row>
    <row r="631" spans="8:20" s="43" customFormat="1">
      <c r="H631" s="46"/>
      <c r="J631" s="46"/>
      <c r="L631" s="46"/>
      <c r="Q631" s="46"/>
      <c r="R631" s="46"/>
      <c r="T631" s="46"/>
    </row>
    <row r="632" spans="8:20" s="43" customFormat="1">
      <c r="H632" s="46"/>
      <c r="J632" s="46"/>
      <c r="L632" s="46"/>
      <c r="Q632" s="46"/>
      <c r="R632" s="46"/>
      <c r="T632" s="46"/>
    </row>
    <row r="633" spans="8:20" s="43" customFormat="1">
      <c r="H633" s="46"/>
      <c r="J633" s="46"/>
      <c r="L633" s="46"/>
      <c r="Q633" s="46"/>
      <c r="R633" s="46"/>
      <c r="T633" s="46"/>
    </row>
    <row r="634" spans="8:20" s="43" customFormat="1">
      <c r="H634" s="46"/>
      <c r="J634" s="46"/>
      <c r="L634" s="46"/>
      <c r="Q634" s="46"/>
      <c r="R634" s="46"/>
      <c r="T634" s="46"/>
    </row>
    <row r="635" spans="8:20" s="43" customFormat="1">
      <c r="H635" s="46"/>
      <c r="J635" s="46"/>
      <c r="L635" s="46"/>
      <c r="Q635" s="46"/>
      <c r="R635" s="46"/>
      <c r="T635" s="46"/>
    </row>
    <row r="636" spans="8:20" s="43" customFormat="1">
      <c r="H636" s="46"/>
      <c r="J636" s="46"/>
      <c r="L636" s="46"/>
      <c r="Q636" s="46"/>
      <c r="R636" s="46"/>
      <c r="T636" s="46"/>
    </row>
    <row r="637" spans="8:20" s="43" customFormat="1">
      <c r="H637" s="46"/>
      <c r="J637" s="46"/>
      <c r="L637" s="46"/>
      <c r="Q637" s="46"/>
      <c r="R637" s="46"/>
      <c r="T637" s="46"/>
    </row>
    <row r="638" spans="8:20" s="43" customFormat="1">
      <c r="H638" s="46"/>
      <c r="J638" s="46"/>
      <c r="L638" s="46"/>
      <c r="Q638" s="46"/>
      <c r="R638" s="46"/>
      <c r="T638" s="46"/>
    </row>
    <row r="639" spans="8:20" s="43" customFormat="1">
      <c r="H639" s="46"/>
      <c r="J639" s="46"/>
      <c r="L639" s="46"/>
      <c r="Q639" s="46"/>
      <c r="R639" s="46"/>
      <c r="T639" s="46"/>
    </row>
    <row r="640" spans="8:20" s="43" customFormat="1">
      <c r="H640" s="46"/>
      <c r="J640" s="46"/>
      <c r="L640" s="46"/>
      <c r="Q640" s="46"/>
      <c r="R640" s="46"/>
      <c r="T640" s="46"/>
    </row>
    <row r="641" spans="8:20" s="43" customFormat="1">
      <c r="H641" s="46"/>
      <c r="J641" s="46"/>
      <c r="L641" s="46"/>
      <c r="Q641" s="46"/>
      <c r="R641" s="46"/>
      <c r="T641" s="46"/>
    </row>
    <row r="642" spans="8:20" s="43" customFormat="1">
      <c r="H642" s="46"/>
      <c r="J642" s="46"/>
      <c r="L642" s="46"/>
      <c r="Q642" s="46"/>
      <c r="R642" s="46"/>
      <c r="T642" s="46"/>
    </row>
    <row r="643" spans="8:20" s="43" customFormat="1">
      <c r="H643" s="46"/>
      <c r="J643" s="46"/>
      <c r="L643" s="46"/>
      <c r="Q643" s="46"/>
      <c r="R643" s="46"/>
      <c r="T643" s="46"/>
    </row>
    <row r="644" spans="8:20" s="43" customFormat="1">
      <c r="H644" s="46"/>
      <c r="J644" s="46"/>
      <c r="L644" s="46"/>
      <c r="Q644" s="46"/>
      <c r="R644" s="46"/>
      <c r="T644" s="46"/>
    </row>
    <row r="645" spans="8:20" s="43" customFormat="1">
      <c r="H645" s="46"/>
      <c r="J645" s="46"/>
      <c r="L645" s="46"/>
      <c r="Q645" s="46"/>
      <c r="R645" s="46"/>
      <c r="T645" s="46"/>
    </row>
    <row r="646" spans="8:20" s="43" customFormat="1">
      <c r="H646" s="46"/>
      <c r="J646" s="46"/>
      <c r="L646" s="46"/>
      <c r="Q646" s="46"/>
      <c r="R646" s="46"/>
      <c r="T646" s="46"/>
    </row>
    <row r="647" spans="8:20" s="43" customFormat="1">
      <c r="H647" s="46"/>
      <c r="J647" s="46"/>
      <c r="L647" s="46"/>
      <c r="Q647" s="46"/>
      <c r="R647" s="46"/>
      <c r="T647" s="46"/>
    </row>
    <row r="648" spans="8:20" s="43" customFormat="1">
      <c r="H648" s="46"/>
      <c r="J648" s="46"/>
      <c r="L648" s="46"/>
      <c r="Q648" s="46"/>
      <c r="R648" s="46"/>
      <c r="T648" s="46"/>
    </row>
    <row r="649" spans="8:20" s="43" customFormat="1">
      <c r="H649" s="46"/>
      <c r="J649" s="46"/>
      <c r="L649" s="46"/>
      <c r="Q649" s="46"/>
      <c r="R649" s="46"/>
      <c r="T649" s="46"/>
    </row>
    <row r="650" spans="8:20" s="43" customFormat="1">
      <c r="H650" s="46"/>
      <c r="J650" s="46"/>
      <c r="L650" s="46"/>
      <c r="Q650" s="46"/>
      <c r="R650" s="46"/>
      <c r="T650" s="46"/>
    </row>
    <row r="651" spans="8:20" s="43" customFormat="1">
      <c r="H651" s="46"/>
      <c r="J651" s="46"/>
      <c r="L651" s="46"/>
      <c r="Q651" s="46"/>
      <c r="R651" s="46"/>
      <c r="T651" s="46"/>
    </row>
    <row r="652" spans="8:20" s="43" customFormat="1">
      <c r="H652" s="46"/>
      <c r="J652" s="46"/>
      <c r="L652" s="46"/>
      <c r="Q652" s="46"/>
      <c r="R652" s="46"/>
      <c r="T652" s="46"/>
    </row>
    <row r="653" spans="8:20" s="43" customFormat="1">
      <c r="H653" s="46"/>
      <c r="J653" s="46"/>
      <c r="L653" s="46"/>
      <c r="Q653" s="46"/>
      <c r="R653" s="46"/>
      <c r="T653" s="46"/>
    </row>
    <row r="654" spans="8:20" s="43" customFormat="1">
      <c r="H654" s="46"/>
      <c r="J654" s="46"/>
      <c r="L654" s="46"/>
      <c r="Q654" s="46"/>
      <c r="R654" s="46"/>
      <c r="T654" s="46"/>
    </row>
    <row r="655" spans="8:20" s="43" customFormat="1">
      <c r="H655" s="46"/>
      <c r="J655" s="46"/>
      <c r="L655" s="46"/>
      <c r="Q655" s="46"/>
      <c r="R655" s="46"/>
      <c r="T655" s="46"/>
    </row>
    <row r="656" spans="8:20" s="43" customFormat="1">
      <c r="H656" s="46"/>
      <c r="J656" s="46"/>
      <c r="L656" s="46"/>
      <c r="Q656" s="46"/>
      <c r="R656" s="46"/>
      <c r="T656" s="46"/>
    </row>
    <row r="657" spans="8:20" s="43" customFormat="1">
      <c r="H657" s="46"/>
      <c r="J657" s="46"/>
      <c r="L657" s="46"/>
      <c r="Q657" s="46"/>
      <c r="R657" s="46"/>
      <c r="T657" s="46"/>
    </row>
    <row r="658" spans="8:20" s="43" customFormat="1">
      <c r="H658" s="46"/>
      <c r="J658" s="46"/>
      <c r="L658" s="46"/>
      <c r="Q658" s="46"/>
      <c r="R658" s="46"/>
      <c r="T658" s="46"/>
    </row>
    <row r="659" spans="8:20" s="43" customFormat="1">
      <c r="H659" s="46"/>
      <c r="J659" s="46"/>
      <c r="L659" s="46"/>
      <c r="Q659" s="46"/>
      <c r="R659" s="46"/>
      <c r="T659" s="46"/>
    </row>
    <row r="660" spans="8:20" s="43" customFormat="1">
      <c r="H660" s="46"/>
      <c r="J660" s="46"/>
      <c r="L660" s="46"/>
      <c r="Q660" s="46"/>
      <c r="R660" s="46"/>
      <c r="T660" s="46"/>
    </row>
    <row r="661" spans="8:20" s="43" customFormat="1">
      <c r="H661" s="46"/>
      <c r="J661" s="46"/>
      <c r="L661" s="46"/>
      <c r="Q661" s="46"/>
      <c r="R661" s="46"/>
      <c r="T661" s="46"/>
    </row>
    <row r="662" spans="8:20" s="43" customFormat="1">
      <c r="H662" s="46"/>
      <c r="J662" s="46"/>
      <c r="L662" s="46"/>
      <c r="Q662" s="46"/>
      <c r="R662" s="46"/>
      <c r="T662" s="46"/>
    </row>
    <row r="663" spans="8:20" s="43" customFormat="1">
      <c r="H663" s="46"/>
      <c r="J663" s="46"/>
      <c r="L663" s="46"/>
      <c r="Q663" s="46"/>
      <c r="R663" s="46"/>
      <c r="T663" s="46"/>
    </row>
    <row r="664" spans="8:20" s="43" customFormat="1">
      <c r="H664" s="46"/>
      <c r="J664" s="46"/>
      <c r="L664" s="46"/>
      <c r="Q664" s="46"/>
      <c r="R664" s="46"/>
      <c r="T664" s="46"/>
    </row>
    <row r="665" spans="8:20" s="43" customFormat="1">
      <c r="H665" s="46"/>
      <c r="J665" s="46"/>
      <c r="L665" s="46"/>
      <c r="Q665" s="46"/>
      <c r="R665" s="46"/>
      <c r="T665" s="46"/>
    </row>
    <row r="666" spans="8:20" s="43" customFormat="1">
      <c r="H666" s="46"/>
      <c r="J666" s="46"/>
      <c r="L666" s="46"/>
      <c r="Q666" s="46"/>
      <c r="R666" s="46"/>
      <c r="T666" s="46"/>
    </row>
    <row r="667" spans="8:20" s="43" customFormat="1">
      <c r="H667" s="46"/>
      <c r="J667" s="46"/>
      <c r="L667" s="46"/>
      <c r="Q667" s="46"/>
      <c r="R667" s="46"/>
      <c r="T667" s="46"/>
    </row>
    <row r="668" spans="8:20" s="43" customFormat="1">
      <c r="H668" s="46"/>
      <c r="J668" s="46"/>
      <c r="L668" s="46"/>
      <c r="Q668" s="46"/>
      <c r="R668" s="46"/>
      <c r="T668" s="46"/>
    </row>
    <row r="669" spans="8:20" s="43" customFormat="1">
      <c r="H669" s="46"/>
      <c r="J669" s="46"/>
      <c r="L669" s="46"/>
      <c r="Q669" s="46"/>
      <c r="R669" s="46"/>
      <c r="T669" s="46"/>
    </row>
    <row r="670" spans="8:20" s="43" customFormat="1">
      <c r="H670" s="46"/>
      <c r="J670" s="46"/>
      <c r="L670" s="46"/>
      <c r="Q670" s="46"/>
      <c r="R670" s="46"/>
      <c r="T670" s="46"/>
    </row>
    <row r="671" spans="8:20" s="43" customFormat="1">
      <c r="H671" s="46"/>
      <c r="J671" s="46"/>
      <c r="L671" s="46"/>
      <c r="Q671" s="46"/>
      <c r="R671" s="46"/>
      <c r="T671" s="46"/>
    </row>
    <row r="672" spans="8:20" s="43" customFormat="1">
      <c r="H672" s="46"/>
      <c r="J672" s="46"/>
      <c r="L672" s="46"/>
      <c r="Q672" s="46"/>
      <c r="R672" s="46"/>
      <c r="T672" s="46"/>
    </row>
    <row r="673" spans="8:20" s="43" customFormat="1">
      <c r="H673" s="46"/>
      <c r="J673" s="46"/>
      <c r="L673" s="46"/>
      <c r="Q673" s="46"/>
      <c r="R673" s="46"/>
      <c r="T673" s="46"/>
    </row>
    <row r="674" spans="8:20" s="43" customFormat="1">
      <c r="H674" s="46"/>
      <c r="J674" s="46"/>
      <c r="L674" s="46"/>
      <c r="Q674" s="46"/>
      <c r="R674" s="46"/>
      <c r="T674" s="46"/>
    </row>
    <row r="675" spans="8:20" s="43" customFormat="1">
      <c r="H675" s="46"/>
      <c r="J675" s="46"/>
      <c r="L675" s="46"/>
      <c r="Q675" s="46"/>
      <c r="R675" s="46"/>
      <c r="T675" s="46"/>
    </row>
    <row r="676" spans="8:20" s="43" customFormat="1">
      <c r="H676" s="46"/>
      <c r="J676" s="46"/>
      <c r="L676" s="46"/>
      <c r="Q676" s="46"/>
      <c r="R676" s="46"/>
      <c r="T676" s="46"/>
    </row>
    <row r="677" spans="8:20" s="43" customFormat="1">
      <c r="H677" s="46"/>
      <c r="J677" s="46"/>
      <c r="L677" s="46"/>
      <c r="Q677" s="46"/>
      <c r="R677" s="46"/>
      <c r="T677" s="46"/>
    </row>
    <row r="678" spans="8:20" s="43" customFormat="1">
      <c r="H678" s="46"/>
      <c r="J678" s="46"/>
      <c r="L678" s="46"/>
      <c r="Q678" s="46"/>
      <c r="R678" s="46"/>
      <c r="T678" s="46"/>
    </row>
    <row r="679" spans="8:20" s="43" customFormat="1">
      <c r="H679" s="46"/>
      <c r="J679" s="46"/>
      <c r="L679" s="46"/>
      <c r="Q679" s="46"/>
      <c r="R679" s="46"/>
      <c r="T679" s="46"/>
    </row>
    <row r="680" spans="8:20" s="43" customFormat="1">
      <c r="H680" s="46"/>
      <c r="J680" s="46"/>
      <c r="L680" s="46"/>
      <c r="Q680" s="46"/>
      <c r="R680" s="46"/>
      <c r="T680" s="46"/>
    </row>
    <row r="681" spans="8:20" s="43" customFormat="1">
      <c r="H681" s="46"/>
      <c r="J681" s="46"/>
      <c r="L681" s="46"/>
      <c r="Q681" s="46"/>
      <c r="R681" s="46"/>
      <c r="T681" s="46"/>
    </row>
    <row r="682" spans="8:20" s="43" customFormat="1">
      <c r="H682" s="46"/>
      <c r="J682" s="46"/>
      <c r="L682" s="46"/>
      <c r="Q682" s="46"/>
      <c r="R682" s="46"/>
      <c r="T682" s="46"/>
    </row>
    <row r="683" spans="8:20" s="43" customFormat="1">
      <c r="H683" s="46"/>
      <c r="J683" s="46"/>
      <c r="L683" s="46"/>
      <c r="Q683" s="46"/>
      <c r="R683" s="46"/>
      <c r="T683" s="46"/>
    </row>
    <row r="684" spans="8:20" s="43" customFormat="1">
      <c r="H684" s="46"/>
      <c r="J684" s="46"/>
      <c r="L684" s="46"/>
      <c r="Q684" s="46"/>
      <c r="R684" s="46"/>
      <c r="T684" s="46"/>
    </row>
    <row r="685" spans="8:20" s="43" customFormat="1">
      <c r="H685" s="46"/>
      <c r="J685" s="46"/>
      <c r="L685" s="46"/>
      <c r="Q685" s="46"/>
      <c r="R685" s="46"/>
      <c r="T685" s="46"/>
    </row>
    <row r="686" spans="8:20" s="43" customFormat="1">
      <c r="H686" s="46"/>
      <c r="J686" s="46"/>
      <c r="L686" s="46"/>
      <c r="Q686" s="46"/>
      <c r="R686" s="46"/>
      <c r="T686" s="46"/>
    </row>
    <row r="687" spans="8:20" s="43" customFormat="1">
      <c r="H687" s="46"/>
      <c r="J687" s="46"/>
      <c r="L687" s="46"/>
      <c r="Q687" s="46"/>
      <c r="R687" s="46"/>
      <c r="T687" s="46"/>
    </row>
    <row r="688" spans="8:20" s="43" customFormat="1">
      <c r="H688" s="46"/>
      <c r="J688" s="46"/>
      <c r="L688" s="46"/>
      <c r="Q688" s="46"/>
      <c r="R688" s="46"/>
      <c r="T688" s="46"/>
    </row>
    <row r="689" spans="8:20" s="43" customFormat="1">
      <c r="H689" s="46"/>
      <c r="J689" s="46"/>
      <c r="L689" s="46"/>
      <c r="Q689" s="46"/>
      <c r="R689" s="46"/>
      <c r="T689" s="46"/>
    </row>
    <row r="690" spans="8:20" s="43" customFormat="1">
      <c r="H690" s="46"/>
      <c r="J690" s="46"/>
      <c r="L690" s="46"/>
      <c r="Q690" s="46"/>
      <c r="R690" s="46"/>
      <c r="T690" s="46"/>
    </row>
    <row r="691" spans="8:20" s="43" customFormat="1">
      <c r="H691" s="46"/>
      <c r="J691" s="46"/>
      <c r="L691" s="46"/>
      <c r="Q691" s="46"/>
      <c r="R691" s="46"/>
      <c r="T691" s="46"/>
    </row>
    <row r="692" spans="8:20" s="43" customFormat="1">
      <c r="H692" s="46"/>
      <c r="J692" s="46"/>
      <c r="L692" s="46"/>
      <c r="Q692" s="46"/>
      <c r="R692" s="46"/>
      <c r="T692" s="46"/>
    </row>
    <row r="693" spans="8:20" s="43" customFormat="1">
      <c r="H693" s="46"/>
      <c r="J693" s="46"/>
      <c r="L693" s="46"/>
      <c r="Q693" s="46"/>
      <c r="R693" s="46"/>
      <c r="T693" s="46"/>
    </row>
    <row r="694" spans="8:20" s="43" customFormat="1">
      <c r="H694" s="46"/>
      <c r="J694" s="46"/>
      <c r="L694" s="46"/>
      <c r="Q694" s="46"/>
      <c r="R694" s="46"/>
      <c r="T694" s="46"/>
    </row>
    <row r="695" spans="8:20" s="43" customFormat="1">
      <c r="H695" s="46"/>
      <c r="J695" s="46"/>
      <c r="L695" s="46"/>
      <c r="Q695" s="46"/>
      <c r="R695" s="46"/>
      <c r="T695" s="46"/>
    </row>
    <row r="696" spans="8:20" s="43" customFormat="1">
      <c r="H696" s="46"/>
      <c r="J696" s="46"/>
      <c r="L696" s="46"/>
      <c r="Q696" s="46"/>
      <c r="R696" s="46"/>
      <c r="T696" s="46"/>
    </row>
    <row r="697" spans="8:20" s="43" customFormat="1">
      <c r="H697" s="46"/>
      <c r="J697" s="46"/>
      <c r="L697" s="46"/>
      <c r="Q697" s="46"/>
      <c r="R697" s="46"/>
      <c r="T697" s="46"/>
    </row>
    <row r="698" spans="8:20" s="43" customFormat="1">
      <c r="H698" s="46"/>
      <c r="J698" s="46"/>
      <c r="L698" s="46"/>
      <c r="Q698" s="46"/>
      <c r="R698" s="46"/>
      <c r="T698" s="46"/>
    </row>
    <row r="699" spans="8:20" s="43" customFormat="1">
      <c r="H699" s="46"/>
      <c r="J699" s="46"/>
      <c r="L699" s="46"/>
      <c r="Q699" s="46"/>
      <c r="R699" s="46"/>
      <c r="T699" s="46"/>
    </row>
    <row r="700" spans="8:20" s="43" customFormat="1">
      <c r="H700" s="46"/>
      <c r="J700" s="46"/>
      <c r="L700" s="46"/>
      <c r="Q700" s="46"/>
      <c r="R700" s="46"/>
      <c r="T700" s="46"/>
    </row>
    <row r="701" spans="8:20" s="43" customFormat="1">
      <c r="H701" s="46"/>
      <c r="J701" s="46"/>
      <c r="L701" s="46"/>
      <c r="Q701" s="46"/>
      <c r="R701" s="46"/>
      <c r="T701" s="46"/>
    </row>
    <row r="702" spans="8:20" s="43" customFormat="1">
      <c r="H702" s="46"/>
      <c r="J702" s="46"/>
      <c r="L702" s="46"/>
      <c r="Q702" s="46"/>
      <c r="R702" s="46"/>
      <c r="T702" s="46"/>
    </row>
    <row r="703" spans="8:20" s="43" customFormat="1">
      <c r="H703" s="46"/>
      <c r="J703" s="46"/>
      <c r="L703" s="46"/>
      <c r="Q703" s="46"/>
      <c r="R703" s="46"/>
      <c r="T703" s="46"/>
    </row>
    <row r="704" spans="8:20" s="43" customFormat="1">
      <c r="H704" s="46"/>
      <c r="J704" s="46"/>
      <c r="L704" s="46"/>
      <c r="Q704" s="46"/>
      <c r="R704" s="46"/>
      <c r="T704" s="46"/>
    </row>
    <row r="705" spans="8:20" s="43" customFormat="1">
      <c r="H705" s="46"/>
      <c r="J705" s="46"/>
      <c r="L705" s="46"/>
      <c r="Q705" s="46"/>
      <c r="R705" s="46"/>
      <c r="T705" s="46"/>
    </row>
    <row r="706" spans="8:20" s="43" customFormat="1">
      <c r="H706" s="46"/>
      <c r="J706" s="46"/>
      <c r="L706" s="46"/>
      <c r="Q706" s="46"/>
      <c r="R706" s="46"/>
      <c r="T706" s="46"/>
    </row>
    <row r="707" spans="8:20" s="43" customFormat="1">
      <c r="H707" s="46"/>
      <c r="J707" s="46"/>
      <c r="L707" s="46"/>
      <c r="Q707" s="46"/>
      <c r="R707" s="46"/>
      <c r="T707" s="46"/>
    </row>
    <row r="708" spans="8:20" s="43" customFormat="1">
      <c r="H708" s="46"/>
      <c r="J708" s="46"/>
      <c r="L708" s="46"/>
      <c r="Q708" s="46"/>
      <c r="R708" s="46"/>
      <c r="T708" s="46"/>
    </row>
    <row r="709" spans="8:20" s="43" customFormat="1">
      <c r="H709" s="46"/>
      <c r="J709" s="46"/>
      <c r="L709" s="46"/>
      <c r="Q709" s="46"/>
      <c r="R709" s="46"/>
      <c r="T709" s="46"/>
    </row>
    <row r="710" spans="8:20" s="43" customFormat="1">
      <c r="H710" s="46"/>
      <c r="J710" s="46"/>
      <c r="L710" s="46"/>
      <c r="Q710" s="46"/>
      <c r="R710" s="46"/>
      <c r="T710" s="46"/>
    </row>
    <row r="711" spans="8:20" s="43" customFormat="1">
      <c r="H711" s="46"/>
      <c r="J711" s="46"/>
      <c r="L711" s="46"/>
      <c r="Q711" s="46"/>
      <c r="R711" s="46"/>
      <c r="T711" s="46"/>
    </row>
    <row r="712" spans="8:20" s="43" customFormat="1">
      <c r="H712" s="46"/>
      <c r="J712" s="46"/>
      <c r="L712" s="46"/>
      <c r="Q712" s="46"/>
      <c r="R712" s="46"/>
      <c r="T712" s="46"/>
    </row>
    <row r="713" spans="8:20" s="43" customFormat="1">
      <c r="H713" s="46"/>
      <c r="J713" s="46"/>
      <c r="L713" s="46"/>
      <c r="Q713" s="46"/>
      <c r="R713" s="46"/>
      <c r="T713" s="46"/>
    </row>
    <row r="714" spans="8:20" s="43" customFormat="1">
      <c r="H714" s="46"/>
      <c r="J714" s="46"/>
      <c r="L714" s="46"/>
      <c r="Q714" s="46"/>
      <c r="R714" s="46"/>
      <c r="T714" s="46"/>
    </row>
    <row r="715" spans="8:20" s="43" customFormat="1">
      <c r="H715" s="46"/>
      <c r="J715" s="46"/>
      <c r="L715" s="46"/>
      <c r="Q715" s="46"/>
      <c r="R715" s="46"/>
      <c r="T715" s="46"/>
    </row>
    <row r="716" spans="8:20" s="43" customFormat="1">
      <c r="H716" s="46"/>
      <c r="J716" s="46"/>
      <c r="L716" s="46"/>
      <c r="Q716" s="46"/>
      <c r="R716" s="46"/>
      <c r="T716" s="46"/>
    </row>
    <row r="717" spans="8:20" s="43" customFormat="1">
      <c r="H717" s="46"/>
      <c r="J717" s="46"/>
      <c r="L717" s="46"/>
      <c r="Q717" s="46"/>
      <c r="R717" s="46"/>
      <c r="T717" s="46"/>
    </row>
    <row r="718" spans="8:20" s="43" customFormat="1">
      <c r="H718" s="46"/>
      <c r="J718" s="46"/>
      <c r="L718" s="46"/>
      <c r="Q718" s="46"/>
      <c r="R718" s="46"/>
      <c r="T718" s="46"/>
    </row>
    <row r="719" spans="8:20" s="43" customFormat="1">
      <c r="H719" s="46"/>
      <c r="J719" s="46"/>
      <c r="L719" s="46"/>
      <c r="Q719" s="46"/>
      <c r="R719" s="46"/>
      <c r="T719" s="46"/>
    </row>
    <row r="720" spans="8:20" s="43" customFormat="1">
      <c r="H720" s="46"/>
      <c r="J720" s="46"/>
      <c r="L720" s="46"/>
      <c r="Q720" s="46"/>
      <c r="R720" s="46"/>
      <c r="T720" s="46"/>
    </row>
    <row r="721" spans="8:20" s="43" customFormat="1">
      <c r="H721" s="46"/>
      <c r="J721" s="46"/>
      <c r="L721" s="46"/>
      <c r="Q721" s="46"/>
      <c r="R721" s="46"/>
      <c r="T721" s="46"/>
    </row>
    <row r="722" spans="8:20" s="43" customFormat="1">
      <c r="H722" s="46"/>
      <c r="J722" s="46"/>
      <c r="L722" s="46"/>
      <c r="Q722" s="46"/>
      <c r="R722" s="46"/>
      <c r="T722" s="46"/>
    </row>
    <row r="723" spans="8:20" s="43" customFormat="1">
      <c r="H723" s="46"/>
      <c r="J723" s="46"/>
      <c r="L723" s="46"/>
      <c r="Q723" s="46"/>
      <c r="R723" s="46"/>
      <c r="T723" s="46"/>
    </row>
    <row r="724" spans="8:20" s="43" customFormat="1">
      <c r="H724" s="46"/>
      <c r="J724" s="46"/>
      <c r="L724" s="46"/>
      <c r="Q724" s="46"/>
      <c r="R724" s="46"/>
      <c r="T724" s="46"/>
    </row>
    <row r="725" spans="8:20" s="43" customFormat="1">
      <c r="H725" s="46"/>
      <c r="J725" s="46"/>
      <c r="L725" s="46"/>
      <c r="Q725" s="46"/>
      <c r="R725" s="46"/>
      <c r="T725" s="46"/>
    </row>
    <row r="726" spans="8:20" s="43" customFormat="1">
      <c r="H726" s="46"/>
      <c r="J726" s="46"/>
      <c r="L726" s="46"/>
      <c r="Q726" s="46"/>
      <c r="R726" s="46"/>
      <c r="T726" s="46"/>
    </row>
    <row r="727" spans="8:20" s="43" customFormat="1">
      <c r="H727" s="46"/>
      <c r="J727" s="46"/>
      <c r="L727" s="46"/>
      <c r="Q727" s="46"/>
      <c r="R727" s="46"/>
      <c r="T727" s="46"/>
    </row>
    <row r="728" spans="8:20" s="43" customFormat="1">
      <c r="H728" s="46"/>
      <c r="J728" s="46"/>
      <c r="L728" s="46"/>
      <c r="Q728" s="46"/>
      <c r="R728" s="46"/>
      <c r="T728" s="46"/>
    </row>
    <row r="729" spans="8:20" s="43" customFormat="1">
      <c r="H729" s="46"/>
      <c r="J729" s="46"/>
      <c r="L729" s="46"/>
      <c r="Q729" s="46"/>
      <c r="R729" s="46"/>
      <c r="T729" s="46"/>
    </row>
    <row r="730" spans="8:20" s="43" customFormat="1">
      <c r="H730" s="46"/>
      <c r="J730" s="46"/>
      <c r="L730" s="46"/>
      <c r="Q730" s="46"/>
      <c r="R730" s="46"/>
      <c r="T730" s="46"/>
    </row>
    <row r="731" spans="8:20" s="43" customFormat="1">
      <c r="H731" s="46"/>
      <c r="J731" s="46"/>
      <c r="L731" s="46"/>
      <c r="Q731" s="46"/>
      <c r="R731" s="46"/>
      <c r="T731" s="46"/>
    </row>
    <row r="732" spans="8:20" s="43" customFormat="1">
      <c r="H732" s="46"/>
      <c r="J732" s="46"/>
      <c r="L732" s="46"/>
      <c r="Q732" s="46"/>
      <c r="R732" s="46"/>
      <c r="T732" s="46"/>
    </row>
    <row r="733" spans="8:20" s="43" customFormat="1">
      <c r="H733" s="46"/>
      <c r="J733" s="46"/>
      <c r="L733" s="46"/>
      <c r="Q733" s="46"/>
      <c r="R733" s="46"/>
      <c r="T733" s="46"/>
    </row>
    <row r="734" spans="8:20" s="43" customFormat="1">
      <c r="H734" s="46"/>
      <c r="J734" s="46"/>
      <c r="L734" s="46"/>
      <c r="Q734" s="46"/>
      <c r="R734" s="46"/>
      <c r="T734" s="46"/>
    </row>
    <row r="735" spans="8:20" s="43" customFormat="1">
      <c r="H735" s="46"/>
      <c r="J735" s="46"/>
      <c r="L735" s="46"/>
      <c r="Q735" s="46"/>
      <c r="R735" s="46"/>
      <c r="T735" s="46"/>
    </row>
    <row r="736" spans="8:20" s="43" customFormat="1">
      <c r="H736" s="46"/>
      <c r="J736" s="46"/>
      <c r="L736" s="46"/>
      <c r="Q736" s="46"/>
      <c r="R736" s="46"/>
      <c r="T736" s="46"/>
    </row>
    <row r="737" spans="8:20" s="43" customFormat="1">
      <c r="H737" s="46"/>
      <c r="J737" s="46"/>
      <c r="L737" s="46"/>
      <c r="Q737" s="46"/>
      <c r="R737" s="46"/>
      <c r="T737" s="46"/>
    </row>
    <row r="738" spans="8:20" s="43" customFormat="1">
      <c r="H738" s="46"/>
      <c r="J738" s="46"/>
      <c r="L738" s="46"/>
      <c r="Q738" s="46"/>
      <c r="R738" s="46"/>
      <c r="T738" s="46"/>
    </row>
    <row r="739" spans="8:20" s="43" customFormat="1">
      <c r="H739" s="46"/>
      <c r="J739" s="46"/>
      <c r="L739" s="46"/>
      <c r="Q739" s="46"/>
      <c r="R739" s="46"/>
      <c r="T739" s="46"/>
    </row>
    <row r="740" spans="8:20" s="43" customFormat="1">
      <c r="H740" s="46"/>
      <c r="J740" s="46"/>
      <c r="L740" s="46"/>
      <c r="Q740" s="46"/>
      <c r="R740" s="46"/>
      <c r="T740" s="46"/>
    </row>
    <row r="741" spans="8:20" s="43" customFormat="1">
      <c r="H741" s="46"/>
      <c r="J741" s="46"/>
      <c r="L741" s="46"/>
      <c r="Q741" s="46"/>
      <c r="R741" s="46"/>
      <c r="T741" s="46"/>
    </row>
    <row r="742" spans="8:20" s="43" customFormat="1">
      <c r="H742" s="46"/>
      <c r="J742" s="46"/>
      <c r="L742" s="46"/>
      <c r="Q742" s="46"/>
      <c r="R742" s="46"/>
      <c r="T742" s="46"/>
    </row>
    <row r="743" spans="8:20" s="43" customFormat="1">
      <c r="H743" s="46"/>
      <c r="J743" s="46"/>
      <c r="L743" s="46"/>
      <c r="Q743" s="46"/>
      <c r="R743" s="46"/>
      <c r="T743" s="46"/>
    </row>
    <row r="744" spans="8:20" s="43" customFormat="1">
      <c r="H744" s="46"/>
      <c r="J744" s="46"/>
      <c r="L744" s="46"/>
      <c r="Q744" s="46"/>
      <c r="R744" s="46"/>
      <c r="T744" s="46"/>
    </row>
    <row r="745" spans="8:20" s="43" customFormat="1">
      <c r="H745" s="46"/>
      <c r="J745" s="46"/>
      <c r="L745" s="46"/>
      <c r="Q745" s="46"/>
      <c r="R745" s="46"/>
      <c r="T745" s="46"/>
    </row>
    <row r="746" spans="8:20" s="43" customFormat="1">
      <c r="H746" s="46"/>
      <c r="J746" s="46"/>
      <c r="L746" s="46"/>
      <c r="Q746" s="46"/>
      <c r="R746" s="46"/>
      <c r="T746" s="46"/>
    </row>
    <row r="747" spans="8:20" s="43" customFormat="1">
      <c r="H747" s="46"/>
      <c r="J747" s="46"/>
      <c r="L747" s="46"/>
      <c r="Q747" s="46"/>
      <c r="R747" s="46"/>
      <c r="T747" s="46"/>
    </row>
    <row r="748" spans="8:20" s="43" customFormat="1">
      <c r="H748" s="46"/>
      <c r="J748" s="46"/>
      <c r="L748" s="46"/>
      <c r="Q748" s="46"/>
      <c r="R748" s="46"/>
      <c r="T748" s="46"/>
    </row>
    <row r="749" spans="8:20" s="43" customFormat="1">
      <c r="H749" s="46"/>
      <c r="J749" s="46"/>
      <c r="L749" s="46"/>
      <c r="Q749" s="46"/>
      <c r="R749" s="46"/>
      <c r="T749" s="46"/>
    </row>
    <row r="750" spans="8:20" s="43" customFormat="1">
      <c r="H750" s="46"/>
      <c r="J750" s="46"/>
      <c r="L750" s="46"/>
      <c r="Q750" s="46"/>
      <c r="R750" s="46"/>
      <c r="T750" s="46"/>
    </row>
    <row r="751" spans="8:20" s="43" customFormat="1">
      <c r="H751" s="46"/>
      <c r="J751" s="46"/>
      <c r="L751" s="46"/>
      <c r="Q751" s="46"/>
      <c r="R751" s="46"/>
      <c r="T751" s="46"/>
    </row>
    <row r="752" spans="8:20" s="43" customFormat="1">
      <c r="H752" s="46"/>
      <c r="J752" s="46"/>
      <c r="L752" s="46"/>
      <c r="Q752" s="46"/>
      <c r="R752" s="46"/>
      <c r="T752" s="46"/>
    </row>
    <row r="753" spans="8:20" s="43" customFormat="1">
      <c r="H753" s="46"/>
      <c r="J753" s="46"/>
      <c r="L753" s="46"/>
      <c r="Q753" s="46"/>
      <c r="R753" s="46"/>
      <c r="T753" s="46"/>
    </row>
    <row r="754" spans="8:20" s="43" customFormat="1">
      <c r="H754" s="46"/>
      <c r="J754" s="46"/>
      <c r="L754" s="46"/>
      <c r="Q754" s="46"/>
      <c r="R754" s="46"/>
      <c r="T754" s="46"/>
    </row>
    <row r="755" spans="8:20" s="43" customFormat="1">
      <c r="H755" s="46"/>
      <c r="J755" s="46"/>
      <c r="L755" s="46"/>
      <c r="Q755" s="46"/>
      <c r="R755" s="46"/>
      <c r="T755" s="46"/>
    </row>
    <row r="756" spans="8:20" s="43" customFormat="1">
      <c r="H756" s="46"/>
      <c r="J756" s="46"/>
      <c r="L756" s="46"/>
      <c r="Q756" s="46"/>
      <c r="R756" s="46"/>
      <c r="T756" s="46"/>
    </row>
    <row r="757" spans="8:20" s="43" customFormat="1">
      <c r="H757" s="46"/>
      <c r="J757" s="46"/>
      <c r="L757" s="46"/>
      <c r="Q757" s="46"/>
      <c r="R757" s="46"/>
      <c r="T757" s="46"/>
    </row>
    <row r="758" spans="8:20" s="43" customFormat="1">
      <c r="H758" s="46"/>
      <c r="J758" s="46"/>
      <c r="L758" s="46"/>
      <c r="Q758" s="46"/>
      <c r="R758" s="46"/>
      <c r="T758" s="46"/>
    </row>
    <row r="759" spans="8:20" s="43" customFormat="1">
      <c r="H759" s="46"/>
      <c r="J759" s="46"/>
      <c r="L759" s="46"/>
      <c r="Q759" s="46"/>
      <c r="R759" s="46"/>
      <c r="T759" s="46"/>
    </row>
    <row r="760" spans="8:20" s="43" customFormat="1">
      <c r="H760" s="46"/>
      <c r="J760" s="46"/>
      <c r="L760" s="46"/>
      <c r="Q760" s="46"/>
      <c r="R760" s="46"/>
      <c r="T760" s="46"/>
    </row>
    <row r="761" spans="8:20" s="43" customFormat="1">
      <c r="H761" s="46"/>
      <c r="J761" s="46"/>
      <c r="L761" s="46"/>
      <c r="Q761" s="46"/>
      <c r="R761" s="46"/>
      <c r="T761" s="46"/>
    </row>
    <row r="762" spans="8:20" s="43" customFormat="1">
      <c r="H762" s="46"/>
      <c r="J762" s="46"/>
      <c r="L762" s="46"/>
      <c r="Q762" s="46"/>
      <c r="R762" s="46"/>
      <c r="T762" s="46"/>
    </row>
    <row r="763" spans="8:20" s="43" customFormat="1">
      <c r="H763" s="46"/>
      <c r="J763" s="46"/>
      <c r="L763" s="46"/>
      <c r="Q763" s="46"/>
      <c r="R763" s="46"/>
      <c r="T763" s="46"/>
    </row>
    <row r="764" spans="8:20" s="43" customFormat="1">
      <c r="H764" s="46"/>
      <c r="J764" s="46"/>
      <c r="L764" s="46"/>
      <c r="Q764" s="46"/>
      <c r="R764" s="46"/>
      <c r="T764" s="46"/>
    </row>
    <row r="765" spans="8:20" s="43" customFormat="1">
      <c r="H765" s="46"/>
      <c r="J765" s="46"/>
      <c r="L765" s="46"/>
      <c r="Q765" s="46"/>
      <c r="R765" s="46"/>
      <c r="T765" s="46"/>
    </row>
    <row r="766" spans="8:20" s="43" customFormat="1">
      <c r="H766" s="46"/>
      <c r="J766" s="46"/>
      <c r="L766" s="46"/>
      <c r="Q766" s="46"/>
      <c r="R766" s="46"/>
      <c r="T766" s="46"/>
    </row>
    <row r="767" spans="8:20" s="43" customFormat="1">
      <c r="H767" s="46"/>
      <c r="J767" s="46"/>
      <c r="L767" s="46"/>
      <c r="Q767" s="46"/>
      <c r="R767" s="46"/>
      <c r="T767" s="46"/>
    </row>
    <row r="768" spans="8:20" s="43" customFormat="1">
      <c r="H768" s="46"/>
      <c r="J768" s="46"/>
      <c r="L768" s="46"/>
      <c r="Q768" s="46"/>
      <c r="R768" s="46"/>
      <c r="T768" s="46"/>
    </row>
    <row r="769" spans="8:20" s="43" customFormat="1">
      <c r="H769" s="46"/>
      <c r="J769" s="46"/>
      <c r="L769" s="46"/>
      <c r="Q769" s="46"/>
      <c r="R769" s="46"/>
      <c r="T769" s="46"/>
    </row>
    <row r="770" spans="8:20" s="43" customFormat="1">
      <c r="H770" s="46"/>
      <c r="J770" s="46"/>
      <c r="L770" s="46"/>
      <c r="Q770" s="46"/>
      <c r="R770" s="46"/>
      <c r="T770" s="46"/>
    </row>
    <row r="771" spans="8:20" s="43" customFormat="1">
      <c r="H771" s="46"/>
      <c r="J771" s="46"/>
      <c r="L771" s="46"/>
      <c r="Q771" s="46"/>
      <c r="R771" s="46"/>
      <c r="T771" s="46"/>
    </row>
    <row r="772" spans="8:20" s="43" customFormat="1">
      <c r="H772" s="46"/>
      <c r="J772" s="46"/>
      <c r="L772" s="46"/>
      <c r="Q772" s="46"/>
      <c r="R772" s="46"/>
      <c r="T772" s="46"/>
    </row>
    <row r="773" spans="8:20" s="43" customFormat="1">
      <c r="H773" s="46"/>
      <c r="J773" s="46"/>
      <c r="L773" s="46"/>
      <c r="Q773" s="46"/>
      <c r="R773" s="46"/>
      <c r="T773" s="46"/>
    </row>
    <row r="774" spans="8:20" s="43" customFormat="1">
      <c r="H774" s="46"/>
      <c r="J774" s="46"/>
      <c r="L774" s="46"/>
      <c r="Q774" s="46"/>
      <c r="R774" s="46"/>
      <c r="T774" s="46"/>
    </row>
    <row r="775" spans="8:20" s="43" customFormat="1">
      <c r="H775" s="46"/>
      <c r="J775" s="46"/>
      <c r="L775" s="46"/>
      <c r="Q775" s="46"/>
      <c r="R775" s="46"/>
      <c r="T775" s="46"/>
    </row>
    <row r="776" spans="8:20" s="43" customFormat="1">
      <c r="H776" s="46"/>
      <c r="J776" s="46"/>
      <c r="L776" s="46"/>
      <c r="Q776" s="46"/>
      <c r="R776" s="46"/>
      <c r="T776" s="46"/>
    </row>
    <row r="777" spans="8:20" s="43" customFormat="1">
      <c r="H777" s="46"/>
      <c r="J777" s="46"/>
      <c r="L777" s="46"/>
      <c r="Q777" s="46"/>
      <c r="R777" s="46"/>
      <c r="T777" s="46"/>
    </row>
    <row r="778" spans="8:20" s="43" customFormat="1">
      <c r="H778" s="46"/>
      <c r="J778" s="46"/>
      <c r="L778" s="46"/>
      <c r="Q778" s="46"/>
      <c r="R778" s="46"/>
      <c r="T778" s="46"/>
    </row>
    <row r="779" spans="8:20" s="43" customFormat="1">
      <c r="H779" s="46"/>
      <c r="J779" s="46"/>
      <c r="L779" s="46"/>
      <c r="Q779" s="46"/>
      <c r="R779" s="46"/>
      <c r="T779" s="46"/>
    </row>
    <row r="780" spans="8:20" s="43" customFormat="1">
      <c r="H780" s="46"/>
      <c r="J780" s="46"/>
      <c r="L780" s="46"/>
      <c r="Q780" s="46"/>
      <c r="R780" s="46"/>
      <c r="T780" s="46"/>
    </row>
    <row r="781" spans="8:20" s="43" customFormat="1">
      <c r="H781" s="46"/>
      <c r="J781" s="46"/>
      <c r="L781" s="46"/>
      <c r="Q781" s="46"/>
      <c r="R781" s="46"/>
      <c r="T781" s="46"/>
    </row>
    <row r="782" spans="8:20" s="43" customFormat="1">
      <c r="H782" s="46"/>
      <c r="J782" s="46"/>
      <c r="L782" s="46"/>
      <c r="Q782" s="46"/>
      <c r="R782" s="46"/>
      <c r="T782" s="46"/>
    </row>
    <row r="783" spans="8:20" s="43" customFormat="1">
      <c r="H783" s="46"/>
      <c r="J783" s="46"/>
      <c r="L783" s="46"/>
      <c r="Q783" s="46"/>
      <c r="R783" s="46"/>
      <c r="T783" s="46"/>
    </row>
    <row r="784" spans="8:20" s="43" customFormat="1">
      <c r="H784" s="46"/>
      <c r="J784" s="46"/>
      <c r="L784" s="46"/>
      <c r="Q784" s="46"/>
      <c r="R784" s="46"/>
      <c r="T784" s="46"/>
    </row>
    <row r="785" spans="8:20" s="43" customFormat="1">
      <c r="H785" s="46"/>
      <c r="J785" s="46"/>
      <c r="L785" s="46"/>
      <c r="Q785" s="46"/>
      <c r="R785" s="46"/>
      <c r="T785" s="46"/>
    </row>
    <row r="786" spans="8:20" s="43" customFormat="1">
      <c r="H786" s="46"/>
      <c r="J786" s="46"/>
      <c r="L786" s="46"/>
      <c r="Q786" s="46"/>
      <c r="R786" s="46"/>
      <c r="T786" s="46"/>
    </row>
    <row r="787" spans="8:20" s="43" customFormat="1">
      <c r="H787" s="46"/>
      <c r="J787" s="46"/>
      <c r="L787" s="46"/>
      <c r="Q787" s="46"/>
      <c r="R787" s="46"/>
      <c r="T787" s="46"/>
    </row>
    <row r="788" spans="8:20" s="43" customFormat="1">
      <c r="H788" s="46"/>
      <c r="J788" s="46"/>
      <c r="L788" s="46"/>
      <c r="Q788" s="46"/>
      <c r="R788" s="46"/>
      <c r="T788" s="46"/>
    </row>
    <row r="789" spans="8:20" s="43" customFormat="1">
      <c r="H789" s="46"/>
      <c r="J789" s="46"/>
      <c r="L789" s="46"/>
      <c r="Q789" s="46"/>
      <c r="R789" s="46"/>
      <c r="T789" s="46"/>
    </row>
    <row r="790" spans="8:20" s="43" customFormat="1">
      <c r="H790" s="46"/>
      <c r="J790" s="46"/>
      <c r="L790" s="46"/>
      <c r="Q790" s="46"/>
      <c r="R790" s="46"/>
      <c r="T790" s="46"/>
    </row>
    <row r="791" spans="8:20" s="43" customFormat="1">
      <c r="H791" s="46"/>
      <c r="J791" s="46"/>
      <c r="L791" s="46"/>
      <c r="Q791" s="46"/>
      <c r="R791" s="46"/>
      <c r="T791" s="46"/>
    </row>
    <row r="792" spans="8:20" s="43" customFormat="1">
      <c r="H792" s="46"/>
      <c r="J792" s="46"/>
      <c r="L792" s="46"/>
      <c r="Q792" s="46"/>
      <c r="R792" s="46"/>
      <c r="T792" s="46"/>
    </row>
    <row r="793" spans="8:20" s="43" customFormat="1">
      <c r="H793" s="46"/>
      <c r="J793" s="46"/>
      <c r="L793" s="46"/>
      <c r="Q793" s="46"/>
      <c r="R793" s="46"/>
      <c r="T793" s="46"/>
    </row>
    <row r="794" spans="8:20" s="43" customFormat="1">
      <c r="H794" s="46"/>
      <c r="J794" s="46"/>
      <c r="L794" s="46"/>
      <c r="Q794" s="46"/>
      <c r="R794" s="46"/>
      <c r="T794" s="46"/>
    </row>
    <row r="795" spans="8:20" s="43" customFormat="1">
      <c r="H795" s="46"/>
      <c r="J795" s="46"/>
      <c r="L795" s="46"/>
      <c r="Q795" s="46"/>
      <c r="R795" s="46"/>
      <c r="T795" s="46"/>
    </row>
    <row r="796" spans="8:20" s="43" customFormat="1">
      <c r="H796" s="46"/>
      <c r="J796" s="46"/>
      <c r="L796" s="46"/>
      <c r="Q796" s="46"/>
      <c r="R796" s="46"/>
      <c r="T796" s="46"/>
    </row>
    <row r="797" spans="8:20" s="43" customFormat="1">
      <c r="H797" s="46"/>
      <c r="J797" s="46"/>
      <c r="L797" s="46"/>
      <c r="Q797" s="46"/>
      <c r="R797" s="46"/>
      <c r="T797" s="46"/>
    </row>
    <row r="798" spans="8:20" s="43" customFormat="1">
      <c r="H798" s="46"/>
      <c r="J798" s="46"/>
      <c r="L798" s="46"/>
      <c r="Q798" s="46"/>
      <c r="R798" s="46"/>
      <c r="T798" s="46"/>
    </row>
    <row r="799" spans="8:20" s="43" customFormat="1">
      <c r="H799" s="46"/>
      <c r="J799" s="46"/>
      <c r="L799" s="46"/>
      <c r="Q799" s="46"/>
      <c r="R799" s="46"/>
      <c r="T799" s="46"/>
    </row>
    <row r="800" spans="8:20" s="43" customFormat="1">
      <c r="H800" s="46"/>
      <c r="J800" s="46"/>
      <c r="L800" s="46"/>
      <c r="Q800" s="46"/>
      <c r="R800" s="46"/>
      <c r="T800" s="46"/>
    </row>
    <row r="801" spans="8:20" s="43" customFormat="1">
      <c r="H801" s="46"/>
      <c r="J801" s="46"/>
      <c r="L801" s="46"/>
      <c r="Q801" s="46"/>
      <c r="R801" s="46"/>
      <c r="T801" s="46"/>
    </row>
    <row r="802" spans="8:20" s="43" customFormat="1">
      <c r="H802" s="46"/>
      <c r="J802" s="46"/>
      <c r="L802" s="46"/>
      <c r="Q802" s="46"/>
      <c r="R802" s="46"/>
      <c r="T802" s="46"/>
    </row>
    <row r="803" spans="8:20" s="43" customFormat="1">
      <c r="H803" s="46"/>
      <c r="J803" s="46"/>
      <c r="L803" s="46"/>
      <c r="Q803" s="46"/>
      <c r="R803" s="46"/>
      <c r="T803" s="46"/>
    </row>
    <row r="804" spans="8:20" s="43" customFormat="1">
      <c r="H804" s="46"/>
      <c r="J804" s="46"/>
      <c r="L804" s="46"/>
      <c r="Q804" s="46"/>
      <c r="R804" s="46"/>
      <c r="T804" s="46"/>
    </row>
    <row r="805" spans="8:20" s="43" customFormat="1">
      <c r="H805" s="46"/>
      <c r="J805" s="46"/>
      <c r="L805" s="46"/>
      <c r="Q805" s="46"/>
      <c r="R805" s="46"/>
      <c r="T805" s="46"/>
    </row>
    <row r="806" spans="8:20" s="43" customFormat="1">
      <c r="H806" s="46"/>
      <c r="J806" s="46"/>
      <c r="L806" s="46"/>
      <c r="Q806" s="46"/>
      <c r="R806" s="46"/>
      <c r="T806" s="46"/>
    </row>
    <row r="807" spans="8:20" s="43" customFormat="1">
      <c r="H807" s="46"/>
      <c r="J807" s="46"/>
      <c r="L807" s="46"/>
      <c r="Q807" s="46"/>
      <c r="R807" s="46"/>
      <c r="T807" s="46"/>
    </row>
    <row r="808" spans="8:20" s="43" customFormat="1">
      <c r="H808" s="46"/>
      <c r="J808" s="46"/>
      <c r="L808" s="46"/>
      <c r="Q808" s="46"/>
      <c r="R808" s="46"/>
      <c r="T808" s="46"/>
    </row>
    <row r="809" spans="8:20" s="43" customFormat="1">
      <c r="H809" s="46"/>
      <c r="J809" s="46"/>
      <c r="L809" s="46"/>
      <c r="Q809" s="46"/>
      <c r="R809" s="46"/>
      <c r="T809" s="46"/>
    </row>
    <row r="810" spans="8:20" s="43" customFormat="1">
      <c r="H810" s="46"/>
      <c r="J810" s="46"/>
      <c r="L810" s="46"/>
      <c r="Q810" s="46"/>
      <c r="R810" s="46"/>
      <c r="T810" s="46"/>
    </row>
    <row r="811" spans="8:20" s="43" customFormat="1">
      <c r="H811" s="46"/>
      <c r="J811" s="46"/>
      <c r="L811" s="46"/>
      <c r="Q811" s="46"/>
      <c r="R811" s="46"/>
      <c r="T811" s="46"/>
    </row>
    <row r="812" spans="8:20" s="43" customFormat="1">
      <c r="H812" s="46"/>
      <c r="J812" s="46"/>
      <c r="L812" s="46"/>
      <c r="Q812" s="46"/>
      <c r="R812" s="46"/>
      <c r="T812" s="46"/>
    </row>
    <row r="813" spans="8:20" s="43" customFormat="1">
      <c r="H813" s="46"/>
      <c r="J813" s="46"/>
      <c r="L813" s="46"/>
      <c r="Q813" s="46"/>
      <c r="R813" s="46"/>
      <c r="T813" s="46"/>
    </row>
    <row r="814" spans="8:20" s="43" customFormat="1">
      <c r="H814" s="46"/>
      <c r="J814" s="46"/>
      <c r="L814" s="46"/>
      <c r="Q814" s="46"/>
      <c r="R814" s="46"/>
      <c r="T814" s="46"/>
    </row>
    <row r="815" spans="8:20" s="43" customFormat="1">
      <c r="H815" s="46"/>
      <c r="J815" s="46"/>
      <c r="L815" s="46"/>
      <c r="Q815" s="46"/>
      <c r="R815" s="46"/>
      <c r="T815" s="46"/>
    </row>
    <row r="816" spans="8:20" s="43" customFormat="1">
      <c r="H816" s="46"/>
      <c r="J816" s="46"/>
      <c r="L816" s="46"/>
      <c r="Q816" s="46"/>
      <c r="R816" s="46"/>
      <c r="T816" s="46"/>
    </row>
    <row r="817" spans="8:20" s="43" customFormat="1">
      <c r="H817" s="46"/>
      <c r="J817" s="46"/>
      <c r="L817" s="46"/>
      <c r="Q817" s="46"/>
      <c r="R817" s="46"/>
      <c r="T817" s="46"/>
    </row>
    <row r="818" spans="8:20" s="43" customFormat="1">
      <c r="H818" s="46"/>
      <c r="J818" s="46"/>
      <c r="L818" s="46"/>
      <c r="Q818" s="46"/>
      <c r="R818" s="46"/>
      <c r="T818" s="46"/>
    </row>
    <row r="819" spans="8:20" s="43" customFormat="1">
      <c r="H819" s="46"/>
      <c r="J819" s="46"/>
      <c r="L819" s="46"/>
      <c r="Q819" s="46"/>
      <c r="R819" s="46"/>
      <c r="T819" s="46"/>
    </row>
    <row r="820" spans="8:20" s="43" customFormat="1">
      <c r="H820" s="46"/>
      <c r="J820" s="46"/>
      <c r="L820" s="46"/>
      <c r="Q820" s="46"/>
      <c r="R820" s="46"/>
      <c r="T820" s="46"/>
    </row>
    <row r="821" spans="8:20" s="43" customFormat="1">
      <c r="H821" s="46"/>
      <c r="J821" s="46"/>
      <c r="L821" s="46"/>
      <c r="Q821" s="46"/>
      <c r="R821" s="46"/>
      <c r="T821" s="46"/>
    </row>
    <row r="822" spans="8:20" s="43" customFormat="1">
      <c r="H822" s="46"/>
      <c r="J822" s="46"/>
      <c r="L822" s="46"/>
      <c r="Q822" s="46"/>
      <c r="R822" s="46"/>
      <c r="T822" s="46"/>
    </row>
    <row r="823" spans="8:20" s="43" customFormat="1">
      <c r="H823" s="46"/>
      <c r="J823" s="46"/>
      <c r="L823" s="46"/>
      <c r="Q823" s="46"/>
      <c r="R823" s="46"/>
      <c r="T823" s="46"/>
    </row>
    <row r="824" spans="8:20" s="43" customFormat="1">
      <c r="H824" s="46"/>
      <c r="J824" s="46"/>
      <c r="L824" s="46"/>
      <c r="Q824" s="46"/>
      <c r="R824" s="46"/>
      <c r="T824" s="46"/>
    </row>
    <row r="825" spans="8:20" s="43" customFormat="1">
      <c r="H825" s="46"/>
      <c r="J825" s="46"/>
      <c r="L825" s="46"/>
      <c r="Q825" s="46"/>
      <c r="R825" s="46"/>
      <c r="T825" s="46"/>
    </row>
    <row r="826" spans="8:20" s="43" customFormat="1">
      <c r="H826" s="46"/>
      <c r="J826" s="46"/>
      <c r="L826" s="46"/>
      <c r="Q826" s="46"/>
      <c r="R826" s="46"/>
      <c r="T826" s="46"/>
    </row>
    <row r="827" spans="8:20" s="43" customFormat="1">
      <c r="H827" s="46"/>
      <c r="J827" s="46"/>
      <c r="L827" s="46"/>
      <c r="Q827" s="46"/>
      <c r="R827" s="46"/>
      <c r="T827" s="46"/>
    </row>
    <row r="828" spans="8:20" s="43" customFormat="1">
      <c r="H828" s="46"/>
      <c r="J828" s="46"/>
      <c r="L828" s="46"/>
      <c r="Q828" s="46"/>
      <c r="R828" s="46"/>
      <c r="T828" s="46"/>
    </row>
    <row r="829" spans="8:20" s="43" customFormat="1">
      <c r="H829" s="46"/>
      <c r="J829" s="46"/>
      <c r="L829" s="46"/>
      <c r="Q829" s="46"/>
      <c r="R829" s="46"/>
      <c r="T829" s="46"/>
    </row>
    <row r="830" spans="8:20" s="43" customFormat="1">
      <c r="H830" s="46"/>
      <c r="J830" s="46"/>
      <c r="L830" s="46"/>
      <c r="Q830" s="46"/>
      <c r="R830" s="46"/>
      <c r="T830" s="46"/>
    </row>
    <row r="831" spans="8:20" s="43" customFormat="1">
      <c r="H831" s="46"/>
      <c r="J831" s="46"/>
      <c r="L831" s="46"/>
      <c r="Q831" s="46"/>
      <c r="R831" s="46"/>
      <c r="T831" s="46"/>
    </row>
    <row r="832" spans="8:20" s="43" customFormat="1">
      <c r="H832" s="46"/>
      <c r="J832" s="46"/>
      <c r="L832" s="46"/>
      <c r="Q832" s="46"/>
      <c r="R832" s="46"/>
      <c r="T832" s="46"/>
    </row>
    <row r="833" spans="8:20" s="43" customFormat="1">
      <c r="H833" s="46"/>
      <c r="J833" s="46"/>
      <c r="L833" s="46"/>
      <c r="Q833" s="46"/>
      <c r="R833" s="46"/>
      <c r="T833" s="46"/>
    </row>
    <row r="834" spans="8:20" s="43" customFormat="1">
      <c r="H834" s="46"/>
      <c r="J834" s="46"/>
      <c r="L834" s="46"/>
      <c r="Q834" s="46"/>
      <c r="R834" s="46"/>
      <c r="T834" s="46"/>
    </row>
    <row r="835" spans="8:20" s="43" customFormat="1">
      <c r="H835" s="46"/>
      <c r="J835" s="46"/>
      <c r="L835" s="46"/>
      <c r="Q835" s="46"/>
      <c r="R835" s="46"/>
      <c r="T835" s="46"/>
    </row>
    <row r="836" spans="8:20" s="43" customFormat="1">
      <c r="H836" s="46"/>
      <c r="J836" s="46"/>
      <c r="L836" s="46"/>
      <c r="Q836" s="46"/>
      <c r="R836" s="46"/>
      <c r="T836" s="46"/>
    </row>
    <row r="837" spans="8:20" s="43" customFormat="1">
      <c r="H837" s="46"/>
      <c r="J837" s="46"/>
      <c r="L837" s="46"/>
      <c r="Q837" s="46"/>
      <c r="R837" s="46"/>
      <c r="T837" s="46"/>
    </row>
    <row r="838" spans="8:20" s="43" customFormat="1">
      <c r="H838" s="46"/>
      <c r="J838" s="46"/>
      <c r="L838" s="46"/>
      <c r="Q838" s="46"/>
      <c r="R838" s="46"/>
      <c r="T838" s="46"/>
    </row>
    <row r="839" spans="8:20" s="43" customFormat="1">
      <c r="H839" s="46"/>
      <c r="J839" s="46"/>
      <c r="L839" s="46"/>
      <c r="Q839" s="46"/>
      <c r="R839" s="46"/>
      <c r="T839" s="46"/>
    </row>
    <row r="840" spans="8:20" s="43" customFormat="1">
      <c r="H840" s="46"/>
      <c r="J840" s="46"/>
      <c r="L840" s="46"/>
      <c r="Q840" s="46"/>
      <c r="R840" s="46"/>
      <c r="T840" s="46"/>
    </row>
    <row r="841" spans="8:20" s="43" customFormat="1">
      <c r="H841" s="46"/>
      <c r="J841" s="46"/>
      <c r="L841" s="46"/>
      <c r="Q841" s="46"/>
      <c r="R841" s="46"/>
      <c r="T841" s="46"/>
    </row>
    <row r="842" spans="8:20" s="43" customFormat="1">
      <c r="H842" s="46"/>
      <c r="J842" s="46"/>
      <c r="L842" s="46"/>
      <c r="Q842" s="46"/>
      <c r="R842" s="46"/>
      <c r="T842" s="46"/>
    </row>
    <row r="843" spans="8:20" s="43" customFormat="1">
      <c r="H843" s="46"/>
      <c r="J843" s="46"/>
      <c r="L843" s="46"/>
      <c r="Q843" s="46"/>
      <c r="R843" s="46"/>
      <c r="T843" s="46"/>
    </row>
    <row r="844" spans="8:20" s="43" customFormat="1">
      <c r="H844" s="46"/>
      <c r="J844" s="46"/>
      <c r="L844" s="46"/>
      <c r="Q844" s="46"/>
      <c r="R844" s="46"/>
      <c r="T844" s="46"/>
    </row>
    <row r="845" spans="8:20" s="43" customFormat="1">
      <c r="H845" s="46"/>
      <c r="J845" s="46"/>
      <c r="L845" s="46"/>
      <c r="Q845" s="46"/>
      <c r="R845" s="46"/>
      <c r="T845" s="46"/>
    </row>
    <row r="846" spans="8:20" s="43" customFormat="1">
      <c r="H846" s="46"/>
      <c r="J846" s="46"/>
      <c r="L846" s="46"/>
      <c r="Q846" s="46"/>
      <c r="R846" s="46"/>
      <c r="T846" s="46"/>
    </row>
    <row r="847" spans="8:20" s="43" customFormat="1">
      <c r="H847" s="46"/>
      <c r="J847" s="46"/>
      <c r="L847" s="46"/>
      <c r="Q847" s="46"/>
      <c r="R847" s="46"/>
      <c r="T847" s="46"/>
    </row>
    <row r="848" spans="8:20" s="43" customFormat="1">
      <c r="H848" s="46"/>
      <c r="J848" s="46"/>
      <c r="L848" s="46"/>
      <c r="Q848" s="46"/>
      <c r="R848" s="46"/>
      <c r="T848" s="46"/>
    </row>
    <row r="849" spans="8:20" s="43" customFormat="1">
      <c r="H849" s="46"/>
      <c r="J849" s="46"/>
      <c r="L849" s="46"/>
      <c r="Q849" s="46"/>
      <c r="R849" s="46"/>
      <c r="T849" s="46"/>
    </row>
    <row r="850" spans="8:20" s="43" customFormat="1">
      <c r="H850" s="46"/>
      <c r="J850" s="46"/>
      <c r="L850" s="46"/>
      <c r="Q850" s="46"/>
      <c r="R850" s="46"/>
      <c r="T850" s="46"/>
    </row>
    <row r="851" spans="8:20" s="43" customFormat="1">
      <c r="H851" s="46"/>
      <c r="J851" s="46"/>
      <c r="L851" s="46"/>
      <c r="Q851" s="46"/>
      <c r="R851" s="46"/>
      <c r="T851" s="46"/>
    </row>
    <row r="852" spans="8:20" s="43" customFormat="1">
      <c r="H852" s="46"/>
      <c r="J852" s="46"/>
      <c r="L852" s="46"/>
      <c r="Q852" s="46"/>
      <c r="R852" s="46"/>
      <c r="T852" s="46"/>
    </row>
    <row r="853" spans="8:20" s="43" customFormat="1">
      <c r="H853" s="46"/>
      <c r="J853" s="46"/>
      <c r="L853" s="46"/>
      <c r="Q853" s="46"/>
      <c r="R853" s="46"/>
      <c r="T853" s="46"/>
    </row>
    <row r="854" spans="8:20" s="43" customFormat="1">
      <c r="H854" s="46"/>
      <c r="J854" s="46"/>
      <c r="L854" s="46"/>
      <c r="Q854" s="46"/>
      <c r="R854" s="46"/>
      <c r="T854" s="46"/>
    </row>
    <row r="855" spans="8:20" s="43" customFormat="1">
      <c r="H855" s="46"/>
      <c r="J855" s="46"/>
      <c r="L855" s="46"/>
      <c r="Q855" s="46"/>
      <c r="R855" s="46"/>
      <c r="T855" s="46"/>
    </row>
    <row r="856" spans="8:20" s="43" customFormat="1">
      <c r="H856" s="46"/>
      <c r="J856" s="46"/>
      <c r="L856" s="46"/>
      <c r="Q856" s="46"/>
      <c r="R856" s="46"/>
      <c r="T856" s="46"/>
    </row>
    <row r="857" spans="8:20" s="43" customFormat="1">
      <c r="H857" s="46"/>
      <c r="J857" s="46"/>
      <c r="L857" s="46"/>
      <c r="Q857" s="46"/>
      <c r="R857" s="46"/>
      <c r="T857" s="46"/>
    </row>
    <row r="858" spans="8:20" s="43" customFormat="1">
      <c r="H858" s="46"/>
      <c r="J858" s="46"/>
      <c r="L858" s="46"/>
      <c r="Q858" s="46"/>
      <c r="R858" s="46"/>
      <c r="T858" s="46"/>
    </row>
    <row r="859" spans="8:20" s="43" customFormat="1">
      <c r="H859" s="46"/>
      <c r="J859" s="46"/>
      <c r="L859" s="46"/>
      <c r="Q859" s="46"/>
      <c r="R859" s="46"/>
      <c r="T859" s="46"/>
    </row>
    <row r="860" spans="8:20" s="43" customFormat="1">
      <c r="H860" s="46"/>
      <c r="J860" s="46"/>
      <c r="L860" s="46"/>
      <c r="Q860" s="46"/>
      <c r="R860" s="46"/>
      <c r="T860" s="46"/>
    </row>
    <row r="861" spans="8:20" s="43" customFormat="1">
      <c r="H861" s="46"/>
      <c r="J861" s="46"/>
      <c r="L861" s="46"/>
      <c r="Q861" s="46"/>
      <c r="R861" s="46"/>
      <c r="T861" s="46"/>
    </row>
    <row r="862" spans="8:20" s="43" customFormat="1">
      <c r="H862" s="46"/>
      <c r="J862" s="46"/>
      <c r="L862" s="46"/>
      <c r="Q862" s="46"/>
      <c r="R862" s="46"/>
      <c r="T862" s="46"/>
    </row>
    <row r="863" spans="8:20" s="43" customFormat="1">
      <c r="H863" s="46"/>
      <c r="J863" s="46"/>
      <c r="L863" s="46"/>
      <c r="Q863" s="46"/>
      <c r="R863" s="46"/>
      <c r="T863" s="46"/>
    </row>
    <row r="864" spans="8:20" s="43" customFormat="1">
      <c r="H864" s="46"/>
      <c r="J864" s="46"/>
      <c r="L864" s="46"/>
      <c r="Q864" s="46"/>
      <c r="R864" s="46"/>
      <c r="T864" s="46"/>
    </row>
    <row r="865" spans="8:20" s="43" customFormat="1">
      <c r="H865" s="46"/>
      <c r="J865" s="46"/>
      <c r="L865" s="46"/>
      <c r="Q865" s="46"/>
      <c r="R865" s="46"/>
      <c r="T865" s="46"/>
    </row>
    <row r="866" spans="8:20" s="43" customFormat="1">
      <c r="H866" s="46"/>
      <c r="J866" s="46"/>
      <c r="L866" s="46"/>
      <c r="Q866" s="46"/>
      <c r="R866" s="46"/>
      <c r="T866" s="46"/>
    </row>
    <row r="867" spans="8:20" s="43" customFormat="1">
      <c r="H867" s="46"/>
      <c r="J867" s="46"/>
      <c r="L867" s="46"/>
      <c r="Q867" s="46"/>
      <c r="R867" s="46"/>
      <c r="T867" s="46"/>
    </row>
    <row r="868" spans="8:20" s="43" customFormat="1">
      <c r="H868" s="46"/>
      <c r="J868" s="46"/>
      <c r="L868" s="46"/>
      <c r="Q868" s="46"/>
      <c r="R868" s="46"/>
      <c r="T868" s="46"/>
    </row>
    <row r="869" spans="8:20" s="43" customFormat="1">
      <c r="H869" s="46"/>
      <c r="J869" s="46"/>
      <c r="L869" s="46"/>
      <c r="Q869" s="46"/>
      <c r="R869" s="46"/>
      <c r="T869" s="46"/>
    </row>
    <row r="870" spans="8:20" s="43" customFormat="1">
      <c r="H870" s="46"/>
      <c r="J870" s="46"/>
      <c r="L870" s="46"/>
      <c r="Q870" s="46"/>
      <c r="R870" s="46"/>
      <c r="T870" s="46"/>
    </row>
    <row r="871" spans="8:20" s="43" customFormat="1">
      <c r="H871" s="46"/>
      <c r="J871" s="46"/>
      <c r="L871" s="46"/>
      <c r="Q871" s="46"/>
      <c r="R871" s="46"/>
      <c r="T871" s="46"/>
    </row>
    <row r="872" spans="8:20" s="43" customFormat="1">
      <c r="H872" s="46"/>
      <c r="J872" s="46"/>
      <c r="L872" s="46"/>
      <c r="Q872" s="46"/>
      <c r="R872" s="46"/>
      <c r="T872" s="46"/>
    </row>
    <row r="873" spans="8:20" s="43" customFormat="1">
      <c r="H873" s="46"/>
      <c r="J873" s="46"/>
      <c r="L873" s="46"/>
      <c r="Q873" s="46"/>
      <c r="R873" s="46"/>
      <c r="T873" s="46"/>
    </row>
    <row r="874" spans="8:20" s="43" customFormat="1">
      <c r="H874" s="46"/>
      <c r="J874" s="46"/>
      <c r="L874" s="46"/>
      <c r="Q874" s="46"/>
      <c r="R874" s="46"/>
      <c r="T874" s="46"/>
    </row>
    <row r="875" spans="8:20" s="43" customFormat="1">
      <c r="H875" s="46"/>
      <c r="J875" s="46"/>
      <c r="L875" s="46"/>
      <c r="Q875" s="46"/>
      <c r="R875" s="46"/>
      <c r="T875" s="46"/>
    </row>
    <row r="876" spans="8:20" s="43" customFormat="1">
      <c r="H876" s="46"/>
      <c r="J876" s="46"/>
      <c r="L876" s="46"/>
      <c r="Q876" s="46"/>
      <c r="R876" s="46"/>
      <c r="T876" s="46"/>
    </row>
    <row r="877" spans="8:20" s="43" customFormat="1">
      <c r="H877" s="46"/>
      <c r="J877" s="46"/>
      <c r="L877" s="46"/>
      <c r="Q877" s="46"/>
      <c r="R877" s="46"/>
      <c r="T877" s="46"/>
    </row>
    <row r="878" spans="8:20" s="43" customFormat="1">
      <c r="H878" s="46"/>
      <c r="J878" s="46"/>
      <c r="L878" s="46"/>
      <c r="Q878" s="46"/>
      <c r="R878" s="46"/>
      <c r="T878" s="46"/>
    </row>
    <row r="879" spans="8:20" s="43" customFormat="1">
      <c r="H879" s="46"/>
      <c r="J879" s="46"/>
      <c r="L879" s="46"/>
      <c r="Q879" s="46"/>
      <c r="R879" s="46"/>
      <c r="T879" s="46"/>
    </row>
    <row r="880" spans="8:20" s="43" customFormat="1">
      <c r="H880" s="46"/>
      <c r="J880" s="46"/>
      <c r="L880" s="46"/>
      <c r="Q880" s="46"/>
      <c r="R880" s="46"/>
      <c r="T880" s="46"/>
    </row>
    <row r="881" spans="8:20" s="43" customFormat="1">
      <c r="H881" s="46"/>
      <c r="J881" s="46"/>
      <c r="L881" s="46"/>
      <c r="Q881" s="46"/>
      <c r="R881" s="46"/>
      <c r="T881" s="46"/>
    </row>
    <row r="882" spans="8:20" s="43" customFormat="1">
      <c r="H882" s="46"/>
      <c r="J882" s="46"/>
      <c r="L882" s="46"/>
      <c r="Q882" s="46"/>
      <c r="R882" s="46"/>
      <c r="T882" s="46"/>
    </row>
    <row r="883" spans="8:20" s="43" customFormat="1">
      <c r="H883" s="46"/>
      <c r="J883" s="46"/>
      <c r="L883" s="46"/>
      <c r="Q883" s="46"/>
      <c r="R883" s="46"/>
      <c r="T883" s="46"/>
    </row>
    <row r="884" spans="8:20" s="43" customFormat="1">
      <c r="H884" s="46"/>
      <c r="J884" s="46"/>
      <c r="L884" s="46"/>
      <c r="Q884" s="46"/>
      <c r="R884" s="46"/>
      <c r="T884" s="46"/>
    </row>
    <row r="885" spans="8:20" s="43" customFormat="1">
      <c r="H885" s="46"/>
      <c r="J885" s="46"/>
      <c r="L885" s="46"/>
      <c r="Q885" s="46"/>
      <c r="R885" s="46"/>
      <c r="T885" s="46"/>
    </row>
    <row r="886" spans="8:20" s="43" customFormat="1">
      <c r="H886" s="46"/>
      <c r="J886" s="46"/>
      <c r="L886" s="46"/>
      <c r="Q886" s="46"/>
      <c r="R886" s="46"/>
      <c r="T886" s="46"/>
    </row>
    <row r="887" spans="8:20" s="43" customFormat="1">
      <c r="H887" s="46"/>
      <c r="J887" s="46"/>
      <c r="L887" s="46"/>
      <c r="Q887" s="46"/>
      <c r="R887" s="46"/>
      <c r="T887" s="46"/>
    </row>
    <row r="888" spans="8:20" s="43" customFormat="1">
      <c r="H888" s="46"/>
      <c r="J888" s="46"/>
      <c r="L888" s="46"/>
      <c r="Q888" s="46"/>
      <c r="R888" s="46"/>
      <c r="T888" s="46"/>
    </row>
    <row r="889" spans="8:20" s="43" customFormat="1">
      <c r="H889" s="46"/>
      <c r="J889" s="46"/>
      <c r="L889" s="46"/>
      <c r="Q889" s="46"/>
      <c r="R889" s="46"/>
      <c r="T889" s="46"/>
    </row>
    <row r="890" spans="8:20" s="43" customFormat="1">
      <c r="H890" s="46"/>
      <c r="J890" s="46"/>
      <c r="L890" s="46"/>
      <c r="Q890" s="46"/>
      <c r="R890" s="46"/>
      <c r="T890" s="46"/>
    </row>
    <row r="891" spans="8:20" s="43" customFormat="1">
      <c r="H891" s="46"/>
      <c r="J891" s="46"/>
      <c r="L891" s="46"/>
      <c r="Q891" s="46"/>
      <c r="R891" s="46"/>
      <c r="T891" s="46"/>
    </row>
    <row r="892" spans="8:20" s="43" customFormat="1">
      <c r="H892" s="46"/>
      <c r="J892" s="46"/>
      <c r="L892" s="46"/>
      <c r="Q892" s="46"/>
      <c r="R892" s="46"/>
      <c r="T892" s="46"/>
    </row>
    <row r="893" spans="8:20" s="43" customFormat="1">
      <c r="H893" s="46"/>
      <c r="J893" s="46"/>
      <c r="L893" s="46"/>
      <c r="Q893" s="46"/>
      <c r="R893" s="46"/>
      <c r="T893" s="46"/>
    </row>
    <row r="894" spans="8:20" s="43" customFormat="1">
      <c r="H894" s="46"/>
      <c r="J894" s="46"/>
      <c r="L894" s="46"/>
      <c r="Q894" s="46"/>
      <c r="R894" s="46"/>
      <c r="T894" s="46"/>
    </row>
    <row r="895" spans="8:20" s="43" customFormat="1">
      <c r="H895" s="46"/>
      <c r="J895" s="46"/>
      <c r="L895" s="46"/>
      <c r="Q895" s="46"/>
      <c r="R895" s="46"/>
      <c r="T895" s="46"/>
    </row>
    <row r="896" spans="8:20" s="43" customFormat="1">
      <c r="H896" s="46"/>
      <c r="J896" s="46"/>
      <c r="L896" s="46"/>
      <c r="Q896" s="46"/>
      <c r="R896" s="46"/>
      <c r="T896" s="46"/>
    </row>
    <row r="897" spans="8:20" s="43" customFormat="1">
      <c r="H897" s="46"/>
      <c r="J897" s="46"/>
      <c r="L897" s="46"/>
      <c r="Q897" s="46"/>
      <c r="R897" s="46"/>
      <c r="T897" s="46"/>
    </row>
    <row r="898" spans="8:20" s="43" customFormat="1">
      <c r="H898" s="46"/>
      <c r="J898" s="46"/>
      <c r="L898" s="46"/>
      <c r="Q898" s="46"/>
      <c r="R898" s="46"/>
      <c r="T898" s="46"/>
    </row>
    <row r="899" spans="8:20" s="43" customFormat="1">
      <c r="H899" s="46"/>
      <c r="J899" s="46"/>
      <c r="L899" s="46"/>
      <c r="Q899" s="46"/>
      <c r="R899" s="46"/>
      <c r="T899" s="46"/>
    </row>
    <row r="900" spans="8:20" s="43" customFormat="1">
      <c r="H900" s="46"/>
      <c r="J900" s="46"/>
      <c r="L900" s="46"/>
      <c r="Q900" s="46"/>
      <c r="R900" s="46"/>
      <c r="T900" s="46"/>
    </row>
    <row r="901" spans="8:20" s="43" customFormat="1">
      <c r="H901" s="46"/>
      <c r="J901" s="46"/>
      <c r="L901" s="46"/>
      <c r="Q901" s="46"/>
      <c r="R901" s="46"/>
      <c r="T901" s="46"/>
    </row>
    <row r="902" spans="8:20" s="43" customFormat="1">
      <c r="H902" s="46"/>
      <c r="J902" s="46"/>
      <c r="L902" s="46"/>
      <c r="Q902" s="46"/>
      <c r="R902" s="46"/>
      <c r="T902" s="46"/>
    </row>
    <row r="903" spans="8:20" s="43" customFormat="1">
      <c r="H903" s="46"/>
      <c r="J903" s="46"/>
      <c r="L903" s="46"/>
      <c r="Q903" s="46"/>
      <c r="R903" s="46"/>
      <c r="T903" s="46"/>
    </row>
    <row r="904" spans="8:20" s="43" customFormat="1">
      <c r="H904" s="46"/>
      <c r="J904" s="46"/>
      <c r="L904" s="46"/>
      <c r="Q904" s="46"/>
      <c r="R904" s="46"/>
      <c r="T904" s="46"/>
    </row>
    <row r="905" spans="8:20" s="43" customFormat="1">
      <c r="H905" s="46"/>
      <c r="J905" s="46"/>
      <c r="L905" s="46"/>
      <c r="Q905" s="46"/>
      <c r="R905" s="46"/>
      <c r="T905" s="46"/>
    </row>
    <row r="906" spans="8:20" s="43" customFormat="1">
      <c r="H906" s="46"/>
      <c r="J906" s="46"/>
      <c r="L906" s="46"/>
      <c r="Q906" s="46"/>
      <c r="R906" s="46"/>
      <c r="T906" s="46"/>
    </row>
    <row r="907" spans="8:20" s="43" customFormat="1">
      <c r="H907" s="46"/>
      <c r="J907" s="46"/>
      <c r="L907" s="46"/>
      <c r="Q907" s="46"/>
      <c r="R907" s="46"/>
      <c r="T907" s="46"/>
    </row>
    <row r="908" spans="8:20" s="43" customFormat="1">
      <c r="H908" s="46"/>
      <c r="J908" s="46"/>
      <c r="L908" s="46"/>
      <c r="Q908" s="46"/>
      <c r="R908" s="46"/>
      <c r="T908" s="46"/>
    </row>
    <row r="909" spans="8:20" s="43" customFormat="1">
      <c r="H909" s="46"/>
      <c r="J909" s="46"/>
      <c r="L909" s="46"/>
      <c r="Q909" s="46"/>
      <c r="R909" s="46"/>
      <c r="T909" s="46"/>
    </row>
    <row r="910" spans="8:20" s="43" customFormat="1">
      <c r="H910" s="46"/>
      <c r="J910" s="46"/>
      <c r="L910" s="46"/>
      <c r="Q910" s="46"/>
      <c r="R910" s="46"/>
      <c r="T910" s="46"/>
    </row>
    <row r="911" spans="8:20" s="43" customFormat="1">
      <c r="H911" s="46"/>
      <c r="J911" s="46"/>
      <c r="L911" s="46"/>
      <c r="Q911" s="46"/>
      <c r="R911" s="46"/>
      <c r="T911" s="46"/>
    </row>
    <row r="912" spans="8:20" s="43" customFormat="1">
      <c r="H912" s="46"/>
      <c r="J912" s="46"/>
      <c r="L912" s="46"/>
      <c r="Q912" s="46"/>
      <c r="R912" s="46"/>
      <c r="T912" s="46"/>
    </row>
    <row r="913" spans="8:20" s="43" customFormat="1">
      <c r="H913" s="46"/>
      <c r="J913" s="46"/>
      <c r="L913" s="46"/>
      <c r="Q913" s="46"/>
      <c r="R913" s="46"/>
      <c r="T913" s="46"/>
    </row>
    <row r="914" spans="8:20" s="43" customFormat="1">
      <c r="H914" s="46"/>
      <c r="J914" s="46"/>
      <c r="L914" s="46"/>
      <c r="Q914" s="46"/>
      <c r="R914" s="46"/>
      <c r="T914" s="46"/>
    </row>
    <row r="915" spans="8:20" s="43" customFormat="1">
      <c r="H915" s="46"/>
      <c r="J915" s="46"/>
      <c r="L915" s="46"/>
      <c r="Q915" s="46"/>
      <c r="R915" s="46"/>
      <c r="T915" s="46"/>
    </row>
    <row r="916" spans="8:20" s="43" customFormat="1">
      <c r="H916" s="46"/>
      <c r="J916" s="46"/>
      <c r="L916" s="46"/>
      <c r="Q916" s="46"/>
      <c r="R916" s="46"/>
      <c r="T916" s="46"/>
    </row>
    <row r="917" spans="8:20" s="43" customFormat="1">
      <c r="H917" s="46"/>
      <c r="J917" s="46"/>
      <c r="L917" s="46"/>
      <c r="Q917" s="46"/>
      <c r="R917" s="46"/>
      <c r="T917" s="46"/>
    </row>
    <row r="918" spans="8:20" s="43" customFormat="1">
      <c r="H918" s="46"/>
      <c r="J918" s="46"/>
      <c r="L918" s="46"/>
      <c r="Q918" s="46"/>
      <c r="R918" s="46"/>
      <c r="T918" s="46"/>
    </row>
    <row r="919" spans="8:20" s="43" customFormat="1">
      <c r="H919" s="46"/>
      <c r="J919" s="46"/>
      <c r="L919" s="46"/>
      <c r="Q919" s="46"/>
      <c r="R919" s="46"/>
      <c r="T919" s="46"/>
    </row>
    <row r="920" spans="8:20" s="43" customFormat="1">
      <c r="H920" s="46"/>
      <c r="J920" s="46"/>
      <c r="L920" s="46"/>
      <c r="Q920" s="46"/>
      <c r="R920" s="46"/>
      <c r="T920" s="46"/>
    </row>
    <row r="921" spans="8:20" s="43" customFormat="1">
      <c r="H921" s="46"/>
      <c r="J921" s="46"/>
      <c r="L921" s="46"/>
      <c r="Q921" s="46"/>
      <c r="R921" s="46"/>
      <c r="T921" s="46"/>
    </row>
    <row r="922" spans="8:20" s="43" customFormat="1">
      <c r="H922" s="46"/>
      <c r="J922" s="46"/>
      <c r="L922" s="46"/>
      <c r="Q922" s="46"/>
      <c r="R922" s="46"/>
      <c r="T922" s="46"/>
    </row>
    <row r="923" spans="8:20" s="43" customFormat="1">
      <c r="H923" s="46"/>
      <c r="J923" s="46"/>
      <c r="L923" s="46"/>
      <c r="Q923" s="46"/>
      <c r="R923" s="46"/>
      <c r="T923" s="46"/>
    </row>
    <row r="924" spans="8:20" s="43" customFormat="1">
      <c r="H924" s="46"/>
      <c r="J924" s="46"/>
      <c r="L924" s="46"/>
      <c r="Q924" s="46"/>
      <c r="R924" s="46"/>
      <c r="T924" s="46"/>
    </row>
    <row r="925" spans="8:20" s="43" customFormat="1">
      <c r="H925" s="46"/>
      <c r="J925" s="46"/>
      <c r="L925" s="46"/>
      <c r="Q925" s="46"/>
      <c r="R925" s="46"/>
      <c r="T925" s="46"/>
    </row>
    <row r="926" spans="8:20" s="43" customFormat="1">
      <c r="H926" s="46"/>
      <c r="J926" s="46"/>
      <c r="L926" s="46"/>
      <c r="Q926" s="46"/>
      <c r="R926" s="46"/>
      <c r="T926" s="46"/>
    </row>
    <row r="927" spans="8:20" s="43" customFormat="1">
      <c r="H927" s="46"/>
      <c r="J927" s="46"/>
      <c r="L927" s="46"/>
      <c r="Q927" s="46"/>
      <c r="R927" s="46"/>
      <c r="T927" s="46"/>
    </row>
    <row r="928" spans="8:20" s="43" customFormat="1">
      <c r="H928" s="46"/>
      <c r="J928" s="46"/>
      <c r="L928" s="46"/>
      <c r="Q928" s="46"/>
      <c r="R928" s="46"/>
      <c r="T928" s="46"/>
    </row>
    <row r="929" spans="8:20" s="43" customFormat="1">
      <c r="H929" s="46"/>
      <c r="J929" s="46"/>
      <c r="L929" s="46"/>
      <c r="Q929" s="46"/>
      <c r="R929" s="46"/>
      <c r="T929" s="46"/>
    </row>
    <row r="930" spans="8:20" s="43" customFormat="1">
      <c r="H930" s="46"/>
      <c r="J930" s="46"/>
      <c r="L930" s="46"/>
      <c r="Q930" s="46"/>
      <c r="R930" s="46"/>
      <c r="T930" s="46"/>
    </row>
    <row r="931" spans="8:20" s="43" customFormat="1">
      <c r="H931" s="46"/>
      <c r="J931" s="46"/>
      <c r="L931" s="46"/>
      <c r="Q931" s="46"/>
      <c r="R931" s="46"/>
      <c r="T931" s="46"/>
    </row>
    <row r="932" spans="8:20" s="43" customFormat="1">
      <c r="H932" s="46"/>
      <c r="J932" s="46"/>
      <c r="L932" s="46"/>
      <c r="Q932" s="46"/>
      <c r="R932" s="46"/>
      <c r="T932" s="46"/>
    </row>
    <row r="933" spans="8:20" s="43" customFormat="1">
      <c r="H933" s="46"/>
      <c r="J933" s="46"/>
      <c r="L933" s="46"/>
      <c r="Q933" s="46"/>
      <c r="R933" s="46"/>
      <c r="T933" s="46"/>
    </row>
    <row r="934" spans="8:20" s="43" customFormat="1">
      <c r="H934" s="46"/>
      <c r="J934" s="46"/>
      <c r="L934" s="46"/>
      <c r="Q934" s="46"/>
      <c r="R934" s="46"/>
      <c r="T934" s="46"/>
    </row>
    <row r="935" spans="8:20" s="43" customFormat="1">
      <c r="H935" s="46"/>
      <c r="J935" s="46"/>
      <c r="L935" s="46"/>
      <c r="Q935" s="46"/>
      <c r="R935" s="46"/>
      <c r="T935" s="46"/>
    </row>
    <row r="936" spans="8:20" s="43" customFormat="1">
      <c r="H936" s="46"/>
      <c r="J936" s="46"/>
      <c r="L936" s="46"/>
      <c r="Q936" s="46"/>
      <c r="R936" s="46"/>
      <c r="T936" s="46"/>
    </row>
    <row r="937" spans="8:20" s="43" customFormat="1">
      <c r="H937" s="46"/>
      <c r="J937" s="46"/>
      <c r="L937" s="46"/>
      <c r="Q937" s="46"/>
      <c r="R937" s="46"/>
      <c r="T937" s="46"/>
    </row>
    <row r="938" spans="8:20" s="43" customFormat="1">
      <c r="H938" s="46"/>
      <c r="J938" s="46"/>
      <c r="L938" s="46"/>
      <c r="Q938" s="46"/>
      <c r="R938" s="46"/>
      <c r="T938" s="46"/>
    </row>
    <row r="939" spans="8:20" s="43" customFormat="1">
      <c r="H939" s="46"/>
      <c r="J939" s="46"/>
      <c r="L939" s="46"/>
      <c r="Q939" s="46"/>
      <c r="R939" s="46"/>
      <c r="T939" s="46"/>
    </row>
    <row r="940" spans="8:20" s="43" customFormat="1">
      <c r="H940" s="46"/>
      <c r="J940" s="46"/>
      <c r="L940" s="46"/>
      <c r="Q940" s="46"/>
      <c r="R940" s="46"/>
      <c r="T940" s="46"/>
    </row>
    <row r="941" spans="8:20" s="43" customFormat="1">
      <c r="H941" s="46"/>
      <c r="J941" s="46"/>
      <c r="L941" s="46"/>
      <c r="Q941" s="46"/>
      <c r="R941" s="46"/>
      <c r="T941" s="46"/>
    </row>
    <row r="942" spans="8:20" s="43" customFormat="1">
      <c r="H942" s="46"/>
      <c r="J942" s="46"/>
      <c r="L942" s="46"/>
      <c r="Q942" s="46"/>
      <c r="R942" s="46"/>
      <c r="T942" s="46"/>
    </row>
    <row r="943" spans="8:20" s="43" customFormat="1">
      <c r="H943" s="46"/>
      <c r="J943" s="46"/>
      <c r="L943" s="46"/>
      <c r="Q943" s="46"/>
      <c r="R943" s="46"/>
      <c r="T943" s="46"/>
    </row>
    <row r="944" spans="8:20" s="43" customFormat="1">
      <c r="H944" s="46"/>
      <c r="J944" s="46"/>
      <c r="L944" s="46"/>
      <c r="Q944" s="46"/>
      <c r="R944" s="46"/>
      <c r="T944" s="46"/>
    </row>
    <row r="945" spans="8:20" s="43" customFormat="1">
      <c r="H945" s="46"/>
      <c r="J945" s="46"/>
      <c r="L945" s="46"/>
      <c r="Q945" s="46"/>
      <c r="R945" s="46"/>
      <c r="T945" s="46"/>
    </row>
    <row r="946" spans="8:20" s="43" customFormat="1">
      <c r="H946" s="46"/>
      <c r="J946" s="46"/>
      <c r="L946" s="46"/>
      <c r="Q946" s="46"/>
      <c r="R946" s="46"/>
      <c r="T946" s="46"/>
    </row>
    <row r="947" spans="8:20" s="43" customFormat="1">
      <c r="H947" s="46"/>
      <c r="J947" s="46"/>
      <c r="L947" s="46"/>
      <c r="Q947" s="46"/>
      <c r="R947" s="46"/>
      <c r="T947" s="46"/>
    </row>
    <row r="948" spans="8:20" s="43" customFormat="1">
      <c r="H948" s="46"/>
      <c r="J948" s="46"/>
      <c r="L948" s="46"/>
      <c r="Q948" s="46"/>
      <c r="R948" s="46"/>
      <c r="T948" s="46"/>
    </row>
    <row r="949" spans="8:20" s="43" customFormat="1">
      <c r="H949" s="46"/>
      <c r="J949" s="46"/>
      <c r="L949" s="46"/>
      <c r="Q949" s="46"/>
      <c r="R949" s="46"/>
      <c r="T949" s="46"/>
    </row>
    <row r="950" spans="8:20" s="43" customFormat="1">
      <c r="H950" s="46"/>
      <c r="J950" s="46"/>
      <c r="L950" s="46"/>
      <c r="Q950" s="46"/>
      <c r="R950" s="46"/>
      <c r="T950" s="46"/>
    </row>
    <row r="951" spans="8:20" s="43" customFormat="1">
      <c r="H951" s="46"/>
      <c r="J951" s="46"/>
      <c r="L951" s="46"/>
      <c r="Q951" s="46"/>
      <c r="R951" s="46"/>
      <c r="T951" s="46"/>
    </row>
    <row r="952" spans="8:20" s="43" customFormat="1">
      <c r="H952" s="46"/>
      <c r="J952" s="46"/>
      <c r="L952" s="46"/>
      <c r="Q952" s="46"/>
      <c r="R952" s="46"/>
      <c r="T952" s="46"/>
    </row>
    <row r="953" spans="8:20" s="43" customFormat="1">
      <c r="H953" s="46"/>
      <c r="J953" s="46"/>
      <c r="L953" s="46"/>
      <c r="Q953" s="46"/>
      <c r="R953" s="46"/>
      <c r="T953" s="46"/>
    </row>
    <row r="954" spans="8:20" s="43" customFormat="1">
      <c r="H954" s="46"/>
      <c r="J954" s="46"/>
      <c r="L954" s="46"/>
      <c r="Q954" s="46"/>
      <c r="R954" s="46"/>
      <c r="T954" s="46"/>
    </row>
    <row r="955" spans="8:20" s="43" customFormat="1">
      <c r="H955" s="46"/>
      <c r="J955" s="46"/>
      <c r="L955" s="46"/>
      <c r="Q955" s="46"/>
      <c r="R955" s="46"/>
      <c r="T955" s="46"/>
    </row>
    <row r="956" spans="8:20" s="43" customFormat="1">
      <c r="H956" s="46"/>
      <c r="J956" s="46"/>
      <c r="L956" s="46"/>
      <c r="Q956" s="46"/>
      <c r="R956" s="46"/>
      <c r="T956" s="46"/>
    </row>
    <row r="957" spans="8:20" s="43" customFormat="1">
      <c r="H957" s="46"/>
      <c r="J957" s="46"/>
      <c r="L957" s="46"/>
      <c r="Q957" s="46"/>
      <c r="R957" s="46"/>
      <c r="T957" s="46"/>
    </row>
    <row r="958" spans="8:20" s="43" customFormat="1">
      <c r="H958" s="46"/>
      <c r="J958" s="46"/>
      <c r="L958" s="46"/>
      <c r="Q958" s="46"/>
      <c r="R958" s="46"/>
      <c r="T958" s="46"/>
    </row>
    <row r="959" spans="8:20" s="43" customFormat="1">
      <c r="H959" s="46"/>
      <c r="J959" s="46"/>
      <c r="L959" s="46"/>
      <c r="Q959" s="46"/>
      <c r="R959" s="46"/>
      <c r="T959" s="46"/>
    </row>
    <row r="960" spans="8:20" s="43" customFormat="1">
      <c r="H960" s="46"/>
      <c r="J960" s="46"/>
      <c r="L960" s="46"/>
      <c r="Q960" s="46"/>
      <c r="R960" s="46"/>
      <c r="T960" s="46"/>
    </row>
    <row r="961" spans="8:20" s="43" customFormat="1">
      <c r="H961" s="46"/>
      <c r="J961" s="46"/>
      <c r="L961" s="46"/>
      <c r="Q961" s="46"/>
      <c r="R961" s="46"/>
      <c r="T961" s="46"/>
    </row>
    <row r="962" spans="8:20" s="43" customFormat="1">
      <c r="H962" s="46"/>
      <c r="J962" s="46"/>
      <c r="L962" s="46"/>
      <c r="Q962" s="46"/>
      <c r="R962" s="46"/>
      <c r="T962" s="46"/>
    </row>
    <row r="963" spans="8:20" s="43" customFormat="1">
      <c r="H963" s="46"/>
      <c r="J963" s="46"/>
      <c r="L963" s="46"/>
      <c r="Q963" s="46"/>
      <c r="R963" s="46"/>
      <c r="T963" s="46"/>
    </row>
    <row r="964" spans="8:20" s="43" customFormat="1">
      <c r="H964" s="46"/>
      <c r="J964" s="46"/>
      <c r="L964" s="46"/>
      <c r="Q964" s="46"/>
      <c r="R964" s="46"/>
      <c r="T964" s="46"/>
    </row>
    <row r="965" spans="8:20" s="43" customFormat="1">
      <c r="H965" s="46"/>
      <c r="J965" s="46"/>
      <c r="L965" s="46"/>
      <c r="Q965" s="46"/>
      <c r="R965" s="46"/>
      <c r="T965" s="46"/>
    </row>
    <row r="966" spans="8:20" s="43" customFormat="1">
      <c r="H966" s="46"/>
      <c r="J966" s="46"/>
      <c r="L966" s="46"/>
      <c r="Q966" s="46"/>
      <c r="R966" s="46"/>
      <c r="T966" s="46"/>
    </row>
    <row r="967" spans="8:20" s="43" customFormat="1">
      <c r="H967" s="46"/>
      <c r="J967" s="46"/>
      <c r="L967" s="46"/>
      <c r="Q967" s="46"/>
      <c r="R967" s="46"/>
      <c r="T967" s="46"/>
    </row>
    <row r="968" spans="8:20" s="43" customFormat="1">
      <c r="H968" s="46"/>
      <c r="J968" s="46"/>
      <c r="L968" s="46"/>
      <c r="Q968" s="46"/>
      <c r="R968" s="46"/>
      <c r="T968" s="46"/>
    </row>
    <row r="969" spans="8:20" s="43" customFormat="1">
      <c r="H969" s="46"/>
      <c r="J969" s="46"/>
      <c r="L969" s="46"/>
      <c r="Q969" s="46"/>
      <c r="R969" s="46"/>
      <c r="T969" s="46"/>
    </row>
    <row r="970" spans="8:20" s="43" customFormat="1">
      <c r="H970" s="46"/>
      <c r="J970" s="46"/>
      <c r="L970" s="46"/>
      <c r="Q970" s="46"/>
      <c r="R970" s="46"/>
      <c r="T970" s="46"/>
    </row>
    <row r="971" spans="8:20" s="43" customFormat="1">
      <c r="H971" s="46"/>
      <c r="J971" s="46"/>
      <c r="L971" s="46"/>
      <c r="Q971" s="46"/>
      <c r="R971" s="46"/>
      <c r="T971" s="46"/>
    </row>
    <row r="972" spans="8:20" s="43" customFormat="1">
      <c r="H972" s="46"/>
      <c r="J972" s="46"/>
      <c r="L972" s="46"/>
      <c r="Q972" s="46"/>
      <c r="R972" s="46"/>
      <c r="T972" s="46"/>
    </row>
    <row r="973" spans="8:20" s="43" customFormat="1">
      <c r="H973" s="46"/>
      <c r="J973" s="46"/>
      <c r="L973" s="46"/>
      <c r="Q973" s="46"/>
      <c r="R973" s="46"/>
      <c r="T973" s="46"/>
    </row>
    <row r="974" spans="8:20" s="43" customFormat="1">
      <c r="H974" s="46"/>
      <c r="J974" s="46"/>
      <c r="L974" s="46"/>
      <c r="Q974" s="46"/>
      <c r="R974" s="46"/>
      <c r="T974" s="46"/>
    </row>
    <row r="975" spans="8:20" s="43" customFormat="1">
      <c r="H975" s="46"/>
      <c r="J975" s="46"/>
      <c r="L975" s="46"/>
      <c r="Q975" s="46"/>
      <c r="R975" s="46"/>
      <c r="T975" s="46"/>
    </row>
    <row r="976" spans="8:20" s="43" customFormat="1">
      <c r="H976" s="46"/>
      <c r="J976" s="46"/>
      <c r="L976" s="46"/>
      <c r="Q976" s="46"/>
      <c r="R976" s="46"/>
      <c r="T976" s="46"/>
    </row>
    <row r="977" spans="8:20" s="43" customFormat="1">
      <c r="H977" s="46"/>
      <c r="J977" s="46"/>
      <c r="L977" s="46"/>
      <c r="Q977" s="46"/>
      <c r="R977" s="46"/>
      <c r="T977" s="46"/>
    </row>
    <row r="978" spans="8:20" s="43" customFormat="1">
      <c r="H978" s="46"/>
      <c r="J978" s="46"/>
      <c r="L978" s="46"/>
      <c r="Q978" s="46"/>
      <c r="R978" s="46"/>
      <c r="T978" s="46"/>
    </row>
    <row r="979" spans="8:20" s="43" customFormat="1">
      <c r="H979" s="46"/>
      <c r="J979" s="46"/>
      <c r="L979" s="46"/>
      <c r="Q979" s="46"/>
      <c r="R979" s="46"/>
      <c r="T979" s="46"/>
    </row>
    <row r="980" spans="8:20" s="43" customFormat="1">
      <c r="H980" s="46"/>
      <c r="J980" s="46"/>
      <c r="L980" s="46"/>
      <c r="Q980" s="46"/>
      <c r="R980" s="46"/>
      <c r="T980" s="46"/>
    </row>
    <row r="981" spans="8:20" s="43" customFormat="1">
      <c r="H981" s="46"/>
      <c r="J981" s="46"/>
      <c r="L981" s="46"/>
      <c r="Q981" s="46"/>
      <c r="R981" s="46"/>
      <c r="T981" s="46"/>
    </row>
    <row r="982" spans="8:20" s="43" customFormat="1">
      <c r="H982" s="46"/>
      <c r="J982" s="46"/>
      <c r="L982" s="46"/>
      <c r="Q982" s="46"/>
      <c r="R982" s="46"/>
      <c r="T982" s="46"/>
    </row>
    <row r="983" spans="8:20" s="43" customFormat="1">
      <c r="H983" s="46"/>
      <c r="J983" s="46"/>
      <c r="L983" s="46"/>
      <c r="Q983" s="46"/>
      <c r="R983" s="46"/>
      <c r="T983" s="46"/>
    </row>
    <row r="984" spans="8:20" s="43" customFormat="1">
      <c r="H984" s="46"/>
      <c r="J984" s="46"/>
      <c r="L984" s="46"/>
      <c r="Q984" s="46"/>
      <c r="R984" s="46"/>
      <c r="T984" s="46"/>
    </row>
    <row r="985" spans="8:20" s="43" customFormat="1">
      <c r="H985" s="46"/>
      <c r="J985" s="46"/>
      <c r="L985" s="46"/>
      <c r="Q985" s="46"/>
      <c r="R985" s="46"/>
      <c r="T985" s="46"/>
    </row>
    <row r="986" spans="8:20" s="43" customFormat="1">
      <c r="H986" s="46"/>
      <c r="J986" s="46"/>
      <c r="L986" s="46"/>
      <c r="Q986" s="46"/>
      <c r="R986" s="46"/>
      <c r="T986" s="46"/>
    </row>
    <row r="987" spans="8:20" s="43" customFormat="1">
      <c r="H987" s="46"/>
      <c r="J987" s="46"/>
      <c r="L987" s="46"/>
      <c r="Q987" s="46"/>
      <c r="R987" s="46"/>
      <c r="T987" s="46"/>
    </row>
    <row r="988" spans="8:20" s="43" customFormat="1">
      <c r="H988" s="46"/>
      <c r="J988" s="46"/>
      <c r="L988" s="46"/>
      <c r="Q988" s="46"/>
      <c r="R988" s="46"/>
      <c r="T988" s="46"/>
    </row>
    <row r="989" spans="8:20" s="43" customFormat="1">
      <c r="H989" s="46"/>
      <c r="J989" s="46"/>
      <c r="L989" s="46"/>
      <c r="Q989" s="46"/>
      <c r="R989" s="46"/>
      <c r="T989" s="46"/>
    </row>
    <row r="990" spans="8:20" s="43" customFormat="1">
      <c r="H990" s="46"/>
      <c r="J990" s="46"/>
      <c r="L990" s="46"/>
      <c r="Q990" s="46"/>
      <c r="R990" s="46"/>
      <c r="T990" s="46"/>
    </row>
    <row r="991" spans="8:20" s="43" customFormat="1">
      <c r="H991" s="46"/>
      <c r="J991" s="46"/>
      <c r="L991" s="46"/>
      <c r="Q991" s="46"/>
      <c r="R991" s="46"/>
      <c r="T991" s="46"/>
    </row>
    <row r="992" spans="8:20" s="43" customFormat="1">
      <c r="H992" s="46"/>
      <c r="J992" s="46"/>
      <c r="L992" s="46"/>
      <c r="Q992" s="46"/>
      <c r="R992" s="46"/>
      <c r="T992" s="46"/>
    </row>
    <row r="993" spans="8:20" s="43" customFormat="1">
      <c r="H993" s="46"/>
      <c r="J993" s="46"/>
      <c r="L993" s="46"/>
      <c r="Q993" s="46"/>
      <c r="R993" s="46"/>
      <c r="T993" s="46"/>
    </row>
    <row r="994" spans="8:20" s="43" customFormat="1">
      <c r="H994" s="46"/>
      <c r="J994" s="46"/>
      <c r="L994" s="46"/>
      <c r="Q994" s="46"/>
      <c r="R994" s="46"/>
      <c r="T994" s="46"/>
    </row>
    <row r="995" spans="8:20" s="43" customFormat="1">
      <c r="H995" s="46"/>
      <c r="J995" s="46"/>
      <c r="L995" s="46"/>
      <c r="Q995" s="46"/>
      <c r="R995" s="46"/>
      <c r="T995" s="46"/>
    </row>
    <row r="996" spans="8:20" s="43" customFormat="1">
      <c r="H996" s="46"/>
      <c r="J996" s="46"/>
      <c r="L996" s="46"/>
      <c r="Q996" s="46"/>
      <c r="R996" s="46"/>
      <c r="T996" s="46"/>
    </row>
    <row r="997" spans="8:20" s="43" customFormat="1">
      <c r="H997" s="46"/>
      <c r="J997" s="46"/>
      <c r="L997" s="46"/>
      <c r="Q997" s="46"/>
      <c r="R997" s="46"/>
      <c r="T997" s="46"/>
    </row>
    <row r="998" spans="8:20" s="43" customFormat="1">
      <c r="H998" s="46"/>
      <c r="J998" s="46"/>
      <c r="L998" s="46"/>
      <c r="Q998" s="46"/>
      <c r="R998" s="46"/>
      <c r="T998" s="46"/>
    </row>
    <row r="999" spans="8:20" s="43" customFormat="1">
      <c r="H999" s="46"/>
      <c r="J999" s="46"/>
      <c r="L999" s="46"/>
      <c r="Q999" s="46"/>
      <c r="R999" s="46"/>
      <c r="T999" s="46"/>
    </row>
    <row r="1000" spans="8:20" s="43" customFormat="1">
      <c r="H1000" s="46"/>
      <c r="J1000" s="46"/>
      <c r="L1000" s="46"/>
      <c r="Q1000" s="46"/>
      <c r="R1000" s="46"/>
      <c r="T1000" s="46"/>
    </row>
    <row r="1001" spans="8:20" s="43" customFormat="1">
      <c r="H1001" s="46"/>
      <c r="J1001" s="46"/>
      <c r="L1001" s="46"/>
      <c r="Q1001" s="46"/>
      <c r="R1001" s="46"/>
      <c r="T1001" s="46"/>
    </row>
    <row r="1002" spans="8:20" s="43" customFormat="1">
      <c r="H1002" s="46"/>
      <c r="J1002" s="46"/>
      <c r="L1002" s="46"/>
      <c r="Q1002" s="46"/>
      <c r="R1002" s="46"/>
      <c r="T1002" s="46"/>
    </row>
    <row r="1003" spans="8:20" s="43" customFormat="1">
      <c r="H1003" s="46"/>
      <c r="J1003" s="46"/>
      <c r="L1003" s="46"/>
      <c r="Q1003" s="46"/>
      <c r="R1003" s="46"/>
      <c r="T1003" s="46"/>
    </row>
    <row r="1004" spans="8:20" s="43" customFormat="1">
      <c r="H1004" s="46"/>
      <c r="J1004" s="46"/>
      <c r="L1004" s="46"/>
      <c r="Q1004" s="46"/>
      <c r="R1004" s="46"/>
      <c r="T1004" s="46"/>
    </row>
    <row r="1005" spans="8:20" s="43" customFormat="1">
      <c r="H1005" s="46"/>
      <c r="J1005" s="46"/>
      <c r="L1005" s="46"/>
      <c r="Q1005" s="46"/>
      <c r="R1005" s="46"/>
      <c r="T1005" s="46"/>
    </row>
    <row r="1006" spans="8:20" s="43" customFormat="1">
      <c r="H1006" s="46"/>
      <c r="J1006" s="46"/>
      <c r="L1006" s="46"/>
      <c r="Q1006" s="46"/>
      <c r="R1006" s="46"/>
      <c r="T1006" s="46"/>
    </row>
    <row r="1007" spans="8:20" s="43" customFormat="1">
      <c r="H1007" s="46"/>
      <c r="J1007" s="46"/>
      <c r="L1007" s="46"/>
      <c r="Q1007" s="46"/>
      <c r="R1007" s="46"/>
      <c r="T1007" s="46"/>
    </row>
    <row r="1008" spans="8:20" s="43" customFormat="1">
      <c r="H1008" s="46"/>
      <c r="J1008" s="46"/>
      <c r="L1008" s="46"/>
      <c r="Q1008" s="46"/>
      <c r="R1008" s="46"/>
      <c r="T1008" s="46"/>
    </row>
    <row r="1009" spans="8:20" s="43" customFormat="1">
      <c r="H1009" s="46"/>
      <c r="J1009" s="46"/>
      <c r="L1009" s="46"/>
      <c r="Q1009" s="46"/>
      <c r="R1009" s="46"/>
      <c r="T1009" s="46"/>
    </row>
    <row r="1010" spans="8:20" s="43" customFormat="1">
      <c r="H1010" s="46"/>
      <c r="J1010" s="46"/>
      <c r="L1010" s="46"/>
      <c r="Q1010" s="46"/>
      <c r="R1010" s="46"/>
      <c r="T1010" s="46"/>
    </row>
    <row r="1011" spans="8:20" s="43" customFormat="1">
      <c r="H1011" s="46"/>
      <c r="J1011" s="46"/>
      <c r="L1011" s="46"/>
      <c r="Q1011" s="46"/>
      <c r="R1011" s="46"/>
      <c r="T1011" s="46"/>
    </row>
    <row r="1012" spans="8:20" s="43" customFormat="1">
      <c r="H1012" s="46"/>
      <c r="J1012" s="46"/>
      <c r="L1012" s="46"/>
      <c r="Q1012" s="46"/>
      <c r="R1012" s="46"/>
      <c r="T1012" s="46"/>
    </row>
    <row r="1013" spans="8:20" s="43" customFormat="1">
      <c r="H1013" s="46"/>
      <c r="J1013" s="46"/>
      <c r="L1013" s="46"/>
      <c r="Q1013" s="46"/>
      <c r="R1013" s="46"/>
      <c r="T1013" s="46"/>
    </row>
    <row r="1014" spans="8:20" s="43" customFormat="1">
      <c r="H1014" s="46"/>
      <c r="J1014" s="46"/>
      <c r="L1014" s="46"/>
      <c r="Q1014" s="46"/>
      <c r="R1014" s="46"/>
      <c r="T1014" s="46"/>
    </row>
    <row r="1015" spans="8:20" s="43" customFormat="1">
      <c r="H1015" s="46"/>
      <c r="J1015" s="46"/>
      <c r="L1015" s="46"/>
      <c r="Q1015" s="46"/>
      <c r="R1015" s="46"/>
      <c r="T1015" s="46"/>
    </row>
    <row r="1016" spans="8:20" s="43" customFormat="1">
      <c r="H1016" s="46"/>
      <c r="J1016" s="46"/>
      <c r="L1016" s="46"/>
      <c r="Q1016" s="46"/>
      <c r="R1016" s="46"/>
      <c r="T1016" s="46"/>
    </row>
    <row r="1017" spans="8:20" s="43" customFormat="1">
      <c r="H1017" s="46"/>
      <c r="J1017" s="46"/>
      <c r="L1017" s="46"/>
      <c r="Q1017" s="46"/>
      <c r="R1017" s="46"/>
      <c r="T1017" s="46"/>
    </row>
    <row r="1018" spans="8:20" s="43" customFormat="1">
      <c r="H1018" s="46"/>
      <c r="J1018" s="46"/>
      <c r="L1018" s="46"/>
      <c r="Q1018" s="46"/>
      <c r="R1018" s="46"/>
      <c r="T1018" s="46"/>
    </row>
    <row r="1019" spans="8:20" s="43" customFormat="1">
      <c r="H1019" s="46"/>
      <c r="J1019" s="46"/>
      <c r="L1019" s="46"/>
      <c r="Q1019" s="46"/>
      <c r="R1019" s="46"/>
      <c r="T1019" s="46"/>
    </row>
    <row r="1020" spans="8:20" s="43" customFormat="1">
      <c r="H1020" s="46"/>
      <c r="J1020" s="46"/>
      <c r="L1020" s="46"/>
      <c r="Q1020" s="46"/>
      <c r="R1020" s="46"/>
      <c r="T1020" s="46"/>
    </row>
    <row r="1021" spans="8:20" s="43" customFormat="1">
      <c r="H1021" s="46"/>
      <c r="J1021" s="46"/>
      <c r="L1021" s="46"/>
      <c r="Q1021" s="46"/>
      <c r="R1021" s="46"/>
      <c r="T1021" s="46"/>
    </row>
    <row r="1022" spans="8:20" s="43" customFormat="1">
      <c r="H1022" s="46"/>
      <c r="J1022" s="46"/>
      <c r="L1022" s="46"/>
      <c r="Q1022" s="46"/>
      <c r="R1022" s="46"/>
      <c r="T1022" s="46"/>
    </row>
    <row r="1023" spans="8:20" s="43" customFormat="1">
      <c r="H1023" s="46"/>
      <c r="J1023" s="46"/>
      <c r="L1023" s="46"/>
      <c r="Q1023" s="46"/>
      <c r="R1023" s="46"/>
      <c r="T1023" s="46"/>
    </row>
    <row r="1024" spans="8:20" s="43" customFormat="1">
      <c r="H1024" s="46"/>
      <c r="J1024" s="46"/>
      <c r="L1024" s="46"/>
      <c r="Q1024" s="46"/>
      <c r="R1024" s="46"/>
      <c r="T1024" s="46"/>
    </row>
    <row r="1025" spans="8:20" s="43" customFormat="1">
      <c r="H1025" s="46"/>
      <c r="J1025" s="46"/>
      <c r="L1025" s="46"/>
      <c r="Q1025" s="46"/>
      <c r="R1025" s="46"/>
      <c r="T1025" s="46"/>
    </row>
    <row r="1026" spans="8:20" s="43" customFormat="1">
      <c r="H1026" s="46"/>
      <c r="J1026" s="46"/>
      <c r="L1026" s="46"/>
      <c r="Q1026" s="46"/>
      <c r="R1026" s="46"/>
      <c r="T1026" s="46"/>
    </row>
    <row r="1027" spans="8:20" s="43" customFormat="1">
      <c r="H1027" s="46"/>
      <c r="J1027" s="46"/>
      <c r="L1027" s="46"/>
      <c r="Q1027" s="46"/>
      <c r="R1027" s="46"/>
      <c r="T1027" s="46"/>
    </row>
    <row r="1028" spans="8:20" s="43" customFormat="1">
      <c r="H1028" s="46"/>
      <c r="J1028" s="46"/>
      <c r="L1028" s="46"/>
      <c r="Q1028" s="46"/>
      <c r="R1028" s="46"/>
      <c r="T1028" s="46"/>
    </row>
    <row r="1029" spans="8:20" s="43" customFormat="1">
      <c r="H1029" s="46"/>
      <c r="J1029" s="46"/>
      <c r="L1029" s="46"/>
      <c r="Q1029" s="46"/>
      <c r="R1029" s="46"/>
      <c r="T1029" s="46"/>
    </row>
    <row r="1030" spans="8:20" s="43" customFormat="1">
      <c r="H1030" s="46"/>
      <c r="J1030" s="46"/>
      <c r="L1030" s="46"/>
      <c r="Q1030" s="46"/>
      <c r="R1030" s="46"/>
      <c r="T1030" s="46"/>
    </row>
    <row r="1031" spans="8:20" s="43" customFormat="1">
      <c r="H1031" s="46"/>
      <c r="J1031" s="46"/>
      <c r="L1031" s="46"/>
      <c r="Q1031" s="46"/>
      <c r="R1031" s="46"/>
      <c r="T1031" s="46"/>
    </row>
    <row r="1032" spans="8:20" s="43" customFormat="1">
      <c r="H1032" s="46"/>
      <c r="J1032" s="46"/>
      <c r="L1032" s="46"/>
      <c r="Q1032" s="46"/>
      <c r="R1032" s="46"/>
      <c r="T1032" s="46"/>
    </row>
    <row r="1033" spans="8:20" s="43" customFormat="1">
      <c r="H1033" s="46"/>
      <c r="J1033" s="46"/>
      <c r="L1033" s="46"/>
      <c r="Q1033" s="46"/>
      <c r="R1033" s="46"/>
      <c r="T1033" s="46"/>
    </row>
    <row r="1034" spans="8:20" s="43" customFormat="1">
      <c r="H1034" s="46"/>
      <c r="J1034" s="46"/>
      <c r="L1034" s="46"/>
      <c r="Q1034" s="46"/>
      <c r="R1034" s="46"/>
      <c r="T1034" s="46"/>
    </row>
    <row r="1035" spans="8:20" s="43" customFormat="1">
      <c r="H1035" s="46"/>
      <c r="J1035" s="46"/>
      <c r="L1035" s="46"/>
      <c r="Q1035" s="46"/>
      <c r="R1035" s="46"/>
      <c r="T1035" s="46"/>
    </row>
    <row r="1036" spans="8:20" s="43" customFormat="1">
      <c r="H1036" s="46"/>
      <c r="J1036" s="46"/>
      <c r="L1036" s="46"/>
      <c r="Q1036" s="46"/>
      <c r="R1036" s="46"/>
      <c r="T1036" s="46"/>
    </row>
    <row r="1037" spans="8:20" s="43" customFormat="1">
      <c r="H1037" s="46"/>
      <c r="J1037" s="46"/>
      <c r="L1037" s="46"/>
      <c r="Q1037" s="46"/>
      <c r="R1037" s="46"/>
      <c r="T1037" s="46"/>
    </row>
    <row r="1038" spans="8:20" s="43" customFormat="1">
      <c r="H1038" s="46"/>
      <c r="J1038" s="46"/>
      <c r="L1038" s="46"/>
      <c r="Q1038" s="46"/>
      <c r="R1038" s="46"/>
      <c r="T1038" s="46"/>
    </row>
    <row r="1039" spans="8:20" s="43" customFormat="1">
      <c r="H1039" s="46"/>
      <c r="J1039" s="46"/>
      <c r="L1039" s="46"/>
      <c r="Q1039" s="46"/>
      <c r="R1039" s="46"/>
      <c r="T1039" s="46"/>
    </row>
    <row r="1040" spans="8:20" s="43" customFormat="1">
      <c r="H1040" s="46"/>
      <c r="J1040" s="46"/>
      <c r="L1040" s="46"/>
      <c r="Q1040" s="46"/>
      <c r="R1040" s="46"/>
      <c r="T1040" s="46"/>
    </row>
    <row r="1041" spans="8:20" s="43" customFormat="1">
      <c r="H1041" s="46"/>
      <c r="J1041" s="46"/>
      <c r="L1041" s="46"/>
      <c r="Q1041" s="46"/>
      <c r="R1041" s="46"/>
      <c r="T1041" s="46"/>
    </row>
    <row r="1042" spans="8:20" s="43" customFormat="1">
      <c r="H1042" s="46"/>
      <c r="J1042" s="46"/>
      <c r="L1042" s="46"/>
      <c r="Q1042" s="46"/>
      <c r="R1042" s="46"/>
      <c r="T1042" s="46"/>
    </row>
    <row r="1043" spans="8:20" s="43" customFormat="1">
      <c r="H1043" s="46"/>
      <c r="J1043" s="46"/>
      <c r="L1043" s="46"/>
      <c r="Q1043" s="46"/>
      <c r="R1043" s="46"/>
      <c r="T1043" s="46"/>
    </row>
    <row r="1044" spans="8:20" s="43" customFormat="1">
      <c r="H1044" s="46"/>
      <c r="J1044" s="46"/>
      <c r="L1044" s="46"/>
      <c r="Q1044" s="46"/>
      <c r="R1044" s="46"/>
      <c r="T1044" s="46"/>
    </row>
    <row r="1045" spans="8:20" s="43" customFormat="1">
      <c r="H1045" s="46"/>
      <c r="J1045" s="46"/>
      <c r="L1045" s="46"/>
      <c r="Q1045" s="46"/>
      <c r="R1045" s="46"/>
      <c r="T1045" s="46"/>
    </row>
    <row r="1046" spans="8:20" s="43" customFormat="1">
      <c r="H1046" s="46"/>
      <c r="J1046" s="46"/>
      <c r="L1046" s="46"/>
      <c r="Q1046" s="46"/>
      <c r="R1046" s="46"/>
      <c r="T1046" s="46"/>
    </row>
    <row r="1047" spans="8:20" s="43" customFormat="1">
      <c r="H1047" s="46"/>
      <c r="J1047" s="46"/>
      <c r="L1047" s="46"/>
      <c r="Q1047" s="46"/>
      <c r="R1047" s="46"/>
      <c r="T1047" s="46"/>
    </row>
    <row r="1048" spans="8:20" s="43" customFormat="1">
      <c r="H1048" s="46"/>
      <c r="J1048" s="46"/>
      <c r="L1048" s="46"/>
      <c r="Q1048" s="46"/>
      <c r="R1048" s="46"/>
      <c r="T1048" s="46"/>
    </row>
    <row r="1049" spans="8:20" s="43" customFormat="1">
      <c r="H1049" s="46"/>
      <c r="J1049" s="46"/>
      <c r="L1049" s="46"/>
      <c r="Q1049" s="46"/>
      <c r="R1049" s="46"/>
      <c r="T1049" s="46"/>
    </row>
    <row r="1050" spans="8:20" s="43" customFormat="1">
      <c r="H1050" s="46"/>
      <c r="J1050" s="46"/>
      <c r="L1050" s="46"/>
      <c r="Q1050" s="46"/>
      <c r="R1050" s="46"/>
      <c r="T1050" s="46"/>
    </row>
    <row r="1051" spans="8:20" s="43" customFormat="1">
      <c r="H1051" s="46"/>
      <c r="J1051" s="46"/>
      <c r="L1051" s="46"/>
      <c r="Q1051" s="46"/>
      <c r="R1051" s="46"/>
      <c r="T1051" s="46"/>
    </row>
    <row r="1052" spans="8:20" s="43" customFormat="1">
      <c r="H1052" s="46"/>
      <c r="J1052" s="46"/>
      <c r="L1052" s="46"/>
      <c r="Q1052" s="46"/>
      <c r="R1052" s="46"/>
      <c r="T1052" s="46"/>
    </row>
    <row r="1053" spans="8:20" s="43" customFormat="1">
      <c r="H1053" s="46"/>
      <c r="J1053" s="46"/>
      <c r="L1053" s="46"/>
      <c r="Q1053" s="46"/>
      <c r="R1053" s="46"/>
      <c r="T1053" s="46"/>
    </row>
    <row r="1054" spans="8:20" s="43" customFormat="1">
      <c r="H1054" s="46"/>
      <c r="J1054" s="46"/>
      <c r="L1054" s="46"/>
      <c r="Q1054" s="46"/>
      <c r="R1054" s="46"/>
      <c r="T1054" s="46"/>
    </row>
    <row r="1055" spans="8:20" s="43" customFormat="1">
      <c r="H1055" s="46"/>
      <c r="J1055" s="46"/>
      <c r="L1055" s="46"/>
      <c r="Q1055" s="46"/>
      <c r="R1055" s="46"/>
      <c r="T1055" s="46"/>
    </row>
    <row r="1056" spans="8:20" s="43" customFormat="1">
      <c r="H1056" s="46"/>
      <c r="J1056" s="46"/>
      <c r="L1056" s="46"/>
      <c r="Q1056" s="46"/>
      <c r="R1056" s="46"/>
      <c r="T1056" s="46"/>
    </row>
    <row r="1057" spans="8:20" s="43" customFormat="1">
      <c r="H1057" s="46"/>
      <c r="J1057" s="46"/>
      <c r="L1057" s="46"/>
      <c r="Q1057" s="46"/>
      <c r="R1057" s="46"/>
      <c r="T1057" s="46"/>
    </row>
    <row r="1058" spans="8:20" s="43" customFormat="1">
      <c r="H1058" s="46"/>
      <c r="J1058" s="46"/>
      <c r="L1058" s="46"/>
      <c r="Q1058" s="46"/>
      <c r="R1058" s="46"/>
      <c r="T1058" s="46"/>
    </row>
    <row r="1059" spans="8:20" s="43" customFormat="1">
      <c r="H1059" s="46"/>
      <c r="J1059" s="46"/>
      <c r="L1059" s="46"/>
      <c r="Q1059" s="46"/>
      <c r="R1059" s="46"/>
      <c r="T1059" s="46"/>
    </row>
    <row r="1060" spans="8:20" s="43" customFormat="1">
      <c r="H1060" s="46"/>
      <c r="J1060" s="46"/>
      <c r="L1060" s="46"/>
      <c r="Q1060" s="46"/>
      <c r="R1060" s="46"/>
      <c r="T1060" s="46"/>
    </row>
    <row r="1061" spans="8:20" s="43" customFormat="1">
      <c r="H1061" s="46"/>
      <c r="J1061" s="46"/>
      <c r="L1061" s="46"/>
      <c r="Q1061" s="46"/>
      <c r="R1061" s="46"/>
      <c r="T1061" s="46"/>
    </row>
    <row r="1062" spans="8:20" s="43" customFormat="1">
      <c r="H1062" s="46"/>
      <c r="J1062" s="46"/>
      <c r="L1062" s="46"/>
      <c r="Q1062" s="46"/>
      <c r="R1062" s="46"/>
      <c r="T1062" s="46"/>
    </row>
    <row r="1063" spans="8:20" s="43" customFormat="1">
      <c r="H1063" s="46"/>
      <c r="J1063" s="46"/>
      <c r="L1063" s="46"/>
      <c r="Q1063" s="46"/>
      <c r="R1063" s="46"/>
      <c r="T1063" s="46"/>
    </row>
    <row r="1064" spans="8:20" s="43" customFormat="1">
      <c r="H1064" s="46"/>
      <c r="J1064" s="46"/>
      <c r="L1064" s="46"/>
      <c r="Q1064" s="46"/>
      <c r="R1064" s="46"/>
      <c r="T1064" s="46"/>
    </row>
    <row r="1065" spans="8:20" s="43" customFormat="1">
      <c r="H1065" s="46"/>
      <c r="J1065" s="46"/>
      <c r="L1065" s="46"/>
      <c r="Q1065" s="46"/>
      <c r="R1065" s="46"/>
      <c r="T1065" s="46"/>
    </row>
    <row r="1066" spans="8:20" s="43" customFormat="1">
      <c r="H1066" s="46"/>
      <c r="J1066" s="46"/>
      <c r="L1066" s="46"/>
      <c r="Q1066" s="46"/>
      <c r="R1066" s="46"/>
      <c r="T1066" s="46"/>
    </row>
    <row r="1067" spans="8:20" s="43" customFormat="1">
      <c r="H1067" s="46"/>
      <c r="J1067" s="46"/>
      <c r="L1067" s="46"/>
      <c r="Q1067" s="46"/>
      <c r="R1067" s="46"/>
      <c r="T1067" s="46"/>
    </row>
    <row r="1068" spans="8:20" s="43" customFormat="1">
      <c r="H1068" s="46"/>
      <c r="J1068" s="46"/>
      <c r="L1068" s="46"/>
      <c r="Q1068" s="46"/>
      <c r="R1068" s="46"/>
      <c r="T1068" s="46"/>
    </row>
    <row r="1069" spans="8:20" s="43" customFormat="1">
      <c r="H1069" s="46"/>
      <c r="J1069" s="46"/>
      <c r="L1069" s="46"/>
      <c r="Q1069" s="46"/>
      <c r="R1069" s="46"/>
      <c r="T1069" s="46"/>
    </row>
    <row r="1070" spans="8:20" s="43" customFormat="1">
      <c r="H1070" s="46"/>
      <c r="J1070" s="46"/>
      <c r="L1070" s="46"/>
      <c r="Q1070" s="46"/>
      <c r="R1070" s="46"/>
      <c r="T1070" s="46"/>
    </row>
    <row r="1071" spans="8:20" s="43" customFormat="1">
      <c r="H1071" s="46"/>
      <c r="J1071" s="46"/>
      <c r="L1071" s="46"/>
      <c r="Q1071" s="46"/>
      <c r="R1071" s="46"/>
      <c r="T1071" s="46"/>
    </row>
    <row r="1072" spans="8:20" s="43" customFormat="1">
      <c r="H1072" s="46"/>
      <c r="J1072" s="46"/>
      <c r="L1072" s="46"/>
      <c r="Q1072" s="46"/>
      <c r="R1072" s="46"/>
      <c r="T1072" s="46"/>
    </row>
    <row r="1073" spans="8:20" s="43" customFormat="1">
      <c r="H1073" s="46"/>
      <c r="J1073" s="46"/>
      <c r="L1073" s="46"/>
      <c r="Q1073" s="46"/>
      <c r="R1073" s="46"/>
      <c r="T1073" s="46"/>
    </row>
    <row r="1074" spans="8:20" s="43" customFormat="1">
      <c r="H1074" s="46"/>
      <c r="J1074" s="46"/>
      <c r="L1074" s="46"/>
      <c r="Q1074" s="46"/>
      <c r="R1074" s="46"/>
      <c r="T1074" s="46"/>
    </row>
    <row r="1075" spans="8:20" s="43" customFormat="1">
      <c r="H1075" s="46"/>
      <c r="J1075" s="46"/>
      <c r="L1075" s="46"/>
      <c r="Q1075" s="46"/>
      <c r="R1075" s="46"/>
      <c r="T1075" s="46"/>
    </row>
    <row r="1076" spans="8:20" s="43" customFormat="1">
      <c r="H1076" s="46"/>
      <c r="J1076" s="46"/>
      <c r="L1076" s="46"/>
      <c r="Q1076" s="46"/>
      <c r="R1076" s="46"/>
      <c r="T1076" s="46"/>
    </row>
    <row r="1077" spans="8:20" s="43" customFormat="1">
      <c r="H1077" s="46"/>
      <c r="J1077" s="46"/>
      <c r="L1077" s="46"/>
      <c r="Q1077" s="46"/>
      <c r="R1077" s="46"/>
      <c r="T1077" s="46"/>
    </row>
    <row r="1078" spans="8:20" s="43" customFormat="1">
      <c r="H1078" s="46"/>
      <c r="J1078" s="46"/>
      <c r="L1078" s="46"/>
      <c r="Q1078" s="46"/>
      <c r="R1078" s="46"/>
      <c r="T1078" s="46"/>
    </row>
    <row r="1079" spans="8:20" s="43" customFormat="1">
      <c r="H1079" s="46"/>
      <c r="J1079" s="46"/>
      <c r="L1079" s="46"/>
      <c r="Q1079" s="46"/>
      <c r="R1079" s="46"/>
      <c r="T1079" s="46"/>
    </row>
    <row r="1080" spans="8:20" s="43" customFormat="1">
      <c r="H1080" s="46"/>
      <c r="J1080" s="46"/>
      <c r="L1080" s="46"/>
      <c r="Q1080" s="46"/>
      <c r="R1080" s="46"/>
      <c r="T1080" s="46"/>
    </row>
    <row r="1081" spans="8:20" s="43" customFormat="1">
      <c r="H1081" s="46"/>
      <c r="J1081" s="46"/>
      <c r="L1081" s="46"/>
      <c r="Q1081" s="46"/>
      <c r="R1081" s="46"/>
      <c r="T1081" s="46"/>
    </row>
    <row r="1082" spans="8:20" s="43" customFormat="1">
      <c r="H1082" s="46"/>
      <c r="J1082" s="46"/>
      <c r="L1082" s="46"/>
      <c r="Q1082" s="46"/>
      <c r="R1082" s="46"/>
      <c r="T1082" s="46"/>
    </row>
    <row r="1083" spans="8:20" s="43" customFormat="1">
      <c r="H1083" s="46"/>
      <c r="J1083" s="46"/>
      <c r="L1083" s="46"/>
      <c r="Q1083" s="46"/>
      <c r="R1083" s="46"/>
      <c r="T1083" s="46"/>
    </row>
    <row r="1084" spans="8:20" s="43" customFormat="1">
      <c r="H1084" s="46"/>
      <c r="J1084" s="46"/>
      <c r="L1084" s="46"/>
      <c r="Q1084" s="46"/>
      <c r="R1084" s="46"/>
      <c r="T1084" s="46"/>
    </row>
    <row r="1085" spans="8:20" s="43" customFormat="1">
      <c r="H1085" s="46"/>
      <c r="J1085" s="46"/>
      <c r="L1085" s="46"/>
      <c r="Q1085" s="46"/>
      <c r="R1085" s="46"/>
      <c r="T1085" s="46"/>
    </row>
    <row r="1086" spans="8:20" s="43" customFormat="1">
      <c r="H1086" s="46"/>
      <c r="J1086" s="46"/>
      <c r="L1086" s="46"/>
      <c r="Q1086" s="46"/>
      <c r="R1086" s="46"/>
      <c r="T1086" s="46"/>
    </row>
    <row r="1087" spans="8:20" s="43" customFormat="1">
      <c r="H1087" s="46"/>
      <c r="J1087" s="46"/>
      <c r="L1087" s="46"/>
      <c r="Q1087" s="46"/>
      <c r="R1087" s="46"/>
      <c r="T1087" s="46"/>
    </row>
    <row r="1088" spans="8:20" s="43" customFormat="1">
      <c r="H1088" s="46"/>
      <c r="J1088" s="46"/>
      <c r="L1088" s="46"/>
      <c r="Q1088" s="46"/>
      <c r="R1088" s="46"/>
      <c r="T1088" s="46"/>
    </row>
    <row r="1089" spans="8:20" s="43" customFormat="1">
      <c r="H1089" s="46"/>
      <c r="J1089" s="46"/>
      <c r="L1089" s="46"/>
      <c r="Q1089" s="46"/>
      <c r="R1089" s="46"/>
      <c r="T1089" s="46"/>
    </row>
    <row r="1090" spans="8:20" s="43" customFormat="1">
      <c r="H1090" s="46"/>
      <c r="J1090" s="46"/>
      <c r="L1090" s="46"/>
      <c r="Q1090" s="46"/>
      <c r="R1090" s="46"/>
      <c r="T1090" s="46"/>
    </row>
    <row r="1091" spans="8:20" s="43" customFormat="1">
      <c r="H1091" s="46"/>
      <c r="J1091" s="46"/>
      <c r="L1091" s="46"/>
      <c r="Q1091" s="46"/>
      <c r="R1091" s="46"/>
      <c r="T1091" s="46"/>
    </row>
    <row r="1092" spans="8:20" s="43" customFormat="1">
      <c r="H1092" s="46"/>
      <c r="J1092" s="46"/>
      <c r="L1092" s="46"/>
      <c r="Q1092" s="46"/>
      <c r="R1092" s="46"/>
      <c r="T1092" s="46"/>
    </row>
    <row r="1093" spans="8:20" s="43" customFormat="1">
      <c r="H1093" s="46"/>
      <c r="J1093" s="46"/>
      <c r="L1093" s="46"/>
      <c r="Q1093" s="46"/>
      <c r="R1093" s="46"/>
      <c r="T1093" s="46"/>
    </row>
    <row r="1094" spans="8:20" s="43" customFormat="1">
      <c r="H1094" s="46"/>
      <c r="J1094" s="46"/>
      <c r="L1094" s="46"/>
      <c r="Q1094" s="46"/>
      <c r="R1094" s="46"/>
      <c r="T1094" s="46"/>
    </row>
    <row r="1095" spans="8:20" s="43" customFormat="1">
      <c r="H1095" s="46"/>
      <c r="J1095" s="46"/>
      <c r="L1095" s="46"/>
      <c r="Q1095" s="46"/>
      <c r="R1095" s="46"/>
      <c r="T1095" s="46"/>
    </row>
    <row r="1096" spans="8:20" s="43" customFormat="1">
      <c r="H1096" s="46"/>
      <c r="J1096" s="46"/>
      <c r="L1096" s="46"/>
      <c r="Q1096" s="46"/>
      <c r="R1096" s="46"/>
      <c r="T1096" s="46"/>
    </row>
    <row r="1097" spans="8:20" s="43" customFormat="1">
      <c r="H1097" s="46"/>
      <c r="J1097" s="46"/>
      <c r="L1097" s="46"/>
      <c r="Q1097" s="46"/>
      <c r="R1097" s="46"/>
      <c r="T1097" s="46"/>
    </row>
    <row r="1098" spans="8:20" s="43" customFormat="1">
      <c r="H1098" s="46"/>
      <c r="J1098" s="46"/>
      <c r="L1098" s="46"/>
      <c r="Q1098" s="46"/>
      <c r="R1098" s="46"/>
      <c r="T1098" s="46"/>
    </row>
    <row r="1099" spans="8:20" s="43" customFormat="1">
      <c r="H1099" s="46"/>
      <c r="J1099" s="46"/>
      <c r="L1099" s="46"/>
      <c r="Q1099" s="46"/>
      <c r="R1099" s="46"/>
      <c r="T1099" s="46"/>
    </row>
    <row r="1100" spans="8:20" s="43" customFormat="1">
      <c r="H1100" s="46"/>
      <c r="J1100" s="46"/>
      <c r="L1100" s="46"/>
      <c r="Q1100" s="46"/>
      <c r="R1100" s="46"/>
      <c r="T1100" s="46"/>
    </row>
    <row r="1101" spans="8:20" s="43" customFormat="1">
      <c r="H1101" s="46"/>
      <c r="J1101" s="46"/>
      <c r="L1101" s="46"/>
      <c r="Q1101" s="46"/>
      <c r="R1101" s="46"/>
      <c r="T1101" s="46"/>
    </row>
    <row r="1102" spans="8:20" s="43" customFormat="1">
      <c r="H1102" s="46"/>
      <c r="J1102" s="46"/>
      <c r="L1102" s="46"/>
      <c r="Q1102" s="46"/>
      <c r="R1102" s="46"/>
      <c r="T1102" s="46"/>
    </row>
    <row r="1103" spans="8:20" s="43" customFormat="1">
      <c r="H1103" s="46"/>
      <c r="J1103" s="46"/>
      <c r="L1103" s="46"/>
      <c r="Q1103" s="46"/>
      <c r="R1103" s="46"/>
      <c r="T1103" s="46"/>
    </row>
    <row r="1104" spans="8:20" s="43" customFormat="1">
      <c r="H1104" s="46"/>
      <c r="J1104" s="46"/>
      <c r="L1104" s="46"/>
      <c r="Q1104" s="46"/>
      <c r="R1104" s="46"/>
      <c r="T1104" s="46"/>
    </row>
    <row r="1105" spans="8:20" s="43" customFormat="1">
      <c r="H1105" s="46"/>
      <c r="J1105" s="46"/>
      <c r="L1105" s="46"/>
      <c r="Q1105" s="46"/>
      <c r="R1105" s="46"/>
      <c r="T1105" s="46"/>
    </row>
    <row r="1106" spans="8:20" s="43" customFormat="1">
      <c r="H1106" s="46"/>
      <c r="J1106" s="46"/>
      <c r="L1106" s="46"/>
      <c r="Q1106" s="46"/>
      <c r="R1106" s="46"/>
      <c r="T1106" s="46"/>
    </row>
    <row r="1107" spans="8:20" s="43" customFormat="1">
      <c r="H1107" s="46"/>
      <c r="J1107" s="46"/>
      <c r="L1107" s="46"/>
      <c r="Q1107" s="46"/>
      <c r="R1107" s="46"/>
      <c r="T1107" s="46"/>
    </row>
    <row r="1108" spans="8:20" s="43" customFormat="1">
      <c r="H1108" s="46"/>
      <c r="J1108" s="46"/>
      <c r="L1108" s="46"/>
      <c r="Q1108" s="46"/>
      <c r="R1108" s="46"/>
      <c r="T1108" s="46"/>
    </row>
    <row r="1109" spans="8:20" s="43" customFormat="1">
      <c r="H1109" s="46"/>
      <c r="J1109" s="46"/>
      <c r="L1109" s="46"/>
      <c r="Q1109" s="46"/>
      <c r="R1109" s="46"/>
      <c r="T1109" s="46"/>
    </row>
    <row r="1110" spans="8:20" s="43" customFormat="1">
      <c r="H1110" s="46"/>
      <c r="J1110" s="46"/>
      <c r="L1110" s="46"/>
      <c r="Q1110" s="46"/>
      <c r="R1110" s="46"/>
      <c r="T1110" s="46"/>
    </row>
    <row r="1111" spans="8:20" s="43" customFormat="1">
      <c r="H1111" s="46"/>
      <c r="J1111" s="46"/>
      <c r="L1111" s="46"/>
      <c r="Q1111" s="46"/>
      <c r="R1111" s="46"/>
      <c r="T1111" s="46"/>
    </row>
    <row r="1112" spans="8:20" s="43" customFormat="1">
      <c r="H1112" s="46"/>
      <c r="J1112" s="46"/>
      <c r="L1112" s="46"/>
      <c r="Q1112" s="46"/>
      <c r="R1112" s="46"/>
      <c r="T1112" s="46"/>
    </row>
    <row r="1113" spans="8:20" s="43" customFormat="1">
      <c r="H1113" s="46"/>
      <c r="J1113" s="46"/>
      <c r="L1113" s="46"/>
      <c r="Q1113" s="46"/>
      <c r="R1113" s="46"/>
      <c r="T1113" s="46"/>
    </row>
    <row r="1114" spans="8:20" s="43" customFormat="1">
      <c r="H1114" s="46"/>
      <c r="J1114" s="46"/>
      <c r="L1114" s="46"/>
      <c r="Q1114" s="46"/>
      <c r="R1114" s="46"/>
      <c r="T1114" s="46"/>
    </row>
    <row r="1115" spans="8:20" s="43" customFormat="1">
      <c r="H1115" s="46"/>
      <c r="J1115" s="46"/>
      <c r="L1115" s="46"/>
      <c r="Q1115" s="46"/>
      <c r="R1115" s="46"/>
      <c r="T1115" s="46"/>
    </row>
    <row r="1116" spans="8:20" s="43" customFormat="1">
      <c r="H1116" s="46"/>
      <c r="J1116" s="46"/>
      <c r="L1116" s="46"/>
      <c r="Q1116" s="46"/>
      <c r="R1116" s="46"/>
      <c r="T1116" s="46"/>
    </row>
    <row r="1117" spans="8:20" s="43" customFormat="1">
      <c r="H1117" s="46"/>
      <c r="J1117" s="46"/>
      <c r="L1117" s="46"/>
      <c r="Q1117" s="46"/>
      <c r="R1117" s="46"/>
      <c r="T1117" s="46"/>
    </row>
    <row r="1118" spans="8:20" s="43" customFormat="1">
      <c r="H1118" s="46"/>
      <c r="J1118" s="46"/>
      <c r="L1118" s="46"/>
      <c r="Q1118" s="46"/>
      <c r="R1118" s="46"/>
      <c r="T1118" s="46"/>
    </row>
    <row r="1119" spans="8:20" s="43" customFormat="1">
      <c r="H1119" s="46"/>
      <c r="J1119" s="46"/>
      <c r="L1119" s="46"/>
      <c r="Q1119" s="46"/>
      <c r="R1119" s="46"/>
      <c r="T1119" s="46"/>
    </row>
    <row r="1120" spans="8:20" s="43" customFormat="1">
      <c r="H1120" s="46"/>
      <c r="J1120" s="46"/>
      <c r="L1120" s="46"/>
      <c r="Q1120" s="46"/>
      <c r="R1120" s="46"/>
      <c r="T1120" s="46"/>
    </row>
    <row r="1121" spans="8:20" s="43" customFormat="1">
      <c r="H1121" s="46"/>
      <c r="J1121" s="46"/>
      <c r="L1121" s="46"/>
      <c r="Q1121" s="46"/>
      <c r="R1121" s="46"/>
      <c r="T1121" s="46"/>
    </row>
    <row r="1122" spans="8:20" s="43" customFormat="1">
      <c r="H1122" s="46"/>
      <c r="J1122" s="46"/>
      <c r="L1122" s="46"/>
      <c r="Q1122" s="46"/>
      <c r="R1122" s="46"/>
      <c r="T1122" s="46"/>
    </row>
    <row r="1123" spans="8:20" s="43" customFormat="1">
      <c r="H1123" s="46"/>
      <c r="J1123" s="46"/>
      <c r="L1123" s="46"/>
      <c r="Q1123" s="46"/>
      <c r="R1123" s="46"/>
      <c r="T1123" s="46"/>
    </row>
    <row r="1124" spans="8:20" s="43" customFormat="1">
      <c r="H1124" s="46"/>
      <c r="J1124" s="46"/>
      <c r="L1124" s="46"/>
      <c r="Q1124" s="46"/>
      <c r="R1124" s="46"/>
      <c r="T1124" s="46"/>
    </row>
    <row r="1125" spans="8:20" s="43" customFormat="1">
      <c r="H1125" s="46"/>
      <c r="J1125" s="46"/>
      <c r="L1125" s="46"/>
      <c r="Q1125" s="46"/>
      <c r="R1125" s="46"/>
      <c r="T1125" s="46"/>
    </row>
    <row r="1126" spans="8:20" s="43" customFormat="1">
      <c r="H1126" s="46"/>
      <c r="J1126" s="46"/>
      <c r="L1126" s="46"/>
      <c r="Q1126" s="46"/>
      <c r="R1126" s="46"/>
      <c r="T1126" s="46"/>
    </row>
    <row r="1127" spans="8:20" s="43" customFormat="1">
      <c r="H1127" s="46"/>
      <c r="J1127" s="46"/>
      <c r="L1127" s="46"/>
      <c r="Q1127" s="46"/>
      <c r="R1127" s="46"/>
      <c r="T1127" s="46"/>
    </row>
    <row r="1128" spans="8:20" s="43" customFormat="1">
      <c r="H1128" s="46"/>
      <c r="J1128" s="46"/>
      <c r="L1128" s="46"/>
      <c r="Q1128" s="46"/>
      <c r="R1128" s="46"/>
      <c r="T1128" s="46"/>
    </row>
    <row r="1129" spans="8:20" s="43" customFormat="1">
      <c r="H1129" s="46"/>
      <c r="J1129" s="46"/>
      <c r="L1129" s="46"/>
      <c r="Q1129" s="46"/>
      <c r="R1129" s="46"/>
      <c r="T1129" s="46"/>
    </row>
    <row r="1130" spans="8:20" s="43" customFormat="1">
      <c r="H1130" s="46"/>
      <c r="J1130" s="46"/>
      <c r="L1130" s="46"/>
      <c r="Q1130" s="46"/>
      <c r="R1130" s="46"/>
      <c r="T1130" s="46"/>
    </row>
    <row r="1131" spans="8:20" s="43" customFormat="1">
      <c r="H1131" s="46"/>
      <c r="J1131" s="46"/>
      <c r="L1131" s="46"/>
      <c r="Q1131" s="46"/>
      <c r="R1131" s="46"/>
      <c r="T1131" s="46"/>
    </row>
    <row r="1132" spans="8:20" s="43" customFormat="1">
      <c r="H1132" s="46"/>
      <c r="J1132" s="46"/>
      <c r="L1132" s="46"/>
      <c r="Q1132" s="46"/>
      <c r="R1132" s="46"/>
      <c r="T1132" s="46"/>
    </row>
    <row r="1133" spans="8:20" s="43" customFormat="1">
      <c r="H1133" s="46"/>
      <c r="J1133" s="46"/>
      <c r="L1133" s="46"/>
      <c r="Q1133" s="46"/>
      <c r="R1133" s="46"/>
      <c r="T1133" s="46"/>
    </row>
    <row r="1134" spans="8:20" s="43" customFormat="1">
      <c r="H1134" s="46"/>
      <c r="J1134" s="46"/>
      <c r="L1134" s="46"/>
      <c r="Q1134" s="46"/>
      <c r="R1134" s="46"/>
      <c r="T1134" s="46"/>
    </row>
    <row r="1135" spans="8:20" s="43" customFormat="1">
      <c r="H1135" s="46"/>
      <c r="J1135" s="46"/>
      <c r="L1135" s="46"/>
      <c r="Q1135" s="46"/>
      <c r="R1135" s="46"/>
      <c r="T1135" s="46"/>
    </row>
    <row r="1136" spans="8:20" s="43" customFormat="1">
      <c r="H1136" s="46"/>
      <c r="J1136" s="46"/>
      <c r="L1136" s="46"/>
      <c r="Q1136" s="46"/>
      <c r="R1136" s="46"/>
      <c r="T1136" s="46"/>
    </row>
    <row r="1137" spans="8:20" s="43" customFormat="1">
      <c r="H1137" s="46"/>
      <c r="J1137" s="46"/>
      <c r="L1137" s="46"/>
      <c r="Q1137" s="46"/>
      <c r="R1137" s="46"/>
      <c r="T1137" s="46"/>
    </row>
    <row r="1138" spans="8:20" s="43" customFormat="1">
      <c r="H1138" s="46"/>
      <c r="J1138" s="46"/>
      <c r="L1138" s="46"/>
      <c r="Q1138" s="46"/>
      <c r="R1138" s="46"/>
      <c r="T1138" s="46"/>
    </row>
    <row r="1139" spans="8:20" s="43" customFormat="1">
      <c r="H1139" s="46"/>
      <c r="J1139" s="46"/>
      <c r="L1139" s="46"/>
      <c r="Q1139" s="46"/>
      <c r="R1139" s="46"/>
      <c r="T1139" s="46"/>
    </row>
    <row r="1140" spans="8:20" s="43" customFormat="1">
      <c r="H1140" s="46"/>
      <c r="J1140" s="46"/>
      <c r="L1140" s="46"/>
      <c r="Q1140" s="46"/>
      <c r="R1140" s="46"/>
      <c r="T1140" s="46"/>
    </row>
    <row r="1141" spans="8:20" s="43" customFormat="1">
      <c r="H1141" s="46"/>
      <c r="J1141" s="46"/>
      <c r="L1141" s="46"/>
      <c r="Q1141" s="46"/>
      <c r="R1141" s="46"/>
      <c r="T1141" s="46"/>
    </row>
    <row r="1142" spans="8:20" s="43" customFormat="1">
      <c r="H1142" s="46"/>
      <c r="J1142" s="46"/>
      <c r="L1142" s="46"/>
      <c r="Q1142" s="46"/>
      <c r="R1142" s="46"/>
      <c r="T1142" s="46"/>
    </row>
    <row r="1143" spans="8:20" s="43" customFormat="1">
      <c r="H1143" s="46"/>
      <c r="J1143" s="46"/>
      <c r="L1143" s="46"/>
      <c r="Q1143" s="46"/>
      <c r="R1143" s="46"/>
      <c r="T1143" s="46"/>
    </row>
    <row r="1144" spans="8:20" s="43" customFormat="1">
      <c r="H1144" s="46"/>
      <c r="J1144" s="46"/>
      <c r="L1144" s="46"/>
      <c r="Q1144" s="46"/>
      <c r="R1144" s="46"/>
      <c r="T1144" s="46"/>
    </row>
    <row r="1145" spans="8:20" s="43" customFormat="1">
      <c r="H1145" s="46"/>
      <c r="J1145" s="46"/>
      <c r="L1145" s="46"/>
      <c r="Q1145" s="46"/>
      <c r="R1145" s="46"/>
      <c r="T1145" s="46"/>
    </row>
    <row r="1146" spans="8:20" s="43" customFormat="1">
      <c r="H1146" s="46"/>
      <c r="J1146" s="46"/>
      <c r="L1146" s="46"/>
      <c r="Q1146" s="46"/>
      <c r="R1146" s="46"/>
      <c r="T1146" s="46"/>
    </row>
    <row r="1147" spans="8:20" s="43" customFormat="1">
      <c r="H1147" s="46"/>
      <c r="J1147" s="46"/>
      <c r="L1147" s="46"/>
      <c r="Q1147" s="46"/>
      <c r="R1147" s="46"/>
      <c r="T1147" s="46"/>
    </row>
    <row r="1148" spans="8:20" s="43" customFormat="1">
      <c r="H1148" s="46"/>
      <c r="J1148" s="46"/>
      <c r="L1148" s="46"/>
      <c r="Q1148" s="46"/>
      <c r="R1148" s="46"/>
      <c r="T1148" s="46"/>
    </row>
    <row r="1149" spans="8:20" s="43" customFormat="1">
      <c r="H1149" s="46"/>
      <c r="J1149" s="46"/>
      <c r="L1149" s="46"/>
      <c r="Q1149" s="46"/>
      <c r="R1149" s="46"/>
      <c r="T1149" s="46"/>
    </row>
    <row r="1150" spans="8:20" s="43" customFormat="1">
      <c r="H1150" s="46"/>
      <c r="J1150" s="46"/>
      <c r="L1150" s="46"/>
      <c r="Q1150" s="46"/>
      <c r="R1150" s="46"/>
      <c r="T1150" s="46"/>
    </row>
    <row r="1151" spans="8:20" s="43" customFormat="1">
      <c r="H1151" s="46"/>
      <c r="J1151" s="46"/>
      <c r="L1151" s="46"/>
      <c r="Q1151" s="46"/>
      <c r="R1151" s="46"/>
      <c r="T1151" s="46"/>
    </row>
    <row r="1152" spans="8:20" s="43" customFormat="1">
      <c r="H1152" s="46"/>
      <c r="J1152" s="46"/>
      <c r="L1152" s="46"/>
      <c r="Q1152" s="46"/>
      <c r="R1152" s="46"/>
      <c r="T1152" s="46"/>
    </row>
    <row r="1153" spans="8:20" s="43" customFormat="1">
      <c r="H1153" s="46"/>
      <c r="J1153" s="46"/>
      <c r="L1153" s="46"/>
      <c r="Q1153" s="46"/>
      <c r="R1153" s="46"/>
      <c r="T1153" s="46"/>
    </row>
    <row r="1154" spans="8:20" s="43" customFormat="1">
      <c r="H1154" s="46"/>
      <c r="J1154" s="46"/>
      <c r="L1154" s="46"/>
      <c r="Q1154" s="46"/>
      <c r="R1154" s="46"/>
      <c r="T1154" s="46"/>
    </row>
    <row r="1155" spans="8:20" s="43" customFormat="1">
      <c r="H1155" s="46"/>
      <c r="J1155" s="46"/>
      <c r="L1155" s="46"/>
      <c r="Q1155" s="46"/>
      <c r="R1155" s="46"/>
      <c r="T1155" s="46"/>
    </row>
    <row r="1156" spans="8:20" s="43" customFormat="1">
      <c r="H1156" s="46"/>
      <c r="J1156" s="46"/>
      <c r="L1156" s="46"/>
      <c r="Q1156" s="46"/>
      <c r="R1156" s="46"/>
      <c r="T1156" s="46"/>
    </row>
    <row r="1157" spans="8:20" s="43" customFormat="1">
      <c r="H1157" s="46"/>
      <c r="J1157" s="46"/>
      <c r="L1157" s="46"/>
      <c r="Q1157" s="46"/>
      <c r="R1157" s="46"/>
      <c r="T1157" s="46"/>
    </row>
    <row r="1158" spans="8:20" s="43" customFormat="1">
      <c r="H1158" s="46"/>
      <c r="J1158" s="46"/>
      <c r="L1158" s="46"/>
      <c r="Q1158" s="46"/>
      <c r="R1158" s="46"/>
      <c r="T1158" s="46"/>
    </row>
    <row r="1159" spans="8:20" s="43" customFormat="1">
      <c r="H1159" s="46"/>
      <c r="J1159" s="46"/>
      <c r="L1159" s="46"/>
      <c r="Q1159" s="46"/>
      <c r="R1159" s="46"/>
      <c r="T1159" s="46"/>
    </row>
    <row r="1160" spans="8:20" s="43" customFormat="1">
      <c r="H1160" s="46"/>
      <c r="J1160" s="46"/>
      <c r="L1160" s="46"/>
      <c r="Q1160" s="46"/>
      <c r="R1160" s="46"/>
      <c r="T1160" s="46"/>
    </row>
    <row r="1161" spans="8:20" s="43" customFormat="1">
      <c r="H1161" s="46"/>
      <c r="J1161" s="46"/>
      <c r="L1161" s="46"/>
      <c r="Q1161" s="46"/>
      <c r="R1161" s="46"/>
      <c r="T1161" s="46"/>
    </row>
    <row r="1162" spans="8:20" s="43" customFormat="1">
      <c r="H1162" s="46"/>
      <c r="J1162" s="46"/>
      <c r="L1162" s="46"/>
      <c r="Q1162" s="46"/>
      <c r="R1162" s="46"/>
      <c r="T1162" s="46"/>
    </row>
    <row r="1163" spans="8:20" s="43" customFormat="1">
      <c r="H1163" s="46"/>
      <c r="J1163" s="46"/>
      <c r="L1163" s="46"/>
      <c r="Q1163" s="46"/>
      <c r="R1163" s="46"/>
      <c r="T1163" s="46"/>
    </row>
    <row r="1164" spans="8:20" s="43" customFormat="1">
      <c r="H1164" s="46"/>
      <c r="J1164" s="46"/>
      <c r="L1164" s="46"/>
      <c r="Q1164" s="46"/>
      <c r="R1164" s="46"/>
      <c r="T1164" s="46"/>
    </row>
    <row r="1165" spans="8:20" s="43" customFormat="1">
      <c r="H1165" s="46"/>
      <c r="J1165" s="46"/>
      <c r="L1165" s="46"/>
      <c r="Q1165" s="46"/>
      <c r="R1165" s="46"/>
      <c r="T1165" s="46"/>
    </row>
    <row r="1166" spans="8:20" s="43" customFormat="1">
      <c r="H1166" s="46"/>
      <c r="J1166" s="46"/>
      <c r="L1166" s="46"/>
      <c r="Q1166" s="46"/>
      <c r="R1166" s="46"/>
      <c r="T1166" s="46"/>
    </row>
    <row r="1167" spans="8:20" s="43" customFormat="1">
      <c r="H1167" s="46"/>
      <c r="J1167" s="46"/>
      <c r="L1167" s="46"/>
      <c r="Q1167" s="46"/>
      <c r="R1167" s="46"/>
      <c r="T1167" s="46"/>
    </row>
    <row r="1168" spans="8:20" s="43" customFormat="1">
      <c r="H1168" s="46"/>
      <c r="J1168" s="46"/>
      <c r="L1168" s="46"/>
      <c r="Q1168" s="46"/>
      <c r="R1168" s="46"/>
      <c r="T1168" s="46"/>
    </row>
    <row r="1169" spans="8:20" s="43" customFormat="1">
      <c r="H1169" s="46"/>
      <c r="J1169" s="46"/>
      <c r="L1169" s="46"/>
      <c r="Q1169" s="46"/>
      <c r="R1169" s="46"/>
      <c r="T1169" s="46"/>
    </row>
    <row r="1170" spans="8:20" s="43" customFormat="1">
      <c r="H1170" s="46"/>
      <c r="J1170" s="46"/>
      <c r="L1170" s="46"/>
      <c r="Q1170" s="46"/>
      <c r="R1170" s="46"/>
      <c r="T1170" s="46"/>
    </row>
    <row r="1171" spans="8:20" s="43" customFormat="1">
      <c r="H1171" s="46"/>
      <c r="J1171" s="46"/>
      <c r="L1171" s="46"/>
      <c r="Q1171" s="46"/>
      <c r="R1171" s="46"/>
      <c r="T1171" s="46"/>
    </row>
    <row r="1172" spans="8:20" s="43" customFormat="1">
      <c r="H1172" s="46"/>
      <c r="J1172" s="46"/>
      <c r="L1172" s="46"/>
      <c r="Q1172" s="46"/>
      <c r="R1172" s="46"/>
      <c r="T1172" s="46"/>
    </row>
    <row r="1173" spans="8:20" s="43" customFormat="1">
      <c r="H1173" s="46"/>
      <c r="J1173" s="46"/>
      <c r="L1173" s="46"/>
      <c r="Q1173" s="46"/>
      <c r="R1173" s="46"/>
      <c r="T1173" s="46"/>
    </row>
    <row r="1174" spans="8:20" s="43" customFormat="1">
      <c r="H1174" s="46"/>
      <c r="J1174" s="46"/>
      <c r="L1174" s="46"/>
      <c r="Q1174" s="46"/>
      <c r="R1174" s="46"/>
      <c r="T1174" s="46"/>
    </row>
    <row r="1175" spans="8:20" s="43" customFormat="1">
      <c r="H1175" s="46"/>
      <c r="J1175" s="46"/>
      <c r="L1175" s="46"/>
      <c r="Q1175" s="46"/>
      <c r="R1175" s="46"/>
      <c r="T1175" s="46"/>
    </row>
    <row r="1176" spans="8:20" s="43" customFormat="1">
      <c r="H1176" s="46"/>
      <c r="J1176" s="46"/>
      <c r="L1176" s="46"/>
      <c r="Q1176" s="46"/>
      <c r="R1176" s="46"/>
      <c r="T1176" s="46"/>
    </row>
    <row r="1177" spans="8:20" s="43" customFormat="1">
      <c r="H1177" s="46"/>
      <c r="J1177" s="46"/>
      <c r="L1177" s="46"/>
      <c r="Q1177" s="46"/>
      <c r="R1177" s="46"/>
      <c r="T1177" s="46"/>
    </row>
    <row r="1178" spans="8:20" s="43" customFormat="1">
      <c r="H1178" s="46"/>
      <c r="J1178" s="46"/>
      <c r="L1178" s="46"/>
      <c r="Q1178" s="46"/>
      <c r="R1178" s="46"/>
      <c r="T1178" s="46"/>
    </row>
    <row r="1179" spans="8:20" s="43" customFormat="1">
      <c r="H1179" s="46"/>
      <c r="J1179" s="46"/>
      <c r="L1179" s="46"/>
      <c r="Q1179" s="46"/>
      <c r="R1179" s="46"/>
      <c r="T1179" s="46"/>
    </row>
    <row r="1180" spans="8:20" s="43" customFormat="1">
      <c r="H1180" s="46"/>
      <c r="J1180" s="46"/>
      <c r="L1180" s="46"/>
      <c r="Q1180" s="46"/>
      <c r="R1180" s="46"/>
      <c r="T1180" s="46"/>
    </row>
    <row r="1181" spans="8:20" s="43" customFormat="1">
      <c r="H1181" s="46"/>
      <c r="J1181" s="46"/>
      <c r="L1181" s="46"/>
      <c r="Q1181" s="46"/>
      <c r="R1181" s="46"/>
      <c r="T1181" s="46"/>
    </row>
    <row r="1182" spans="8:20" s="43" customFormat="1">
      <c r="H1182" s="46"/>
      <c r="J1182" s="46"/>
      <c r="L1182" s="46"/>
      <c r="Q1182" s="46"/>
      <c r="R1182" s="46"/>
      <c r="T1182" s="46"/>
    </row>
    <row r="1183" spans="8:20" s="43" customFormat="1">
      <c r="H1183" s="46"/>
      <c r="J1183" s="46"/>
      <c r="L1183" s="46"/>
      <c r="Q1183" s="46"/>
      <c r="R1183" s="46"/>
      <c r="T1183" s="46"/>
    </row>
    <row r="1184" spans="8:20" s="43" customFormat="1">
      <c r="H1184" s="46"/>
      <c r="J1184" s="46"/>
      <c r="L1184" s="46"/>
      <c r="Q1184" s="46"/>
      <c r="R1184" s="46"/>
      <c r="T1184" s="46"/>
    </row>
    <row r="1185" spans="8:20" s="43" customFormat="1">
      <c r="H1185" s="46"/>
      <c r="J1185" s="46"/>
      <c r="L1185" s="46"/>
      <c r="Q1185" s="46"/>
      <c r="R1185" s="46"/>
      <c r="T1185" s="46"/>
    </row>
    <row r="1186" spans="8:20" s="43" customFormat="1">
      <c r="H1186" s="46"/>
      <c r="J1186" s="46"/>
      <c r="L1186" s="46"/>
      <c r="Q1186" s="46"/>
      <c r="R1186" s="46"/>
      <c r="T1186" s="46"/>
    </row>
    <row r="1187" spans="8:20" s="43" customFormat="1">
      <c r="H1187" s="46"/>
      <c r="J1187" s="46"/>
      <c r="L1187" s="46"/>
      <c r="Q1187" s="46"/>
      <c r="R1187" s="46"/>
      <c r="T1187" s="46"/>
    </row>
    <row r="1188" spans="8:20" s="43" customFormat="1">
      <c r="H1188" s="46"/>
      <c r="J1188" s="46"/>
      <c r="L1188" s="46"/>
      <c r="Q1188" s="46"/>
      <c r="R1188" s="46"/>
      <c r="T1188" s="46"/>
    </row>
    <row r="1189" spans="8:20" s="43" customFormat="1">
      <c r="H1189" s="46"/>
      <c r="J1189" s="46"/>
      <c r="L1189" s="46"/>
      <c r="Q1189" s="46"/>
      <c r="R1189" s="46"/>
      <c r="T1189" s="46"/>
    </row>
    <row r="1190" spans="8:20" s="43" customFormat="1">
      <c r="H1190" s="46"/>
      <c r="J1190" s="46"/>
      <c r="L1190" s="46"/>
      <c r="Q1190" s="46"/>
      <c r="R1190" s="46"/>
      <c r="T1190" s="46"/>
    </row>
    <row r="1191" spans="8:20" s="43" customFormat="1">
      <c r="H1191" s="46"/>
      <c r="J1191" s="46"/>
      <c r="L1191" s="46"/>
      <c r="Q1191" s="46"/>
      <c r="R1191" s="46"/>
      <c r="T1191" s="46"/>
    </row>
    <row r="1192" spans="8:20" s="43" customFormat="1">
      <c r="H1192" s="46"/>
      <c r="J1192" s="46"/>
      <c r="L1192" s="46"/>
      <c r="Q1192" s="46"/>
      <c r="R1192" s="46"/>
      <c r="T1192" s="46"/>
    </row>
    <row r="1193" spans="8:20" s="43" customFormat="1">
      <c r="H1193" s="46"/>
      <c r="J1193" s="46"/>
      <c r="L1193" s="46"/>
      <c r="Q1193" s="46"/>
      <c r="R1193" s="46"/>
      <c r="T1193" s="46"/>
    </row>
    <row r="1194" spans="8:20" s="43" customFormat="1">
      <c r="H1194" s="46"/>
      <c r="J1194" s="46"/>
      <c r="L1194" s="46"/>
      <c r="Q1194" s="46"/>
      <c r="R1194" s="46"/>
      <c r="T1194" s="46"/>
    </row>
    <row r="1195" spans="8:20" s="43" customFormat="1">
      <c r="H1195" s="46"/>
      <c r="J1195" s="46"/>
      <c r="L1195" s="46"/>
      <c r="Q1195" s="46"/>
      <c r="R1195" s="46"/>
      <c r="T1195" s="46"/>
    </row>
    <row r="1196" spans="8:20" s="43" customFormat="1">
      <c r="H1196" s="46"/>
      <c r="J1196" s="46"/>
      <c r="L1196" s="46"/>
      <c r="Q1196" s="46"/>
      <c r="R1196" s="46"/>
      <c r="T1196" s="46"/>
    </row>
    <row r="1197" spans="8:20" s="43" customFormat="1">
      <c r="H1197" s="46"/>
      <c r="J1197" s="46"/>
      <c r="L1197" s="46"/>
      <c r="Q1197" s="46"/>
      <c r="R1197" s="46"/>
      <c r="T1197" s="46"/>
    </row>
    <row r="1198" spans="8:20" s="43" customFormat="1">
      <c r="H1198" s="46"/>
      <c r="J1198" s="46"/>
      <c r="L1198" s="46"/>
      <c r="Q1198" s="46"/>
      <c r="R1198" s="46"/>
      <c r="T1198" s="46"/>
    </row>
    <row r="1199" spans="8:20" s="43" customFormat="1">
      <c r="H1199" s="46"/>
      <c r="J1199" s="46"/>
      <c r="L1199" s="46"/>
      <c r="Q1199" s="46"/>
      <c r="R1199" s="46"/>
      <c r="T1199" s="46"/>
    </row>
    <row r="1200" spans="8:20" s="43" customFormat="1">
      <c r="H1200" s="46"/>
      <c r="J1200" s="46"/>
      <c r="L1200" s="46"/>
      <c r="Q1200" s="46"/>
      <c r="R1200" s="46"/>
      <c r="T1200" s="46"/>
    </row>
    <row r="1201" spans="8:20" s="43" customFormat="1">
      <c r="H1201" s="46"/>
      <c r="J1201" s="46"/>
      <c r="L1201" s="46"/>
      <c r="Q1201" s="46"/>
      <c r="R1201" s="46"/>
      <c r="T1201" s="46"/>
    </row>
    <row r="1202" spans="8:20" s="43" customFormat="1">
      <c r="H1202" s="46"/>
      <c r="J1202" s="46"/>
      <c r="L1202" s="46"/>
      <c r="Q1202" s="46"/>
      <c r="R1202" s="46"/>
      <c r="T1202" s="46"/>
    </row>
    <row r="1203" spans="8:20" s="43" customFormat="1">
      <c r="H1203" s="46"/>
      <c r="J1203" s="46"/>
      <c r="L1203" s="46"/>
      <c r="Q1203" s="46"/>
      <c r="R1203" s="46"/>
      <c r="T1203" s="46"/>
    </row>
    <row r="1204" spans="8:20" s="43" customFormat="1">
      <c r="H1204" s="46"/>
      <c r="J1204" s="46"/>
      <c r="L1204" s="46"/>
      <c r="Q1204" s="46"/>
      <c r="R1204" s="46"/>
      <c r="T1204" s="46"/>
    </row>
    <row r="1205" spans="8:20" s="43" customFormat="1">
      <c r="H1205" s="46"/>
      <c r="J1205" s="46"/>
      <c r="L1205" s="46"/>
      <c r="Q1205" s="46"/>
      <c r="R1205" s="46"/>
      <c r="T1205" s="46"/>
    </row>
    <row r="1206" spans="8:20" s="43" customFormat="1">
      <c r="H1206" s="46"/>
      <c r="J1206" s="46"/>
      <c r="L1206" s="46"/>
      <c r="Q1206" s="46"/>
      <c r="R1206" s="46"/>
      <c r="T1206" s="46"/>
    </row>
    <row r="1207" spans="8:20" s="43" customFormat="1">
      <c r="H1207" s="46"/>
      <c r="J1207" s="46"/>
      <c r="L1207" s="46"/>
      <c r="Q1207" s="46"/>
      <c r="R1207" s="46"/>
      <c r="T1207" s="46"/>
    </row>
    <row r="1208" spans="8:20" s="43" customFormat="1">
      <c r="H1208" s="46"/>
      <c r="J1208" s="46"/>
      <c r="L1208" s="46"/>
      <c r="Q1208" s="46"/>
      <c r="R1208" s="46"/>
      <c r="T1208" s="46"/>
    </row>
    <row r="1209" spans="8:20" s="43" customFormat="1">
      <c r="H1209" s="46"/>
      <c r="J1209" s="46"/>
      <c r="L1209" s="46"/>
      <c r="Q1209" s="46"/>
      <c r="R1209" s="46"/>
      <c r="T1209" s="46"/>
    </row>
    <row r="1210" spans="8:20" s="43" customFormat="1">
      <c r="H1210" s="46"/>
      <c r="J1210" s="46"/>
      <c r="L1210" s="46"/>
      <c r="Q1210" s="46"/>
      <c r="R1210" s="46"/>
      <c r="T1210" s="46"/>
    </row>
    <row r="1211" spans="8:20" s="43" customFormat="1">
      <c r="H1211" s="46"/>
      <c r="J1211" s="46"/>
      <c r="L1211" s="46"/>
      <c r="Q1211" s="46"/>
      <c r="R1211" s="46"/>
      <c r="T1211" s="46"/>
    </row>
    <row r="1212" spans="8:20" s="43" customFormat="1">
      <c r="H1212" s="46"/>
      <c r="J1212" s="46"/>
      <c r="L1212" s="46"/>
      <c r="Q1212" s="46"/>
      <c r="R1212" s="46"/>
      <c r="T1212" s="46"/>
    </row>
    <row r="1213" spans="8:20" s="43" customFormat="1">
      <c r="H1213" s="46"/>
      <c r="J1213" s="46"/>
      <c r="L1213" s="46"/>
      <c r="Q1213" s="46"/>
      <c r="R1213" s="46"/>
      <c r="T1213" s="46"/>
    </row>
    <row r="1214" spans="8:20" s="43" customFormat="1">
      <c r="H1214" s="46"/>
      <c r="J1214" s="46"/>
      <c r="L1214" s="46"/>
      <c r="Q1214" s="46"/>
      <c r="R1214" s="46"/>
      <c r="T1214" s="46"/>
    </row>
    <row r="1215" spans="8:20" s="43" customFormat="1">
      <c r="H1215" s="46"/>
      <c r="J1215" s="46"/>
      <c r="L1215" s="46"/>
      <c r="Q1215" s="46"/>
      <c r="R1215" s="46"/>
      <c r="T1215" s="46"/>
    </row>
    <row r="1216" spans="8:20" s="43" customFormat="1">
      <c r="H1216" s="46"/>
      <c r="J1216" s="46"/>
      <c r="L1216" s="46"/>
      <c r="Q1216" s="46"/>
      <c r="R1216" s="46"/>
      <c r="T1216" s="46"/>
    </row>
    <row r="1217" spans="8:20" s="43" customFormat="1">
      <c r="H1217" s="46"/>
      <c r="J1217" s="46"/>
      <c r="L1217" s="46"/>
      <c r="Q1217" s="46"/>
      <c r="R1217" s="46"/>
      <c r="T1217" s="46"/>
    </row>
    <row r="1218" spans="8:20" s="43" customFormat="1">
      <c r="H1218" s="46"/>
      <c r="J1218" s="46"/>
      <c r="L1218" s="46"/>
      <c r="Q1218" s="46"/>
      <c r="R1218" s="46"/>
      <c r="T1218" s="46"/>
    </row>
    <row r="1219" spans="8:20" s="43" customFormat="1">
      <c r="H1219" s="46"/>
      <c r="J1219" s="46"/>
      <c r="L1219" s="46"/>
      <c r="Q1219" s="46"/>
      <c r="R1219" s="46"/>
      <c r="T1219" s="46"/>
    </row>
    <row r="1220" spans="8:20" s="43" customFormat="1">
      <c r="H1220" s="46"/>
      <c r="J1220" s="46"/>
      <c r="L1220" s="46"/>
      <c r="Q1220" s="46"/>
      <c r="R1220" s="46"/>
      <c r="T1220" s="46"/>
    </row>
    <row r="1221" spans="8:20" s="43" customFormat="1">
      <c r="H1221" s="46"/>
      <c r="J1221" s="46"/>
      <c r="L1221" s="46"/>
      <c r="Q1221" s="46"/>
      <c r="R1221" s="46"/>
      <c r="T1221" s="46"/>
    </row>
    <row r="1222" spans="8:20" s="43" customFormat="1">
      <c r="H1222" s="46"/>
      <c r="J1222" s="46"/>
      <c r="L1222" s="46"/>
      <c r="Q1222" s="46"/>
      <c r="R1222" s="46"/>
      <c r="T1222" s="46"/>
    </row>
    <row r="1223" spans="8:20" s="43" customFormat="1">
      <c r="H1223" s="46"/>
      <c r="J1223" s="46"/>
      <c r="L1223" s="46"/>
      <c r="Q1223" s="46"/>
      <c r="R1223" s="46"/>
      <c r="T1223" s="46"/>
    </row>
    <row r="1224" spans="8:20" s="43" customFormat="1">
      <c r="H1224" s="46"/>
      <c r="J1224" s="46"/>
      <c r="L1224" s="46"/>
      <c r="Q1224" s="46"/>
      <c r="R1224" s="46"/>
      <c r="T1224" s="46"/>
    </row>
    <row r="1225" spans="8:20" s="43" customFormat="1">
      <c r="H1225" s="46"/>
      <c r="J1225" s="46"/>
      <c r="L1225" s="46"/>
      <c r="Q1225" s="46"/>
      <c r="R1225" s="46"/>
      <c r="T1225" s="46"/>
    </row>
    <row r="1226" spans="8:20" s="43" customFormat="1">
      <c r="H1226" s="46"/>
      <c r="J1226" s="46"/>
      <c r="L1226" s="46"/>
      <c r="Q1226" s="46"/>
      <c r="R1226" s="46"/>
      <c r="T1226" s="46"/>
    </row>
    <row r="1227" spans="8:20" s="43" customFormat="1">
      <c r="H1227" s="46"/>
      <c r="J1227" s="46"/>
      <c r="L1227" s="46"/>
      <c r="Q1227" s="46"/>
      <c r="R1227" s="46"/>
      <c r="T1227" s="46"/>
    </row>
    <row r="1228" spans="8:20" s="43" customFormat="1">
      <c r="H1228" s="46"/>
      <c r="J1228" s="46"/>
      <c r="L1228" s="46"/>
      <c r="Q1228" s="46"/>
      <c r="R1228" s="46"/>
      <c r="T1228" s="46"/>
    </row>
    <row r="1229" spans="8:20" s="43" customFormat="1">
      <c r="H1229" s="46"/>
      <c r="J1229" s="46"/>
      <c r="L1229" s="46"/>
      <c r="Q1229" s="46"/>
      <c r="R1229" s="46"/>
      <c r="T1229" s="46"/>
    </row>
    <row r="1230" spans="8:20" s="43" customFormat="1">
      <c r="H1230" s="46"/>
      <c r="J1230" s="46"/>
      <c r="L1230" s="46"/>
      <c r="Q1230" s="46"/>
      <c r="R1230" s="46"/>
      <c r="T1230" s="46"/>
    </row>
    <row r="1231" spans="8:20" s="43" customFormat="1">
      <c r="H1231" s="46"/>
      <c r="J1231" s="46"/>
      <c r="L1231" s="46"/>
      <c r="Q1231" s="46"/>
      <c r="R1231" s="46"/>
      <c r="T1231" s="46"/>
    </row>
    <row r="1232" spans="8:20" s="43" customFormat="1">
      <c r="H1232" s="46"/>
      <c r="J1232" s="46"/>
      <c r="L1232" s="46"/>
      <c r="Q1232" s="46"/>
      <c r="R1232" s="46"/>
      <c r="T1232" s="46"/>
    </row>
    <row r="1233" spans="8:20" s="43" customFormat="1">
      <c r="H1233" s="46"/>
      <c r="J1233" s="46"/>
      <c r="L1233" s="46"/>
      <c r="Q1233" s="46"/>
      <c r="R1233" s="46"/>
      <c r="T1233" s="46"/>
    </row>
    <row r="1234" spans="8:20" s="43" customFormat="1">
      <c r="H1234" s="46"/>
      <c r="J1234" s="46"/>
      <c r="L1234" s="46"/>
      <c r="Q1234" s="46"/>
      <c r="R1234" s="46"/>
      <c r="T1234" s="46"/>
    </row>
    <row r="1235" spans="8:20" s="43" customFormat="1">
      <c r="H1235" s="46"/>
      <c r="J1235" s="46"/>
      <c r="L1235" s="46"/>
      <c r="Q1235" s="46"/>
      <c r="R1235" s="46"/>
      <c r="T1235" s="46"/>
    </row>
    <row r="1236" spans="8:20" s="43" customFormat="1">
      <c r="H1236" s="46"/>
      <c r="J1236" s="46"/>
      <c r="L1236" s="46"/>
      <c r="Q1236" s="46"/>
      <c r="R1236" s="46"/>
      <c r="T1236" s="46"/>
    </row>
    <row r="1237" spans="8:20" s="43" customFormat="1">
      <c r="H1237" s="46"/>
      <c r="J1237" s="46"/>
      <c r="L1237" s="46"/>
      <c r="Q1237" s="46"/>
      <c r="R1237" s="46"/>
      <c r="T1237" s="46"/>
    </row>
    <row r="1238" spans="8:20" s="43" customFormat="1">
      <c r="H1238" s="46"/>
      <c r="J1238" s="46"/>
      <c r="L1238" s="46"/>
      <c r="Q1238" s="46"/>
      <c r="R1238" s="46"/>
      <c r="T1238" s="46"/>
    </row>
    <row r="1239" spans="8:20" s="43" customFormat="1">
      <c r="H1239" s="46"/>
      <c r="J1239" s="46"/>
      <c r="L1239" s="46"/>
      <c r="Q1239" s="46"/>
      <c r="R1239" s="46"/>
      <c r="T1239" s="46"/>
    </row>
    <row r="1240" spans="8:20" s="43" customFormat="1">
      <c r="H1240" s="46"/>
      <c r="J1240" s="46"/>
      <c r="L1240" s="46"/>
      <c r="Q1240" s="46"/>
      <c r="R1240" s="46"/>
      <c r="T1240" s="46"/>
    </row>
    <row r="1241" spans="8:20" s="43" customFormat="1">
      <c r="H1241" s="46"/>
      <c r="J1241" s="46"/>
      <c r="L1241" s="46"/>
      <c r="Q1241" s="46"/>
      <c r="R1241" s="46"/>
      <c r="T1241" s="46"/>
    </row>
    <row r="1242" spans="8:20" s="43" customFormat="1">
      <c r="H1242" s="46"/>
      <c r="J1242" s="46"/>
      <c r="L1242" s="46"/>
      <c r="Q1242" s="46"/>
      <c r="R1242" s="46"/>
      <c r="T1242" s="46"/>
    </row>
    <row r="1243" spans="8:20" s="43" customFormat="1">
      <c r="H1243" s="46"/>
      <c r="J1243" s="46"/>
      <c r="L1243" s="46"/>
      <c r="Q1243" s="46"/>
      <c r="R1243" s="46"/>
      <c r="T1243" s="46"/>
    </row>
    <row r="1244" spans="8:20" s="43" customFormat="1">
      <c r="H1244" s="46"/>
      <c r="J1244" s="46"/>
      <c r="L1244" s="46"/>
      <c r="Q1244" s="46"/>
      <c r="R1244" s="46"/>
      <c r="T1244" s="46"/>
    </row>
    <row r="1245" spans="8:20" s="43" customFormat="1">
      <c r="H1245" s="46"/>
      <c r="J1245" s="46"/>
      <c r="L1245" s="46"/>
      <c r="Q1245" s="46"/>
      <c r="R1245" s="46"/>
      <c r="T1245" s="46"/>
    </row>
    <row r="1246" spans="8:20" s="43" customFormat="1">
      <c r="H1246" s="46"/>
      <c r="J1246" s="46"/>
      <c r="L1246" s="46"/>
      <c r="Q1246" s="46"/>
      <c r="R1246" s="46"/>
      <c r="T1246" s="46"/>
    </row>
    <row r="1247" spans="8:20" s="43" customFormat="1">
      <c r="H1247" s="46"/>
      <c r="J1247" s="46"/>
      <c r="L1247" s="46"/>
      <c r="Q1247" s="46"/>
      <c r="R1247" s="46"/>
      <c r="T1247" s="46"/>
    </row>
    <row r="1248" spans="8:20" s="43" customFormat="1">
      <c r="H1248" s="46"/>
      <c r="J1248" s="46"/>
      <c r="L1248" s="46"/>
      <c r="Q1248" s="46"/>
      <c r="R1248" s="46"/>
      <c r="T1248" s="46"/>
    </row>
    <row r="1249" spans="8:20" s="43" customFormat="1">
      <c r="H1249" s="46"/>
      <c r="J1249" s="46"/>
      <c r="L1249" s="46"/>
      <c r="Q1249" s="46"/>
      <c r="R1249" s="46"/>
      <c r="T1249" s="46"/>
    </row>
    <row r="1250" spans="8:20" s="43" customFormat="1">
      <c r="H1250" s="46"/>
      <c r="J1250" s="46"/>
      <c r="L1250" s="46"/>
      <c r="Q1250" s="46"/>
      <c r="R1250" s="46"/>
      <c r="T1250" s="46"/>
    </row>
    <row r="1251" spans="8:20" s="43" customFormat="1">
      <c r="H1251" s="46"/>
      <c r="J1251" s="46"/>
      <c r="L1251" s="46"/>
      <c r="Q1251" s="46"/>
      <c r="R1251" s="46"/>
      <c r="T1251" s="46"/>
    </row>
    <row r="1252" spans="8:20" s="43" customFormat="1">
      <c r="H1252" s="46"/>
      <c r="J1252" s="46"/>
      <c r="L1252" s="46"/>
      <c r="Q1252" s="46"/>
      <c r="R1252" s="46"/>
      <c r="T1252" s="46"/>
    </row>
    <row r="1253" spans="8:20" s="43" customFormat="1">
      <c r="H1253" s="46"/>
      <c r="J1253" s="46"/>
      <c r="L1253" s="46"/>
      <c r="Q1253" s="46"/>
      <c r="R1253" s="46"/>
      <c r="T1253" s="46"/>
    </row>
    <row r="1254" spans="8:20" s="43" customFormat="1">
      <c r="H1254" s="46"/>
      <c r="J1254" s="46"/>
      <c r="L1254" s="46"/>
      <c r="Q1254" s="46"/>
      <c r="R1254" s="46"/>
      <c r="T1254" s="46"/>
    </row>
    <row r="1255" spans="8:20" s="43" customFormat="1">
      <c r="H1255" s="46"/>
      <c r="J1255" s="46"/>
      <c r="L1255" s="46"/>
      <c r="Q1255" s="46"/>
      <c r="R1255" s="46"/>
      <c r="T1255" s="46"/>
    </row>
    <row r="1256" spans="8:20" s="43" customFormat="1">
      <c r="H1256" s="46"/>
      <c r="J1256" s="46"/>
      <c r="L1256" s="46"/>
      <c r="Q1256" s="46"/>
      <c r="R1256" s="46"/>
      <c r="T1256" s="46"/>
    </row>
    <row r="1257" spans="8:20" s="43" customFormat="1">
      <c r="H1257" s="46"/>
      <c r="J1257" s="46"/>
      <c r="L1257" s="46"/>
      <c r="Q1257" s="46"/>
      <c r="R1257" s="46"/>
      <c r="T1257" s="46"/>
    </row>
    <row r="1258" spans="8:20" s="43" customFormat="1">
      <c r="H1258" s="46"/>
      <c r="J1258" s="46"/>
      <c r="L1258" s="46"/>
      <c r="Q1258" s="46"/>
      <c r="R1258" s="46"/>
      <c r="T1258" s="46"/>
    </row>
    <row r="1259" spans="8:20" s="43" customFormat="1">
      <c r="H1259" s="46"/>
      <c r="J1259" s="46"/>
      <c r="L1259" s="46"/>
      <c r="Q1259" s="46"/>
      <c r="R1259" s="46"/>
      <c r="T1259" s="46"/>
    </row>
    <row r="1260" spans="8:20" s="43" customFormat="1">
      <c r="H1260" s="46"/>
      <c r="J1260" s="46"/>
      <c r="L1260" s="46"/>
      <c r="Q1260" s="46"/>
      <c r="R1260" s="46"/>
      <c r="T1260" s="46"/>
    </row>
    <row r="1261" spans="8:20" s="43" customFormat="1">
      <c r="H1261" s="46"/>
      <c r="J1261" s="46"/>
      <c r="L1261" s="46"/>
      <c r="Q1261" s="46"/>
      <c r="R1261" s="46"/>
      <c r="T1261" s="46"/>
    </row>
    <row r="1262" spans="8:20" s="43" customFormat="1">
      <c r="H1262" s="46"/>
      <c r="J1262" s="46"/>
      <c r="L1262" s="46"/>
      <c r="Q1262" s="46"/>
      <c r="R1262" s="46"/>
      <c r="T1262" s="46"/>
    </row>
    <row r="1263" spans="8:20" s="43" customFormat="1">
      <c r="H1263" s="46"/>
      <c r="J1263" s="46"/>
      <c r="L1263" s="46"/>
      <c r="Q1263" s="46"/>
      <c r="R1263" s="46"/>
      <c r="T1263" s="46"/>
    </row>
    <row r="1264" spans="8:20" s="43" customFormat="1">
      <c r="H1264" s="46"/>
      <c r="J1264" s="46"/>
      <c r="L1264" s="46"/>
      <c r="Q1264" s="46"/>
      <c r="R1264" s="46"/>
      <c r="T1264" s="46"/>
    </row>
    <row r="1265" spans="8:20" s="43" customFormat="1">
      <c r="H1265" s="46"/>
      <c r="J1265" s="46"/>
      <c r="L1265" s="46"/>
      <c r="Q1265" s="46"/>
      <c r="R1265" s="46"/>
      <c r="T1265" s="46"/>
    </row>
    <row r="1266" spans="8:20" s="43" customFormat="1">
      <c r="H1266" s="46"/>
      <c r="J1266" s="46"/>
      <c r="L1266" s="46"/>
      <c r="Q1266" s="46"/>
      <c r="R1266" s="46"/>
      <c r="T1266" s="46"/>
    </row>
    <row r="1267" spans="8:20" s="43" customFormat="1">
      <c r="H1267" s="46"/>
      <c r="J1267" s="46"/>
      <c r="L1267" s="46"/>
      <c r="Q1267" s="46"/>
      <c r="R1267" s="46"/>
      <c r="T1267" s="46"/>
    </row>
    <row r="1268" spans="8:20" s="43" customFormat="1">
      <c r="H1268" s="46"/>
      <c r="J1268" s="46"/>
      <c r="L1268" s="46"/>
      <c r="Q1268" s="46"/>
      <c r="R1268" s="46"/>
      <c r="T1268" s="46"/>
    </row>
    <row r="1269" spans="8:20" s="43" customFormat="1">
      <c r="H1269" s="46"/>
      <c r="J1269" s="46"/>
      <c r="L1269" s="46"/>
      <c r="Q1269" s="46"/>
      <c r="R1269" s="46"/>
      <c r="T1269" s="46"/>
    </row>
    <row r="1270" spans="8:20" s="43" customFormat="1">
      <c r="H1270" s="46"/>
      <c r="J1270" s="46"/>
      <c r="L1270" s="46"/>
      <c r="Q1270" s="46"/>
      <c r="R1270" s="46"/>
      <c r="T1270" s="46"/>
    </row>
    <row r="1271" spans="8:20" s="43" customFormat="1">
      <c r="H1271" s="46"/>
      <c r="J1271" s="46"/>
      <c r="L1271" s="46"/>
      <c r="Q1271" s="46"/>
      <c r="R1271" s="46"/>
      <c r="T1271" s="46"/>
    </row>
    <row r="1272" spans="8:20" s="43" customFormat="1">
      <c r="H1272" s="46"/>
      <c r="J1272" s="46"/>
      <c r="L1272" s="46"/>
      <c r="Q1272" s="46"/>
      <c r="R1272" s="46"/>
      <c r="T1272" s="46"/>
    </row>
    <row r="1273" spans="8:20" s="43" customFormat="1">
      <c r="H1273" s="46"/>
      <c r="J1273" s="46"/>
      <c r="L1273" s="46"/>
      <c r="Q1273" s="46"/>
      <c r="R1273" s="46"/>
      <c r="T1273" s="46"/>
    </row>
    <row r="1274" spans="8:20" s="43" customFormat="1">
      <c r="H1274" s="46"/>
      <c r="J1274" s="46"/>
      <c r="L1274" s="46"/>
      <c r="Q1274" s="46"/>
      <c r="R1274" s="46"/>
      <c r="T1274" s="46"/>
    </row>
    <row r="1275" spans="8:20" s="43" customFormat="1">
      <c r="H1275" s="46"/>
      <c r="J1275" s="46"/>
      <c r="L1275" s="46"/>
      <c r="Q1275" s="46"/>
      <c r="R1275" s="46"/>
      <c r="T1275" s="46"/>
    </row>
    <row r="1276" spans="8:20" s="43" customFormat="1">
      <c r="H1276" s="46"/>
      <c r="J1276" s="46"/>
      <c r="L1276" s="46"/>
      <c r="Q1276" s="46"/>
      <c r="R1276" s="46"/>
      <c r="T1276" s="46"/>
    </row>
    <row r="1277" spans="8:20" s="43" customFormat="1">
      <c r="H1277" s="46"/>
      <c r="J1277" s="46"/>
      <c r="L1277" s="46"/>
      <c r="Q1277" s="46"/>
      <c r="R1277" s="46"/>
      <c r="T1277" s="46"/>
    </row>
    <row r="1278" spans="8:20" s="43" customFormat="1">
      <c r="H1278" s="46"/>
      <c r="J1278" s="46"/>
      <c r="L1278" s="46"/>
      <c r="Q1278" s="46"/>
      <c r="R1278" s="46"/>
      <c r="T1278" s="46"/>
    </row>
    <row r="1279" spans="8:20" s="43" customFormat="1">
      <c r="H1279" s="46"/>
      <c r="J1279" s="46"/>
      <c r="L1279" s="46"/>
      <c r="Q1279" s="46"/>
      <c r="R1279" s="46"/>
      <c r="T1279" s="46"/>
    </row>
    <row r="1280" spans="8:20" s="43" customFormat="1">
      <c r="H1280" s="46"/>
      <c r="J1280" s="46"/>
      <c r="L1280" s="46"/>
      <c r="Q1280" s="46"/>
      <c r="R1280" s="46"/>
      <c r="T1280" s="46"/>
    </row>
    <row r="1281" spans="8:20" s="43" customFormat="1">
      <c r="H1281" s="46"/>
      <c r="J1281" s="46"/>
      <c r="L1281" s="46"/>
      <c r="Q1281" s="46"/>
      <c r="R1281" s="46"/>
      <c r="T1281" s="46"/>
    </row>
    <row r="1282" spans="8:20" s="43" customFormat="1">
      <c r="H1282" s="46"/>
      <c r="J1282" s="46"/>
      <c r="L1282" s="46"/>
      <c r="Q1282" s="46"/>
      <c r="R1282" s="46"/>
      <c r="T1282" s="46"/>
    </row>
    <row r="1283" spans="8:20" s="43" customFormat="1">
      <c r="H1283" s="46"/>
      <c r="J1283" s="46"/>
      <c r="L1283" s="46"/>
      <c r="Q1283" s="46"/>
      <c r="R1283" s="46"/>
      <c r="T1283" s="46"/>
    </row>
    <row r="1284" spans="8:20" s="43" customFormat="1">
      <c r="H1284" s="46"/>
      <c r="J1284" s="46"/>
      <c r="L1284" s="46"/>
      <c r="Q1284" s="46"/>
      <c r="R1284" s="46"/>
      <c r="T1284" s="46"/>
    </row>
    <row r="1285" spans="8:20" s="43" customFormat="1">
      <c r="H1285" s="46"/>
      <c r="J1285" s="46"/>
      <c r="L1285" s="46"/>
      <c r="Q1285" s="46"/>
      <c r="R1285" s="46"/>
      <c r="T1285" s="46"/>
    </row>
    <row r="1286" spans="8:20" s="43" customFormat="1">
      <c r="H1286" s="46"/>
      <c r="J1286" s="46"/>
      <c r="L1286" s="46"/>
      <c r="Q1286" s="46"/>
      <c r="R1286" s="46"/>
      <c r="T1286" s="46"/>
    </row>
    <row r="1287" spans="8:20" s="43" customFormat="1">
      <c r="H1287" s="46"/>
      <c r="J1287" s="46"/>
      <c r="L1287" s="46"/>
      <c r="Q1287" s="46"/>
      <c r="R1287" s="46"/>
      <c r="T1287" s="46"/>
    </row>
    <row r="1288" spans="8:20" s="43" customFormat="1">
      <c r="H1288" s="46"/>
      <c r="J1288" s="46"/>
      <c r="L1288" s="46"/>
      <c r="Q1288" s="46"/>
      <c r="R1288" s="46"/>
      <c r="T1288" s="46"/>
    </row>
    <row r="1289" spans="8:20" s="43" customFormat="1">
      <c r="H1289" s="46"/>
      <c r="J1289" s="46"/>
      <c r="L1289" s="46"/>
      <c r="Q1289" s="46"/>
      <c r="R1289" s="46"/>
      <c r="T1289" s="46"/>
    </row>
    <row r="1290" spans="8:20" s="43" customFormat="1">
      <c r="H1290" s="46"/>
      <c r="J1290" s="46"/>
      <c r="L1290" s="46"/>
      <c r="Q1290" s="46"/>
      <c r="R1290" s="46"/>
      <c r="T1290" s="46"/>
    </row>
    <row r="1291" spans="8:20" s="43" customFormat="1">
      <c r="H1291" s="46"/>
      <c r="J1291" s="46"/>
      <c r="L1291" s="46"/>
      <c r="Q1291" s="46"/>
      <c r="R1291" s="46"/>
      <c r="T1291" s="46"/>
    </row>
    <row r="1292" spans="8:20" s="43" customFormat="1">
      <c r="H1292" s="46"/>
      <c r="J1292" s="46"/>
      <c r="L1292" s="46"/>
      <c r="Q1292" s="46"/>
      <c r="R1292" s="46"/>
      <c r="T1292" s="46"/>
    </row>
    <row r="1293" spans="8:20" s="43" customFormat="1">
      <c r="H1293" s="46"/>
      <c r="J1293" s="46"/>
      <c r="L1293" s="46"/>
      <c r="Q1293" s="46"/>
      <c r="R1293" s="46"/>
      <c r="T1293" s="46"/>
    </row>
    <row r="1294" spans="8:20" s="43" customFormat="1">
      <c r="H1294" s="46"/>
      <c r="J1294" s="46"/>
      <c r="L1294" s="46"/>
      <c r="Q1294" s="46"/>
      <c r="R1294" s="46"/>
      <c r="T1294" s="46"/>
    </row>
    <row r="1295" spans="8:20" s="43" customFormat="1">
      <c r="H1295" s="46"/>
      <c r="J1295" s="46"/>
      <c r="L1295" s="46"/>
      <c r="Q1295" s="46"/>
      <c r="R1295" s="46"/>
      <c r="T1295" s="46"/>
    </row>
    <row r="1296" spans="8:20" s="43" customFormat="1">
      <c r="H1296" s="46"/>
      <c r="J1296" s="46"/>
      <c r="L1296" s="46"/>
      <c r="Q1296" s="46"/>
      <c r="R1296" s="46"/>
      <c r="T1296" s="46"/>
    </row>
    <row r="1297" spans="8:20" s="43" customFormat="1">
      <c r="H1297" s="46"/>
      <c r="J1297" s="46"/>
      <c r="L1297" s="46"/>
      <c r="Q1297" s="46"/>
      <c r="R1297" s="46"/>
      <c r="T1297" s="46"/>
    </row>
    <row r="1298" spans="8:20" s="43" customFormat="1">
      <c r="H1298" s="46"/>
      <c r="J1298" s="46"/>
      <c r="L1298" s="46"/>
      <c r="Q1298" s="46"/>
      <c r="R1298" s="46"/>
      <c r="T1298" s="46"/>
    </row>
    <row r="1299" spans="8:20" s="43" customFormat="1">
      <c r="H1299" s="46"/>
      <c r="J1299" s="46"/>
      <c r="L1299" s="46"/>
      <c r="Q1299" s="46"/>
      <c r="R1299" s="46"/>
      <c r="T1299" s="46"/>
    </row>
    <row r="1300" spans="8:20" s="43" customFormat="1">
      <c r="H1300" s="46"/>
      <c r="J1300" s="46"/>
      <c r="L1300" s="46"/>
      <c r="Q1300" s="46"/>
      <c r="R1300" s="46"/>
      <c r="T1300" s="46"/>
    </row>
    <row r="1301" spans="8:20" s="43" customFormat="1">
      <c r="H1301" s="46"/>
      <c r="J1301" s="46"/>
      <c r="L1301" s="46"/>
      <c r="Q1301" s="46"/>
      <c r="R1301" s="46"/>
      <c r="T1301" s="46"/>
    </row>
    <row r="1302" spans="8:20" s="43" customFormat="1">
      <c r="H1302" s="46"/>
      <c r="J1302" s="46"/>
      <c r="L1302" s="46"/>
      <c r="Q1302" s="46"/>
      <c r="R1302" s="46"/>
      <c r="T1302" s="46"/>
    </row>
    <row r="1303" spans="8:20" s="43" customFormat="1">
      <c r="H1303" s="46"/>
      <c r="J1303" s="46"/>
      <c r="L1303" s="46"/>
      <c r="Q1303" s="46"/>
      <c r="R1303" s="46"/>
      <c r="T1303" s="46"/>
    </row>
    <row r="1304" spans="8:20" s="43" customFormat="1">
      <c r="H1304" s="46"/>
      <c r="J1304" s="46"/>
      <c r="L1304" s="46"/>
      <c r="Q1304" s="46"/>
      <c r="R1304" s="46"/>
      <c r="T1304" s="46"/>
    </row>
    <row r="1305" spans="8:20" s="43" customFormat="1">
      <c r="H1305" s="46"/>
      <c r="J1305" s="46"/>
      <c r="L1305" s="46"/>
      <c r="Q1305" s="46"/>
      <c r="R1305" s="46"/>
      <c r="T1305" s="46"/>
    </row>
    <row r="1306" spans="8:20" s="43" customFormat="1">
      <c r="H1306" s="46"/>
      <c r="J1306" s="46"/>
      <c r="L1306" s="46"/>
      <c r="Q1306" s="46"/>
      <c r="R1306" s="46"/>
      <c r="T1306" s="46"/>
    </row>
    <row r="1307" spans="8:20" s="43" customFormat="1">
      <c r="H1307" s="46"/>
      <c r="J1307" s="46"/>
      <c r="L1307" s="46"/>
      <c r="Q1307" s="46"/>
      <c r="R1307" s="46"/>
      <c r="T1307" s="46"/>
    </row>
    <row r="1308" spans="8:20" s="43" customFormat="1">
      <c r="H1308" s="46"/>
      <c r="J1308" s="46"/>
      <c r="L1308" s="46"/>
      <c r="Q1308" s="46"/>
      <c r="R1308" s="46"/>
      <c r="T1308" s="46"/>
    </row>
    <row r="1309" spans="8:20" s="43" customFormat="1">
      <c r="H1309" s="46"/>
      <c r="J1309" s="46"/>
      <c r="L1309" s="46"/>
      <c r="Q1309" s="46"/>
      <c r="R1309" s="46"/>
      <c r="T1309" s="46"/>
    </row>
    <row r="1310" spans="8:20" s="43" customFormat="1">
      <c r="H1310" s="46"/>
      <c r="J1310" s="46"/>
      <c r="L1310" s="46"/>
      <c r="Q1310" s="46"/>
      <c r="R1310" s="46"/>
      <c r="T1310" s="46"/>
    </row>
    <row r="1311" spans="8:20" s="43" customFormat="1">
      <c r="H1311" s="46"/>
      <c r="J1311" s="46"/>
      <c r="L1311" s="46"/>
      <c r="Q1311" s="46"/>
      <c r="R1311" s="46"/>
      <c r="T1311" s="46"/>
    </row>
    <row r="1312" spans="8:20" s="43" customFormat="1">
      <c r="H1312" s="46"/>
      <c r="J1312" s="46"/>
      <c r="L1312" s="46"/>
      <c r="Q1312" s="46"/>
      <c r="R1312" s="46"/>
      <c r="T1312" s="46"/>
    </row>
    <row r="1313" spans="8:20" s="43" customFormat="1">
      <c r="H1313" s="46"/>
      <c r="J1313" s="46"/>
      <c r="L1313" s="46"/>
      <c r="Q1313" s="46"/>
      <c r="R1313" s="46"/>
      <c r="T1313" s="46"/>
    </row>
    <row r="1314" spans="8:20" s="43" customFormat="1">
      <c r="H1314" s="46"/>
      <c r="J1314" s="46"/>
      <c r="L1314" s="46"/>
      <c r="Q1314" s="46"/>
      <c r="R1314" s="46"/>
      <c r="T1314" s="46"/>
    </row>
    <row r="1315" spans="8:20" s="43" customFormat="1">
      <c r="H1315" s="46"/>
      <c r="J1315" s="46"/>
      <c r="L1315" s="46"/>
      <c r="Q1315" s="46"/>
      <c r="R1315" s="46"/>
      <c r="T1315" s="46"/>
    </row>
    <row r="1316" spans="8:20" s="43" customFormat="1">
      <c r="H1316" s="46"/>
      <c r="J1316" s="46"/>
      <c r="L1316" s="46"/>
      <c r="Q1316" s="46"/>
      <c r="R1316" s="46"/>
      <c r="T1316" s="46"/>
    </row>
    <row r="1317" spans="8:20" s="43" customFormat="1">
      <c r="H1317" s="46"/>
      <c r="J1317" s="46"/>
      <c r="L1317" s="46"/>
      <c r="Q1317" s="46"/>
      <c r="R1317" s="46"/>
      <c r="T1317" s="46"/>
    </row>
    <row r="1318" spans="8:20" s="43" customFormat="1">
      <c r="H1318" s="46"/>
      <c r="J1318" s="46"/>
      <c r="L1318" s="46"/>
      <c r="Q1318" s="46"/>
      <c r="R1318" s="46"/>
      <c r="T1318" s="46"/>
    </row>
    <row r="1319" spans="8:20" s="43" customFormat="1">
      <c r="H1319" s="46"/>
      <c r="J1319" s="46"/>
      <c r="L1319" s="46"/>
      <c r="Q1319" s="46"/>
      <c r="R1319" s="46"/>
      <c r="T1319" s="46"/>
    </row>
    <row r="1320" spans="8:20" s="43" customFormat="1">
      <c r="H1320" s="46"/>
      <c r="J1320" s="46"/>
      <c r="L1320" s="46"/>
      <c r="Q1320" s="46"/>
      <c r="R1320" s="46"/>
      <c r="T1320" s="46"/>
    </row>
    <row r="1321" spans="8:20" s="43" customFormat="1">
      <c r="H1321" s="46"/>
      <c r="J1321" s="46"/>
      <c r="L1321" s="46"/>
      <c r="Q1321" s="46"/>
      <c r="R1321" s="46"/>
      <c r="T1321" s="46"/>
    </row>
    <row r="1322" spans="8:20" s="43" customFormat="1">
      <c r="H1322" s="46"/>
      <c r="J1322" s="46"/>
      <c r="L1322" s="46"/>
      <c r="Q1322" s="46"/>
      <c r="R1322" s="46"/>
      <c r="T1322" s="46"/>
    </row>
    <row r="1323" spans="8:20" s="43" customFormat="1">
      <c r="H1323" s="46"/>
      <c r="J1323" s="46"/>
      <c r="L1323" s="46"/>
      <c r="Q1323" s="46"/>
      <c r="R1323" s="46"/>
      <c r="T1323" s="46"/>
    </row>
    <row r="1324" spans="8:20" s="43" customFormat="1">
      <c r="H1324" s="46"/>
      <c r="J1324" s="46"/>
      <c r="L1324" s="46"/>
      <c r="Q1324" s="46"/>
      <c r="R1324" s="46"/>
      <c r="T1324" s="46"/>
    </row>
    <row r="1325" spans="8:20" s="43" customFormat="1">
      <c r="H1325" s="46"/>
      <c r="J1325" s="46"/>
      <c r="L1325" s="46"/>
      <c r="Q1325" s="46"/>
      <c r="R1325" s="46"/>
      <c r="T1325" s="46"/>
    </row>
    <row r="1326" spans="8:20" s="43" customFormat="1">
      <c r="H1326" s="46"/>
      <c r="J1326" s="46"/>
      <c r="L1326" s="46"/>
      <c r="Q1326" s="46"/>
      <c r="R1326" s="46"/>
      <c r="T1326" s="46"/>
    </row>
    <row r="1327" spans="8:20" s="43" customFormat="1">
      <c r="H1327" s="46"/>
      <c r="J1327" s="46"/>
      <c r="L1327" s="46"/>
      <c r="Q1327" s="46"/>
      <c r="R1327" s="46"/>
      <c r="T1327" s="46"/>
    </row>
    <row r="1328" spans="8:20" s="43" customFormat="1">
      <c r="H1328" s="46"/>
      <c r="J1328" s="46"/>
      <c r="L1328" s="46"/>
      <c r="Q1328" s="46"/>
      <c r="R1328" s="46"/>
      <c r="T1328" s="46"/>
    </row>
    <row r="1329" spans="8:20" s="43" customFormat="1">
      <c r="H1329" s="46"/>
      <c r="J1329" s="46"/>
      <c r="L1329" s="46"/>
      <c r="Q1329" s="46"/>
      <c r="R1329" s="46"/>
      <c r="T1329" s="46"/>
    </row>
    <row r="1330" spans="8:20" s="43" customFormat="1">
      <c r="H1330" s="46"/>
      <c r="J1330" s="46"/>
      <c r="L1330" s="46"/>
      <c r="Q1330" s="46"/>
      <c r="R1330" s="46"/>
      <c r="T1330" s="46"/>
    </row>
    <row r="1331" spans="8:20" s="43" customFormat="1">
      <c r="H1331" s="46"/>
      <c r="J1331" s="46"/>
      <c r="L1331" s="46"/>
      <c r="Q1331" s="46"/>
      <c r="R1331" s="46"/>
      <c r="T1331" s="46"/>
    </row>
    <row r="1332" spans="8:20" s="43" customFormat="1">
      <c r="H1332" s="46"/>
      <c r="J1332" s="46"/>
      <c r="L1332" s="46"/>
      <c r="Q1332" s="46"/>
      <c r="R1332" s="46"/>
      <c r="T1332" s="46"/>
    </row>
    <row r="1333" spans="8:20" s="43" customFormat="1">
      <c r="H1333" s="46"/>
      <c r="J1333" s="46"/>
      <c r="L1333" s="46"/>
      <c r="Q1333" s="46"/>
      <c r="R1333" s="46"/>
      <c r="T1333" s="46"/>
    </row>
    <row r="1334" spans="8:20" s="43" customFormat="1">
      <c r="H1334" s="46"/>
      <c r="J1334" s="46"/>
      <c r="L1334" s="46"/>
      <c r="Q1334" s="46"/>
      <c r="R1334" s="46"/>
      <c r="T1334" s="46"/>
    </row>
    <row r="1335" spans="8:20" s="43" customFormat="1">
      <c r="H1335" s="46"/>
      <c r="J1335" s="46"/>
      <c r="L1335" s="46"/>
      <c r="Q1335" s="46"/>
      <c r="R1335" s="46"/>
      <c r="T1335" s="46"/>
    </row>
    <row r="1336" spans="8:20" s="43" customFormat="1">
      <c r="H1336" s="46"/>
      <c r="J1336" s="46"/>
      <c r="L1336" s="46"/>
      <c r="Q1336" s="46"/>
      <c r="R1336" s="46"/>
      <c r="T1336" s="46"/>
    </row>
    <row r="1337" spans="8:20" s="43" customFormat="1">
      <c r="H1337" s="46"/>
      <c r="J1337" s="46"/>
      <c r="L1337" s="46"/>
      <c r="Q1337" s="46"/>
      <c r="R1337" s="46"/>
      <c r="T1337" s="46"/>
    </row>
    <row r="1338" spans="8:20" s="43" customFormat="1">
      <c r="H1338" s="46"/>
      <c r="J1338" s="46"/>
      <c r="L1338" s="46"/>
      <c r="Q1338" s="46"/>
      <c r="R1338" s="46"/>
      <c r="T1338" s="46"/>
    </row>
    <row r="1339" spans="8:20" s="43" customFormat="1">
      <c r="H1339" s="46"/>
      <c r="J1339" s="46"/>
      <c r="L1339" s="46"/>
      <c r="Q1339" s="46"/>
      <c r="R1339" s="46"/>
      <c r="T1339" s="46"/>
    </row>
    <row r="1340" spans="8:20" s="43" customFormat="1">
      <c r="H1340" s="46"/>
      <c r="J1340" s="46"/>
      <c r="L1340" s="46"/>
      <c r="Q1340" s="46"/>
      <c r="R1340" s="46"/>
      <c r="T1340" s="46"/>
    </row>
    <row r="1341" spans="8:20" s="43" customFormat="1">
      <c r="H1341" s="46"/>
      <c r="J1341" s="46"/>
      <c r="L1341" s="46"/>
      <c r="Q1341" s="46"/>
      <c r="R1341" s="46"/>
      <c r="T1341" s="46"/>
    </row>
    <row r="1342" spans="8:20" s="43" customFormat="1">
      <c r="H1342" s="46"/>
      <c r="J1342" s="46"/>
      <c r="L1342" s="46"/>
      <c r="Q1342" s="46"/>
      <c r="R1342" s="46"/>
      <c r="T1342" s="46"/>
    </row>
    <row r="1343" spans="8:20" s="43" customFormat="1">
      <c r="H1343" s="46"/>
      <c r="J1343" s="46"/>
      <c r="L1343" s="46"/>
      <c r="Q1343" s="46"/>
      <c r="R1343" s="46"/>
      <c r="T1343" s="46"/>
    </row>
    <row r="1344" spans="8:20" s="43" customFormat="1">
      <c r="H1344" s="46"/>
      <c r="J1344" s="46"/>
      <c r="L1344" s="46"/>
      <c r="Q1344" s="46"/>
      <c r="R1344" s="46"/>
      <c r="T1344" s="46"/>
    </row>
    <row r="1345" spans="8:20" s="43" customFormat="1">
      <c r="H1345" s="46"/>
      <c r="J1345" s="46"/>
      <c r="L1345" s="46"/>
      <c r="Q1345" s="46"/>
      <c r="R1345" s="46"/>
      <c r="T1345" s="46"/>
    </row>
    <row r="1346" spans="8:20" s="43" customFormat="1">
      <c r="H1346" s="46"/>
      <c r="J1346" s="46"/>
      <c r="L1346" s="46"/>
      <c r="Q1346" s="46"/>
      <c r="R1346" s="46"/>
      <c r="T1346" s="46"/>
    </row>
    <row r="1347" spans="8:20" s="43" customFormat="1">
      <c r="H1347" s="46"/>
      <c r="J1347" s="46"/>
      <c r="L1347" s="46"/>
      <c r="Q1347" s="46"/>
      <c r="R1347" s="46"/>
      <c r="T1347" s="46"/>
    </row>
    <row r="1348" spans="8:20" s="43" customFormat="1">
      <c r="H1348" s="46"/>
      <c r="J1348" s="46"/>
      <c r="L1348" s="46"/>
      <c r="Q1348" s="46"/>
      <c r="R1348" s="46"/>
      <c r="T1348" s="46"/>
    </row>
    <row r="1349" spans="8:20" s="43" customFormat="1">
      <c r="H1349" s="46"/>
      <c r="J1349" s="46"/>
      <c r="L1349" s="46"/>
      <c r="Q1349" s="46"/>
      <c r="R1349" s="46"/>
      <c r="T1349" s="46"/>
    </row>
    <row r="1350" spans="8:20" s="43" customFormat="1">
      <c r="H1350" s="46"/>
      <c r="J1350" s="46"/>
      <c r="L1350" s="46"/>
      <c r="Q1350" s="46"/>
      <c r="R1350" s="46"/>
      <c r="T1350" s="46"/>
    </row>
    <row r="1351" spans="8:20" s="43" customFormat="1">
      <c r="H1351" s="46"/>
      <c r="J1351" s="46"/>
      <c r="L1351" s="46"/>
      <c r="Q1351" s="46"/>
      <c r="R1351" s="46"/>
      <c r="T1351" s="46"/>
    </row>
    <row r="1352" spans="8:20" s="43" customFormat="1">
      <c r="H1352" s="46"/>
      <c r="J1352" s="46"/>
      <c r="L1352" s="46"/>
      <c r="Q1352" s="46"/>
      <c r="R1352" s="46"/>
      <c r="T1352" s="46"/>
    </row>
    <row r="1353" spans="8:20" s="43" customFormat="1">
      <c r="H1353" s="46"/>
      <c r="J1353" s="46"/>
      <c r="L1353" s="46"/>
      <c r="Q1353" s="46"/>
      <c r="R1353" s="46"/>
      <c r="T1353" s="46"/>
    </row>
    <row r="1354" spans="8:20" s="43" customFormat="1">
      <c r="H1354" s="46"/>
      <c r="J1354" s="46"/>
      <c r="L1354" s="46"/>
      <c r="Q1354" s="46"/>
      <c r="R1354" s="46"/>
      <c r="T1354" s="46"/>
    </row>
    <row r="1355" spans="8:20" s="43" customFormat="1">
      <c r="H1355" s="46"/>
      <c r="J1355" s="46"/>
      <c r="L1355" s="46"/>
      <c r="Q1355" s="46"/>
      <c r="R1355" s="46"/>
      <c r="T1355" s="46"/>
    </row>
    <row r="1356" spans="8:20" s="43" customFormat="1">
      <c r="H1356" s="46"/>
      <c r="J1356" s="46"/>
      <c r="L1356" s="46"/>
      <c r="Q1356" s="46"/>
      <c r="R1356" s="46"/>
      <c r="T1356" s="46"/>
    </row>
    <row r="1357" spans="8:20" s="43" customFormat="1">
      <c r="H1357" s="46"/>
      <c r="J1357" s="46"/>
      <c r="L1357" s="46"/>
      <c r="Q1357" s="46"/>
      <c r="R1357" s="46"/>
      <c r="T1357" s="46"/>
    </row>
    <row r="1358" spans="8:20" s="43" customFormat="1">
      <c r="H1358" s="46"/>
      <c r="J1358" s="46"/>
      <c r="L1358" s="46"/>
      <c r="Q1358" s="46"/>
      <c r="R1358" s="46"/>
      <c r="T1358" s="46"/>
    </row>
    <row r="1359" spans="8:20" s="43" customFormat="1">
      <c r="H1359" s="46"/>
      <c r="J1359" s="46"/>
      <c r="L1359" s="46"/>
      <c r="Q1359" s="46"/>
      <c r="R1359" s="46"/>
      <c r="T1359" s="46"/>
    </row>
    <row r="1360" spans="8:20" s="43" customFormat="1">
      <c r="H1360" s="46"/>
      <c r="J1360" s="46"/>
      <c r="L1360" s="46"/>
      <c r="Q1360" s="46"/>
      <c r="R1360" s="46"/>
      <c r="T1360" s="46"/>
    </row>
    <row r="1361" spans="8:20" s="43" customFormat="1">
      <c r="H1361" s="46"/>
      <c r="J1361" s="46"/>
      <c r="L1361" s="46"/>
      <c r="Q1361" s="46"/>
      <c r="R1361" s="46"/>
      <c r="T1361" s="46"/>
    </row>
    <row r="1362" spans="8:20" s="43" customFormat="1">
      <c r="H1362" s="46"/>
      <c r="J1362" s="46"/>
      <c r="L1362" s="46"/>
      <c r="Q1362" s="46"/>
      <c r="R1362" s="46"/>
      <c r="T1362" s="46"/>
    </row>
    <row r="1363" spans="8:20" s="43" customFormat="1">
      <c r="H1363" s="46"/>
      <c r="J1363" s="46"/>
      <c r="L1363" s="46"/>
      <c r="Q1363" s="46"/>
      <c r="R1363" s="46"/>
      <c r="T1363" s="46"/>
    </row>
    <row r="1364" spans="8:20" s="43" customFormat="1">
      <c r="H1364" s="46"/>
      <c r="J1364" s="46"/>
      <c r="L1364" s="46"/>
      <c r="Q1364" s="46"/>
      <c r="R1364" s="46"/>
      <c r="T1364" s="46"/>
    </row>
    <row r="1365" spans="8:20" s="43" customFormat="1">
      <c r="H1365" s="46"/>
      <c r="J1365" s="46"/>
      <c r="L1365" s="46"/>
      <c r="Q1365" s="46"/>
      <c r="R1365" s="46"/>
      <c r="T1365" s="46"/>
    </row>
    <row r="1366" spans="8:20" s="43" customFormat="1">
      <c r="H1366" s="46"/>
      <c r="J1366" s="46"/>
      <c r="L1366" s="46"/>
      <c r="Q1366" s="46"/>
      <c r="R1366" s="46"/>
      <c r="T1366" s="46"/>
    </row>
    <row r="1367" spans="8:20" s="43" customFormat="1">
      <c r="H1367" s="46"/>
      <c r="J1367" s="46"/>
      <c r="L1367" s="46"/>
      <c r="Q1367" s="46"/>
      <c r="R1367" s="46"/>
      <c r="T1367" s="46"/>
    </row>
    <row r="1368" spans="8:20" s="43" customFormat="1">
      <c r="H1368" s="46"/>
      <c r="J1368" s="46"/>
      <c r="L1368" s="46"/>
      <c r="Q1368" s="46"/>
      <c r="R1368" s="46"/>
      <c r="T1368" s="46"/>
    </row>
    <row r="1369" spans="8:20" s="43" customFormat="1">
      <c r="H1369" s="46"/>
      <c r="J1369" s="46"/>
      <c r="L1369" s="46"/>
      <c r="Q1369" s="46"/>
      <c r="R1369" s="46"/>
      <c r="T1369" s="46"/>
    </row>
    <row r="1370" spans="8:20" s="43" customFormat="1">
      <c r="H1370" s="46"/>
      <c r="J1370" s="46"/>
      <c r="L1370" s="46"/>
      <c r="Q1370" s="46"/>
      <c r="R1370" s="46"/>
      <c r="T1370" s="46"/>
    </row>
    <row r="1371" spans="8:20" s="43" customFormat="1">
      <c r="H1371" s="46"/>
      <c r="J1371" s="46"/>
      <c r="L1371" s="46"/>
      <c r="Q1371" s="46"/>
      <c r="R1371" s="46"/>
      <c r="T1371" s="46"/>
    </row>
    <row r="1372" spans="8:20" s="43" customFormat="1">
      <c r="H1372" s="46"/>
      <c r="J1372" s="46"/>
      <c r="L1372" s="46"/>
      <c r="Q1372" s="46"/>
      <c r="R1372" s="46"/>
      <c r="T1372" s="46"/>
    </row>
    <row r="1373" spans="8:20" s="43" customFormat="1">
      <c r="H1373" s="46"/>
      <c r="J1373" s="46"/>
      <c r="L1373" s="46"/>
      <c r="Q1373" s="46"/>
      <c r="R1373" s="46"/>
      <c r="T1373" s="46"/>
    </row>
    <row r="1374" spans="8:20" s="43" customFormat="1">
      <c r="H1374" s="46"/>
      <c r="J1374" s="46"/>
      <c r="L1374" s="46"/>
      <c r="Q1374" s="46"/>
      <c r="R1374" s="46"/>
      <c r="T1374" s="46"/>
    </row>
    <row r="1375" spans="8:20" s="43" customFormat="1">
      <c r="H1375" s="46"/>
      <c r="J1375" s="46"/>
      <c r="L1375" s="46"/>
      <c r="Q1375" s="46"/>
      <c r="R1375" s="46"/>
      <c r="T1375" s="46"/>
    </row>
    <row r="1376" spans="8:20" s="43" customFormat="1">
      <c r="H1376" s="46"/>
      <c r="J1376" s="46"/>
      <c r="L1376" s="46"/>
      <c r="Q1376" s="46"/>
      <c r="R1376" s="46"/>
      <c r="T1376" s="46"/>
    </row>
    <row r="1377" spans="8:20" s="43" customFormat="1">
      <c r="H1377" s="46"/>
      <c r="J1377" s="46"/>
      <c r="L1377" s="46"/>
      <c r="Q1377" s="46"/>
      <c r="R1377" s="46"/>
      <c r="T1377" s="46"/>
    </row>
    <row r="1378" spans="8:20" s="43" customFormat="1">
      <c r="H1378" s="46"/>
      <c r="J1378" s="46"/>
      <c r="L1378" s="46"/>
      <c r="Q1378" s="46"/>
      <c r="R1378" s="46"/>
      <c r="T1378" s="46"/>
    </row>
    <row r="1379" spans="8:20" s="43" customFormat="1">
      <c r="H1379" s="46"/>
      <c r="J1379" s="46"/>
      <c r="L1379" s="46"/>
      <c r="Q1379" s="46"/>
      <c r="R1379" s="46"/>
      <c r="T1379" s="46"/>
    </row>
    <row r="1380" spans="8:20" s="43" customFormat="1">
      <c r="H1380" s="46"/>
      <c r="J1380" s="46"/>
      <c r="L1380" s="46"/>
      <c r="Q1380" s="46"/>
      <c r="R1380" s="46"/>
      <c r="T1380" s="46"/>
    </row>
    <row r="1381" spans="8:20" s="43" customFormat="1">
      <c r="H1381" s="46"/>
      <c r="J1381" s="46"/>
      <c r="L1381" s="46"/>
      <c r="Q1381" s="46"/>
      <c r="R1381" s="46"/>
      <c r="T1381" s="46"/>
    </row>
    <row r="1382" spans="8:20" s="43" customFormat="1">
      <c r="H1382" s="46"/>
      <c r="J1382" s="46"/>
      <c r="L1382" s="46"/>
      <c r="Q1382" s="46"/>
      <c r="R1382" s="46"/>
      <c r="T1382" s="46"/>
    </row>
    <row r="1383" spans="8:20" s="43" customFormat="1">
      <c r="H1383" s="46"/>
      <c r="J1383" s="46"/>
      <c r="L1383" s="46"/>
      <c r="Q1383" s="46"/>
      <c r="R1383" s="46"/>
      <c r="T1383" s="46"/>
    </row>
    <row r="1384" spans="8:20" s="43" customFormat="1">
      <c r="H1384" s="46"/>
      <c r="J1384" s="46"/>
      <c r="L1384" s="46"/>
      <c r="Q1384" s="46"/>
      <c r="R1384" s="46"/>
      <c r="T1384" s="46"/>
    </row>
    <row r="1385" spans="8:20" s="43" customFormat="1">
      <c r="H1385" s="46"/>
      <c r="J1385" s="46"/>
      <c r="L1385" s="46"/>
      <c r="Q1385" s="46"/>
      <c r="R1385" s="46"/>
      <c r="T1385" s="46"/>
    </row>
    <row r="1386" spans="8:20" s="43" customFormat="1">
      <c r="H1386" s="46"/>
      <c r="J1386" s="46"/>
      <c r="L1386" s="46"/>
      <c r="Q1386" s="46"/>
      <c r="R1386" s="46"/>
      <c r="T1386" s="46"/>
    </row>
    <row r="1387" spans="8:20" s="43" customFormat="1">
      <c r="H1387" s="46"/>
      <c r="J1387" s="46"/>
      <c r="L1387" s="46"/>
      <c r="Q1387" s="46"/>
      <c r="R1387" s="46"/>
      <c r="T1387" s="46"/>
    </row>
    <row r="1388" spans="8:20" s="43" customFormat="1">
      <c r="H1388" s="46"/>
      <c r="J1388" s="46"/>
      <c r="L1388" s="46"/>
      <c r="Q1388" s="46"/>
      <c r="R1388" s="46"/>
      <c r="T1388" s="46"/>
    </row>
    <row r="1389" spans="8:20" s="43" customFormat="1">
      <c r="H1389" s="46"/>
      <c r="J1389" s="46"/>
      <c r="L1389" s="46"/>
      <c r="Q1389" s="46"/>
      <c r="R1389" s="46"/>
      <c r="T1389" s="46"/>
    </row>
    <row r="1390" spans="8:20" s="43" customFormat="1">
      <c r="H1390" s="46"/>
      <c r="J1390" s="46"/>
      <c r="L1390" s="46"/>
      <c r="Q1390" s="46"/>
      <c r="R1390" s="46"/>
      <c r="T1390" s="46"/>
    </row>
    <row r="1391" spans="8:20" s="43" customFormat="1">
      <c r="H1391" s="46"/>
      <c r="J1391" s="46"/>
      <c r="L1391" s="46"/>
      <c r="Q1391" s="46"/>
      <c r="R1391" s="46"/>
      <c r="T1391" s="46"/>
    </row>
    <row r="1392" spans="8:20" s="43" customFormat="1">
      <c r="H1392" s="46"/>
      <c r="J1392" s="46"/>
      <c r="L1392" s="46"/>
      <c r="Q1392" s="46"/>
      <c r="R1392" s="46"/>
      <c r="T1392" s="46"/>
    </row>
    <row r="1393" spans="8:20" s="43" customFormat="1">
      <c r="H1393" s="46"/>
      <c r="J1393" s="46"/>
      <c r="L1393" s="46"/>
      <c r="Q1393" s="46"/>
      <c r="R1393" s="46"/>
      <c r="T1393" s="46"/>
    </row>
    <row r="1394" spans="8:20" s="43" customFormat="1">
      <c r="H1394" s="46"/>
      <c r="J1394" s="46"/>
      <c r="L1394" s="46"/>
      <c r="Q1394" s="46"/>
      <c r="R1394" s="46"/>
      <c r="T1394" s="46"/>
    </row>
    <row r="1395" spans="8:20" s="43" customFormat="1">
      <c r="H1395" s="46"/>
      <c r="J1395" s="46"/>
      <c r="L1395" s="46"/>
      <c r="Q1395" s="46"/>
      <c r="R1395" s="46"/>
      <c r="T1395" s="46"/>
    </row>
    <row r="1396" spans="8:20" s="43" customFormat="1">
      <c r="H1396" s="46"/>
      <c r="J1396" s="46"/>
      <c r="L1396" s="46"/>
      <c r="Q1396" s="46"/>
      <c r="R1396" s="46"/>
      <c r="T1396" s="46"/>
    </row>
    <row r="1397" spans="8:20" s="43" customFormat="1">
      <c r="H1397" s="46"/>
      <c r="J1397" s="46"/>
      <c r="L1397" s="46"/>
      <c r="Q1397" s="46"/>
      <c r="R1397" s="46"/>
      <c r="T1397" s="46"/>
    </row>
    <row r="1398" spans="8:20" s="43" customFormat="1">
      <c r="H1398" s="46"/>
      <c r="J1398" s="46"/>
      <c r="L1398" s="46"/>
      <c r="Q1398" s="46"/>
      <c r="R1398" s="46"/>
      <c r="T1398" s="46"/>
    </row>
    <row r="1399" spans="8:20" s="43" customFormat="1">
      <c r="H1399" s="46"/>
      <c r="J1399" s="46"/>
      <c r="L1399" s="46"/>
      <c r="Q1399" s="46"/>
      <c r="R1399" s="46"/>
      <c r="T1399" s="46"/>
    </row>
    <row r="1400" spans="8:20" s="43" customFormat="1">
      <c r="H1400" s="46"/>
      <c r="J1400" s="46"/>
      <c r="L1400" s="46"/>
      <c r="Q1400" s="46"/>
      <c r="R1400" s="46"/>
      <c r="T1400" s="46"/>
    </row>
    <row r="1401" spans="8:20" s="43" customFormat="1">
      <c r="H1401" s="46"/>
      <c r="J1401" s="46"/>
      <c r="L1401" s="46"/>
      <c r="Q1401" s="46"/>
      <c r="R1401" s="46"/>
      <c r="T1401" s="46"/>
    </row>
    <row r="1402" spans="8:20" s="43" customFormat="1">
      <c r="H1402" s="46"/>
      <c r="J1402" s="46"/>
      <c r="L1402" s="46"/>
      <c r="Q1402" s="46"/>
      <c r="R1402" s="46"/>
      <c r="T1402" s="46"/>
    </row>
    <row r="1403" spans="8:20" s="43" customFormat="1">
      <c r="H1403" s="46"/>
      <c r="J1403" s="46"/>
      <c r="L1403" s="46"/>
      <c r="Q1403" s="46"/>
      <c r="R1403" s="46"/>
      <c r="T1403" s="46"/>
    </row>
    <row r="1404" spans="8:20" s="43" customFormat="1">
      <c r="H1404" s="46"/>
      <c r="J1404" s="46"/>
      <c r="L1404" s="46"/>
      <c r="Q1404" s="46"/>
      <c r="R1404" s="46"/>
      <c r="T1404" s="46"/>
    </row>
    <row r="1405" spans="8:20" s="43" customFormat="1">
      <c r="H1405" s="46"/>
      <c r="J1405" s="46"/>
      <c r="L1405" s="46"/>
      <c r="Q1405" s="46"/>
      <c r="R1405" s="46"/>
      <c r="T1405" s="46"/>
    </row>
    <row r="1406" spans="8:20" s="43" customFormat="1">
      <c r="H1406" s="46"/>
      <c r="J1406" s="46"/>
      <c r="L1406" s="46"/>
      <c r="Q1406" s="46"/>
      <c r="R1406" s="46"/>
      <c r="T1406" s="46"/>
    </row>
    <row r="1407" spans="8:20" s="43" customFormat="1">
      <c r="H1407" s="46"/>
      <c r="J1407" s="46"/>
      <c r="L1407" s="46"/>
      <c r="Q1407" s="46"/>
      <c r="R1407" s="46"/>
      <c r="T1407" s="46"/>
    </row>
    <row r="1408" spans="8:20" s="43" customFormat="1">
      <c r="H1408" s="46"/>
      <c r="J1408" s="46"/>
      <c r="L1408" s="46"/>
      <c r="Q1408" s="46"/>
      <c r="R1408" s="46"/>
      <c r="T1408" s="46"/>
    </row>
    <row r="1409" spans="8:20" s="43" customFormat="1">
      <c r="H1409" s="46"/>
      <c r="J1409" s="46"/>
      <c r="L1409" s="46"/>
      <c r="Q1409" s="46"/>
      <c r="R1409" s="46"/>
      <c r="T1409" s="46"/>
    </row>
    <row r="1410" spans="8:20" s="43" customFormat="1">
      <c r="H1410" s="46"/>
      <c r="J1410" s="46"/>
      <c r="L1410" s="46"/>
      <c r="Q1410" s="46"/>
      <c r="R1410" s="46"/>
      <c r="T1410" s="46"/>
    </row>
    <row r="1411" spans="8:20" s="43" customFormat="1">
      <c r="H1411" s="46"/>
      <c r="J1411" s="46"/>
      <c r="L1411" s="46"/>
      <c r="Q1411" s="46"/>
      <c r="R1411" s="46"/>
      <c r="T1411" s="46"/>
    </row>
    <row r="1412" spans="8:20" s="43" customFormat="1">
      <c r="H1412" s="46"/>
      <c r="J1412" s="46"/>
      <c r="L1412" s="46"/>
      <c r="Q1412" s="46"/>
      <c r="R1412" s="46"/>
      <c r="T1412" s="46"/>
    </row>
    <row r="1413" spans="8:20" s="43" customFormat="1">
      <c r="H1413" s="46"/>
      <c r="J1413" s="46"/>
      <c r="L1413" s="46"/>
      <c r="Q1413" s="46"/>
      <c r="R1413" s="46"/>
      <c r="T1413" s="46"/>
    </row>
    <row r="1414" spans="8:20" s="43" customFormat="1">
      <c r="H1414" s="46"/>
      <c r="J1414" s="46"/>
      <c r="L1414" s="46"/>
      <c r="Q1414" s="46"/>
      <c r="R1414" s="46"/>
      <c r="T1414" s="46"/>
    </row>
    <row r="1415" spans="8:20" s="43" customFormat="1">
      <c r="H1415" s="46"/>
      <c r="J1415" s="46"/>
      <c r="L1415" s="46"/>
      <c r="Q1415" s="46"/>
      <c r="R1415" s="46"/>
      <c r="T1415" s="46"/>
    </row>
    <row r="1416" spans="8:20" s="43" customFormat="1">
      <c r="H1416" s="46"/>
      <c r="J1416" s="46"/>
      <c r="L1416" s="46"/>
      <c r="Q1416" s="46"/>
      <c r="R1416" s="46"/>
      <c r="T1416" s="46"/>
    </row>
    <row r="1417" spans="8:20" s="43" customFormat="1">
      <c r="H1417" s="46"/>
      <c r="J1417" s="46"/>
      <c r="L1417" s="46"/>
      <c r="Q1417" s="46"/>
      <c r="R1417" s="46"/>
      <c r="T1417" s="46"/>
    </row>
    <row r="1418" spans="8:20" s="43" customFormat="1">
      <c r="H1418" s="46"/>
      <c r="J1418" s="46"/>
      <c r="L1418" s="46"/>
      <c r="Q1418" s="46"/>
      <c r="R1418" s="46"/>
      <c r="T1418" s="46"/>
    </row>
    <row r="1419" spans="8:20" s="43" customFormat="1">
      <c r="H1419" s="46"/>
      <c r="J1419" s="46"/>
      <c r="L1419" s="46"/>
      <c r="Q1419" s="46"/>
      <c r="R1419" s="46"/>
      <c r="T1419" s="46"/>
    </row>
    <row r="1420" spans="8:20" s="43" customFormat="1">
      <c r="H1420" s="46"/>
      <c r="J1420" s="46"/>
      <c r="L1420" s="46"/>
      <c r="Q1420" s="46"/>
      <c r="R1420" s="46"/>
      <c r="T1420" s="46"/>
    </row>
    <row r="1421" spans="8:20" s="43" customFormat="1">
      <c r="H1421" s="46"/>
      <c r="J1421" s="46"/>
      <c r="L1421" s="46"/>
      <c r="Q1421" s="46"/>
      <c r="R1421" s="46"/>
      <c r="T1421" s="46"/>
    </row>
    <row r="1422" spans="8:20" s="43" customFormat="1">
      <c r="H1422" s="46"/>
      <c r="J1422" s="46"/>
      <c r="L1422" s="46"/>
      <c r="Q1422" s="46"/>
      <c r="R1422" s="46"/>
      <c r="T1422" s="46"/>
    </row>
    <row r="1423" spans="8:20" s="43" customFormat="1">
      <c r="H1423" s="46"/>
      <c r="J1423" s="46"/>
      <c r="L1423" s="46"/>
      <c r="Q1423" s="46"/>
      <c r="R1423" s="46"/>
      <c r="T1423" s="46"/>
    </row>
    <row r="1424" spans="8:20" s="43" customFormat="1">
      <c r="H1424" s="46"/>
      <c r="J1424" s="46"/>
      <c r="L1424" s="46"/>
      <c r="Q1424" s="46"/>
      <c r="R1424" s="46"/>
      <c r="T1424" s="46"/>
    </row>
    <row r="1425" spans="8:20" s="43" customFormat="1">
      <c r="H1425" s="46"/>
      <c r="J1425" s="46"/>
      <c r="L1425" s="46"/>
      <c r="Q1425" s="46"/>
      <c r="R1425" s="46"/>
      <c r="T1425" s="46"/>
    </row>
    <row r="1426" spans="8:20" s="43" customFormat="1">
      <c r="H1426" s="46"/>
      <c r="J1426" s="46"/>
      <c r="L1426" s="46"/>
      <c r="Q1426" s="46"/>
      <c r="R1426" s="46"/>
      <c r="T1426" s="46"/>
    </row>
    <row r="1427" spans="8:20" s="43" customFormat="1">
      <c r="H1427" s="46"/>
      <c r="J1427" s="46"/>
      <c r="L1427" s="46"/>
      <c r="Q1427" s="46"/>
      <c r="R1427" s="46"/>
      <c r="T1427" s="46"/>
    </row>
    <row r="1428" spans="8:20" s="43" customFormat="1">
      <c r="H1428" s="46"/>
      <c r="J1428" s="46"/>
      <c r="L1428" s="46"/>
      <c r="Q1428" s="46"/>
      <c r="R1428" s="46"/>
      <c r="T1428" s="46"/>
    </row>
    <row r="1429" spans="8:20" s="43" customFormat="1">
      <c r="H1429" s="46"/>
      <c r="J1429" s="46"/>
      <c r="L1429" s="46"/>
      <c r="Q1429" s="46"/>
      <c r="R1429" s="46"/>
      <c r="T1429" s="46"/>
    </row>
    <row r="1430" spans="8:20" s="43" customFormat="1">
      <c r="H1430" s="46"/>
      <c r="J1430" s="46"/>
      <c r="L1430" s="46"/>
      <c r="Q1430" s="46"/>
      <c r="R1430" s="46"/>
      <c r="T1430" s="46"/>
    </row>
    <row r="1431" spans="8:20" s="43" customFormat="1">
      <c r="H1431" s="46"/>
      <c r="J1431" s="46"/>
      <c r="L1431" s="46"/>
      <c r="Q1431" s="46"/>
      <c r="R1431" s="46"/>
      <c r="T1431" s="46"/>
    </row>
    <row r="1432" spans="8:20" s="43" customFormat="1">
      <c r="H1432" s="46"/>
      <c r="J1432" s="46"/>
      <c r="L1432" s="46"/>
      <c r="Q1432" s="46"/>
      <c r="R1432" s="46"/>
      <c r="T1432" s="46"/>
    </row>
    <row r="1433" spans="8:20" s="43" customFormat="1">
      <c r="H1433" s="46"/>
      <c r="J1433" s="46"/>
      <c r="L1433" s="46"/>
      <c r="Q1433" s="46"/>
      <c r="R1433" s="46"/>
      <c r="T1433" s="46"/>
    </row>
    <row r="1434" spans="8:20" s="43" customFormat="1">
      <c r="H1434" s="46"/>
      <c r="J1434" s="46"/>
      <c r="L1434" s="46"/>
      <c r="Q1434" s="46"/>
      <c r="R1434" s="46"/>
      <c r="T1434" s="46"/>
    </row>
    <row r="1435" spans="8:20" s="43" customFormat="1">
      <c r="H1435" s="46"/>
      <c r="J1435" s="46"/>
      <c r="L1435" s="46"/>
      <c r="Q1435" s="46"/>
      <c r="R1435" s="46"/>
      <c r="T1435" s="46"/>
    </row>
    <row r="1436" spans="8:20" s="43" customFormat="1">
      <c r="H1436" s="46"/>
      <c r="J1436" s="46"/>
      <c r="L1436" s="46"/>
      <c r="Q1436" s="46"/>
      <c r="R1436" s="46"/>
      <c r="T1436" s="46"/>
    </row>
    <row r="1437" spans="8:20" s="43" customFormat="1">
      <c r="H1437" s="46"/>
      <c r="J1437" s="46"/>
      <c r="L1437" s="46"/>
      <c r="Q1437" s="46"/>
      <c r="R1437" s="46"/>
      <c r="T1437" s="46"/>
    </row>
    <row r="1438" spans="8:20" s="43" customFormat="1">
      <c r="H1438" s="46"/>
      <c r="J1438" s="46"/>
      <c r="L1438" s="46"/>
      <c r="Q1438" s="46"/>
      <c r="R1438" s="46"/>
      <c r="T1438" s="46"/>
    </row>
    <row r="1439" spans="8:20" s="43" customFormat="1">
      <c r="H1439" s="46"/>
      <c r="J1439" s="46"/>
      <c r="L1439" s="46"/>
      <c r="Q1439" s="46"/>
      <c r="R1439" s="46"/>
      <c r="T1439" s="46"/>
    </row>
    <row r="1440" spans="8:20" s="43" customFormat="1">
      <c r="H1440" s="46"/>
      <c r="J1440" s="46"/>
      <c r="L1440" s="46"/>
      <c r="Q1440" s="46"/>
      <c r="R1440" s="46"/>
      <c r="T1440" s="46"/>
    </row>
    <row r="1441" spans="8:20" s="43" customFormat="1">
      <c r="H1441" s="46"/>
      <c r="J1441" s="46"/>
      <c r="L1441" s="46"/>
      <c r="Q1441" s="46"/>
      <c r="R1441" s="46"/>
      <c r="T1441" s="46"/>
    </row>
    <row r="1442" spans="8:20" s="43" customFormat="1">
      <c r="H1442" s="46"/>
      <c r="J1442" s="46"/>
      <c r="L1442" s="46"/>
      <c r="Q1442" s="46"/>
      <c r="R1442" s="46"/>
      <c r="T1442" s="46"/>
    </row>
    <row r="1443" spans="8:20" s="43" customFormat="1">
      <c r="H1443" s="46"/>
      <c r="J1443" s="46"/>
      <c r="L1443" s="46"/>
      <c r="Q1443" s="46"/>
      <c r="R1443" s="46"/>
      <c r="T1443" s="46"/>
    </row>
    <row r="1444" spans="8:20" s="43" customFormat="1">
      <c r="H1444" s="46"/>
      <c r="J1444" s="46"/>
      <c r="L1444" s="46"/>
      <c r="Q1444" s="46"/>
      <c r="R1444" s="46"/>
      <c r="T1444" s="46"/>
    </row>
    <row r="1445" spans="8:20" s="43" customFormat="1">
      <c r="H1445" s="46"/>
      <c r="J1445" s="46"/>
      <c r="L1445" s="46"/>
      <c r="Q1445" s="46"/>
      <c r="R1445" s="46"/>
      <c r="T1445" s="46"/>
    </row>
    <row r="1446" spans="8:20" s="43" customFormat="1">
      <c r="H1446" s="46"/>
      <c r="J1446" s="46"/>
      <c r="L1446" s="46"/>
      <c r="Q1446" s="46"/>
      <c r="R1446" s="46"/>
      <c r="T1446" s="46"/>
    </row>
    <row r="1447" spans="8:20" s="43" customFormat="1">
      <c r="H1447" s="46"/>
      <c r="J1447" s="46"/>
      <c r="L1447" s="46"/>
      <c r="Q1447" s="46"/>
      <c r="R1447" s="46"/>
      <c r="T1447" s="46"/>
    </row>
    <row r="1448" spans="8:20" s="43" customFormat="1">
      <c r="H1448" s="46"/>
      <c r="J1448" s="46"/>
      <c r="L1448" s="46"/>
      <c r="Q1448" s="46"/>
      <c r="R1448" s="46"/>
      <c r="T1448" s="46"/>
    </row>
    <row r="1449" spans="8:20" s="43" customFormat="1">
      <c r="H1449" s="46"/>
      <c r="J1449" s="46"/>
      <c r="L1449" s="46"/>
      <c r="Q1449" s="46"/>
      <c r="R1449" s="46"/>
      <c r="T1449" s="46"/>
    </row>
    <row r="1450" spans="8:20" s="43" customFormat="1">
      <c r="H1450" s="46"/>
      <c r="J1450" s="46"/>
      <c r="L1450" s="46"/>
      <c r="Q1450" s="46"/>
      <c r="R1450" s="46"/>
      <c r="T1450" s="46"/>
    </row>
    <row r="1451" spans="8:20" s="43" customFormat="1">
      <c r="H1451" s="46"/>
      <c r="J1451" s="46"/>
      <c r="L1451" s="46"/>
      <c r="Q1451" s="46"/>
      <c r="R1451" s="46"/>
      <c r="T1451" s="46"/>
    </row>
    <row r="1452" spans="8:20" s="43" customFormat="1">
      <c r="H1452" s="46"/>
      <c r="J1452" s="46"/>
      <c r="L1452" s="46"/>
      <c r="Q1452" s="46"/>
      <c r="R1452" s="46"/>
      <c r="T1452" s="46"/>
    </row>
    <row r="1453" spans="8:20" s="43" customFormat="1">
      <c r="H1453" s="46"/>
      <c r="J1453" s="46"/>
      <c r="L1453" s="46"/>
      <c r="Q1453" s="46"/>
      <c r="R1453" s="46"/>
      <c r="T1453" s="46"/>
    </row>
    <row r="1454" spans="8:20" s="43" customFormat="1">
      <c r="H1454" s="46"/>
      <c r="J1454" s="46"/>
      <c r="L1454" s="46"/>
      <c r="Q1454" s="46"/>
      <c r="R1454" s="46"/>
      <c r="T1454" s="46"/>
    </row>
    <row r="1455" spans="8:20" s="43" customFormat="1">
      <c r="H1455" s="46"/>
      <c r="J1455" s="46"/>
      <c r="L1455" s="46"/>
      <c r="Q1455" s="46"/>
      <c r="R1455" s="46"/>
      <c r="T1455" s="46"/>
    </row>
    <row r="1456" spans="8:20" s="43" customFormat="1">
      <c r="H1456" s="46"/>
      <c r="J1456" s="46"/>
      <c r="L1456" s="46"/>
      <c r="Q1456" s="46"/>
      <c r="R1456" s="46"/>
      <c r="T1456" s="46"/>
    </row>
    <row r="1457" spans="8:20" s="43" customFormat="1">
      <c r="H1457" s="46"/>
      <c r="J1457" s="46"/>
      <c r="L1457" s="46"/>
      <c r="Q1457" s="46"/>
      <c r="R1457" s="46"/>
      <c r="T1457" s="46"/>
    </row>
    <row r="1458" spans="8:20" s="43" customFormat="1">
      <c r="H1458" s="46"/>
      <c r="J1458" s="46"/>
      <c r="L1458" s="46"/>
      <c r="Q1458" s="46"/>
      <c r="R1458" s="46"/>
      <c r="T1458" s="46"/>
    </row>
    <row r="1459" spans="8:20" s="43" customFormat="1">
      <c r="H1459" s="46"/>
      <c r="J1459" s="46"/>
      <c r="L1459" s="46"/>
      <c r="Q1459" s="46"/>
      <c r="R1459" s="46"/>
      <c r="T1459" s="46"/>
    </row>
    <row r="1460" spans="8:20" s="43" customFormat="1">
      <c r="H1460" s="46"/>
      <c r="J1460" s="46"/>
      <c r="L1460" s="46"/>
      <c r="Q1460" s="46"/>
      <c r="R1460" s="46"/>
      <c r="T1460" s="46"/>
    </row>
    <row r="1461" spans="8:20" s="43" customFormat="1">
      <c r="H1461" s="46"/>
      <c r="J1461" s="46"/>
      <c r="L1461" s="46"/>
      <c r="Q1461" s="46"/>
      <c r="R1461" s="46"/>
      <c r="T1461" s="46"/>
    </row>
    <row r="1462" spans="8:20" s="43" customFormat="1">
      <c r="H1462" s="46"/>
      <c r="J1462" s="46"/>
      <c r="L1462" s="46"/>
      <c r="Q1462" s="46"/>
      <c r="R1462" s="46"/>
      <c r="T1462" s="46"/>
    </row>
    <row r="1463" spans="8:20" s="43" customFormat="1">
      <c r="H1463" s="46"/>
      <c r="J1463" s="46"/>
      <c r="L1463" s="46"/>
      <c r="Q1463" s="46"/>
      <c r="R1463" s="46"/>
      <c r="T1463" s="46"/>
    </row>
    <row r="1464" spans="8:20" s="43" customFormat="1">
      <c r="H1464" s="46"/>
      <c r="J1464" s="46"/>
      <c r="L1464" s="46"/>
      <c r="Q1464" s="46"/>
      <c r="R1464" s="46"/>
      <c r="T1464" s="46"/>
    </row>
    <row r="1465" spans="8:20" s="43" customFormat="1">
      <c r="H1465" s="46"/>
      <c r="J1465" s="46"/>
      <c r="L1465" s="46"/>
      <c r="Q1465" s="46"/>
      <c r="R1465" s="46"/>
      <c r="T1465" s="46"/>
    </row>
    <row r="1466" spans="8:20" s="43" customFormat="1">
      <c r="H1466" s="46"/>
      <c r="J1466" s="46"/>
      <c r="L1466" s="46"/>
      <c r="Q1466" s="46"/>
      <c r="R1466" s="46"/>
      <c r="T1466" s="46"/>
    </row>
    <row r="1467" spans="8:20" s="43" customFormat="1">
      <c r="H1467" s="46"/>
      <c r="J1467" s="46"/>
      <c r="L1467" s="46"/>
      <c r="Q1467" s="46"/>
      <c r="R1467" s="46"/>
      <c r="T1467" s="46"/>
    </row>
    <row r="1468" spans="8:20" s="43" customFormat="1">
      <c r="H1468" s="46"/>
      <c r="J1468" s="46"/>
      <c r="L1468" s="46"/>
      <c r="Q1468" s="46"/>
      <c r="R1468" s="46"/>
      <c r="T1468" s="46"/>
    </row>
    <row r="1469" spans="8:20" s="43" customFormat="1">
      <c r="H1469" s="46"/>
      <c r="J1469" s="46"/>
      <c r="L1469" s="46"/>
      <c r="Q1469" s="46"/>
      <c r="R1469" s="46"/>
      <c r="T1469" s="46"/>
    </row>
    <row r="1470" spans="8:20" s="43" customFormat="1">
      <c r="H1470" s="46"/>
      <c r="J1470" s="46"/>
      <c r="L1470" s="46"/>
      <c r="Q1470" s="46"/>
      <c r="R1470" s="46"/>
      <c r="T1470" s="46"/>
    </row>
    <row r="1471" spans="8:20" s="43" customFormat="1">
      <c r="H1471" s="46"/>
      <c r="J1471" s="46"/>
      <c r="L1471" s="46"/>
      <c r="Q1471" s="46"/>
      <c r="R1471" s="46"/>
      <c r="T1471" s="46"/>
    </row>
    <row r="1472" spans="8:20" s="43" customFormat="1">
      <c r="H1472" s="46"/>
      <c r="J1472" s="46"/>
      <c r="L1472" s="46"/>
      <c r="Q1472" s="46"/>
      <c r="R1472" s="46"/>
      <c r="T1472" s="46"/>
    </row>
    <row r="1473" spans="8:20" s="43" customFormat="1">
      <c r="H1473" s="46"/>
      <c r="J1473" s="46"/>
      <c r="L1473" s="46"/>
      <c r="Q1473" s="46"/>
      <c r="R1473" s="46"/>
      <c r="T1473" s="46"/>
    </row>
    <row r="1474" spans="8:20" s="43" customFormat="1">
      <c r="H1474" s="46"/>
      <c r="J1474" s="46"/>
      <c r="L1474" s="46"/>
      <c r="Q1474" s="46"/>
      <c r="R1474" s="46"/>
      <c r="T1474" s="46"/>
    </row>
    <row r="1475" spans="8:20" s="43" customFormat="1">
      <c r="H1475" s="46"/>
      <c r="J1475" s="46"/>
      <c r="L1475" s="46"/>
      <c r="Q1475" s="46"/>
      <c r="R1475" s="46"/>
      <c r="T1475" s="46"/>
    </row>
    <row r="1476" spans="8:20" s="43" customFormat="1">
      <c r="H1476" s="46"/>
      <c r="J1476" s="46"/>
      <c r="L1476" s="46"/>
      <c r="Q1476" s="46"/>
      <c r="R1476" s="46"/>
      <c r="T1476" s="46"/>
    </row>
    <row r="1477" spans="8:20" s="43" customFormat="1">
      <c r="H1477" s="46"/>
      <c r="J1477" s="46"/>
      <c r="L1477" s="46"/>
      <c r="Q1477" s="46"/>
      <c r="R1477" s="46"/>
      <c r="T1477" s="46"/>
    </row>
    <row r="1478" spans="8:20" s="43" customFormat="1">
      <c r="H1478" s="46"/>
      <c r="J1478" s="46"/>
      <c r="L1478" s="46"/>
      <c r="Q1478" s="46"/>
      <c r="R1478" s="46"/>
      <c r="T1478" s="46"/>
    </row>
    <row r="1479" spans="8:20" s="43" customFormat="1">
      <c r="H1479" s="46"/>
      <c r="J1479" s="46"/>
      <c r="L1479" s="46"/>
      <c r="Q1479" s="46"/>
      <c r="R1479" s="46"/>
      <c r="T1479" s="46"/>
    </row>
    <row r="1480" spans="8:20" s="43" customFormat="1">
      <c r="H1480" s="46"/>
      <c r="J1480" s="46"/>
      <c r="L1480" s="46"/>
      <c r="Q1480" s="46"/>
      <c r="R1480" s="46"/>
      <c r="T1480" s="46"/>
    </row>
    <row r="1481" spans="8:20" s="43" customFormat="1">
      <c r="H1481" s="46"/>
      <c r="J1481" s="46"/>
      <c r="L1481" s="46"/>
      <c r="Q1481" s="46"/>
      <c r="R1481" s="46"/>
      <c r="T1481" s="46"/>
    </row>
    <row r="1482" spans="8:20" s="43" customFormat="1">
      <c r="H1482" s="46"/>
      <c r="J1482" s="46"/>
      <c r="L1482" s="46"/>
      <c r="Q1482" s="46"/>
      <c r="R1482" s="46"/>
      <c r="T1482" s="46"/>
    </row>
    <row r="1483" spans="8:20" s="43" customFormat="1">
      <c r="H1483" s="46"/>
      <c r="J1483" s="46"/>
      <c r="L1483" s="46"/>
      <c r="Q1483" s="46"/>
      <c r="R1483" s="46"/>
      <c r="T1483" s="46"/>
    </row>
    <row r="1484" spans="8:20" s="43" customFormat="1">
      <c r="H1484" s="46"/>
      <c r="J1484" s="46"/>
      <c r="L1484" s="46"/>
      <c r="Q1484" s="46"/>
      <c r="R1484" s="46"/>
      <c r="T1484" s="46"/>
    </row>
    <row r="1485" spans="8:20" s="43" customFormat="1">
      <c r="H1485" s="46"/>
      <c r="J1485" s="46"/>
      <c r="L1485" s="46"/>
      <c r="Q1485" s="46"/>
      <c r="R1485" s="46"/>
      <c r="T1485" s="46"/>
    </row>
    <row r="1486" spans="8:20" s="43" customFormat="1">
      <c r="H1486" s="46"/>
      <c r="J1486" s="46"/>
      <c r="L1486" s="46"/>
      <c r="Q1486" s="46"/>
      <c r="R1486" s="46"/>
      <c r="T1486" s="46"/>
    </row>
    <row r="1487" spans="8:20" s="43" customFormat="1">
      <c r="H1487" s="46"/>
      <c r="J1487" s="46"/>
      <c r="L1487" s="46"/>
      <c r="Q1487" s="46"/>
      <c r="R1487" s="46"/>
      <c r="T1487" s="46"/>
    </row>
    <row r="1488" spans="8:20" s="43" customFormat="1">
      <c r="H1488" s="46"/>
      <c r="J1488" s="46"/>
      <c r="L1488" s="46"/>
      <c r="Q1488" s="46"/>
      <c r="R1488" s="46"/>
      <c r="T1488" s="46"/>
    </row>
    <row r="1489" spans="8:20" s="43" customFormat="1">
      <c r="H1489" s="46"/>
      <c r="J1489" s="46"/>
      <c r="L1489" s="46"/>
      <c r="Q1489" s="46"/>
      <c r="R1489" s="46"/>
      <c r="T1489" s="46"/>
    </row>
    <row r="1490" spans="8:20" s="43" customFormat="1">
      <c r="H1490" s="46"/>
      <c r="J1490" s="46"/>
      <c r="L1490" s="46"/>
      <c r="Q1490" s="46"/>
      <c r="R1490" s="46"/>
      <c r="T1490" s="46"/>
    </row>
    <row r="1491" spans="8:20" s="43" customFormat="1">
      <c r="H1491" s="46"/>
      <c r="J1491" s="46"/>
      <c r="L1491" s="46"/>
      <c r="Q1491" s="46"/>
      <c r="R1491" s="46"/>
      <c r="T1491" s="46"/>
    </row>
    <row r="1492" spans="8:20" s="43" customFormat="1">
      <c r="H1492" s="46"/>
      <c r="J1492" s="46"/>
      <c r="L1492" s="46"/>
      <c r="Q1492" s="46"/>
      <c r="R1492" s="46"/>
      <c r="T1492" s="46"/>
    </row>
    <row r="1493" spans="8:20" s="43" customFormat="1">
      <c r="H1493" s="46"/>
      <c r="J1493" s="46"/>
      <c r="L1493" s="46"/>
      <c r="Q1493" s="46"/>
      <c r="R1493" s="46"/>
      <c r="T1493" s="46"/>
    </row>
    <row r="1494" spans="8:20" s="43" customFormat="1">
      <c r="H1494" s="46"/>
      <c r="J1494" s="46"/>
      <c r="L1494" s="46"/>
      <c r="Q1494" s="46"/>
      <c r="R1494" s="46"/>
      <c r="T1494" s="46"/>
    </row>
    <row r="1495" spans="8:20" s="43" customFormat="1">
      <c r="H1495" s="46"/>
      <c r="J1495" s="46"/>
      <c r="L1495" s="46"/>
      <c r="Q1495" s="46"/>
      <c r="R1495" s="46"/>
      <c r="T1495" s="46"/>
    </row>
    <row r="1496" spans="8:20" s="43" customFormat="1">
      <c r="H1496" s="46"/>
      <c r="J1496" s="46"/>
      <c r="L1496" s="46"/>
      <c r="Q1496" s="46"/>
      <c r="R1496" s="46"/>
      <c r="T1496" s="46"/>
    </row>
    <row r="1497" spans="8:20" s="43" customFormat="1">
      <c r="H1497" s="46"/>
      <c r="J1497" s="46"/>
      <c r="L1497" s="46"/>
      <c r="Q1497" s="46"/>
      <c r="R1497" s="46"/>
      <c r="T1497" s="46"/>
    </row>
    <row r="1498" spans="8:20" s="43" customFormat="1">
      <c r="H1498" s="46"/>
      <c r="J1498" s="46"/>
      <c r="L1498" s="46"/>
      <c r="Q1498" s="46"/>
      <c r="R1498" s="46"/>
      <c r="T1498" s="46"/>
    </row>
    <row r="1499" spans="8:20" s="43" customFormat="1">
      <c r="H1499" s="46"/>
      <c r="J1499" s="46"/>
      <c r="L1499" s="46"/>
      <c r="Q1499" s="46"/>
      <c r="R1499" s="46"/>
      <c r="T1499" s="46"/>
    </row>
    <row r="1500" spans="8:20" s="43" customFormat="1">
      <c r="H1500" s="46"/>
      <c r="J1500" s="46"/>
      <c r="L1500" s="46"/>
      <c r="Q1500" s="46"/>
      <c r="R1500" s="46"/>
      <c r="T1500" s="46"/>
    </row>
    <row r="1501" spans="8:20" s="43" customFormat="1">
      <c r="H1501" s="46"/>
      <c r="J1501" s="46"/>
      <c r="L1501" s="46"/>
      <c r="Q1501" s="46"/>
      <c r="R1501" s="46"/>
      <c r="T1501" s="46"/>
    </row>
    <row r="1502" spans="8:20" s="43" customFormat="1">
      <c r="H1502" s="46"/>
      <c r="J1502" s="46"/>
      <c r="L1502" s="46"/>
      <c r="Q1502" s="46"/>
      <c r="R1502" s="46"/>
      <c r="T1502" s="46"/>
    </row>
    <row r="1503" spans="8:20" s="43" customFormat="1">
      <c r="H1503" s="46"/>
      <c r="J1503" s="46"/>
      <c r="L1503" s="46"/>
      <c r="Q1503" s="46"/>
      <c r="R1503" s="46"/>
      <c r="T1503" s="46"/>
    </row>
    <row r="1504" spans="8:20" s="43" customFormat="1">
      <c r="H1504" s="46"/>
      <c r="J1504" s="46"/>
      <c r="L1504" s="46"/>
      <c r="Q1504" s="46"/>
      <c r="R1504" s="46"/>
      <c r="T1504" s="46"/>
    </row>
    <row r="1505" spans="8:20" s="43" customFormat="1">
      <c r="H1505" s="46"/>
      <c r="J1505" s="46"/>
      <c r="L1505" s="46"/>
      <c r="Q1505" s="46"/>
      <c r="R1505" s="46"/>
      <c r="T1505" s="46"/>
    </row>
    <row r="1506" spans="8:20" s="43" customFormat="1">
      <c r="H1506" s="46"/>
      <c r="J1506" s="46"/>
      <c r="L1506" s="46"/>
      <c r="Q1506" s="46"/>
      <c r="R1506" s="46"/>
      <c r="T1506" s="46"/>
    </row>
    <row r="1507" spans="8:20" s="43" customFormat="1">
      <c r="H1507" s="46"/>
      <c r="J1507" s="46"/>
      <c r="L1507" s="46"/>
      <c r="Q1507" s="46"/>
      <c r="R1507" s="46"/>
      <c r="T1507" s="46"/>
    </row>
    <row r="1508" spans="8:20" s="43" customFormat="1">
      <c r="H1508" s="46"/>
      <c r="J1508" s="46"/>
      <c r="L1508" s="46"/>
      <c r="Q1508" s="46"/>
      <c r="R1508" s="46"/>
      <c r="T1508" s="46"/>
    </row>
    <row r="1509" spans="8:20" s="43" customFormat="1">
      <c r="H1509" s="46"/>
      <c r="J1509" s="46"/>
      <c r="L1509" s="46"/>
      <c r="Q1509" s="46"/>
      <c r="R1509" s="46"/>
      <c r="T1509" s="46"/>
    </row>
    <row r="1510" spans="8:20" s="43" customFormat="1">
      <c r="H1510" s="46"/>
      <c r="J1510" s="46"/>
      <c r="L1510" s="46"/>
      <c r="Q1510" s="46"/>
      <c r="R1510" s="46"/>
      <c r="T1510" s="46"/>
    </row>
    <row r="1511" spans="8:20" s="43" customFormat="1">
      <c r="H1511" s="46"/>
      <c r="J1511" s="46"/>
      <c r="L1511" s="46"/>
      <c r="Q1511" s="46"/>
      <c r="R1511" s="46"/>
      <c r="T1511" s="46"/>
    </row>
    <row r="1512" spans="8:20" s="43" customFormat="1">
      <c r="H1512" s="46"/>
      <c r="J1512" s="46"/>
      <c r="L1512" s="46"/>
      <c r="Q1512" s="46"/>
      <c r="R1512" s="46"/>
      <c r="T1512" s="46"/>
    </row>
    <row r="1513" spans="8:20" s="43" customFormat="1">
      <c r="H1513" s="46"/>
      <c r="J1513" s="46"/>
      <c r="L1513" s="46"/>
      <c r="Q1513" s="46"/>
      <c r="R1513" s="46"/>
      <c r="T1513" s="46"/>
    </row>
    <row r="1514" spans="8:20" s="43" customFormat="1">
      <c r="H1514" s="46"/>
      <c r="J1514" s="46"/>
      <c r="L1514" s="46"/>
      <c r="Q1514" s="46"/>
      <c r="R1514" s="46"/>
      <c r="T1514" s="46"/>
    </row>
    <row r="1515" spans="8:20" s="43" customFormat="1">
      <c r="H1515" s="46"/>
      <c r="J1515" s="46"/>
      <c r="L1515" s="46"/>
      <c r="Q1515" s="46"/>
      <c r="R1515" s="46"/>
      <c r="T1515" s="46"/>
    </row>
    <row r="1516" spans="8:20" s="43" customFormat="1">
      <c r="H1516" s="46"/>
      <c r="J1516" s="46"/>
      <c r="L1516" s="46"/>
      <c r="Q1516" s="46"/>
      <c r="R1516" s="46"/>
      <c r="T1516" s="46"/>
    </row>
    <row r="1517" spans="8:20" s="43" customFormat="1">
      <c r="H1517" s="46"/>
      <c r="J1517" s="46"/>
      <c r="L1517" s="46"/>
      <c r="Q1517" s="46"/>
      <c r="R1517" s="46"/>
      <c r="T1517" s="46"/>
    </row>
    <row r="1518" spans="8:20" s="43" customFormat="1">
      <c r="H1518" s="46"/>
      <c r="J1518" s="46"/>
      <c r="L1518" s="46"/>
      <c r="Q1518" s="46"/>
      <c r="R1518" s="46"/>
      <c r="T1518" s="46"/>
    </row>
    <row r="1519" spans="8:20" s="43" customFormat="1">
      <c r="H1519" s="46"/>
      <c r="J1519" s="46"/>
      <c r="L1519" s="46"/>
      <c r="Q1519" s="46"/>
      <c r="R1519" s="46"/>
      <c r="T1519" s="46"/>
    </row>
    <row r="1520" spans="8:20" s="43" customFormat="1">
      <c r="H1520" s="46"/>
      <c r="J1520" s="46"/>
      <c r="L1520" s="46"/>
      <c r="Q1520" s="46"/>
      <c r="R1520" s="46"/>
      <c r="T1520" s="46"/>
    </row>
    <row r="1521" spans="8:20" s="43" customFormat="1">
      <c r="H1521" s="46"/>
      <c r="J1521" s="46"/>
      <c r="L1521" s="46"/>
      <c r="Q1521" s="46"/>
      <c r="R1521" s="46"/>
      <c r="T1521" s="46"/>
    </row>
    <row r="1522" spans="8:20" s="43" customFormat="1">
      <c r="H1522" s="46"/>
      <c r="J1522" s="46"/>
      <c r="L1522" s="46"/>
      <c r="Q1522" s="46"/>
      <c r="R1522" s="46"/>
      <c r="T1522" s="46"/>
    </row>
    <row r="1523" spans="8:20" s="43" customFormat="1">
      <c r="H1523" s="46"/>
      <c r="J1523" s="46"/>
      <c r="L1523" s="46"/>
      <c r="Q1523" s="46"/>
      <c r="R1523" s="46"/>
      <c r="T1523" s="46"/>
    </row>
    <row r="1524" spans="8:20" s="43" customFormat="1">
      <c r="H1524" s="46"/>
      <c r="J1524" s="46"/>
      <c r="L1524" s="46"/>
      <c r="Q1524" s="46"/>
      <c r="R1524" s="46"/>
      <c r="T1524" s="46"/>
    </row>
    <row r="1525" spans="8:20" s="43" customFormat="1">
      <c r="H1525" s="46"/>
      <c r="J1525" s="46"/>
      <c r="L1525" s="46"/>
      <c r="Q1525" s="46"/>
      <c r="R1525" s="46"/>
      <c r="T1525" s="46"/>
    </row>
    <row r="1526" spans="8:20" s="43" customFormat="1">
      <c r="H1526" s="46"/>
      <c r="J1526" s="46"/>
      <c r="L1526" s="46"/>
      <c r="Q1526" s="46"/>
      <c r="R1526" s="46"/>
      <c r="T1526" s="46"/>
    </row>
    <row r="1527" spans="8:20" s="43" customFormat="1">
      <c r="H1527" s="46"/>
      <c r="J1527" s="46"/>
      <c r="L1527" s="46"/>
      <c r="Q1527" s="46"/>
      <c r="R1527" s="46"/>
      <c r="T1527" s="46"/>
    </row>
    <row r="1528" spans="8:20" s="43" customFormat="1">
      <c r="H1528" s="46"/>
      <c r="J1528" s="46"/>
      <c r="L1528" s="46"/>
      <c r="Q1528" s="46"/>
      <c r="R1528" s="46"/>
      <c r="T1528" s="46"/>
    </row>
    <row r="1529" spans="8:20" s="43" customFormat="1">
      <c r="H1529" s="46"/>
      <c r="J1529" s="46"/>
      <c r="L1529" s="46"/>
      <c r="Q1529" s="46"/>
      <c r="R1529" s="46"/>
      <c r="T1529" s="46"/>
    </row>
    <row r="1530" spans="8:20" s="43" customFormat="1">
      <c r="H1530" s="46"/>
      <c r="J1530" s="46"/>
      <c r="L1530" s="46"/>
      <c r="Q1530" s="46"/>
      <c r="R1530" s="46"/>
      <c r="T1530" s="46"/>
    </row>
    <row r="1531" spans="8:20" s="43" customFormat="1">
      <c r="H1531" s="46"/>
      <c r="J1531" s="46"/>
      <c r="L1531" s="46"/>
      <c r="Q1531" s="46"/>
      <c r="R1531" s="46"/>
      <c r="T1531" s="46"/>
    </row>
    <row r="1532" spans="8:20" s="43" customFormat="1">
      <c r="H1532" s="46"/>
      <c r="J1532" s="46"/>
      <c r="L1532" s="46"/>
      <c r="Q1532" s="46"/>
      <c r="R1532" s="46"/>
      <c r="T1532" s="46"/>
    </row>
    <row r="1533" spans="8:20" s="43" customFormat="1">
      <c r="H1533" s="46"/>
      <c r="J1533" s="46"/>
      <c r="L1533" s="46"/>
      <c r="Q1533" s="46"/>
      <c r="R1533" s="46"/>
      <c r="T1533" s="46"/>
    </row>
    <row r="1534" spans="8:20" s="43" customFormat="1">
      <c r="H1534" s="46"/>
      <c r="J1534" s="46"/>
      <c r="L1534" s="46"/>
      <c r="Q1534" s="46"/>
      <c r="R1534" s="46"/>
      <c r="T1534" s="46"/>
    </row>
    <row r="1535" spans="8:20" s="43" customFormat="1">
      <c r="H1535" s="46"/>
      <c r="J1535" s="46"/>
      <c r="L1535" s="46"/>
      <c r="Q1535" s="46"/>
      <c r="R1535" s="46"/>
      <c r="T1535" s="46"/>
    </row>
    <row r="1536" spans="8:20" s="43" customFormat="1">
      <c r="H1536" s="46"/>
      <c r="J1536" s="46"/>
      <c r="L1536" s="46"/>
      <c r="Q1536" s="46"/>
      <c r="R1536" s="46"/>
      <c r="T1536" s="46"/>
    </row>
    <row r="1537" spans="8:20" s="43" customFormat="1">
      <c r="H1537" s="46"/>
      <c r="J1537" s="46"/>
      <c r="L1537" s="46"/>
      <c r="Q1537" s="46"/>
      <c r="R1537" s="46"/>
      <c r="T1537" s="46"/>
    </row>
    <row r="1538" spans="8:20" s="43" customFormat="1">
      <c r="H1538" s="46"/>
      <c r="J1538" s="46"/>
      <c r="L1538" s="46"/>
      <c r="Q1538" s="46"/>
      <c r="R1538" s="46"/>
      <c r="T1538" s="46"/>
    </row>
    <row r="1539" spans="8:20" s="43" customFormat="1">
      <c r="H1539" s="46"/>
      <c r="J1539" s="46"/>
      <c r="L1539" s="46"/>
      <c r="Q1539" s="46"/>
      <c r="R1539" s="46"/>
      <c r="T1539" s="46"/>
    </row>
    <row r="1540" spans="8:20" s="43" customFormat="1">
      <c r="H1540" s="46"/>
      <c r="J1540" s="46"/>
      <c r="L1540" s="46"/>
      <c r="Q1540" s="46"/>
      <c r="R1540" s="46"/>
      <c r="T1540" s="46"/>
    </row>
    <row r="1541" spans="8:20" s="43" customFormat="1">
      <c r="H1541" s="46"/>
      <c r="J1541" s="46"/>
      <c r="L1541" s="46"/>
      <c r="Q1541" s="46"/>
      <c r="R1541" s="46"/>
      <c r="T1541" s="46"/>
    </row>
    <row r="1542" spans="8:20" s="43" customFormat="1">
      <c r="H1542" s="46"/>
      <c r="J1542" s="46"/>
      <c r="L1542" s="46"/>
      <c r="Q1542" s="46"/>
      <c r="R1542" s="46"/>
      <c r="T1542" s="46"/>
    </row>
    <row r="1543" spans="8:20" s="43" customFormat="1">
      <c r="H1543" s="46"/>
      <c r="J1543" s="46"/>
      <c r="L1543" s="46"/>
      <c r="Q1543" s="46"/>
      <c r="R1543" s="46"/>
      <c r="T1543" s="46"/>
    </row>
    <row r="1544" spans="8:20" s="43" customFormat="1">
      <c r="H1544" s="46"/>
      <c r="J1544" s="46"/>
      <c r="L1544" s="46"/>
      <c r="Q1544" s="46"/>
      <c r="R1544" s="46"/>
      <c r="T1544" s="46"/>
    </row>
    <row r="1545" spans="8:20" s="43" customFormat="1">
      <c r="H1545" s="46"/>
      <c r="J1545" s="46"/>
      <c r="L1545" s="46"/>
      <c r="Q1545" s="46"/>
      <c r="R1545" s="46"/>
      <c r="T1545" s="46"/>
    </row>
    <row r="1546" spans="8:20" s="43" customFormat="1">
      <c r="H1546" s="46"/>
      <c r="J1546" s="46"/>
      <c r="L1546" s="46"/>
      <c r="Q1546" s="46"/>
      <c r="R1546" s="46"/>
      <c r="T1546" s="46"/>
    </row>
    <row r="1547" spans="8:20" s="43" customFormat="1">
      <c r="H1547" s="46"/>
      <c r="J1547" s="46"/>
      <c r="L1547" s="46"/>
      <c r="Q1547" s="46"/>
      <c r="R1547" s="46"/>
      <c r="T1547" s="46"/>
    </row>
    <row r="1548" spans="8:20" s="43" customFormat="1">
      <c r="H1548" s="46"/>
      <c r="J1548" s="46"/>
      <c r="L1548" s="46"/>
      <c r="Q1548" s="46"/>
      <c r="R1548" s="46"/>
      <c r="T1548" s="46"/>
    </row>
    <row r="1549" spans="8:20" s="43" customFormat="1">
      <c r="H1549" s="46"/>
      <c r="J1549" s="46"/>
      <c r="L1549" s="46"/>
      <c r="Q1549" s="46"/>
      <c r="R1549" s="46"/>
      <c r="T1549" s="46"/>
    </row>
    <row r="1550" spans="8:20" s="43" customFormat="1">
      <c r="H1550" s="46"/>
      <c r="J1550" s="46"/>
      <c r="L1550" s="46"/>
      <c r="Q1550" s="46"/>
      <c r="R1550" s="46"/>
      <c r="T1550" s="46"/>
    </row>
    <row r="1551" spans="8:20" s="43" customFormat="1">
      <c r="H1551" s="46"/>
      <c r="J1551" s="46"/>
      <c r="L1551" s="46"/>
      <c r="Q1551" s="46"/>
      <c r="R1551" s="46"/>
      <c r="T1551" s="46"/>
    </row>
    <row r="1552" spans="8:20" s="43" customFormat="1">
      <c r="H1552" s="46"/>
      <c r="J1552" s="46"/>
      <c r="L1552" s="46"/>
      <c r="Q1552" s="46"/>
      <c r="R1552" s="46"/>
      <c r="T1552" s="46"/>
    </row>
    <row r="1553" spans="8:20" s="43" customFormat="1">
      <c r="H1553" s="46"/>
      <c r="J1553" s="46"/>
      <c r="L1553" s="46"/>
      <c r="Q1553" s="46"/>
      <c r="R1553" s="46"/>
      <c r="T1553" s="46"/>
    </row>
    <row r="1554" spans="8:20" s="43" customFormat="1">
      <c r="H1554" s="46"/>
      <c r="J1554" s="46"/>
      <c r="L1554" s="46"/>
      <c r="Q1554" s="46"/>
      <c r="R1554" s="46"/>
      <c r="T1554" s="46"/>
    </row>
    <row r="1555" spans="8:20" s="43" customFormat="1">
      <c r="H1555" s="46"/>
      <c r="J1555" s="46"/>
      <c r="L1555" s="46"/>
      <c r="Q1555" s="46"/>
      <c r="R1555" s="46"/>
      <c r="T1555" s="46"/>
    </row>
    <row r="1556" spans="8:20" s="43" customFormat="1">
      <c r="H1556" s="46"/>
      <c r="J1556" s="46"/>
      <c r="L1556" s="46"/>
      <c r="Q1556" s="46"/>
      <c r="R1556" s="46"/>
      <c r="T1556" s="46"/>
    </row>
    <row r="1557" spans="8:20" s="43" customFormat="1">
      <c r="H1557" s="46"/>
      <c r="J1557" s="46"/>
      <c r="L1557" s="46"/>
      <c r="Q1557" s="46"/>
      <c r="R1557" s="46"/>
      <c r="T1557" s="46"/>
    </row>
    <row r="1558" spans="8:20" s="43" customFormat="1">
      <c r="H1558" s="46"/>
      <c r="J1558" s="46"/>
      <c r="L1558" s="46"/>
      <c r="Q1558" s="46"/>
      <c r="R1558" s="46"/>
      <c r="T1558" s="46"/>
    </row>
    <row r="1559" spans="8:20" s="43" customFormat="1">
      <c r="H1559" s="46"/>
      <c r="J1559" s="46"/>
      <c r="L1559" s="46"/>
      <c r="Q1559" s="46"/>
      <c r="R1559" s="46"/>
      <c r="T1559" s="46"/>
    </row>
    <row r="1560" spans="8:20" s="43" customFormat="1">
      <c r="H1560" s="46"/>
      <c r="J1560" s="46"/>
      <c r="L1560" s="46"/>
      <c r="Q1560" s="46"/>
      <c r="R1560" s="46"/>
      <c r="T1560" s="46"/>
    </row>
    <row r="1561" spans="8:20" s="43" customFormat="1">
      <c r="H1561" s="46"/>
      <c r="J1561" s="46"/>
      <c r="L1561" s="46"/>
      <c r="Q1561" s="46"/>
      <c r="R1561" s="46"/>
      <c r="T1561" s="46"/>
    </row>
    <row r="1562" spans="8:20" s="43" customFormat="1">
      <c r="H1562" s="46"/>
      <c r="J1562" s="46"/>
      <c r="L1562" s="46"/>
      <c r="Q1562" s="46"/>
      <c r="R1562" s="46"/>
      <c r="T1562" s="46"/>
    </row>
    <row r="1563" spans="8:20" s="43" customFormat="1">
      <c r="H1563" s="46"/>
      <c r="J1563" s="46"/>
      <c r="L1563" s="46"/>
      <c r="Q1563" s="46"/>
      <c r="R1563" s="46"/>
      <c r="T1563" s="46"/>
    </row>
    <row r="1564" spans="8:20" s="43" customFormat="1">
      <c r="H1564" s="46"/>
      <c r="J1564" s="46"/>
      <c r="L1564" s="46"/>
      <c r="Q1564" s="46"/>
      <c r="R1564" s="46"/>
      <c r="T1564" s="46"/>
    </row>
    <row r="1565" spans="8:20" s="43" customFormat="1">
      <c r="H1565" s="46"/>
      <c r="J1565" s="46"/>
      <c r="L1565" s="46"/>
      <c r="Q1565" s="46"/>
      <c r="R1565" s="46"/>
      <c r="T1565" s="46"/>
    </row>
    <row r="1566" spans="8:20" s="43" customFormat="1">
      <c r="H1566" s="46"/>
      <c r="J1566" s="46"/>
      <c r="L1566" s="46"/>
      <c r="Q1566" s="46"/>
      <c r="R1566" s="46"/>
      <c r="T1566" s="46"/>
    </row>
    <row r="1567" spans="8:20" s="43" customFormat="1">
      <c r="H1567" s="46"/>
      <c r="J1567" s="46"/>
      <c r="L1567" s="46"/>
      <c r="Q1567" s="46"/>
      <c r="R1567" s="46"/>
      <c r="T1567" s="46"/>
    </row>
    <row r="1568" spans="8:20" s="43" customFormat="1">
      <c r="H1568" s="46"/>
      <c r="J1568" s="46"/>
      <c r="L1568" s="46"/>
      <c r="Q1568" s="46"/>
      <c r="R1568" s="46"/>
      <c r="T1568" s="46"/>
    </row>
    <row r="1569" spans="8:20" s="43" customFormat="1">
      <c r="H1569" s="46"/>
      <c r="J1569" s="46"/>
      <c r="L1569" s="46"/>
      <c r="Q1569" s="46"/>
      <c r="R1569" s="46"/>
      <c r="T1569" s="46"/>
    </row>
    <row r="1570" spans="8:20" s="43" customFormat="1">
      <c r="H1570" s="46"/>
      <c r="J1570" s="46"/>
      <c r="L1570" s="46"/>
      <c r="Q1570" s="46"/>
      <c r="R1570" s="46"/>
      <c r="T1570" s="46"/>
    </row>
    <row r="1571" spans="8:20" s="43" customFormat="1">
      <c r="H1571" s="46"/>
      <c r="J1571" s="46"/>
      <c r="L1571" s="46"/>
      <c r="Q1571" s="46"/>
      <c r="R1571" s="46"/>
      <c r="T1571" s="46"/>
    </row>
    <row r="1572" spans="8:20" s="43" customFormat="1">
      <c r="H1572" s="46"/>
      <c r="J1572" s="46"/>
      <c r="L1572" s="46"/>
      <c r="Q1572" s="46"/>
      <c r="R1572" s="46"/>
      <c r="T1572" s="46"/>
    </row>
    <row r="1573" spans="8:20" s="43" customFormat="1">
      <c r="H1573" s="46"/>
      <c r="J1573" s="46"/>
      <c r="L1573" s="46"/>
      <c r="Q1573" s="46"/>
      <c r="R1573" s="46"/>
      <c r="T1573" s="46"/>
    </row>
    <row r="1574" spans="8:20" s="43" customFormat="1">
      <c r="H1574" s="46"/>
      <c r="J1574" s="46"/>
      <c r="L1574" s="46"/>
      <c r="Q1574" s="46"/>
      <c r="R1574" s="46"/>
      <c r="T1574" s="46"/>
    </row>
    <row r="1575" spans="8:20" s="43" customFormat="1">
      <c r="H1575" s="46"/>
      <c r="J1575" s="46"/>
      <c r="L1575" s="46"/>
      <c r="Q1575" s="46"/>
      <c r="R1575" s="46"/>
      <c r="T1575" s="46"/>
    </row>
    <row r="1576" spans="8:20" s="43" customFormat="1">
      <c r="H1576" s="46"/>
      <c r="J1576" s="46"/>
      <c r="L1576" s="46"/>
      <c r="Q1576" s="46"/>
      <c r="R1576" s="46"/>
      <c r="T1576" s="46"/>
    </row>
    <row r="1577" spans="8:20" s="43" customFormat="1">
      <c r="H1577" s="46"/>
      <c r="J1577" s="46"/>
      <c r="L1577" s="46"/>
      <c r="Q1577" s="46"/>
      <c r="R1577" s="46"/>
      <c r="T1577" s="46"/>
    </row>
    <row r="1578" spans="8:20" s="43" customFormat="1">
      <c r="H1578" s="46"/>
      <c r="J1578" s="46"/>
      <c r="L1578" s="46"/>
      <c r="Q1578" s="46"/>
      <c r="R1578" s="46"/>
      <c r="T1578" s="46"/>
    </row>
    <row r="1579" spans="8:20" s="43" customFormat="1">
      <c r="H1579" s="46"/>
      <c r="J1579" s="46"/>
      <c r="L1579" s="46"/>
      <c r="Q1579" s="46"/>
      <c r="R1579" s="46"/>
      <c r="T1579" s="46"/>
    </row>
    <row r="1580" spans="8:20" s="43" customFormat="1">
      <c r="H1580" s="46"/>
      <c r="J1580" s="46"/>
      <c r="L1580" s="46"/>
      <c r="Q1580" s="46"/>
      <c r="R1580" s="46"/>
      <c r="T1580" s="46"/>
    </row>
    <row r="1581" spans="8:20" s="43" customFormat="1">
      <c r="H1581" s="46"/>
      <c r="J1581" s="46"/>
      <c r="L1581" s="46"/>
      <c r="Q1581" s="46"/>
      <c r="R1581" s="46"/>
      <c r="T1581" s="46"/>
    </row>
    <row r="1582" spans="8:20" s="43" customFormat="1">
      <c r="H1582" s="46"/>
      <c r="J1582" s="46"/>
      <c r="L1582" s="46"/>
      <c r="Q1582" s="46"/>
      <c r="R1582" s="46"/>
      <c r="T1582" s="46"/>
    </row>
    <row r="1583" spans="8:20" s="43" customFormat="1">
      <c r="H1583" s="46"/>
      <c r="J1583" s="46"/>
      <c r="L1583" s="46"/>
      <c r="Q1583" s="46"/>
      <c r="R1583" s="46"/>
      <c r="T1583" s="46"/>
    </row>
    <row r="1584" spans="8:20" s="43" customFormat="1">
      <c r="H1584" s="46"/>
      <c r="J1584" s="46"/>
      <c r="L1584" s="46"/>
      <c r="Q1584" s="46"/>
      <c r="R1584" s="46"/>
      <c r="T1584" s="46"/>
    </row>
    <row r="1585" spans="8:20" s="43" customFormat="1">
      <c r="H1585" s="46"/>
      <c r="J1585" s="46"/>
      <c r="L1585" s="46"/>
      <c r="Q1585" s="46"/>
      <c r="R1585" s="46"/>
      <c r="T1585" s="46"/>
    </row>
    <row r="1586" spans="8:20" s="43" customFormat="1">
      <c r="H1586" s="46"/>
      <c r="J1586" s="46"/>
      <c r="L1586" s="46"/>
      <c r="Q1586" s="46"/>
      <c r="R1586" s="46"/>
      <c r="T1586" s="46"/>
    </row>
    <row r="1587" spans="8:20" s="43" customFormat="1">
      <c r="H1587" s="46"/>
      <c r="J1587" s="46"/>
      <c r="L1587" s="46"/>
      <c r="Q1587" s="46"/>
      <c r="R1587" s="46"/>
      <c r="T1587" s="46"/>
    </row>
    <row r="1588" spans="8:20" s="43" customFormat="1">
      <c r="H1588" s="46"/>
      <c r="J1588" s="46"/>
      <c r="L1588" s="46"/>
      <c r="Q1588" s="46"/>
      <c r="R1588" s="46"/>
      <c r="T1588" s="46"/>
    </row>
    <row r="1589" spans="8:20" s="43" customFormat="1">
      <c r="H1589" s="46"/>
      <c r="J1589" s="46"/>
      <c r="L1589" s="46"/>
      <c r="Q1589" s="46"/>
      <c r="R1589" s="46"/>
      <c r="T1589" s="46"/>
    </row>
    <row r="1590" spans="8:20" s="43" customFormat="1">
      <c r="H1590" s="46"/>
      <c r="J1590" s="46"/>
      <c r="L1590" s="46"/>
      <c r="Q1590" s="46"/>
      <c r="R1590" s="46"/>
      <c r="T1590" s="46"/>
    </row>
    <row r="1591" spans="8:20" s="43" customFormat="1">
      <c r="H1591" s="46"/>
      <c r="J1591" s="46"/>
      <c r="L1591" s="46"/>
      <c r="Q1591" s="46"/>
      <c r="R1591" s="46"/>
      <c r="T1591" s="46"/>
    </row>
    <row r="1592" spans="8:20" s="43" customFormat="1">
      <c r="H1592" s="46"/>
      <c r="J1592" s="46"/>
      <c r="L1592" s="46"/>
      <c r="Q1592" s="46"/>
      <c r="R1592" s="46"/>
      <c r="T1592" s="46"/>
    </row>
    <row r="1593" spans="8:20" s="43" customFormat="1">
      <c r="H1593" s="46"/>
      <c r="J1593" s="46"/>
      <c r="L1593" s="46"/>
      <c r="Q1593" s="46"/>
      <c r="R1593" s="46"/>
      <c r="T1593" s="46"/>
    </row>
    <row r="1594" spans="8:20" s="43" customFormat="1">
      <c r="H1594" s="46"/>
      <c r="J1594" s="46"/>
      <c r="L1594" s="46"/>
      <c r="Q1594" s="46"/>
      <c r="R1594" s="46"/>
      <c r="T1594" s="46"/>
    </row>
    <row r="1595" spans="8:20" s="43" customFormat="1">
      <c r="H1595" s="46"/>
      <c r="J1595" s="46"/>
      <c r="L1595" s="46"/>
      <c r="Q1595" s="46"/>
      <c r="R1595" s="46"/>
      <c r="T1595" s="46"/>
    </row>
    <row r="1596" spans="8:20" s="43" customFormat="1">
      <c r="H1596" s="46"/>
      <c r="J1596" s="46"/>
      <c r="L1596" s="46"/>
      <c r="Q1596" s="46"/>
      <c r="R1596" s="46"/>
      <c r="T1596" s="46"/>
    </row>
    <row r="1597" spans="8:20" s="43" customFormat="1">
      <c r="H1597" s="46"/>
      <c r="J1597" s="46"/>
      <c r="L1597" s="46"/>
      <c r="Q1597" s="46"/>
      <c r="R1597" s="46"/>
      <c r="T1597" s="46"/>
    </row>
    <row r="1598" spans="8:20" s="43" customFormat="1">
      <c r="H1598" s="46"/>
      <c r="J1598" s="46"/>
      <c r="L1598" s="46"/>
      <c r="Q1598" s="46"/>
      <c r="R1598" s="46"/>
      <c r="T1598" s="46"/>
    </row>
    <row r="1599" spans="8:20" s="43" customFormat="1">
      <c r="H1599" s="46"/>
      <c r="J1599" s="46"/>
      <c r="L1599" s="46"/>
      <c r="Q1599" s="46"/>
      <c r="R1599" s="46"/>
      <c r="T1599" s="46"/>
    </row>
    <row r="1600" spans="8:20" s="43" customFormat="1">
      <c r="H1600" s="46"/>
      <c r="J1600" s="46"/>
      <c r="L1600" s="46"/>
      <c r="Q1600" s="46"/>
      <c r="R1600" s="46"/>
      <c r="T1600" s="46"/>
    </row>
    <row r="1601" spans="8:20" s="43" customFormat="1">
      <c r="H1601" s="46"/>
      <c r="J1601" s="46"/>
      <c r="L1601" s="46"/>
      <c r="Q1601" s="46"/>
      <c r="R1601" s="46"/>
      <c r="T1601" s="46"/>
    </row>
    <row r="1602" spans="8:20" s="43" customFormat="1">
      <c r="H1602" s="46"/>
      <c r="J1602" s="46"/>
      <c r="L1602" s="46"/>
      <c r="Q1602" s="46"/>
      <c r="R1602" s="46"/>
      <c r="T1602" s="46"/>
    </row>
    <row r="1603" spans="8:20" s="43" customFormat="1">
      <c r="H1603" s="46"/>
      <c r="J1603" s="46"/>
      <c r="L1603" s="46"/>
      <c r="Q1603" s="46"/>
      <c r="R1603" s="46"/>
      <c r="T1603" s="46"/>
    </row>
    <row r="1604" spans="8:20" s="43" customFormat="1">
      <c r="H1604" s="46"/>
      <c r="J1604" s="46"/>
      <c r="L1604" s="46"/>
      <c r="Q1604" s="46"/>
      <c r="R1604" s="46"/>
      <c r="T1604" s="46"/>
    </row>
    <row r="1605" spans="8:20" s="43" customFormat="1">
      <c r="H1605" s="46"/>
      <c r="J1605" s="46"/>
      <c r="L1605" s="46"/>
      <c r="Q1605" s="46"/>
      <c r="R1605" s="46"/>
      <c r="T1605" s="46"/>
    </row>
    <row r="1606" spans="8:20" s="43" customFormat="1">
      <c r="H1606" s="46"/>
      <c r="J1606" s="46"/>
      <c r="L1606" s="46"/>
      <c r="Q1606" s="46"/>
      <c r="R1606" s="46"/>
      <c r="T1606" s="46"/>
    </row>
    <row r="1607" spans="8:20" s="43" customFormat="1">
      <c r="H1607" s="46"/>
      <c r="J1607" s="46"/>
      <c r="L1607" s="46"/>
      <c r="Q1607" s="46"/>
      <c r="R1607" s="46"/>
      <c r="T1607" s="46"/>
    </row>
    <row r="1608" spans="8:20" s="43" customFormat="1">
      <c r="H1608" s="46"/>
      <c r="J1608" s="46"/>
      <c r="L1608" s="46"/>
      <c r="Q1608" s="46"/>
      <c r="R1608" s="46"/>
      <c r="T1608" s="46"/>
    </row>
    <row r="1609" spans="8:20" s="43" customFormat="1">
      <c r="H1609" s="46"/>
      <c r="J1609" s="46"/>
      <c r="L1609" s="46"/>
      <c r="Q1609" s="46"/>
      <c r="R1609" s="46"/>
      <c r="T1609" s="46"/>
    </row>
    <row r="1610" spans="8:20" s="43" customFormat="1">
      <c r="H1610" s="46"/>
      <c r="J1610" s="46"/>
      <c r="L1610" s="46"/>
      <c r="Q1610" s="46"/>
      <c r="R1610" s="46"/>
      <c r="T1610" s="46"/>
    </row>
    <row r="1611" spans="8:20" s="43" customFormat="1">
      <c r="H1611" s="46"/>
      <c r="J1611" s="46"/>
      <c r="L1611" s="46"/>
      <c r="Q1611" s="46"/>
      <c r="R1611" s="46"/>
      <c r="T1611" s="46"/>
    </row>
    <row r="1612" spans="8:20" s="43" customFormat="1">
      <c r="H1612" s="46"/>
      <c r="J1612" s="46"/>
      <c r="L1612" s="46"/>
      <c r="Q1612" s="46"/>
      <c r="R1612" s="46"/>
      <c r="T1612" s="46"/>
    </row>
    <row r="1613" spans="8:20" s="43" customFormat="1">
      <c r="H1613" s="46"/>
      <c r="J1613" s="46"/>
      <c r="L1613" s="46"/>
      <c r="Q1613" s="46"/>
      <c r="R1613" s="46"/>
      <c r="T1613" s="46"/>
    </row>
    <row r="1614" spans="8:20" s="43" customFormat="1">
      <c r="H1614" s="46"/>
      <c r="J1614" s="46"/>
      <c r="L1614" s="46"/>
      <c r="Q1614" s="46"/>
      <c r="R1614" s="46"/>
      <c r="T1614" s="46"/>
    </row>
    <row r="1615" spans="8:20" s="43" customFormat="1">
      <c r="H1615" s="46"/>
      <c r="J1615" s="46"/>
      <c r="L1615" s="46"/>
      <c r="Q1615" s="46"/>
      <c r="R1615" s="46"/>
      <c r="T1615" s="46"/>
    </row>
    <row r="1616" spans="8:20" s="43" customFormat="1">
      <c r="H1616" s="46"/>
      <c r="J1616" s="46"/>
      <c r="L1616" s="46"/>
      <c r="Q1616" s="46"/>
      <c r="R1616" s="46"/>
      <c r="T1616" s="46"/>
    </row>
    <row r="1617" spans="8:20" s="43" customFormat="1">
      <c r="H1617" s="46"/>
      <c r="J1617" s="46"/>
      <c r="L1617" s="46"/>
      <c r="Q1617" s="46"/>
      <c r="R1617" s="46"/>
      <c r="T1617" s="46"/>
    </row>
    <row r="1618" spans="8:20" s="43" customFormat="1">
      <c r="H1618" s="46"/>
      <c r="J1618" s="46"/>
      <c r="L1618" s="46"/>
      <c r="Q1618" s="46"/>
      <c r="R1618" s="46"/>
      <c r="T1618" s="46"/>
    </row>
    <row r="1619" spans="8:20" s="43" customFormat="1">
      <c r="H1619" s="46"/>
      <c r="J1619" s="46"/>
      <c r="L1619" s="46"/>
      <c r="Q1619" s="46"/>
      <c r="R1619" s="46"/>
      <c r="T1619" s="46"/>
    </row>
    <row r="1620" spans="8:20" s="43" customFormat="1">
      <c r="H1620" s="46"/>
      <c r="J1620" s="46"/>
      <c r="L1620" s="46"/>
      <c r="Q1620" s="46"/>
      <c r="R1620" s="46"/>
      <c r="T1620" s="46"/>
    </row>
    <row r="1621" spans="8:20" s="43" customFormat="1">
      <c r="H1621" s="46"/>
      <c r="J1621" s="46"/>
      <c r="L1621" s="46"/>
      <c r="Q1621" s="46"/>
      <c r="R1621" s="46"/>
      <c r="T1621" s="46"/>
    </row>
    <row r="1622" spans="8:20" s="43" customFormat="1">
      <c r="H1622" s="46"/>
      <c r="J1622" s="46"/>
      <c r="L1622" s="46"/>
      <c r="Q1622" s="46"/>
      <c r="R1622" s="46"/>
      <c r="T1622" s="46"/>
    </row>
    <row r="1623" spans="8:20" s="43" customFormat="1">
      <c r="H1623" s="46"/>
      <c r="J1623" s="46"/>
      <c r="L1623" s="46"/>
      <c r="Q1623" s="46"/>
      <c r="R1623" s="46"/>
      <c r="T1623" s="46"/>
    </row>
    <row r="1624" spans="8:20" s="43" customFormat="1">
      <c r="H1624" s="46"/>
      <c r="J1624" s="46"/>
      <c r="L1624" s="46"/>
      <c r="Q1624" s="46"/>
      <c r="R1624" s="46"/>
      <c r="T1624" s="46"/>
    </row>
    <row r="1625" spans="8:20" s="43" customFormat="1">
      <c r="H1625" s="46"/>
      <c r="J1625" s="46"/>
      <c r="L1625" s="46"/>
      <c r="Q1625" s="46"/>
      <c r="R1625" s="46"/>
      <c r="T1625" s="46"/>
    </row>
    <row r="1626" spans="8:20" s="43" customFormat="1">
      <c r="H1626" s="46"/>
      <c r="J1626" s="46"/>
      <c r="L1626" s="46"/>
      <c r="Q1626" s="46"/>
      <c r="R1626" s="46"/>
      <c r="T1626" s="46"/>
    </row>
    <row r="1627" spans="8:20" s="43" customFormat="1">
      <c r="H1627" s="46"/>
      <c r="J1627" s="46"/>
      <c r="L1627" s="46"/>
      <c r="Q1627" s="46"/>
      <c r="R1627" s="46"/>
      <c r="T1627" s="46"/>
    </row>
    <row r="1628" spans="8:20" s="43" customFormat="1">
      <c r="H1628" s="46"/>
      <c r="J1628" s="46"/>
      <c r="L1628" s="46"/>
      <c r="Q1628" s="46"/>
      <c r="R1628" s="46"/>
      <c r="T1628" s="46"/>
    </row>
    <row r="1629" spans="8:20" s="43" customFormat="1">
      <c r="H1629" s="46"/>
      <c r="J1629" s="46"/>
      <c r="L1629" s="46"/>
      <c r="Q1629" s="46"/>
      <c r="R1629" s="46"/>
      <c r="T1629" s="46"/>
    </row>
    <row r="1630" spans="8:20" s="43" customFormat="1">
      <c r="H1630" s="46"/>
      <c r="J1630" s="46"/>
      <c r="L1630" s="46"/>
      <c r="Q1630" s="46"/>
      <c r="R1630" s="46"/>
      <c r="T1630" s="46"/>
    </row>
    <row r="1631" spans="8:20" s="43" customFormat="1">
      <c r="H1631" s="46"/>
      <c r="J1631" s="46"/>
      <c r="L1631" s="46"/>
      <c r="Q1631" s="46"/>
      <c r="R1631" s="46"/>
      <c r="T1631" s="46"/>
    </row>
    <row r="1632" spans="8:20" s="43" customFormat="1">
      <c r="H1632" s="46"/>
      <c r="J1632" s="46"/>
      <c r="L1632" s="46"/>
      <c r="Q1632" s="46"/>
      <c r="R1632" s="46"/>
      <c r="T1632" s="46"/>
    </row>
    <row r="1633" spans="8:20" s="43" customFormat="1">
      <c r="H1633" s="46"/>
      <c r="J1633" s="46"/>
      <c r="L1633" s="46"/>
      <c r="Q1633" s="46"/>
      <c r="R1633" s="46"/>
      <c r="T1633" s="46"/>
    </row>
    <row r="1634" spans="8:20" s="43" customFormat="1">
      <c r="H1634" s="46"/>
      <c r="J1634" s="46"/>
      <c r="L1634" s="46"/>
      <c r="Q1634" s="46"/>
      <c r="R1634" s="46"/>
      <c r="T1634" s="46"/>
    </row>
    <row r="1635" spans="8:20" s="43" customFormat="1">
      <c r="H1635" s="46"/>
      <c r="J1635" s="46"/>
      <c r="L1635" s="46"/>
      <c r="Q1635" s="46"/>
      <c r="R1635" s="46"/>
      <c r="T1635" s="46"/>
    </row>
    <row r="1636" spans="8:20" s="43" customFormat="1">
      <c r="H1636" s="46"/>
      <c r="J1636" s="46"/>
      <c r="L1636" s="46"/>
      <c r="Q1636" s="46"/>
      <c r="R1636" s="46"/>
      <c r="T1636" s="46"/>
    </row>
    <row r="1637" spans="8:20" s="43" customFormat="1">
      <c r="H1637" s="46"/>
      <c r="J1637" s="46"/>
      <c r="L1637" s="46"/>
      <c r="Q1637" s="46"/>
      <c r="R1637" s="46"/>
      <c r="T1637" s="46"/>
    </row>
    <row r="1638" spans="8:20" s="43" customFormat="1">
      <c r="H1638" s="46"/>
      <c r="J1638" s="46"/>
      <c r="L1638" s="46"/>
      <c r="Q1638" s="46"/>
      <c r="R1638" s="46"/>
      <c r="T1638" s="46"/>
    </row>
    <row r="1639" spans="8:20" s="43" customFormat="1">
      <c r="H1639" s="46"/>
      <c r="J1639" s="46"/>
      <c r="L1639" s="46"/>
      <c r="Q1639" s="46"/>
      <c r="R1639" s="46"/>
      <c r="T1639" s="46"/>
    </row>
    <row r="1640" spans="8:20" s="43" customFormat="1">
      <c r="H1640" s="46"/>
      <c r="J1640" s="46"/>
      <c r="L1640" s="46"/>
      <c r="Q1640" s="46"/>
      <c r="R1640" s="46"/>
      <c r="T1640" s="46"/>
    </row>
    <row r="1641" spans="8:20" s="43" customFormat="1">
      <c r="H1641" s="46"/>
      <c r="J1641" s="46"/>
      <c r="L1641" s="46"/>
      <c r="Q1641" s="46"/>
      <c r="R1641" s="46"/>
      <c r="T1641" s="46"/>
    </row>
    <row r="1642" spans="8:20" s="43" customFormat="1">
      <c r="H1642" s="46"/>
      <c r="J1642" s="46"/>
      <c r="L1642" s="46"/>
      <c r="Q1642" s="46"/>
      <c r="R1642" s="46"/>
      <c r="T1642" s="46"/>
    </row>
    <row r="1643" spans="8:20" s="43" customFormat="1">
      <c r="H1643" s="46"/>
      <c r="J1643" s="46"/>
      <c r="L1643" s="46"/>
      <c r="Q1643" s="46"/>
      <c r="R1643" s="46"/>
      <c r="T1643" s="46"/>
    </row>
    <row r="1644" spans="8:20" s="43" customFormat="1">
      <c r="H1644" s="46"/>
      <c r="J1644" s="46"/>
      <c r="L1644" s="46"/>
      <c r="Q1644" s="46"/>
      <c r="R1644" s="46"/>
      <c r="T1644" s="46"/>
    </row>
    <row r="1645" spans="8:20" s="43" customFormat="1">
      <c r="H1645" s="46"/>
      <c r="J1645" s="46"/>
      <c r="L1645" s="46"/>
      <c r="Q1645" s="46"/>
      <c r="R1645" s="46"/>
      <c r="T1645" s="46"/>
    </row>
    <row r="1646" spans="8:20" s="43" customFormat="1">
      <c r="H1646" s="46"/>
      <c r="J1646" s="46"/>
      <c r="L1646" s="46"/>
      <c r="Q1646" s="46"/>
      <c r="R1646" s="46"/>
      <c r="T1646" s="46"/>
    </row>
    <row r="1647" spans="8:20" s="43" customFormat="1">
      <c r="H1647" s="46"/>
      <c r="J1647" s="46"/>
      <c r="L1647" s="46"/>
      <c r="Q1647" s="46"/>
      <c r="R1647" s="46"/>
      <c r="T1647" s="46"/>
    </row>
    <row r="1648" spans="8:20" s="43" customFormat="1">
      <c r="H1648" s="46"/>
      <c r="J1648" s="46"/>
      <c r="L1648" s="46"/>
      <c r="Q1648" s="46"/>
      <c r="R1648" s="46"/>
      <c r="T1648" s="46"/>
    </row>
    <row r="1649" spans="8:20" s="43" customFormat="1">
      <c r="H1649" s="46"/>
      <c r="J1649" s="46"/>
      <c r="L1649" s="46"/>
      <c r="Q1649" s="46"/>
      <c r="R1649" s="46"/>
      <c r="T1649" s="46"/>
    </row>
    <row r="1650" spans="8:20" s="43" customFormat="1">
      <c r="H1650" s="46"/>
      <c r="J1650" s="46"/>
      <c r="L1650" s="46"/>
      <c r="Q1650" s="46"/>
      <c r="R1650" s="46"/>
      <c r="T1650" s="46"/>
    </row>
    <row r="1651" spans="8:20" s="43" customFormat="1">
      <c r="H1651" s="46"/>
      <c r="J1651" s="46"/>
      <c r="L1651" s="46"/>
      <c r="Q1651" s="46"/>
      <c r="R1651" s="46"/>
      <c r="T1651" s="46"/>
    </row>
    <row r="1652" spans="8:20" s="43" customFormat="1">
      <c r="H1652" s="46"/>
      <c r="J1652" s="46"/>
      <c r="L1652" s="46"/>
      <c r="Q1652" s="46"/>
      <c r="R1652" s="46"/>
      <c r="T1652" s="46"/>
    </row>
    <row r="1653" spans="8:20" s="43" customFormat="1">
      <c r="H1653" s="46"/>
      <c r="J1653" s="46"/>
      <c r="L1653" s="46"/>
      <c r="Q1653" s="46"/>
      <c r="R1653" s="46"/>
      <c r="T1653" s="46"/>
    </row>
    <row r="1654" spans="8:20" s="43" customFormat="1">
      <c r="H1654" s="46"/>
      <c r="J1654" s="46"/>
      <c r="L1654" s="46"/>
      <c r="Q1654" s="46"/>
      <c r="R1654" s="46"/>
      <c r="T1654" s="46"/>
    </row>
    <row r="1655" spans="8:20" s="43" customFormat="1">
      <c r="H1655" s="46"/>
      <c r="J1655" s="46"/>
      <c r="L1655" s="46"/>
      <c r="Q1655" s="46"/>
      <c r="R1655" s="46"/>
      <c r="T1655" s="46"/>
    </row>
    <row r="1656" spans="8:20" s="43" customFormat="1">
      <c r="H1656" s="46"/>
      <c r="J1656" s="46"/>
      <c r="L1656" s="46"/>
      <c r="Q1656" s="46"/>
      <c r="R1656" s="46"/>
      <c r="T1656" s="46"/>
    </row>
    <row r="1657" spans="8:20" s="43" customFormat="1">
      <c r="H1657" s="46"/>
      <c r="J1657" s="46"/>
      <c r="L1657" s="46"/>
      <c r="Q1657" s="46"/>
      <c r="R1657" s="46"/>
      <c r="T1657" s="46"/>
    </row>
    <row r="1658" spans="8:20" s="43" customFormat="1">
      <c r="H1658" s="46"/>
      <c r="J1658" s="46"/>
      <c r="L1658" s="46"/>
      <c r="Q1658" s="46"/>
      <c r="R1658" s="46"/>
      <c r="T1658" s="46"/>
    </row>
    <row r="1659" spans="8:20" s="43" customFormat="1">
      <c r="H1659" s="46"/>
      <c r="J1659" s="46"/>
      <c r="L1659" s="46"/>
      <c r="Q1659" s="46"/>
      <c r="R1659" s="46"/>
      <c r="T1659" s="46"/>
    </row>
    <row r="1660" spans="8:20" s="43" customFormat="1">
      <c r="H1660" s="46"/>
      <c r="J1660" s="46"/>
      <c r="L1660" s="46"/>
      <c r="Q1660" s="46"/>
      <c r="R1660" s="46"/>
      <c r="T1660" s="46"/>
    </row>
    <row r="1661" spans="8:20" s="43" customFormat="1">
      <c r="H1661" s="46"/>
      <c r="J1661" s="46"/>
      <c r="L1661" s="46"/>
      <c r="Q1661" s="46"/>
      <c r="R1661" s="46"/>
      <c r="T1661" s="46"/>
    </row>
    <row r="1662" spans="8:20" s="43" customFormat="1">
      <c r="H1662" s="46"/>
      <c r="J1662" s="46"/>
      <c r="L1662" s="46"/>
      <c r="Q1662" s="46"/>
      <c r="R1662" s="46"/>
      <c r="T1662" s="46"/>
    </row>
    <row r="1663" spans="8:20" s="43" customFormat="1">
      <c r="H1663" s="46"/>
      <c r="J1663" s="46"/>
      <c r="L1663" s="46"/>
      <c r="Q1663" s="46"/>
      <c r="R1663" s="46"/>
      <c r="T1663" s="46"/>
    </row>
    <row r="1664" spans="8:20" s="43" customFormat="1">
      <c r="H1664" s="46"/>
      <c r="J1664" s="46"/>
      <c r="L1664" s="46"/>
      <c r="Q1664" s="46"/>
      <c r="R1664" s="46"/>
      <c r="T1664" s="46"/>
    </row>
    <row r="1665" spans="8:20" s="43" customFormat="1">
      <c r="H1665" s="46"/>
      <c r="J1665" s="46"/>
      <c r="L1665" s="46"/>
      <c r="Q1665" s="46"/>
      <c r="R1665" s="46"/>
      <c r="T1665" s="46"/>
    </row>
    <row r="1666" spans="8:20" s="43" customFormat="1">
      <c r="H1666" s="46"/>
      <c r="J1666" s="46"/>
      <c r="L1666" s="46"/>
      <c r="Q1666" s="46"/>
      <c r="R1666" s="46"/>
      <c r="T1666" s="46"/>
    </row>
    <row r="1667" spans="8:20" s="43" customFormat="1">
      <c r="H1667" s="46"/>
      <c r="J1667" s="46"/>
      <c r="L1667" s="46"/>
      <c r="Q1667" s="46"/>
      <c r="R1667" s="46"/>
      <c r="T1667" s="46"/>
    </row>
    <row r="1668" spans="8:20" s="43" customFormat="1">
      <c r="H1668" s="46"/>
      <c r="J1668" s="46"/>
      <c r="L1668" s="46"/>
      <c r="Q1668" s="46"/>
      <c r="R1668" s="46"/>
      <c r="T1668" s="46"/>
    </row>
    <row r="1669" spans="8:20" s="43" customFormat="1">
      <c r="H1669" s="46"/>
      <c r="J1669" s="46"/>
      <c r="L1669" s="46"/>
      <c r="Q1669" s="46"/>
      <c r="R1669" s="46"/>
      <c r="T1669" s="46"/>
    </row>
    <row r="1670" spans="8:20" s="43" customFormat="1">
      <c r="H1670" s="46"/>
      <c r="J1670" s="46"/>
      <c r="L1670" s="46"/>
      <c r="Q1670" s="46"/>
      <c r="R1670" s="46"/>
      <c r="T1670" s="46"/>
    </row>
    <row r="1671" spans="8:20" s="43" customFormat="1">
      <c r="H1671" s="46"/>
      <c r="J1671" s="46"/>
      <c r="L1671" s="46"/>
      <c r="Q1671" s="46"/>
      <c r="R1671" s="46"/>
      <c r="T1671" s="46"/>
    </row>
    <row r="1672" spans="8:20" s="43" customFormat="1">
      <c r="H1672" s="46"/>
      <c r="J1672" s="46"/>
      <c r="L1672" s="46"/>
      <c r="Q1672" s="46"/>
      <c r="R1672" s="46"/>
      <c r="T1672" s="46"/>
    </row>
    <row r="1673" spans="8:20" s="43" customFormat="1">
      <c r="H1673" s="46"/>
      <c r="J1673" s="46"/>
      <c r="L1673" s="46"/>
      <c r="Q1673" s="46"/>
      <c r="R1673" s="46"/>
      <c r="T1673" s="46"/>
    </row>
    <row r="1674" spans="8:20" s="43" customFormat="1">
      <c r="H1674" s="46"/>
      <c r="J1674" s="46"/>
      <c r="L1674" s="46"/>
      <c r="Q1674" s="46"/>
      <c r="R1674" s="46"/>
      <c r="T1674" s="46"/>
    </row>
    <row r="1675" spans="8:20" s="43" customFormat="1">
      <c r="H1675" s="46"/>
      <c r="J1675" s="46"/>
      <c r="L1675" s="46"/>
      <c r="Q1675" s="46"/>
      <c r="R1675" s="46"/>
      <c r="T1675" s="46"/>
    </row>
    <row r="1676" spans="8:20" s="43" customFormat="1">
      <c r="H1676" s="46"/>
      <c r="J1676" s="46"/>
      <c r="L1676" s="46"/>
      <c r="Q1676" s="46"/>
      <c r="R1676" s="46"/>
      <c r="T1676" s="46"/>
    </row>
    <row r="1677" spans="8:20" s="43" customFormat="1">
      <c r="H1677" s="46"/>
      <c r="J1677" s="46"/>
      <c r="L1677" s="46"/>
      <c r="Q1677" s="46"/>
      <c r="R1677" s="46"/>
      <c r="T1677" s="46"/>
    </row>
    <row r="1678" spans="8:20" s="43" customFormat="1">
      <c r="H1678" s="46"/>
      <c r="J1678" s="46"/>
      <c r="L1678" s="46"/>
      <c r="Q1678" s="46"/>
      <c r="R1678" s="46"/>
      <c r="T1678" s="46"/>
    </row>
    <row r="1679" spans="8:20" s="43" customFormat="1">
      <c r="H1679" s="46"/>
      <c r="J1679" s="46"/>
      <c r="L1679" s="46"/>
      <c r="Q1679" s="46"/>
      <c r="R1679" s="46"/>
      <c r="T1679" s="46"/>
    </row>
    <row r="1680" spans="8:20" s="43" customFormat="1">
      <c r="H1680" s="46"/>
      <c r="J1680" s="46"/>
      <c r="L1680" s="46"/>
      <c r="Q1680" s="46"/>
      <c r="R1680" s="46"/>
      <c r="T1680" s="46"/>
    </row>
    <row r="1681" spans="8:20" s="43" customFormat="1">
      <c r="H1681" s="46"/>
      <c r="J1681" s="46"/>
      <c r="L1681" s="46"/>
      <c r="Q1681" s="46"/>
      <c r="R1681" s="46"/>
      <c r="T1681" s="46"/>
    </row>
    <row r="1682" spans="8:20" s="43" customFormat="1">
      <c r="H1682" s="46"/>
      <c r="J1682" s="46"/>
      <c r="L1682" s="46"/>
      <c r="Q1682" s="46"/>
      <c r="R1682" s="46"/>
      <c r="T1682" s="46"/>
    </row>
    <row r="1683" spans="8:20" s="43" customFormat="1">
      <c r="H1683" s="46"/>
      <c r="J1683" s="46"/>
      <c r="L1683" s="46"/>
      <c r="Q1683" s="46"/>
      <c r="R1683" s="46"/>
      <c r="T1683" s="46"/>
    </row>
    <row r="1684" spans="8:20" s="43" customFormat="1">
      <c r="H1684" s="46"/>
      <c r="J1684" s="46"/>
      <c r="L1684" s="46"/>
      <c r="Q1684" s="46"/>
      <c r="R1684" s="46"/>
      <c r="T1684" s="46"/>
    </row>
    <row r="1685" spans="8:20" s="43" customFormat="1">
      <c r="H1685" s="46"/>
      <c r="J1685" s="46"/>
      <c r="L1685" s="46"/>
      <c r="Q1685" s="46"/>
      <c r="R1685" s="46"/>
      <c r="T1685" s="46"/>
    </row>
    <row r="1686" spans="8:20" s="43" customFormat="1">
      <c r="H1686" s="46"/>
      <c r="J1686" s="46"/>
      <c r="L1686" s="46"/>
      <c r="Q1686" s="46"/>
      <c r="R1686" s="46"/>
      <c r="T1686" s="46"/>
    </row>
    <row r="1687" spans="8:20" s="43" customFormat="1">
      <c r="H1687" s="46"/>
      <c r="J1687" s="46"/>
      <c r="L1687" s="46"/>
      <c r="Q1687" s="46"/>
      <c r="R1687" s="46"/>
      <c r="T1687" s="46"/>
    </row>
    <row r="1688" spans="8:20" s="43" customFormat="1">
      <c r="H1688" s="46"/>
      <c r="J1688" s="46"/>
      <c r="L1688" s="46"/>
      <c r="Q1688" s="46"/>
      <c r="R1688" s="46"/>
      <c r="T1688" s="46"/>
    </row>
    <row r="1689" spans="8:20" s="43" customFormat="1">
      <c r="H1689" s="46"/>
      <c r="J1689" s="46"/>
      <c r="L1689" s="46"/>
      <c r="Q1689" s="46"/>
      <c r="R1689" s="46"/>
      <c r="T1689" s="46"/>
    </row>
    <row r="1690" spans="8:20" s="43" customFormat="1">
      <c r="H1690" s="46"/>
      <c r="J1690" s="46"/>
      <c r="L1690" s="46"/>
      <c r="Q1690" s="46"/>
      <c r="R1690" s="46"/>
      <c r="T1690" s="46"/>
    </row>
    <row r="1691" spans="8:20" s="43" customFormat="1">
      <c r="H1691" s="46"/>
      <c r="J1691" s="46"/>
      <c r="L1691" s="46"/>
      <c r="Q1691" s="46"/>
      <c r="R1691" s="46"/>
      <c r="T1691" s="46"/>
    </row>
    <row r="1692" spans="8:20" s="43" customFormat="1">
      <c r="H1692" s="46"/>
      <c r="J1692" s="46"/>
      <c r="L1692" s="46"/>
      <c r="Q1692" s="46"/>
      <c r="R1692" s="46"/>
      <c r="T1692" s="46"/>
    </row>
    <row r="1693" spans="8:20" s="43" customFormat="1">
      <c r="H1693" s="46"/>
      <c r="J1693" s="46"/>
      <c r="L1693" s="46"/>
      <c r="Q1693" s="46"/>
      <c r="R1693" s="46"/>
      <c r="T1693" s="46"/>
    </row>
    <row r="1694" spans="8:20" s="43" customFormat="1">
      <c r="H1694" s="46"/>
      <c r="J1694" s="46"/>
      <c r="L1694" s="46"/>
      <c r="Q1694" s="46"/>
      <c r="R1694" s="46"/>
      <c r="T1694" s="46"/>
    </row>
    <row r="1695" spans="8:20" s="43" customFormat="1">
      <c r="H1695" s="46"/>
      <c r="J1695" s="46"/>
      <c r="L1695" s="46"/>
      <c r="Q1695" s="46"/>
      <c r="R1695" s="46"/>
      <c r="T1695" s="46"/>
    </row>
    <row r="1696" spans="8:20" s="43" customFormat="1">
      <c r="H1696" s="46"/>
      <c r="J1696" s="46"/>
      <c r="L1696" s="46"/>
      <c r="Q1696" s="46"/>
      <c r="R1696" s="46"/>
      <c r="T1696" s="46"/>
    </row>
    <row r="1697" spans="8:20" s="43" customFormat="1">
      <c r="H1697" s="46"/>
      <c r="J1697" s="46"/>
      <c r="L1697" s="46"/>
      <c r="Q1697" s="46"/>
      <c r="R1697" s="46"/>
      <c r="T1697" s="46"/>
    </row>
    <row r="1698" spans="8:20" s="43" customFormat="1">
      <c r="H1698" s="46"/>
      <c r="J1698" s="46"/>
      <c r="L1698" s="46"/>
      <c r="Q1698" s="46"/>
      <c r="R1698" s="46"/>
      <c r="T1698" s="46"/>
    </row>
    <row r="1699" spans="8:20" s="43" customFormat="1">
      <c r="H1699" s="46"/>
      <c r="J1699" s="46"/>
      <c r="L1699" s="46"/>
      <c r="Q1699" s="46"/>
      <c r="R1699" s="46"/>
      <c r="T1699" s="46"/>
    </row>
    <row r="1700" spans="8:20" s="43" customFormat="1">
      <c r="H1700" s="46"/>
      <c r="J1700" s="46"/>
      <c r="L1700" s="46"/>
      <c r="Q1700" s="46"/>
      <c r="R1700" s="46"/>
      <c r="T1700" s="46"/>
    </row>
    <row r="1701" spans="8:20" s="43" customFormat="1">
      <c r="H1701" s="46"/>
      <c r="J1701" s="46"/>
      <c r="L1701" s="46"/>
      <c r="Q1701" s="46"/>
      <c r="R1701" s="46"/>
      <c r="T1701" s="46"/>
    </row>
    <row r="1702" spans="8:20" s="43" customFormat="1">
      <c r="H1702" s="46"/>
      <c r="J1702" s="46"/>
      <c r="L1702" s="46"/>
      <c r="Q1702" s="46"/>
      <c r="R1702" s="46"/>
      <c r="T1702" s="46"/>
    </row>
    <row r="1703" spans="8:20" s="43" customFormat="1">
      <c r="H1703" s="46"/>
      <c r="J1703" s="46"/>
      <c r="L1703" s="46"/>
      <c r="Q1703" s="46"/>
      <c r="R1703" s="46"/>
      <c r="T1703" s="46"/>
    </row>
    <row r="1704" spans="8:20" s="43" customFormat="1">
      <c r="H1704" s="46"/>
      <c r="J1704" s="46"/>
      <c r="L1704" s="46"/>
      <c r="Q1704" s="46"/>
      <c r="R1704" s="46"/>
      <c r="T1704" s="46"/>
    </row>
    <row r="1705" spans="8:20" s="43" customFormat="1">
      <c r="H1705" s="46"/>
      <c r="J1705" s="46"/>
      <c r="L1705" s="46"/>
      <c r="Q1705" s="46"/>
      <c r="R1705" s="46"/>
      <c r="T1705" s="46"/>
    </row>
    <row r="1706" spans="8:20" s="43" customFormat="1">
      <c r="H1706" s="46"/>
      <c r="J1706" s="46"/>
      <c r="L1706" s="46"/>
      <c r="Q1706" s="46"/>
      <c r="R1706" s="46"/>
      <c r="T1706" s="46"/>
    </row>
    <row r="1707" spans="8:20" s="43" customFormat="1">
      <c r="H1707" s="46"/>
      <c r="J1707" s="46"/>
      <c r="L1707" s="46"/>
      <c r="Q1707" s="46"/>
      <c r="R1707" s="46"/>
      <c r="T1707" s="46"/>
    </row>
    <row r="1708" spans="8:20" s="43" customFormat="1">
      <c r="H1708" s="46"/>
      <c r="J1708" s="46"/>
      <c r="L1708" s="46"/>
      <c r="Q1708" s="46"/>
      <c r="R1708" s="46"/>
      <c r="T1708" s="46"/>
    </row>
    <row r="1709" spans="8:20" s="43" customFormat="1">
      <c r="H1709" s="46"/>
      <c r="J1709" s="46"/>
      <c r="L1709" s="46"/>
      <c r="Q1709" s="46"/>
      <c r="R1709" s="46"/>
      <c r="T1709" s="46"/>
    </row>
    <row r="1710" spans="8:20" s="43" customFormat="1">
      <c r="H1710" s="46"/>
      <c r="J1710" s="46"/>
      <c r="L1710" s="46"/>
      <c r="Q1710" s="46"/>
      <c r="R1710" s="46"/>
      <c r="T1710" s="46"/>
    </row>
    <row r="1711" spans="8:20" s="43" customFormat="1">
      <c r="H1711" s="46"/>
      <c r="J1711" s="46"/>
      <c r="L1711" s="46"/>
      <c r="Q1711" s="46"/>
      <c r="R1711" s="46"/>
      <c r="T1711" s="46"/>
    </row>
    <row r="1712" spans="8:20" s="43" customFormat="1">
      <c r="H1712" s="46"/>
      <c r="J1712" s="46"/>
      <c r="L1712" s="46"/>
      <c r="Q1712" s="46"/>
      <c r="R1712" s="46"/>
      <c r="T1712" s="46"/>
    </row>
    <row r="1713" spans="8:20" s="43" customFormat="1">
      <c r="H1713" s="46"/>
      <c r="J1713" s="46"/>
      <c r="L1713" s="46"/>
      <c r="Q1713" s="46"/>
      <c r="R1713" s="46"/>
      <c r="T1713" s="46"/>
    </row>
    <row r="1714" spans="8:20" s="43" customFormat="1">
      <c r="H1714" s="46"/>
      <c r="J1714" s="46"/>
      <c r="L1714" s="46"/>
      <c r="Q1714" s="46"/>
      <c r="R1714" s="46"/>
      <c r="T1714" s="46"/>
    </row>
    <row r="1715" spans="8:20" s="43" customFormat="1">
      <c r="H1715" s="46"/>
      <c r="J1715" s="46"/>
      <c r="L1715" s="46"/>
      <c r="Q1715" s="46"/>
      <c r="R1715" s="46"/>
      <c r="T1715" s="46"/>
    </row>
    <row r="1716" spans="8:20" s="43" customFormat="1">
      <c r="H1716" s="46"/>
      <c r="J1716" s="46"/>
      <c r="L1716" s="46"/>
      <c r="Q1716" s="46"/>
      <c r="R1716" s="46"/>
      <c r="T1716" s="46"/>
    </row>
    <row r="1717" spans="8:20" s="43" customFormat="1">
      <c r="H1717" s="46"/>
      <c r="J1717" s="46"/>
      <c r="L1717" s="46"/>
      <c r="Q1717" s="46"/>
      <c r="R1717" s="46"/>
      <c r="T1717" s="46"/>
    </row>
    <row r="1718" spans="8:20" s="43" customFormat="1">
      <c r="H1718" s="46"/>
      <c r="J1718" s="46"/>
      <c r="L1718" s="46"/>
      <c r="Q1718" s="46"/>
      <c r="R1718" s="46"/>
      <c r="T1718" s="46"/>
    </row>
    <row r="1719" spans="8:20" s="43" customFormat="1">
      <c r="H1719" s="46"/>
      <c r="J1719" s="46"/>
      <c r="L1719" s="46"/>
      <c r="Q1719" s="46"/>
      <c r="R1719" s="46"/>
      <c r="T1719" s="46"/>
    </row>
    <row r="1720" spans="8:20" s="43" customFormat="1">
      <c r="H1720" s="46"/>
      <c r="J1720" s="46"/>
      <c r="L1720" s="46"/>
      <c r="Q1720" s="46"/>
      <c r="R1720" s="46"/>
      <c r="T1720" s="46"/>
    </row>
    <row r="1721" spans="8:20" s="43" customFormat="1">
      <c r="H1721" s="46"/>
      <c r="J1721" s="46"/>
      <c r="L1721" s="46"/>
      <c r="Q1721" s="46"/>
      <c r="R1721" s="46"/>
      <c r="T1721" s="46"/>
    </row>
    <row r="1722" spans="8:20" s="43" customFormat="1">
      <c r="H1722" s="46"/>
      <c r="J1722" s="46"/>
      <c r="L1722" s="46"/>
      <c r="Q1722" s="46"/>
      <c r="R1722" s="46"/>
      <c r="T1722" s="46"/>
    </row>
    <row r="1723" spans="8:20" s="43" customFormat="1">
      <c r="H1723" s="46"/>
      <c r="J1723" s="46"/>
      <c r="L1723" s="46"/>
      <c r="Q1723" s="46"/>
      <c r="R1723" s="46"/>
      <c r="T1723" s="46"/>
    </row>
    <row r="1724" spans="8:20" s="43" customFormat="1">
      <c r="H1724" s="46"/>
      <c r="J1724" s="46"/>
      <c r="L1724" s="46"/>
      <c r="Q1724" s="46"/>
      <c r="R1724" s="46"/>
      <c r="T1724" s="46"/>
    </row>
    <row r="1725" spans="8:20" s="43" customFormat="1">
      <c r="H1725" s="46"/>
      <c r="J1725" s="46"/>
      <c r="L1725" s="46"/>
      <c r="Q1725" s="46"/>
      <c r="R1725" s="46"/>
      <c r="T1725" s="46"/>
    </row>
    <row r="1726" spans="8:20" s="43" customFormat="1">
      <c r="H1726" s="46"/>
      <c r="J1726" s="46"/>
      <c r="L1726" s="46"/>
      <c r="Q1726" s="46"/>
      <c r="R1726" s="46"/>
      <c r="T1726" s="46"/>
    </row>
    <row r="1727" spans="8:20" s="43" customFormat="1">
      <c r="H1727" s="46"/>
      <c r="J1727" s="46"/>
      <c r="L1727" s="46"/>
      <c r="Q1727" s="46"/>
      <c r="R1727" s="46"/>
      <c r="T1727" s="46"/>
    </row>
    <row r="1728" spans="8:20" s="43" customFormat="1">
      <c r="H1728" s="46"/>
      <c r="J1728" s="46"/>
      <c r="L1728" s="46"/>
      <c r="Q1728" s="46"/>
      <c r="R1728" s="46"/>
      <c r="T1728" s="46"/>
    </row>
    <row r="1729" spans="8:20" s="43" customFormat="1">
      <c r="H1729" s="46"/>
      <c r="J1729" s="46"/>
      <c r="L1729" s="46"/>
      <c r="Q1729" s="46"/>
      <c r="R1729" s="46"/>
      <c r="T1729" s="46"/>
    </row>
    <row r="1730" spans="8:20" s="43" customFormat="1">
      <c r="H1730" s="46"/>
      <c r="J1730" s="46"/>
      <c r="L1730" s="46"/>
      <c r="Q1730" s="46"/>
      <c r="R1730" s="46"/>
      <c r="T1730" s="46"/>
    </row>
    <row r="1731" spans="8:20" s="43" customFormat="1">
      <c r="H1731" s="46"/>
      <c r="J1731" s="46"/>
      <c r="L1731" s="46"/>
      <c r="Q1731" s="46"/>
      <c r="R1731" s="46"/>
      <c r="T1731" s="46"/>
    </row>
    <row r="1732" spans="8:20" s="43" customFormat="1">
      <c r="H1732" s="46"/>
      <c r="J1732" s="46"/>
      <c r="L1732" s="46"/>
      <c r="Q1732" s="46"/>
      <c r="R1732" s="46"/>
      <c r="T1732" s="46"/>
    </row>
    <row r="1733" spans="8:20" s="43" customFormat="1">
      <c r="H1733" s="46"/>
      <c r="J1733" s="46"/>
      <c r="L1733" s="46"/>
      <c r="Q1733" s="46"/>
      <c r="R1733" s="46"/>
      <c r="T1733" s="46"/>
    </row>
    <row r="1734" spans="8:20" s="43" customFormat="1">
      <c r="H1734" s="46"/>
      <c r="J1734" s="46"/>
      <c r="L1734" s="46"/>
      <c r="Q1734" s="46"/>
      <c r="R1734" s="46"/>
      <c r="T1734" s="46"/>
    </row>
    <row r="1735" spans="8:20" s="43" customFormat="1">
      <c r="H1735" s="46"/>
      <c r="J1735" s="46"/>
      <c r="L1735" s="46"/>
      <c r="Q1735" s="46"/>
      <c r="R1735" s="46"/>
      <c r="T1735" s="46"/>
    </row>
    <row r="1736" spans="8:20" s="43" customFormat="1">
      <c r="H1736" s="46"/>
      <c r="J1736" s="46"/>
      <c r="L1736" s="46"/>
      <c r="Q1736" s="46"/>
      <c r="R1736" s="46"/>
      <c r="T1736" s="46"/>
    </row>
    <row r="1737" spans="8:20" s="43" customFormat="1">
      <c r="H1737" s="46"/>
      <c r="J1737" s="46"/>
      <c r="L1737" s="46"/>
      <c r="Q1737" s="46"/>
      <c r="R1737" s="46"/>
      <c r="T1737" s="46"/>
    </row>
    <row r="1738" spans="8:20" s="43" customFormat="1">
      <c r="H1738" s="46"/>
      <c r="J1738" s="46"/>
      <c r="L1738" s="46"/>
      <c r="Q1738" s="46"/>
      <c r="R1738" s="46"/>
      <c r="T1738" s="46"/>
    </row>
    <row r="1739" spans="8:20" s="43" customFormat="1">
      <c r="H1739" s="46"/>
      <c r="J1739" s="46"/>
      <c r="L1739" s="46"/>
      <c r="Q1739" s="46"/>
      <c r="R1739" s="46"/>
      <c r="T1739" s="46"/>
    </row>
    <row r="1740" spans="8:20" s="43" customFormat="1">
      <c r="H1740" s="46"/>
      <c r="J1740" s="46"/>
      <c r="L1740" s="46"/>
      <c r="Q1740" s="46"/>
      <c r="R1740" s="46"/>
      <c r="T1740" s="46"/>
    </row>
    <row r="1741" spans="8:20" s="43" customFormat="1">
      <c r="H1741" s="46"/>
      <c r="J1741" s="46"/>
      <c r="L1741" s="46"/>
      <c r="Q1741" s="46"/>
      <c r="R1741" s="46"/>
      <c r="T1741" s="46"/>
    </row>
    <row r="1742" spans="8:20" s="43" customFormat="1">
      <c r="H1742" s="46"/>
      <c r="J1742" s="46"/>
      <c r="L1742" s="46"/>
      <c r="Q1742" s="46"/>
      <c r="R1742" s="46"/>
      <c r="T1742" s="46"/>
    </row>
    <row r="1743" spans="8:20" s="43" customFormat="1">
      <c r="H1743" s="46"/>
      <c r="J1743" s="46"/>
      <c r="L1743" s="46"/>
      <c r="Q1743" s="46"/>
      <c r="R1743" s="46"/>
      <c r="T1743" s="46"/>
    </row>
    <row r="1744" spans="8:20" s="43" customFormat="1">
      <c r="H1744" s="46"/>
      <c r="J1744" s="46"/>
      <c r="L1744" s="46"/>
      <c r="Q1744" s="46"/>
      <c r="R1744" s="46"/>
      <c r="T1744" s="46"/>
    </row>
    <row r="1745" spans="8:20" s="43" customFormat="1">
      <c r="H1745" s="46"/>
      <c r="J1745" s="46"/>
      <c r="L1745" s="46"/>
      <c r="Q1745" s="46"/>
      <c r="R1745" s="46"/>
      <c r="T1745" s="46"/>
    </row>
    <row r="1746" spans="8:20" s="43" customFormat="1">
      <c r="H1746" s="46"/>
      <c r="J1746" s="46"/>
      <c r="L1746" s="46"/>
      <c r="Q1746" s="46"/>
      <c r="R1746" s="46"/>
      <c r="T1746" s="46"/>
    </row>
    <row r="1747" spans="8:20" s="43" customFormat="1">
      <c r="H1747" s="46"/>
      <c r="J1747" s="46"/>
      <c r="L1747" s="46"/>
      <c r="Q1747" s="46"/>
      <c r="R1747" s="46"/>
      <c r="T1747" s="46"/>
    </row>
    <row r="1748" spans="8:20" s="43" customFormat="1">
      <c r="H1748" s="46"/>
      <c r="J1748" s="46"/>
      <c r="L1748" s="46"/>
      <c r="Q1748" s="46"/>
      <c r="R1748" s="46"/>
      <c r="T1748" s="46"/>
    </row>
    <row r="1749" spans="8:20" s="43" customFormat="1">
      <c r="H1749" s="46"/>
      <c r="J1749" s="46"/>
      <c r="L1749" s="46"/>
      <c r="Q1749" s="46"/>
      <c r="R1749" s="46"/>
      <c r="T1749" s="46"/>
    </row>
    <row r="1750" spans="8:20" s="43" customFormat="1">
      <c r="H1750" s="46"/>
      <c r="J1750" s="46"/>
      <c r="L1750" s="46"/>
      <c r="Q1750" s="46"/>
      <c r="R1750" s="46"/>
      <c r="T1750" s="46"/>
    </row>
    <row r="1751" spans="8:20" s="43" customFormat="1">
      <c r="H1751" s="46"/>
      <c r="J1751" s="46"/>
      <c r="L1751" s="46"/>
      <c r="Q1751" s="46"/>
      <c r="R1751" s="46"/>
      <c r="T1751" s="46"/>
    </row>
    <row r="1752" spans="8:20" s="43" customFormat="1">
      <c r="H1752" s="46"/>
      <c r="J1752" s="46"/>
      <c r="L1752" s="46"/>
      <c r="Q1752" s="46"/>
      <c r="R1752" s="46"/>
      <c r="T1752" s="46"/>
    </row>
    <row r="1753" spans="8:20" s="43" customFormat="1">
      <c r="H1753" s="46"/>
      <c r="J1753" s="46"/>
      <c r="L1753" s="46"/>
      <c r="Q1753" s="46"/>
      <c r="R1753" s="46"/>
      <c r="T1753" s="46"/>
    </row>
    <row r="1754" spans="8:20" s="43" customFormat="1">
      <c r="H1754" s="46"/>
      <c r="J1754" s="46"/>
      <c r="L1754" s="46"/>
      <c r="Q1754" s="46"/>
      <c r="R1754" s="46"/>
      <c r="T1754" s="46"/>
    </row>
    <row r="1755" spans="8:20" s="43" customFormat="1">
      <c r="H1755" s="46"/>
      <c r="J1755" s="46"/>
      <c r="L1755" s="46"/>
      <c r="Q1755" s="46"/>
      <c r="R1755" s="46"/>
      <c r="T1755" s="46"/>
    </row>
    <row r="1756" spans="8:20" s="43" customFormat="1">
      <c r="H1756" s="46"/>
      <c r="J1756" s="46"/>
      <c r="L1756" s="46"/>
      <c r="Q1756" s="46"/>
      <c r="R1756" s="46"/>
      <c r="T1756" s="46"/>
    </row>
    <row r="1757" spans="8:20" s="43" customFormat="1">
      <c r="H1757" s="46"/>
      <c r="J1757" s="46"/>
      <c r="L1757" s="46"/>
      <c r="Q1757" s="46"/>
      <c r="R1757" s="46"/>
      <c r="T1757" s="46"/>
    </row>
    <row r="1758" spans="8:20" s="43" customFormat="1">
      <c r="H1758" s="46"/>
      <c r="J1758" s="46"/>
      <c r="L1758" s="46"/>
      <c r="Q1758" s="46"/>
      <c r="R1758" s="46"/>
      <c r="T1758" s="46"/>
    </row>
    <row r="1759" spans="8:20" s="43" customFormat="1">
      <c r="H1759" s="46"/>
      <c r="J1759" s="46"/>
      <c r="L1759" s="46"/>
      <c r="Q1759" s="46"/>
      <c r="R1759" s="46"/>
      <c r="T1759" s="46"/>
    </row>
    <row r="1760" spans="8:20" s="43" customFormat="1">
      <c r="H1760" s="46"/>
      <c r="J1760" s="46"/>
      <c r="L1760" s="46"/>
      <c r="Q1760" s="46"/>
      <c r="R1760" s="46"/>
      <c r="T1760" s="46"/>
    </row>
    <row r="1761" spans="8:20" s="43" customFormat="1">
      <c r="H1761" s="46"/>
      <c r="J1761" s="46"/>
      <c r="L1761" s="46"/>
      <c r="Q1761" s="46"/>
      <c r="R1761" s="46"/>
      <c r="T1761" s="46"/>
    </row>
    <row r="1762" spans="8:20" s="43" customFormat="1">
      <c r="H1762" s="46"/>
      <c r="J1762" s="46"/>
      <c r="L1762" s="46"/>
      <c r="Q1762" s="46"/>
      <c r="R1762" s="46"/>
      <c r="T1762" s="46"/>
    </row>
    <row r="1763" spans="8:20" s="43" customFormat="1">
      <c r="H1763" s="46"/>
      <c r="J1763" s="46"/>
      <c r="L1763" s="46"/>
      <c r="Q1763" s="46"/>
      <c r="R1763" s="46"/>
      <c r="T1763" s="46"/>
    </row>
    <row r="1764" spans="8:20" s="43" customFormat="1">
      <c r="H1764" s="46"/>
      <c r="J1764" s="46"/>
      <c r="L1764" s="46"/>
      <c r="Q1764" s="46"/>
      <c r="R1764" s="46"/>
      <c r="T1764" s="46"/>
    </row>
    <row r="1765" spans="8:20" s="43" customFormat="1">
      <c r="H1765" s="46"/>
      <c r="J1765" s="46"/>
      <c r="L1765" s="46"/>
      <c r="Q1765" s="46"/>
      <c r="R1765" s="46"/>
      <c r="T1765" s="46"/>
    </row>
    <row r="1766" spans="8:20" s="43" customFormat="1">
      <c r="H1766" s="46"/>
      <c r="J1766" s="46"/>
      <c r="L1766" s="46"/>
      <c r="Q1766" s="46"/>
      <c r="R1766" s="46"/>
      <c r="T1766" s="46"/>
    </row>
    <row r="1767" spans="8:20" s="43" customFormat="1">
      <c r="H1767" s="46"/>
      <c r="J1767" s="46"/>
      <c r="L1767" s="46"/>
      <c r="Q1767" s="46"/>
      <c r="R1767" s="46"/>
      <c r="T1767" s="46"/>
    </row>
    <row r="1768" spans="8:20" s="43" customFormat="1">
      <c r="H1768" s="46"/>
      <c r="J1768" s="46"/>
      <c r="L1768" s="46"/>
      <c r="Q1768" s="46"/>
      <c r="R1768" s="46"/>
      <c r="T1768" s="46"/>
    </row>
    <row r="1769" spans="8:20" s="43" customFormat="1">
      <c r="H1769" s="46"/>
      <c r="J1769" s="46"/>
      <c r="L1769" s="46"/>
      <c r="Q1769" s="46"/>
      <c r="R1769" s="46"/>
      <c r="T1769" s="46"/>
    </row>
    <row r="1770" spans="8:20" s="43" customFormat="1">
      <c r="H1770" s="46"/>
      <c r="J1770" s="46"/>
      <c r="L1770" s="46"/>
      <c r="Q1770" s="46"/>
      <c r="R1770" s="46"/>
      <c r="T1770" s="46"/>
    </row>
    <row r="1771" spans="8:20" s="43" customFormat="1">
      <c r="H1771" s="46"/>
      <c r="J1771" s="46"/>
      <c r="L1771" s="46"/>
      <c r="Q1771" s="46"/>
      <c r="R1771" s="46"/>
      <c r="T1771" s="46"/>
    </row>
    <row r="1772" spans="8:20" s="43" customFormat="1">
      <c r="H1772" s="46"/>
      <c r="J1772" s="46"/>
      <c r="L1772" s="46"/>
      <c r="Q1772" s="46"/>
      <c r="R1772" s="46"/>
      <c r="T1772" s="46"/>
    </row>
    <row r="1773" spans="8:20" s="43" customFormat="1">
      <c r="H1773" s="46"/>
      <c r="J1773" s="46"/>
      <c r="L1773" s="46"/>
      <c r="Q1773" s="46"/>
      <c r="R1773" s="46"/>
      <c r="T1773" s="46"/>
    </row>
    <row r="1774" spans="8:20" s="43" customFormat="1">
      <c r="H1774" s="46"/>
      <c r="J1774" s="46"/>
      <c r="L1774" s="46"/>
      <c r="Q1774" s="46"/>
      <c r="R1774" s="46"/>
      <c r="T1774" s="46"/>
    </row>
    <row r="1775" spans="8:20" s="43" customFormat="1">
      <c r="H1775" s="46"/>
      <c r="J1775" s="46"/>
      <c r="L1775" s="46"/>
      <c r="Q1775" s="46"/>
      <c r="R1775" s="46"/>
      <c r="T1775" s="46"/>
    </row>
    <row r="1776" spans="8:20" s="43" customFormat="1">
      <c r="H1776" s="46"/>
      <c r="J1776" s="46"/>
      <c r="L1776" s="46"/>
      <c r="Q1776" s="46"/>
      <c r="R1776" s="46"/>
      <c r="T1776" s="46"/>
    </row>
    <row r="1777" spans="8:20" s="43" customFormat="1">
      <c r="H1777" s="46"/>
      <c r="J1777" s="46"/>
      <c r="L1777" s="46"/>
      <c r="Q1777" s="46"/>
      <c r="R1777" s="46"/>
      <c r="T1777" s="46"/>
    </row>
    <row r="1778" spans="8:20" s="43" customFormat="1">
      <c r="H1778" s="46"/>
      <c r="J1778" s="46"/>
      <c r="L1778" s="46"/>
      <c r="Q1778" s="46"/>
      <c r="R1778" s="46"/>
      <c r="T1778" s="46"/>
    </row>
    <row r="1779" spans="8:20" s="43" customFormat="1">
      <c r="H1779" s="46"/>
      <c r="J1779" s="46"/>
      <c r="L1779" s="46"/>
      <c r="Q1779" s="46"/>
      <c r="R1779" s="46"/>
      <c r="T1779" s="46"/>
    </row>
    <row r="1780" spans="8:20" s="43" customFormat="1">
      <c r="H1780" s="46"/>
      <c r="J1780" s="46"/>
      <c r="L1780" s="46"/>
      <c r="Q1780" s="46"/>
      <c r="R1780" s="46"/>
      <c r="T1780" s="46"/>
    </row>
    <row r="1781" spans="8:20" s="43" customFormat="1">
      <c r="H1781" s="46"/>
      <c r="J1781" s="46"/>
      <c r="L1781" s="46"/>
      <c r="Q1781" s="46"/>
      <c r="R1781" s="46"/>
      <c r="T1781" s="46"/>
    </row>
    <row r="1782" spans="8:20" s="43" customFormat="1">
      <c r="H1782" s="46"/>
      <c r="J1782" s="46"/>
      <c r="L1782" s="46"/>
      <c r="Q1782" s="46"/>
      <c r="R1782" s="46"/>
      <c r="T1782" s="46"/>
    </row>
    <row r="1783" spans="8:20" s="43" customFormat="1">
      <c r="H1783" s="46"/>
      <c r="J1783" s="46"/>
      <c r="L1783" s="46"/>
      <c r="Q1783" s="46"/>
      <c r="R1783" s="46"/>
      <c r="T1783" s="46"/>
    </row>
    <row r="1784" spans="8:20" s="43" customFormat="1">
      <c r="H1784" s="46"/>
      <c r="J1784" s="46"/>
      <c r="L1784" s="46"/>
      <c r="Q1784" s="46"/>
      <c r="R1784" s="46"/>
      <c r="T1784" s="46"/>
    </row>
    <row r="1785" spans="8:20" s="43" customFormat="1">
      <c r="H1785" s="46"/>
      <c r="J1785" s="46"/>
      <c r="L1785" s="46"/>
      <c r="Q1785" s="46"/>
      <c r="R1785" s="46"/>
      <c r="T1785" s="46"/>
    </row>
    <row r="1786" spans="8:20" s="43" customFormat="1">
      <c r="H1786" s="46"/>
      <c r="J1786" s="46"/>
      <c r="L1786" s="46"/>
      <c r="Q1786" s="46"/>
      <c r="R1786" s="46"/>
      <c r="T1786" s="46"/>
    </row>
    <row r="1787" spans="8:20" s="43" customFormat="1">
      <c r="H1787" s="46"/>
      <c r="J1787" s="46"/>
      <c r="L1787" s="46"/>
      <c r="Q1787" s="46"/>
      <c r="R1787" s="46"/>
      <c r="T1787" s="46"/>
    </row>
    <row r="1788" spans="8:20" s="43" customFormat="1">
      <c r="H1788" s="46"/>
      <c r="J1788" s="46"/>
      <c r="L1788" s="46"/>
      <c r="Q1788" s="46"/>
      <c r="R1788" s="46"/>
      <c r="T1788" s="46"/>
    </row>
    <row r="1789" spans="8:20" s="43" customFormat="1">
      <c r="H1789" s="46"/>
      <c r="J1789" s="46"/>
      <c r="L1789" s="46"/>
      <c r="Q1789" s="46"/>
      <c r="R1789" s="46"/>
      <c r="T1789" s="46"/>
    </row>
    <row r="1790" spans="8:20" s="43" customFormat="1">
      <c r="H1790" s="46"/>
      <c r="J1790" s="46"/>
      <c r="L1790" s="46"/>
      <c r="Q1790" s="46"/>
      <c r="R1790" s="46"/>
      <c r="T1790" s="46"/>
    </row>
    <row r="1791" spans="8:20" s="43" customFormat="1">
      <c r="H1791" s="46"/>
      <c r="J1791" s="46"/>
      <c r="L1791" s="46"/>
      <c r="Q1791" s="46"/>
      <c r="R1791" s="46"/>
      <c r="T1791" s="46"/>
    </row>
    <row r="1792" spans="8:20" s="43" customFormat="1">
      <c r="H1792" s="46"/>
      <c r="J1792" s="46"/>
      <c r="L1792" s="46"/>
      <c r="Q1792" s="46"/>
      <c r="R1792" s="46"/>
      <c r="T1792" s="46"/>
    </row>
    <row r="1793" spans="8:20" s="43" customFormat="1">
      <c r="H1793" s="46"/>
      <c r="J1793" s="46"/>
      <c r="L1793" s="46"/>
      <c r="Q1793" s="46"/>
      <c r="R1793" s="46"/>
      <c r="T1793" s="46"/>
    </row>
    <row r="1794" spans="8:20" s="43" customFormat="1">
      <c r="H1794" s="46"/>
      <c r="J1794" s="46"/>
      <c r="L1794" s="46"/>
      <c r="Q1794" s="46"/>
      <c r="R1794" s="46"/>
      <c r="T1794" s="46"/>
    </row>
    <row r="1795" spans="8:20" s="43" customFormat="1">
      <c r="H1795" s="46"/>
      <c r="J1795" s="46"/>
      <c r="L1795" s="46"/>
      <c r="Q1795" s="46"/>
      <c r="R1795" s="46"/>
      <c r="T1795" s="46"/>
    </row>
    <row r="1796" spans="8:20" s="43" customFormat="1">
      <c r="H1796" s="46"/>
      <c r="J1796" s="46"/>
      <c r="L1796" s="46"/>
      <c r="Q1796" s="46"/>
      <c r="R1796" s="46"/>
      <c r="T1796" s="46"/>
    </row>
    <row r="1797" spans="8:20" s="43" customFormat="1">
      <c r="H1797" s="46"/>
      <c r="J1797" s="46"/>
      <c r="L1797" s="46"/>
      <c r="Q1797" s="46"/>
      <c r="R1797" s="46"/>
      <c r="T1797" s="46"/>
    </row>
    <row r="1798" spans="8:20" s="43" customFormat="1">
      <c r="H1798" s="46"/>
      <c r="J1798" s="46"/>
      <c r="L1798" s="46"/>
      <c r="Q1798" s="46"/>
      <c r="R1798" s="46"/>
      <c r="T1798" s="46"/>
    </row>
    <row r="1799" spans="8:20" s="43" customFormat="1">
      <c r="H1799" s="46"/>
      <c r="J1799" s="46"/>
      <c r="L1799" s="46"/>
      <c r="Q1799" s="46"/>
      <c r="R1799" s="46"/>
      <c r="T1799" s="46"/>
    </row>
    <row r="1800" spans="8:20" s="43" customFormat="1">
      <c r="H1800" s="46"/>
      <c r="J1800" s="46"/>
      <c r="L1800" s="46"/>
      <c r="Q1800" s="46"/>
      <c r="R1800" s="46"/>
      <c r="T1800" s="46"/>
    </row>
    <row r="1801" spans="8:20" s="43" customFormat="1">
      <c r="H1801" s="46"/>
      <c r="J1801" s="46"/>
      <c r="L1801" s="46"/>
      <c r="Q1801" s="46"/>
      <c r="R1801" s="46"/>
      <c r="T1801" s="46"/>
    </row>
    <row r="1802" spans="8:20" s="43" customFormat="1">
      <c r="H1802" s="46"/>
      <c r="J1802" s="46"/>
      <c r="L1802" s="46"/>
      <c r="Q1802" s="46"/>
      <c r="R1802" s="46"/>
      <c r="T1802" s="46"/>
    </row>
    <row r="1803" spans="8:20" s="43" customFormat="1">
      <c r="H1803" s="46"/>
      <c r="J1803" s="46"/>
      <c r="L1803" s="46"/>
      <c r="Q1803" s="46"/>
      <c r="R1803" s="46"/>
      <c r="T1803" s="46"/>
    </row>
    <row r="1804" spans="8:20" s="43" customFormat="1">
      <c r="H1804" s="46"/>
      <c r="J1804" s="46"/>
      <c r="L1804" s="46"/>
      <c r="Q1804" s="46"/>
      <c r="R1804" s="46"/>
      <c r="T1804" s="46"/>
    </row>
    <row r="1805" spans="8:20" s="43" customFormat="1">
      <c r="H1805" s="46"/>
      <c r="J1805" s="46"/>
      <c r="L1805" s="46"/>
      <c r="Q1805" s="46"/>
      <c r="R1805" s="46"/>
      <c r="T1805" s="46"/>
    </row>
    <row r="1806" spans="8:20" s="43" customFormat="1">
      <c r="H1806" s="46"/>
      <c r="J1806" s="46"/>
      <c r="L1806" s="46"/>
      <c r="Q1806" s="46"/>
      <c r="R1806" s="46"/>
      <c r="T1806" s="46"/>
    </row>
    <row r="1807" spans="8:20" s="43" customFormat="1">
      <c r="H1807" s="46"/>
      <c r="J1807" s="46"/>
      <c r="L1807" s="46"/>
      <c r="Q1807" s="46"/>
      <c r="R1807" s="46"/>
      <c r="T1807" s="46"/>
    </row>
    <row r="1808" spans="8:20" s="43" customFormat="1">
      <c r="H1808" s="46"/>
      <c r="J1808" s="46"/>
      <c r="L1808" s="46"/>
      <c r="Q1808" s="46"/>
      <c r="R1808" s="46"/>
      <c r="T1808" s="46"/>
    </row>
    <row r="1809" spans="8:20" s="43" customFormat="1">
      <c r="H1809" s="46"/>
      <c r="J1809" s="46"/>
      <c r="L1809" s="46"/>
      <c r="Q1809" s="46"/>
      <c r="R1809" s="46"/>
      <c r="T1809" s="46"/>
    </row>
    <row r="1810" spans="8:20" s="43" customFormat="1">
      <c r="H1810" s="46"/>
      <c r="J1810" s="46"/>
      <c r="L1810" s="46"/>
      <c r="Q1810" s="46"/>
      <c r="R1810" s="46"/>
      <c r="T1810" s="46"/>
    </row>
    <row r="1811" spans="8:20" s="43" customFormat="1">
      <c r="H1811" s="46"/>
      <c r="J1811" s="46"/>
      <c r="L1811" s="46"/>
      <c r="Q1811" s="46"/>
      <c r="R1811" s="46"/>
      <c r="T1811" s="46"/>
    </row>
    <row r="1812" spans="8:20" s="43" customFormat="1">
      <c r="H1812" s="46"/>
      <c r="J1812" s="46"/>
      <c r="L1812" s="46"/>
      <c r="Q1812" s="46"/>
      <c r="R1812" s="46"/>
      <c r="T1812" s="46"/>
    </row>
    <row r="1813" spans="8:20" s="43" customFormat="1">
      <c r="H1813" s="46"/>
      <c r="J1813" s="46"/>
      <c r="L1813" s="46"/>
      <c r="Q1813" s="46"/>
      <c r="R1813" s="46"/>
      <c r="T1813" s="46"/>
    </row>
    <row r="1814" spans="8:20" s="43" customFormat="1">
      <c r="H1814" s="46"/>
      <c r="J1814" s="46"/>
      <c r="L1814" s="46"/>
      <c r="Q1814" s="46"/>
      <c r="R1814" s="46"/>
      <c r="T1814" s="46"/>
    </row>
    <row r="1815" spans="8:20" s="43" customFormat="1">
      <c r="H1815" s="46"/>
      <c r="J1815" s="46"/>
      <c r="L1815" s="46"/>
      <c r="Q1815" s="46"/>
      <c r="R1815" s="46"/>
      <c r="T1815" s="46"/>
    </row>
    <row r="1816" spans="8:20" s="43" customFormat="1">
      <c r="H1816" s="46"/>
      <c r="J1816" s="46"/>
      <c r="L1816" s="46"/>
      <c r="Q1816" s="46"/>
      <c r="R1816" s="46"/>
      <c r="T1816" s="46"/>
    </row>
    <row r="1817" spans="8:20" s="43" customFormat="1">
      <c r="H1817" s="46"/>
      <c r="J1817" s="46"/>
      <c r="L1817" s="46"/>
      <c r="Q1817" s="46"/>
      <c r="R1817" s="46"/>
      <c r="T1817" s="46"/>
    </row>
    <row r="1818" spans="8:20" s="43" customFormat="1">
      <c r="H1818" s="46"/>
      <c r="J1818" s="46"/>
      <c r="L1818" s="46"/>
      <c r="Q1818" s="46"/>
      <c r="R1818" s="46"/>
      <c r="T1818" s="46"/>
    </row>
    <row r="1819" spans="8:20" s="43" customFormat="1">
      <c r="H1819" s="46"/>
      <c r="J1819" s="46"/>
      <c r="L1819" s="46"/>
      <c r="Q1819" s="46"/>
      <c r="R1819" s="46"/>
      <c r="T1819" s="46"/>
    </row>
    <row r="1820" spans="8:20" s="43" customFormat="1">
      <c r="H1820" s="46"/>
      <c r="J1820" s="46"/>
      <c r="L1820" s="46"/>
      <c r="Q1820" s="46"/>
      <c r="R1820" s="46"/>
      <c r="T1820" s="46"/>
    </row>
    <row r="1821" spans="8:20" s="43" customFormat="1">
      <c r="H1821" s="46"/>
      <c r="J1821" s="46"/>
      <c r="L1821" s="46"/>
      <c r="Q1821" s="46"/>
      <c r="R1821" s="46"/>
      <c r="T1821" s="46"/>
    </row>
    <row r="1822" spans="8:20" s="43" customFormat="1">
      <c r="H1822" s="46"/>
      <c r="J1822" s="46"/>
      <c r="L1822" s="46"/>
      <c r="Q1822" s="46"/>
      <c r="R1822" s="46"/>
      <c r="T1822" s="46"/>
    </row>
    <row r="1823" spans="8:20" s="43" customFormat="1">
      <c r="H1823" s="46"/>
      <c r="J1823" s="46"/>
      <c r="L1823" s="46"/>
      <c r="Q1823" s="46"/>
      <c r="R1823" s="46"/>
      <c r="T1823" s="46"/>
    </row>
    <row r="1824" spans="8:20" s="43" customFormat="1">
      <c r="H1824" s="46"/>
      <c r="J1824" s="46"/>
      <c r="L1824" s="46"/>
      <c r="Q1824" s="46"/>
      <c r="R1824" s="46"/>
      <c r="T1824" s="46"/>
    </row>
    <row r="1825" spans="8:20" s="43" customFormat="1">
      <c r="H1825" s="46"/>
      <c r="J1825" s="46"/>
      <c r="L1825" s="46"/>
      <c r="Q1825" s="46"/>
      <c r="R1825" s="46"/>
      <c r="T1825" s="46"/>
    </row>
    <row r="1826" spans="8:20" s="43" customFormat="1">
      <c r="H1826" s="46"/>
      <c r="J1826" s="46"/>
      <c r="L1826" s="46"/>
      <c r="Q1826" s="46"/>
      <c r="R1826" s="46"/>
      <c r="T1826" s="46"/>
    </row>
    <row r="1827" spans="8:20" s="43" customFormat="1">
      <c r="H1827" s="46"/>
      <c r="J1827" s="46"/>
      <c r="L1827" s="46"/>
      <c r="Q1827" s="46"/>
      <c r="R1827" s="46"/>
      <c r="T1827" s="46"/>
    </row>
    <row r="1828" spans="8:20" s="43" customFormat="1">
      <c r="H1828" s="46"/>
      <c r="J1828" s="46"/>
      <c r="L1828" s="46"/>
      <c r="Q1828" s="46"/>
      <c r="R1828" s="46"/>
      <c r="T1828" s="46"/>
    </row>
    <row r="1829" spans="8:20" s="43" customFormat="1">
      <c r="H1829" s="46"/>
      <c r="J1829" s="46"/>
      <c r="L1829" s="46"/>
      <c r="Q1829" s="46"/>
      <c r="R1829" s="46"/>
      <c r="T1829" s="46"/>
    </row>
    <row r="1830" spans="8:20" s="43" customFormat="1">
      <c r="H1830" s="46"/>
      <c r="J1830" s="46"/>
      <c r="L1830" s="46"/>
      <c r="Q1830" s="46"/>
      <c r="R1830" s="46"/>
      <c r="T1830" s="46"/>
    </row>
    <row r="1831" spans="8:20" s="43" customFormat="1">
      <c r="H1831" s="46"/>
      <c r="J1831" s="46"/>
      <c r="L1831" s="46"/>
      <c r="Q1831" s="46"/>
      <c r="R1831" s="46"/>
      <c r="T1831" s="46"/>
    </row>
    <row r="1832" spans="8:20" s="43" customFormat="1">
      <c r="H1832" s="46"/>
      <c r="J1832" s="46"/>
      <c r="L1832" s="46"/>
      <c r="Q1832" s="46"/>
      <c r="R1832" s="46"/>
      <c r="T1832" s="46"/>
    </row>
    <row r="1833" spans="8:20" s="43" customFormat="1">
      <c r="H1833" s="46"/>
      <c r="J1833" s="46"/>
      <c r="L1833" s="46"/>
      <c r="Q1833" s="46"/>
      <c r="R1833" s="46"/>
      <c r="T1833" s="46"/>
    </row>
    <row r="1834" spans="8:20" s="43" customFormat="1">
      <c r="H1834" s="46"/>
      <c r="J1834" s="46"/>
      <c r="L1834" s="46"/>
      <c r="Q1834" s="46"/>
      <c r="R1834" s="46"/>
      <c r="T1834" s="46"/>
    </row>
    <row r="1835" spans="8:20" s="43" customFormat="1">
      <c r="H1835" s="46"/>
      <c r="J1835" s="46"/>
      <c r="L1835" s="46"/>
      <c r="Q1835" s="46"/>
      <c r="R1835" s="46"/>
      <c r="T1835" s="46"/>
    </row>
    <row r="1836" spans="8:20" s="43" customFormat="1">
      <c r="H1836" s="46"/>
      <c r="J1836" s="46"/>
      <c r="L1836" s="46"/>
      <c r="Q1836" s="46"/>
      <c r="R1836" s="46"/>
      <c r="T1836" s="46"/>
    </row>
    <row r="1837" spans="8:20" s="43" customFormat="1">
      <c r="H1837" s="46"/>
      <c r="J1837" s="46"/>
      <c r="L1837" s="46"/>
      <c r="Q1837" s="46"/>
      <c r="R1837" s="46"/>
      <c r="T1837" s="46"/>
    </row>
    <row r="1838" spans="8:20" s="43" customFormat="1">
      <c r="H1838" s="46"/>
      <c r="J1838" s="46"/>
      <c r="L1838" s="46"/>
      <c r="Q1838" s="46"/>
      <c r="R1838" s="46"/>
      <c r="T1838" s="46"/>
    </row>
    <row r="1839" spans="8:20" s="43" customFormat="1">
      <c r="H1839" s="46"/>
      <c r="J1839" s="46"/>
      <c r="L1839" s="46"/>
      <c r="Q1839" s="46"/>
      <c r="R1839" s="46"/>
      <c r="T1839" s="46"/>
    </row>
    <row r="1840" spans="8:20" s="43" customFormat="1">
      <c r="H1840" s="46"/>
      <c r="J1840" s="46"/>
      <c r="L1840" s="46"/>
      <c r="Q1840" s="46"/>
      <c r="R1840" s="46"/>
      <c r="T1840" s="46"/>
    </row>
    <row r="1841" spans="8:20" s="43" customFormat="1">
      <c r="H1841" s="46"/>
      <c r="J1841" s="46"/>
      <c r="L1841" s="46"/>
      <c r="Q1841" s="46"/>
      <c r="R1841" s="46"/>
      <c r="T1841" s="46"/>
    </row>
    <row r="1842" spans="8:20" s="43" customFormat="1">
      <c r="H1842" s="46"/>
      <c r="J1842" s="46"/>
      <c r="L1842" s="46"/>
      <c r="Q1842" s="46"/>
      <c r="R1842" s="46"/>
      <c r="T1842" s="46"/>
    </row>
    <row r="1843" spans="8:20" s="43" customFormat="1">
      <c r="H1843" s="46"/>
      <c r="J1843" s="46"/>
      <c r="L1843" s="46"/>
      <c r="Q1843" s="46"/>
      <c r="R1843" s="46"/>
      <c r="T1843" s="46"/>
    </row>
    <row r="1844" spans="8:20" s="43" customFormat="1">
      <c r="H1844" s="46"/>
      <c r="J1844" s="46"/>
      <c r="L1844" s="46"/>
      <c r="Q1844" s="46"/>
      <c r="R1844" s="46"/>
      <c r="T1844" s="46"/>
    </row>
    <row r="1845" spans="8:20" s="43" customFormat="1">
      <c r="H1845" s="46"/>
      <c r="J1845" s="46"/>
      <c r="L1845" s="46"/>
      <c r="Q1845" s="46"/>
      <c r="R1845" s="46"/>
      <c r="T1845" s="46"/>
    </row>
    <row r="1846" spans="8:20" s="43" customFormat="1">
      <c r="H1846" s="46"/>
      <c r="J1846" s="46"/>
      <c r="L1846" s="46"/>
      <c r="Q1846" s="46"/>
      <c r="R1846" s="46"/>
      <c r="T1846" s="46"/>
    </row>
    <row r="1847" spans="8:20" s="43" customFormat="1">
      <c r="H1847" s="46"/>
      <c r="J1847" s="46"/>
      <c r="L1847" s="46"/>
      <c r="Q1847" s="46"/>
      <c r="R1847" s="46"/>
      <c r="T1847" s="46"/>
    </row>
    <row r="1848" spans="8:20" s="43" customFormat="1">
      <c r="H1848" s="46"/>
      <c r="J1848" s="46"/>
      <c r="L1848" s="46"/>
      <c r="Q1848" s="46"/>
      <c r="R1848" s="46"/>
      <c r="T1848" s="46"/>
    </row>
    <row r="1849" spans="8:20" s="43" customFormat="1">
      <c r="H1849" s="46"/>
      <c r="J1849" s="46"/>
      <c r="L1849" s="46"/>
      <c r="Q1849" s="46"/>
      <c r="R1849" s="46"/>
      <c r="T1849" s="46"/>
    </row>
    <row r="1850" spans="8:20" s="43" customFormat="1">
      <c r="H1850" s="46"/>
      <c r="J1850" s="46"/>
      <c r="L1850" s="46"/>
      <c r="Q1850" s="46"/>
      <c r="R1850" s="46"/>
      <c r="T1850" s="46"/>
    </row>
    <row r="1851" spans="8:20" s="43" customFormat="1">
      <c r="H1851" s="46"/>
      <c r="J1851" s="46"/>
      <c r="L1851" s="46"/>
      <c r="Q1851" s="46"/>
      <c r="R1851" s="46"/>
      <c r="T1851" s="46"/>
    </row>
    <row r="1852" spans="8:20" s="43" customFormat="1">
      <c r="H1852" s="46"/>
      <c r="J1852" s="46"/>
      <c r="L1852" s="46"/>
      <c r="Q1852" s="46"/>
      <c r="R1852" s="46"/>
      <c r="T1852" s="46"/>
    </row>
    <row r="1853" spans="8:20" s="43" customFormat="1">
      <c r="H1853" s="46"/>
      <c r="J1853" s="46"/>
      <c r="L1853" s="46"/>
      <c r="Q1853" s="46"/>
      <c r="R1853" s="46"/>
      <c r="T1853" s="46"/>
    </row>
    <row r="1854" spans="8:20" s="43" customFormat="1">
      <c r="H1854" s="46"/>
      <c r="J1854" s="46"/>
      <c r="L1854" s="46"/>
      <c r="Q1854" s="46"/>
      <c r="R1854" s="46"/>
      <c r="T1854" s="46"/>
    </row>
    <row r="1855" spans="8:20" s="43" customFormat="1">
      <c r="H1855" s="46"/>
      <c r="J1855" s="46"/>
      <c r="L1855" s="46"/>
      <c r="Q1855" s="46"/>
      <c r="R1855" s="46"/>
      <c r="T1855" s="46"/>
    </row>
    <row r="1856" spans="8:20" s="43" customFormat="1">
      <c r="H1856" s="46"/>
      <c r="J1856" s="46"/>
      <c r="L1856" s="46"/>
      <c r="Q1856" s="46"/>
      <c r="R1856" s="46"/>
      <c r="T1856" s="46"/>
    </row>
    <row r="1857" spans="8:20" s="43" customFormat="1">
      <c r="H1857" s="46"/>
      <c r="J1857" s="46"/>
      <c r="L1857" s="46"/>
      <c r="Q1857" s="46"/>
      <c r="R1857" s="46"/>
      <c r="T1857" s="46"/>
    </row>
    <row r="1858" spans="8:20" s="43" customFormat="1">
      <c r="H1858" s="46"/>
      <c r="J1858" s="46"/>
      <c r="L1858" s="46"/>
      <c r="Q1858" s="46"/>
      <c r="R1858" s="46"/>
      <c r="T1858" s="46"/>
    </row>
    <row r="1859" spans="8:20" s="43" customFormat="1">
      <c r="H1859" s="46"/>
      <c r="J1859" s="46"/>
      <c r="L1859" s="46"/>
      <c r="Q1859" s="46"/>
      <c r="R1859" s="46"/>
      <c r="T1859" s="46"/>
    </row>
    <row r="1860" spans="8:20" s="43" customFormat="1">
      <c r="H1860" s="46"/>
      <c r="J1860" s="46"/>
      <c r="L1860" s="46"/>
      <c r="Q1860" s="46"/>
      <c r="R1860" s="46"/>
      <c r="T1860" s="46"/>
    </row>
    <row r="1861" spans="8:20" s="43" customFormat="1">
      <c r="H1861" s="46"/>
      <c r="J1861" s="46"/>
      <c r="L1861" s="46"/>
      <c r="Q1861" s="46"/>
      <c r="R1861" s="46"/>
      <c r="T1861" s="46"/>
    </row>
    <row r="1862" spans="8:20" s="43" customFormat="1">
      <c r="H1862" s="46"/>
      <c r="J1862" s="46"/>
      <c r="L1862" s="46"/>
      <c r="Q1862" s="46"/>
      <c r="R1862" s="46"/>
      <c r="T1862" s="46"/>
    </row>
    <row r="1863" spans="8:20" s="43" customFormat="1">
      <c r="H1863" s="46"/>
      <c r="J1863" s="46"/>
      <c r="L1863" s="46"/>
      <c r="Q1863" s="46"/>
      <c r="R1863" s="46"/>
      <c r="T1863" s="46"/>
    </row>
    <row r="1864" spans="8:20" s="43" customFormat="1">
      <c r="H1864" s="46"/>
      <c r="J1864" s="46"/>
      <c r="L1864" s="46"/>
      <c r="Q1864" s="46"/>
      <c r="R1864" s="46"/>
      <c r="T1864" s="46"/>
    </row>
    <row r="1865" spans="8:20" s="43" customFormat="1">
      <c r="H1865" s="46"/>
      <c r="J1865" s="46"/>
      <c r="L1865" s="46"/>
      <c r="Q1865" s="46"/>
      <c r="R1865" s="46"/>
      <c r="T1865" s="46"/>
    </row>
    <row r="1866" spans="8:20" s="43" customFormat="1">
      <c r="H1866" s="46"/>
      <c r="J1866" s="46"/>
      <c r="L1866" s="46"/>
      <c r="Q1866" s="46"/>
      <c r="R1866" s="46"/>
      <c r="T1866" s="46"/>
    </row>
    <row r="1867" spans="8:20" s="43" customFormat="1">
      <c r="H1867" s="46"/>
      <c r="J1867" s="46"/>
      <c r="L1867" s="46"/>
      <c r="Q1867" s="46"/>
      <c r="R1867" s="46"/>
      <c r="T1867" s="46"/>
    </row>
    <row r="1868" spans="8:20" s="43" customFormat="1">
      <c r="H1868" s="46"/>
      <c r="J1868" s="46"/>
      <c r="L1868" s="46"/>
      <c r="Q1868" s="46"/>
      <c r="R1868" s="46"/>
      <c r="T1868" s="46"/>
    </row>
    <row r="1869" spans="8:20" s="43" customFormat="1">
      <c r="H1869" s="46"/>
      <c r="J1869" s="46"/>
      <c r="L1869" s="46"/>
      <c r="Q1869" s="46"/>
      <c r="R1869" s="46"/>
      <c r="T1869" s="46"/>
    </row>
    <row r="1870" spans="8:20" s="43" customFormat="1">
      <c r="H1870" s="46"/>
      <c r="J1870" s="46"/>
      <c r="L1870" s="46"/>
      <c r="Q1870" s="46"/>
      <c r="R1870" s="46"/>
      <c r="T1870" s="46"/>
    </row>
    <row r="1871" spans="8:20" s="43" customFormat="1">
      <c r="H1871" s="46"/>
      <c r="J1871" s="46"/>
      <c r="L1871" s="46"/>
      <c r="Q1871" s="46"/>
      <c r="R1871" s="46"/>
      <c r="T1871" s="46"/>
    </row>
    <row r="1872" spans="8:20" s="43" customFormat="1">
      <c r="H1872" s="46"/>
      <c r="J1872" s="46"/>
      <c r="L1872" s="46"/>
      <c r="Q1872" s="46"/>
      <c r="R1872" s="46"/>
      <c r="T1872" s="46"/>
    </row>
    <row r="1873" spans="8:20" s="43" customFormat="1">
      <c r="H1873" s="46"/>
      <c r="J1873" s="46"/>
      <c r="L1873" s="46"/>
      <c r="Q1873" s="46"/>
      <c r="R1873" s="46"/>
      <c r="T1873" s="46"/>
    </row>
    <row r="1874" spans="8:20" s="43" customFormat="1">
      <c r="H1874" s="46"/>
      <c r="J1874" s="46"/>
      <c r="L1874" s="46"/>
      <c r="Q1874" s="46"/>
      <c r="R1874" s="46"/>
      <c r="T1874" s="46"/>
    </row>
    <row r="1875" spans="8:20" s="43" customFormat="1">
      <c r="H1875" s="46"/>
      <c r="J1875" s="46"/>
      <c r="L1875" s="46"/>
      <c r="Q1875" s="46"/>
      <c r="R1875" s="46"/>
      <c r="T1875" s="46"/>
    </row>
    <row r="1876" spans="8:20" s="43" customFormat="1">
      <c r="H1876" s="46"/>
      <c r="J1876" s="46"/>
      <c r="L1876" s="46"/>
      <c r="Q1876" s="46"/>
      <c r="R1876" s="46"/>
      <c r="T1876" s="46"/>
    </row>
    <row r="1877" spans="8:20" s="43" customFormat="1">
      <c r="H1877" s="46"/>
      <c r="J1877" s="46"/>
      <c r="L1877" s="46"/>
      <c r="Q1877" s="46"/>
      <c r="R1877" s="46"/>
      <c r="T1877" s="46"/>
    </row>
    <row r="1878" spans="8:20" s="43" customFormat="1">
      <c r="H1878" s="46"/>
      <c r="J1878" s="46"/>
      <c r="L1878" s="46"/>
      <c r="Q1878" s="46"/>
      <c r="R1878" s="46"/>
      <c r="T1878" s="46"/>
    </row>
    <row r="1879" spans="8:20" s="43" customFormat="1">
      <c r="H1879" s="46"/>
      <c r="J1879" s="46"/>
      <c r="L1879" s="46"/>
      <c r="Q1879" s="46"/>
      <c r="R1879" s="46"/>
      <c r="T1879" s="46"/>
    </row>
    <row r="1880" spans="8:20" s="43" customFormat="1">
      <c r="H1880" s="46"/>
      <c r="J1880" s="46"/>
      <c r="L1880" s="46"/>
      <c r="Q1880" s="46"/>
      <c r="R1880" s="46"/>
      <c r="T1880" s="46"/>
    </row>
    <row r="1881" spans="8:20" s="43" customFormat="1">
      <c r="H1881" s="46"/>
      <c r="J1881" s="46"/>
      <c r="L1881" s="46"/>
      <c r="Q1881" s="46"/>
      <c r="R1881" s="46"/>
      <c r="T1881" s="46"/>
    </row>
    <row r="1882" spans="8:20" s="43" customFormat="1">
      <c r="H1882" s="46"/>
      <c r="J1882" s="46"/>
      <c r="L1882" s="46"/>
      <c r="Q1882" s="46"/>
      <c r="R1882" s="46"/>
      <c r="T1882" s="46"/>
    </row>
    <row r="1883" spans="8:20" s="43" customFormat="1">
      <c r="H1883" s="46"/>
      <c r="J1883" s="46"/>
      <c r="L1883" s="46"/>
      <c r="Q1883" s="46"/>
      <c r="R1883" s="46"/>
      <c r="T1883" s="46"/>
    </row>
    <row r="1884" spans="8:20" s="43" customFormat="1">
      <c r="H1884" s="46"/>
      <c r="J1884" s="46"/>
      <c r="L1884" s="46"/>
      <c r="Q1884" s="46"/>
      <c r="R1884" s="46"/>
      <c r="T1884" s="46"/>
    </row>
    <row r="1885" spans="8:20" s="43" customFormat="1">
      <c r="H1885" s="46"/>
      <c r="J1885" s="46"/>
      <c r="L1885" s="46"/>
      <c r="Q1885" s="46"/>
      <c r="R1885" s="46"/>
      <c r="T1885" s="46"/>
    </row>
    <row r="1886" spans="8:20" s="43" customFormat="1">
      <c r="H1886" s="46"/>
      <c r="J1886" s="46"/>
      <c r="L1886" s="46"/>
      <c r="Q1886" s="46"/>
      <c r="R1886" s="46"/>
      <c r="T1886" s="46"/>
    </row>
    <row r="1887" spans="8:20" s="43" customFormat="1">
      <c r="H1887" s="46"/>
      <c r="J1887" s="46"/>
      <c r="L1887" s="46"/>
      <c r="Q1887" s="46"/>
      <c r="R1887" s="46"/>
      <c r="T1887" s="46"/>
    </row>
    <row r="1888" spans="8:20" s="43" customFormat="1">
      <c r="H1888" s="46"/>
      <c r="J1888" s="46"/>
      <c r="L1888" s="46"/>
      <c r="Q1888" s="46"/>
      <c r="R1888" s="46"/>
      <c r="T1888" s="46"/>
    </row>
    <row r="1889" spans="8:20" s="43" customFormat="1">
      <c r="H1889" s="46"/>
      <c r="J1889" s="46"/>
      <c r="L1889" s="46"/>
      <c r="Q1889" s="46"/>
      <c r="R1889" s="46"/>
      <c r="T1889" s="46"/>
    </row>
    <row r="1890" spans="8:20" s="43" customFormat="1">
      <c r="H1890" s="46"/>
      <c r="J1890" s="46"/>
      <c r="L1890" s="46"/>
      <c r="Q1890" s="46"/>
      <c r="R1890" s="46"/>
      <c r="T1890" s="46"/>
    </row>
    <row r="1891" spans="8:20" s="43" customFormat="1">
      <c r="H1891" s="46"/>
      <c r="J1891" s="46"/>
      <c r="L1891" s="46"/>
      <c r="Q1891" s="46"/>
      <c r="R1891" s="46"/>
      <c r="T1891" s="46"/>
    </row>
    <row r="1892" spans="8:20" s="43" customFormat="1">
      <c r="H1892" s="46"/>
      <c r="J1892" s="46"/>
      <c r="L1892" s="46"/>
      <c r="Q1892" s="46"/>
      <c r="R1892" s="46"/>
      <c r="T1892" s="46"/>
    </row>
    <row r="1893" spans="8:20" s="43" customFormat="1">
      <c r="H1893" s="46"/>
      <c r="J1893" s="46"/>
      <c r="L1893" s="46"/>
      <c r="Q1893" s="46"/>
      <c r="R1893" s="46"/>
      <c r="T1893" s="46"/>
    </row>
    <row r="1894" spans="8:20" s="43" customFormat="1">
      <c r="H1894" s="46"/>
      <c r="J1894" s="46"/>
      <c r="L1894" s="46"/>
      <c r="Q1894" s="46"/>
      <c r="R1894" s="46"/>
      <c r="T1894" s="46"/>
    </row>
    <row r="1895" spans="8:20" s="43" customFormat="1">
      <c r="H1895" s="46"/>
      <c r="J1895" s="46"/>
      <c r="L1895" s="46"/>
      <c r="Q1895" s="46"/>
      <c r="R1895" s="46"/>
      <c r="T1895" s="46"/>
    </row>
    <row r="1896" spans="8:20" s="43" customFormat="1">
      <c r="H1896" s="46"/>
      <c r="J1896" s="46"/>
      <c r="L1896" s="46"/>
      <c r="Q1896" s="46"/>
      <c r="R1896" s="46"/>
      <c r="T1896" s="46"/>
    </row>
    <row r="1897" spans="8:20" s="43" customFormat="1">
      <c r="H1897" s="46"/>
      <c r="J1897" s="46"/>
      <c r="L1897" s="46"/>
      <c r="Q1897" s="46"/>
      <c r="R1897" s="46"/>
      <c r="T1897" s="46"/>
    </row>
    <row r="1898" spans="8:20" s="43" customFormat="1">
      <c r="H1898" s="46"/>
      <c r="J1898" s="46"/>
      <c r="L1898" s="46"/>
      <c r="Q1898" s="46"/>
      <c r="R1898" s="46"/>
      <c r="T1898" s="46"/>
    </row>
    <row r="1899" spans="8:20" s="43" customFormat="1">
      <c r="H1899" s="46"/>
      <c r="J1899" s="46"/>
      <c r="L1899" s="46"/>
      <c r="Q1899" s="46"/>
      <c r="R1899" s="46"/>
      <c r="T1899" s="46"/>
    </row>
    <row r="1900" spans="8:20" s="43" customFormat="1">
      <c r="H1900" s="46"/>
      <c r="J1900" s="46"/>
      <c r="L1900" s="46"/>
      <c r="Q1900" s="46"/>
      <c r="R1900" s="46"/>
      <c r="T1900" s="46"/>
    </row>
    <row r="1901" spans="8:20" s="43" customFormat="1">
      <c r="H1901" s="46"/>
      <c r="J1901" s="46"/>
      <c r="L1901" s="46"/>
      <c r="Q1901" s="46"/>
      <c r="R1901" s="46"/>
      <c r="T1901" s="46"/>
    </row>
    <row r="1902" spans="8:20" s="43" customFormat="1">
      <c r="H1902" s="46"/>
      <c r="J1902" s="46"/>
      <c r="L1902" s="46"/>
      <c r="Q1902" s="46"/>
      <c r="R1902" s="46"/>
      <c r="T1902" s="46"/>
    </row>
    <row r="1903" spans="8:20" s="43" customFormat="1">
      <c r="H1903" s="46"/>
      <c r="J1903" s="46"/>
      <c r="L1903" s="46"/>
      <c r="Q1903" s="46"/>
      <c r="R1903" s="46"/>
      <c r="T1903" s="46"/>
    </row>
    <row r="1904" spans="8:20" s="43" customFormat="1">
      <c r="H1904" s="46"/>
      <c r="J1904" s="46"/>
      <c r="L1904" s="46"/>
      <c r="Q1904" s="46"/>
      <c r="R1904" s="46"/>
      <c r="T1904" s="46"/>
    </row>
    <row r="1905" spans="8:20" s="43" customFormat="1">
      <c r="H1905" s="46"/>
      <c r="J1905" s="46"/>
      <c r="L1905" s="46"/>
      <c r="Q1905" s="46"/>
      <c r="R1905" s="46"/>
      <c r="T1905" s="46"/>
    </row>
    <row r="1906" spans="8:20" s="43" customFormat="1">
      <c r="H1906" s="46"/>
      <c r="J1906" s="46"/>
      <c r="L1906" s="46"/>
      <c r="Q1906" s="46"/>
      <c r="R1906" s="46"/>
      <c r="T1906" s="46"/>
    </row>
    <row r="1907" spans="8:20" s="43" customFormat="1">
      <c r="H1907" s="46"/>
      <c r="J1907" s="46"/>
      <c r="L1907" s="46"/>
      <c r="Q1907" s="46"/>
      <c r="R1907" s="46"/>
      <c r="T1907" s="46"/>
    </row>
    <row r="1908" spans="8:20" s="43" customFormat="1">
      <c r="H1908" s="46"/>
      <c r="J1908" s="46"/>
      <c r="L1908" s="46"/>
      <c r="Q1908" s="46"/>
      <c r="R1908" s="46"/>
      <c r="T1908" s="46"/>
    </row>
    <row r="1909" spans="8:20" s="43" customFormat="1">
      <c r="H1909" s="46"/>
      <c r="J1909" s="46"/>
      <c r="L1909" s="46"/>
      <c r="Q1909" s="46"/>
      <c r="R1909" s="46"/>
      <c r="T1909" s="46"/>
    </row>
    <row r="1910" spans="8:20" s="43" customFormat="1">
      <c r="H1910" s="46"/>
      <c r="J1910" s="46"/>
      <c r="L1910" s="46"/>
      <c r="Q1910" s="46"/>
      <c r="R1910" s="46"/>
      <c r="T1910" s="46"/>
    </row>
    <row r="1911" spans="8:20" s="43" customFormat="1">
      <c r="H1911" s="46"/>
      <c r="J1911" s="46"/>
      <c r="L1911" s="46"/>
      <c r="Q1911" s="46"/>
      <c r="R1911" s="46"/>
      <c r="T1911" s="46"/>
    </row>
    <row r="1912" spans="8:20" s="43" customFormat="1">
      <c r="H1912" s="46"/>
      <c r="J1912" s="46"/>
      <c r="L1912" s="46"/>
      <c r="Q1912" s="46"/>
      <c r="R1912" s="46"/>
      <c r="T1912" s="46"/>
    </row>
    <row r="1913" spans="8:20" s="43" customFormat="1">
      <c r="H1913" s="46"/>
      <c r="J1913" s="46"/>
      <c r="L1913" s="46"/>
      <c r="Q1913" s="46"/>
      <c r="R1913" s="46"/>
      <c r="T1913" s="46"/>
    </row>
    <row r="1914" spans="8:20" s="43" customFormat="1">
      <c r="H1914" s="46"/>
      <c r="J1914" s="46"/>
      <c r="L1914" s="46"/>
      <c r="Q1914" s="46"/>
      <c r="R1914" s="46"/>
      <c r="T1914" s="46"/>
    </row>
    <row r="1915" spans="8:20" s="43" customFormat="1">
      <c r="H1915" s="46"/>
      <c r="J1915" s="46"/>
      <c r="L1915" s="46"/>
      <c r="Q1915" s="46"/>
      <c r="R1915" s="46"/>
      <c r="T1915" s="46"/>
    </row>
    <row r="1916" spans="8:20" s="43" customFormat="1">
      <c r="H1916" s="46"/>
      <c r="J1916" s="46"/>
      <c r="L1916" s="46"/>
      <c r="Q1916" s="46"/>
      <c r="R1916" s="46"/>
      <c r="T1916" s="46"/>
    </row>
    <row r="1917" spans="8:20" s="43" customFormat="1">
      <c r="H1917" s="46"/>
      <c r="J1917" s="46"/>
      <c r="L1917" s="46"/>
      <c r="Q1917" s="46"/>
      <c r="R1917" s="46"/>
      <c r="T1917" s="46"/>
    </row>
    <row r="1918" spans="8:20" s="43" customFormat="1">
      <c r="H1918" s="46"/>
      <c r="J1918" s="46"/>
      <c r="L1918" s="46"/>
      <c r="Q1918" s="46"/>
      <c r="R1918" s="46"/>
      <c r="T1918" s="46"/>
    </row>
    <row r="1919" spans="8:20" s="43" customFormat="1">
      <c r="H1919" s="46"/>
      <c r="J1919" s="46"/>
      <c r="L1919" s="46"/>
      <c r="Q1919" s="46"/>
      <c r="R1919" s="46"/>
      <c r="T1919" s="46"/>
    </row>
    <row r="1920" spans="8:20" s="43" customFormat="1">
      <c r="H1920" s="46"/>
      <c r="J1920" s="46"/>
      <c r="L1920" s="46"/>
      <c r="Q1920" s="46"/>
      <c r="R1920" s="46"/>
      <c r="T1920" s="46"/>
    </row>
    <row r="1921" spans="8:20" s="43" customFormat="1">
      <c r="H1921" s="46"/>
      <c r="J1921" s="46"/>
      <c r="L1921" s="46"/>
      <c r="Q1921" s="46"/>
      <c r="R1921" s="46"/>
      <c r="T1921" s="46"/>
    </row>
    <row r="1922" spans="8:20" s="43" customFormat="1">
      <c r="H1922" s="46"/>
      <c r="J1922" s="46"/>
      <c r="L1922" s="46"/>
      <c r="Q1922" s="46"/>
      <c r="R1922" s="46"/>
      <c r="T1922" s="46"/>
    </row>
    <row r="1923" spans="8:20" s="43" customFormat="1">
      <c r="H1923" s="46"/>
      <c r="J1923" s="46"/>
      <c r="L1923" s="46"/>
      <c r="Q1923" s="46"/>
      <c r="R1923" s="46"/>
      <c r="T1923" s="46"/>
    </row>
    <row r="1924" spans="8:20" s="43" customFormat="1">
      <c r="H1924" s="46"/>
      <c r="J1924" s="46"/>
      <c r="L1924" s="46"/>
      <c r="Q1924" s="46"/>
      <c r="R1924" s="46"/>
      <c r="T1924" s="46"/>
    </row>
    <row r="1925" spans="8:20" s="43" customFormat="1">
      <c r="H1925" s="46"/>
      <c r="J1925" s="46"/>
      <c r="L1925" s="46"/>
      <c r="Q1925" s="46"/>
      <c r="R1925" s="46"/>
      <c r="T1925" s="46"/>
    </row>
    <row r="1926" spans="8:20" s="43" customFormat="1">
      <c r="H1926" s="46"/>
      <c r="J1926" s="46"/>
      <c r="L1926" s="46"/>
      <c r="Q1926" s="46"/>
      <c r="R1926" s="46"/>
      <c r="T1926" s="46"/>
    </row>
    <row r="1927" spans="8:20" s="43" customFormat="1">
      <c r="H1927" s="46"/>
      <c r="J1927" s="46"/>
      <c r="L1927" s="46"/>
      <c r="Q1927" s="46"/>
      <c r="R1927" s="46"/>
      <c r="T1927" s="46"/>
    </row>
    <row r="1928" spans="8:20" s="43" customFormat="1">
      <c r="H1928" s="46"/>
      <c r="J1928" s="46"/>
      <c r="L1928" s="46"/>
      <c r="Q1928" s="46"/>
      <c r="R1928" s="46"/>
      <c r="T1928" s="46"/>
    </row>
    <row r="1929" spans="8:20" s="43" customFormat="1">
      <c r="H1929" s="46"/>
      <c r="J1929" s="46"/>
      <c r="L1929" s="46"/>
      <c r="Q1929" s="46"/>
      <c r="R1929" s="46"/>
      <c r="T1929" s="46"/>
    </row>
    <row r="1930" spans="8:20" s="43" customFormat="1">
      <c r="H1930" s="46"/>
      <c r="J1930" s="46"/>
      <c r="L1930" s="46"/>
      <c r="Q1930" s="46"/>
      <c r="R1930" s="46"/>
      <c r="T1930" s="46"/>
    </row>
    <row r="1931" spans="8:20" s="43" customFormat="1">
      <c r="H1931" s="46"/>
      <c r="J1931" s="46"/>
      <c r="L1931" s="46"/>
      <c r="Q1931" s="46"/>
      <c r="R1931" s="46"/>
      <c r="T1931" s="46"/>
    </row>
    <row r="1932" spans="8:20" s="43" customFormat="1">
      <c r="H1932" s="46"/>
      <c r="J1932" s="46"/>
      <c r="L1932" s="46"/>
      <c r="Q1932" s="46"/>
      <c r="R1932" s="46"/>
      <c r="T1932" s="46"/>
    </row>
    <row r="1933" spans="8:20" s="43" customFormat="1">
      <c r="H1933" s="46"/>
      <c r="J1933" s="46"/>
      <c r="L1933" s="46"/>
      <c r="Q1933" s="46"/>
      <c r="R1933" s="46"/>
      <c r="T1933" s="46"/>
    </row>
    <row r="1934" spans="8:20" s="43" customFormat="1">
      <c r="H1934" s="46"/>
      <c r="J1934" s="46"/>
      <c r="L1934" s="46"/>
      <c r="Q1934" s="46"/>
      <c r="R1934" s="46"/>
      <c r="T1934" s="46"/>
    </row>
    <row r="1935" spans="8:20" s="43" customFormat="1">
      <c r="H1935" s="46"/>
      <c r="J1935" s="46"/>
      <c r="L1935" s="46"/>
      <c r="Q1935" s="46"/>
      <c r="R1935" s="46"/>
      <c r="T1935" s="46"/>
    </row>
    <row r="1936" spans="8:20" s="43" customFormat="1">
      <c r="H1936" s="46"/>
      <c r="J1936" s="46"/>
      <c r="L1936" s="46"/>
      <c r="Q1936" s="46"/>
      <c r="R1936" s="46"/>
      <c r="T1936" s="46"/>
    </row>
    <row r="1937" spans="8:20" s="43" customFormat="1">
      <c r="H1937" s="46"/>
      <c r="J1937" s="46"/>
      <c r="L1937" s="46"/>
      <c r="Q1937" s="46"/>
      <c r="R1937" s="46"/>
      <c r="T1937" s="46"/>
    </row>
    <row r="1938" spans="8:20" s="43" customFormat="1">
      <c r="H1938" s="46"/>
      <c r="J1938" s="46"/>
      <c r="L1938" s="46"/>
      <c r="Q1938" s="46"/>
      <c r="R1938" s="46"/>
      <c r="T1938" s="46"/>
    </row>
    <row r="1939" spans="8:20" s="43" customFormat="1">
      <c r="H1939" s="46"/>
      <c r="J1939" s="46"/>
      <c r="L1939" s="46"/>
      <c r="Q1939" s="46"/>
      <c r="R1939" s="46"/>
      <c r="T1939" s="46"/>
    </row>
    <row r="1940" spans="8:20" s="43" customFormat="1">
      <c r="H1940" s="46"/>
      <c r="J1940" s="46"/>
      <c r="L1940" s="46"/>
      <c r="Q1940" s="46"/>
      <c r="R1940" s="46"/>
      <c r="T1940" s="46"/>
    </row>
    <row r="1941" spans="8:20" s="43" customFormat="1">
      <c r="H1941" s="46"/>
      <c r="J1941" s="46"/>
      <c r="L1941" s="46"/>
      <c r="Q1941" s="46"/>
      <c r="R1941" s="46"/>
      <c r="T1941" s="46"/>
    </row>
    <row r="1942" spans="8:20" s="43" customFormat="1">
      <c r="H1942" s="46"/>
      <c r="J1942" s="46"/>
      <c r="L1942" s="46"/>
      <c r="Q1942" s="46"/>
      <c r="R1942" s="46"/>
      <c r="T1942" s="46"/>
    </row>
    <row r="1943" spans="8:20" s="43" customFormat="1">
      <c r="H1943" s="46"/>
      <c r="J1943" s="46"/>
      <c r="L1943" s="46"/>
      <c r="Q1943" s="46"/>
      <c r="R1943" s="46"/>
      <c r="T1943" s="46"/>
    </row>
    <row r="1944" spans="8:20" s="43" customFormat="1">
      <c r="H1944" s="46"/>
      <c r="J1944" s="46"/>
      <c r="L1944" s="46"/>
      <c r="Q1944" s="46"/>
      <c r="R1944" s="46"/>
      <c r="T1944" s="46"/>
    </row>
    <row r="1945" spans="8:20" s="43" customFormat="1">
      <c r="H1945" s="46"/>
      <c r="J1945" s="46"/>
      <c r="L1945" s="46"/>
      <c r="Q1945" s="46"/>
      <c r="R1945" s="46"/>
      <c r="T1945" s="46"/>
    </row>
    <row r="1946" spans="8:20" s="43" customFormat="1">
      <c r="H1946" s="46"/>
      <c r="J1946" s="46"/>
      <c r="L1946" s="46"/>
      <c r="Q1946" s="46"/>
      <c r="R1946" s="46"/>
      <c r="T1946" s="46"/>
    </row>
    <row r="1947" spans="8:20" s="43" customFormat="1">
      <c r="H1947" s="46"/>
      <c r="J1947" s="46"/>
      <c r="L1947" s="46"/>
      <c r="Q1947" s="46"/>
      <c r="R1947" s="46"/>
      <c r="T1947" s="46"/>
    </row>
    <row r="1948" spans="8:20" s="43" customFormat="1">
      <c r="H1948" s="46"/>
      <c r="J1948" s="46"/>
      <c r="L1948" s="46"/>
      <c r="Q1948" s="46"/>
      <c r="R1948" s="46"/>
      <c r="T1948" s="46"/>
    </row>
    <row r="1949" spans="8:20" s="43" customFormat="1">
      <c r="H1949" s="46"/>
      <c r="J1949" s="46"/>
      <c r="L1949" s="46"/>
      <c r="Q1949" s="46"/>
      <c r="R1949" s="46"/>
      <c r="T1949" s="46"/>
    </row>
    <row r="1950" spans="8:20" s="43" customFormat="1">
      <c r="H1950" s="46"/>
      <c r="J1950" s="46"/>
      <c r="L1950" s="46"/>
      <c r="Q1950" s="46"/>
      <c r="R1950" s="46"/>
      <c r="T1950" s="46"/>
    </row>
    <row r="1951" spans="8:20" s="43" customFormat="1">
      <c r="H1951" s="46"/>
      <c r="J1951" s="46"/>
      <c r="L1951" s="46"/>
      <c r="Q1951" s="46"/>
      <c r="R1951" s="46"/>
      <c r="T1951" s="46"/>
    </row>
    <row r="1952" spans="8:20" s="43" customFormat="1">
      <c r="H1952" s="46"/>
      <c r="J1952" s="46"/>
      <c r="L1952" s="46"/>
      <c r="Q1952" s="46"/>
      <c r="R1952" s="46"/>
      <c r="T1952" s="46"/>
    </row>
    <row r="1953" spans="8:20" s="43" customFormat="1">
      <c r="H1953" s="46"/>
      <c r="J1953" s="46"/>
      <c r="L1953" s="46"/>
      <c r="Q1953" s="46"/>
      <c r="R1953" s="46"/>
      <c r="T1953" s="46"/>
    </row>
    <row r="1954" spans="8:20" s="43" customFormat="1">
      <c r="H1954" s="46"/>
      <c r="J1954" s="46"/>
      <c r="L1954" s="46"/>
      <c r="Q1954" s="46"/>
      <c r="R1954" s="46"/>
      <c r="T1954" s="46"/>
    </row>
    <row r="1955" spans="8:20" s="43" customFormat="1">
      <c r="H1955" s="46"/>
      <c r="J1955" s="46"/>
      <c r="L1955" s="46"/>
      <c r="Q1955" s="46"/>
      <c r="R1955" s="46"/>
      <c r="T1955" s="46"/>
    </row>
    <row r="1956" spans="8:20" s="43" customFormat="1">
      <c r="H1956" s="46"/>
      <c r="J1956" s="46"/>
      <c r="L1956" s="46"/>
      <c r="Q1956" s="46"/>
      <c r="R1956" s="46"/>
      <c r="T1956" s="46"/>
    </row>
    <row r="1957" spans="8:20" s="43" customFormat="1">
      <c r="H1957" s="46"/>
      <c r="J1957" s="46"/>
      <c r="L1957" s="46"/>
      <c r="Q1957" s="46"/>
      <c r="R1957" s="46"/>
      <c r="T1957" s="46"/>
    </row>
    <row r="1958" spans="8:20" s="43" customFormat="1">
      <c r="H1958" s="46"/>
      <c r="J1958" s="46"/>
      <c r="L1958" s="46"/>
      <c r="Q1958" s="46"/>
      <c r="R1958" s="46"/>
      <c r="T1958" s="46"/>
    </row>
    <row r="1959" spans="8:20" s="43" customFormat="1">
      <c r="H1959" s="46"/>
      <c r="J1959" s="46"/>
      <c r="L1959" s="46"/>
      <c r="Q1959" s="46"/>
      <c r="R1959" s="46"/>
      <c r="T1959" s="46"/>
    </row>
    <row r="1960" spans="8:20" s="43" customFormat="1">
      <c r="H1960" s="46"/>
      <c r="J1960" s="46"/>
      <c r="L1960" s="46"/>
      <c r="Q1960" s="46"/>
      <c r="R1960" s="46"/>
      <c r="T1960" s="46"/>
    </row>
    <row r="1961" spans="8:20" s="43" customFormat="1">
      <c r="H1961" s="46"/>
      <c r="J1961" s="46"/>
      <c r="L1961" s="46"/>
      <c r="Q1961" s="46"/>
      <c r="R1961" s="46"/>
      <c r="T1961" s="46"/>
    </row>
    <row r="1962" spans="8:20" s="43" customFormat="1">
      <c r="H1962" s="46"/>
      <c r="J1962" s="46"/>
      <c r="L1962" s="46"/>
      <c r="Q1962" s="46"/>
      <c r="R1962" s="46"/>
      <c r="T1962" s="46"/>
    </row>
    <row r="1963" spans="8:20" s="43" customFormat="1">
      <c r="H1963" s="46"/>
      <c r="J1963" s="46"/>
      <c r="L1963" s="46"/>
      <c r="Q1963" s="46"/>
      <c r="R1963" s="46"/>
      <c r="T1963" s="46"/>
    </row>
    <row r="1964" spans="8:20" s="43" customFormat="1">
      <c r="H1964" s="46"/>
      <c r="J1964" s="46"/>
      <c r="L1964" s="46"/>
      <c r="Q1964" s="46"/>
      <c r="R1964" s="46"/>
      <c r="T1964" s="46"/>
    </row>
    <row r="1965" spans="8:20" s="43" customFormat="1">
      <c r="H1965" s="46"/>
      <c r="J1965" s="46"/>
      <c r="L1965" s="46"/>
      <c r="Q1965" s="46"/>
      <c r="R1965" s="46"/>
      <c r="T1965" s="46"/>
    </row>
    <row r="1966" spans="8:20" s="43" customFormat="1">
      <c r="H1966" s="46"/>
      <c r="J1966" s="46"/>
      <c r="L1966" s="46"/>
      <c r="Q1966" s="46"/>
      <c r="R1966" s="46"/>
      <c r="T1966" s="46"/>
    </row>
    <row r="1967" spans="8:20" s="43" customFormat="1">
      <c r="H1967" s="46"/>
      <c r="J1967" s="46"/>
      <c r="L1967" s="46"/>
      <c r="Q1967" s="46"/>
      <c r="R1967" s="46"/>
      <c r="T1967" s="46"/>
    </row>
    <row r="1968" spans="8:20" s="43" customFormat="1">
      <c r="H1968" s="46"/>
      <c r="J1968" s="46"/>
      <c r="L1968" s="46"/>
      <c r="Q1968" s="46"/>
      <c r="R1968" s="46"/>
      <c r="T1968" s="46"/>
    </row>
    <row r="1969" spans="8:20" s="43" customFormat="1">
      <c r="H1969" s="46"/>
      <c r="J1969" s="46"/>
      <c r="L1969" s="46"/>
      <c r="Q1969" s="46"/>
      <c r="R1969" s="46"/>
      <c r="T1969" s="46"/>
    </row>
    <row r="1970" spans="8:20" s="43" customFormat="1">
      <c r="H1970" s="46"/>
      <c r="J1970" s="46"/>
      <c r="L1970" s="46"/>
      <c r="Q1970" s="46"/>
      <c r="R1970" s="46"/>
      <c r="T1970" s="46"/>
    </row>
    <row r="1971" spans="8:20" s="43" customFormat="1">
      <c r="H1971" s="46"/>
      <c r="J1971" s="46"/>
      <c r="L1971" s="46"/>
      <c r="Q1971" s="46"/>
      <c r="R1971" s="46"/>
      <c r="T1971" s="46"/>
    </row>
    <row r="1972" spans="8:20" s="43" customFormat="1">
      <c r="H1972" s="46"/>
      <c r="J1972" s="46"/>
      <c r="L1972" s="46"/>
      <c r="Q1972" s="46"/>
      <c r="R1972" s="46"/>
      <c r="T1972" s="46"/>
    </row>
    <row r="1973" spans="8:20" s="43" customFormat="1">
      <c r="H1973" s="46"/>
      <c r="J1973" s="46"/>
      <c r="L1973" s="46"/>
      <c r="Q1973" s="46"/>
      <c r="R1973" s="46"/>
      <c r="T1973" s="46"/>
    </row>
    <row r="1974" spans="8:20" s="43" customFormat="1">
      <c r="H1974" s="46"/>
      <c r="J1974" s="46"/>
      <c r="L1974" s="46"/>
      <c r="Q1974" s="46"/>
      <c r="R1974" s="46"/>
      <c r="T1974" s="46"/>
    </row>
    <row r="1975" spans="8:20" s="43" customFormat="1">
      <c r="H1975" s="46"/>
      <c r="J1975" s="46"/>
      <c r="L1975" s="46"/>
      <c r="Q1975" s="46"/>
      <c r="R1975" s="46"/>
      <c r="T1975" s="46"/>
    </row>
    <row r="1976" spans="8:20" s="43" customFormat="1">
      <c r="H1976" s="46"/>
      <c r="J1976" s="46"/>
      <c r="L1976" s="46"/>
      <c r="Q1976" s="46"/>
      <c r="R1976" s="46"/>
      <c r="T1976" s="46"/>
    </row>
    <row r="1977" spans="8:20" s="43" customFormat="1">
      <c r="H1977" s="46"/>
      <c r="J1977" s="46"/>
      <c r="L1977" s="46"/>
      <c r="Q1977" s="46"/>
      <c r="R1977" s="46"/>
      <c r="T1977" s="46"/>
    </row>
    <row r="1978" spans="8:20" s="43" customFormat="1">
      <c r="H1978" s="46"/>
      <c r="J1978" s="46"/>
      <c r="L1978" s="46"/>
      <c r="Q1978" s="46"/>
      <c r="R1978" s="46"/>
      <c r="T1978" s="46"/>
    </row>
    <row r="1979" spans="8:20" s="43" customFormat="1">
      <c r="H1979" s="46"/>
      <c r="J1979" s="46"/>
      <c r="L1979" s="46"/>
      <c r="Q1979" s="46"/>
      <c r="R1979" s="46"/>
      <c r="T1979" s="46"/>
    </row>
    <row r="1980" spans="8:20" s="43" customFormat="1">
      <c r="H1980" s="46"/>
      <c r="J1980" s="46"/>
      <c r="L1980" s="46"/>
      <c r="Q1980" s="46"/>
      <c r="R1980" s="46"/>
      <c r="T1980" s="46"/>
    </row>
    <row r="1981" spans="8:20" s="43" customFormat="1">
      <c r="H1981" s="46"/>
      <c r="J1981" s="46"/>
      <c r="L1981" s="46"/>
      <c r="Q1981" s="46"/>
      <c r="R1981" s="46"/>
      <c r="T1981" s="46"/>
    </row>
    <row r="1982" spans="8:20" s="43" customFormat="1">
      <c r="H1982" s="46"/>
      <c r="J1982" s="46"/>
      <c r="L1982" s="46"/>
      <c r="Q1982" s="46"/>
      <c r="R1982" s="46"/>
      <c r="T1982" s="46"/>
    </row>
    <row r="1983" spans="8:20" s="43" customFormat="1">
      <c r="H1983" s="46"/>
      <c r="J1983" s="46"/>
      <c r="L1983" s="46"/>
      <c r="Q1983" s="46"/>
      <c r="R1983" s="46"/>
      <c r="T1983" s="46"/>
    </row>
    <row r="1984" spans="8:20" s="43" customFormat="1">
      <c r="H1984" s="46"/>
      <c r="J1984" s="46"/>
      <c r="L1984" s="46"/>
      <c r="Q1984" s="46"/>
      <c r="R1984" s="46"/>
      <c r="T1984" s="46"/>
    </row>
    <row r="1985" spans="8:20" s="43" customFormat="1">
      <c r="H1985" s="46"/>
      <c r="J1985" s="46"/>
      <c r="L1985" s="46"/>
      <c r="Q1985" s="46"/>
      <c r="R1985" s="46"/>
      <c r="T1985" s="46"/>
    </row>
    <row r="1986" spans="8:20" s="43" customFormat="1">
      <c r="H1986" s="46"/>
      <c r="J1986" s="46"/>
      <c r="L1986" s="46"/>
      <c r="Q1986" s="46"/>
      <c r="R1986" s="46"/>
      <c r="T1986" s="46"/>
    </row>
    <row r="1987" spans="8:20" s="43" customFormat="1">
      <c r="H1987" s="46"/>
      <c r="J1987" s="46"/>
      <c r="L1987" s="46"/>
      <c r="Q1987" s="46"/>
      <c r="R1987" s="46"/>
      <c r="T1987" s="46"/>
    </row>
    <row r="1988" spans="8:20" s="43" customFormat="1">
      <c r="H1988" s="46"/>
      <c r="J1988" s="46"/>
      <c r="L1988" s="46"/>
      <c r="Q1988" s="46"/>
      <c r="R1988" s="46"/>
      <c r="T1988" s="46"/>
    </row>
    <row r="1989" spans="8:20" s="43" customFormat="1">
      <c r="H1989" s="46"/>
      <c r="J1989" s="46"/>
      <c r="L1989" s="46"/>
      <c r="Q1989" s="46"/>
      <c r="R1989" s="46"/>
      <c r="T1989" s="46"/>
    </row>
    <row r="1990" spans="8:20" s="43" customFormat="1">
      <c r="H1990" s="46"/>
      <c r="J1990" s="46"/>
      <c r="L1990" s="46"/>
      <c r="Q1990" s="46"/>
      <c r="R1990" s="46"/>
      <c r="T1990" s="46"/>
    </row>
    <row r="1991" spans="8:20" s="43" customFormat="1">
      <c r="H1991" s="46"/>
      <c r="J1991" s="46"/>
      <c r="L1991" s="46"/>
      <c r="Q1991" s="46"/>
      <c r="R1991" s="46"/>
      <c r="T1991" s="46"/>
    </row>
    <row r="1992" spans="8:20" s="43" customFormat="1">
      <c r="H1992" s="46"/>
      <c r="J1992" s="46"/>
      <c r="L1992" s="46"/>
      <c r="Q1992" s="46"/>
      <c r="R1992" s="46"/>
      <c r="T1992" s="46"/>
    </row>
    <row r="1993" spans="8:20" s="43" customFormat="1">
      <c r="H1993" s="46"/>
      <c r="J1993" s="46"/>
      <c r="L1993" s="46"/>
      <c r="Q1993" s="46"/>
      <c r="R1993" s="46"/>
      <c r="T1993" s="46"/>
    </row>
    <row r="1994" spans="8:20" s="43" customFormat="1">
      <c r="H1994" s="46"/>
      <c r="J1994" s="46"/>
      <c r="L1994" s="46"/>
      <c r="Q1994" s="46"/>
      <c r="R1994" s="46"/>
      <c r="T1994" s="46"/>
    </row>
    <row r="1995" spans="8:20" s="43" customFormat="1">
      <c r="H1995" s="46"/>
      <c r="J1995" s="46"/>
      <c r="L1995" s="46"/>
      <c r="Q1995" s="46"/>
      <c r="R1995" s="46"/>
      <c r="T1995" s="46"/>
    </row>
    <row r="1996" spans="8:20" s="43" customFormat="1">
      <c r="H1996" s="46"/>
      <c r="J1996" s="46"/>
      <c r="L1996" s="46"/>
      <c r="Q1996" s="46"/>
      <c r="R1996" s="46"/>
      <c r="T1996" s="46"/>
    </row>
    <row r="1997" spans="8:20" s="43" customFormat="1">
      <c r="H1997" s="46"/>
      <c r="J1997" s="46"/>
      <c r="L1997" s="46"/>
      <c r="Q1997" s="46"/>
      <c r="R1997" s="46"/>
      <c r="T1997" s="46"/>
    </row>
    <row r="1998" spans="8:20" s="43" customFormat="1">
      <c r="H1998" s="46"/>
      <c r="J1998" s="46"/>
      <c r="L1998" s="46"/>
      <c r="Q1998" s="46"/>
      <c r="R1998" s="46"/>
      <c r="T1998" s="46"/>
    </row>
    <row r="1999" spans="8:20" s="43" customFormat="1">
      <c r="H1999" s="46"/>
      <c r="J1999" s="46"/>
      <c r="L1999" s="46"/>
      <c r="Q1999" s="46"/>
      <c r="R1999" s="46"/>
      <c r="T1999" s="46"/>
    </row>
    <row r="2000" spans="8:20" s="43" customFormat="1">
      <c r="H2000" s="46"/>
      <c r="J2000" s="46"/>
      <c r="L2000" s="46"/>
      <c r="Q2000" s="46"/>
      <c r="R2000" s="46"/>
      <c r="T2000" s="46"/>
    </row>
    <row r="2001" spans="8:20" s="43" customFormat="1">
      <c r="H2001" s="46"/>
      <c r="J2001" s="46"/>
      <c r="L2001" s="46"/>
      <c r="Q2001" s="46"/>
      <c r="R2001" s="46"/>
      <c r="T2001" s="46"/>
    </row>
    <row r="2002" spans="8:20" s="43" customFormat="1">
      <c r="H2002" s="46"/>
      <c r="J2002" s="46"/>
      <c r="L2002" s="46"/>
      <c r="Q2002" s="46"/>
      <c r="R2002" s="46"/>
      <c r="T2002" s="46"/>
    </row>
    <row r="2003" spans="8:20" s="43" customFormat="1">
      <c r="H2003" s="46"/>
      <c r="J2003" s="46"/>
      <c r="L2003" s="46"/>
      <c r="Q2003" s="46"/>
      <c r="R2003" s="46"/>
      <c r="T2003" s="46"/>
    </row>
    <row r="2004" spans="8:20" s="43" customFormat="1">
      <c r="H2004" s="46"/>
      <c r="J2004" s="46"/>
      <c r="L2004" s="46"/>
      <c r="Q2004" s="46"/>
      <c r="R2004" s="46"/>
      <c r="T2004" s="46"/>
    </row>
    <row r="2005" spans="8:20" s="43" customFormat="1">
      <c r="H2005" s="46"/>
      <c r="J2005" s="46"/>
      <c r="L2005" s="46"/>
      <c r="Q2005" s="46"/>
      <c r="R2005" s="46"/>
      <c r="T2005" s="46"/>
    </row>
    <row r="2006" spans="8:20" s="43" customFormat="1">
      <c r="H2006" s="46"/>
      <c r="J2006" s="46"/>
      <c r="L2006" s="46"/>
      <c r="Q2006" s="46"/>
      <c r="R2006" s="46"/>
      <c r="T2006" s="46"/>
    </row>
    <row r="2007" spans="8:20" s="43" customFormat="1">
      <c r="H2007" s="46"/>
      <c r="J2007" s="46"/>
      <c r="L2007" s="46"/>
      <c r="Q2007" s="46"/>
      <c r="R2007" s="46"/>
      <c r="T2007" s="46"/>
    </row>
    <row r="2008" spans="8:20" s="43" customFormat="1">
      <c r="H2008" s="46"/>
      <c r="J2008" s="46"/>
      <c r="L2008" s="46"/>
      <c r="Q2008" s="46"/>
      <c r="R2008" s="46"/>
      <c r="T2008" s="46"/>
    </row>
    <row r="2009" spans="8:20" s="43" customFormat="1">
      <c r="H2009" s="46"/>
      <c r="J2009" s="46"/>
      <c r="L2009" s="46"/>
      <c r="Q2009" s="46"/>
      <c r="R2009" s="46"/>
      <c r="T2009" s="46"/>
    </row>
    <row r="2010" spans="8:20" s="43" customFormat="1">
      <c r="H2010" s="46"/>
      <c r="J2010" s="46"/>
      <c r="L2010" s="46"/>
      <c r="Q2010" s="46"/>
      <c r="R2010" s="46"/>
      <c r="T2010" s="46"/>
    </row>
    <row r="2011" spans="8:20" s="43" customFormat="1">
      <c r="H2011" s="46"/>
      <c r="J2011" s="46"/>
      <c r="L2011" s="46"/>
      <c r="Q2011" s="46"/>
      <c r="R2011" s="46"/>
      <c r="T2011" s="46"/>
    </row>
    <row r="2012" spans="8:20" s="43" customFormat="1">
      <c r="H2012" s="46"/>
      <c r="J2012" s="46"/>
      <c r="L2012" s="46"/>
      <c r="Q2012" s="46"/>
      <c r="R2012" s="46"/>
      <c r="T2012" s="46"/>
    </row>
    <row r="2013" spans="8:20" s="43" customFormat="1">
      <c r="H2013" s="46"/>
      <c r="J2013" s="46"/>
      <c r="L2013" s="46"/>
      <c r="Q2013" s="46"/>
      <c r="R2013" s="46"/>
      <c r="T2013" s="46"/>
    </row>
    <row r="2014" spans="8:20" s="43" customFormat="1">
      <c r="H2014" s="46"/>
      <c r="J2014" s="46"/>
      <c r="L2014" s="46"/>
      <c r="Q2014" s="46"/>
      <c r="R2014" s="46"/>
      <c r="T2014" s="46"/>
    </row>
    <row r="2015" spans="8:20" s="43" customFormat="1">
      <c r="H2015" s="46"/>
      <c r="J2015" s="46"/>
      <c r="L2015" s="46"/>
      <c r="Q2015" s="46"/>
      <c r="R2015" s="46"/>
      <c r="T2015" s="46"/>
    </row>
    <row r="2016" spans="8:20" s="43" customFormat="1">
      <c r="H2016" s="46"/>
      <c r="J2016" s="46"/>
      <c r="L2016" s="46"/>
      <c r="Q2016" s="46"/>
      <c r="R2016" s="46"/>
      <c r="T2016" s="46"/>
    </row>
    <row r="2017" spans="8:20" s="43" customFormat="1">
      <c r="H2017" s="46"/>
      <c r="J2017" s="46"/>
      <c r="L2017" s="46"/>
      <c r="Q2017" s="46"/>
      <c r="R2017" s="46"/>
      <c r="T2017" s="46"/>
    </row>
    <row r="2018" spans="8:20" s="43" customFormat="1">
      <c r="H2018" s="46"/>
      <c r="J2018" s="46"/>
      <c r="L2018" s="46"/>
      <c r="Q2018" s="46"/>
      <c r="R2018" s="46"/>
      <c r="T2018" s="46"/>
    </row>
    <row r="2019" spans="8:20" s="43" customFormat="1">
      <c r="H2019" s="46"/>
      <c r="J2019" s="46"/>
      <c r="L2019" s="46"/>
      <c r="Q2019" s="46"/>
      <c r="R2019" s="46"/>
      <c r="T2019" s="46"/>
    </row>
    <row r="2020" spans="8:20" s="43" customFormat="1">
      <c r="H2020" s="46"/>
      <c r="J2020" s="46"/>
      <c r="L2020" s="46"/>
      <c r="Q2020" s="46"/>
      <c r="R2020" s="46"/>
      <c r="T2020" s="46"/>
    </row>
    <row r="2021" spans="8:20" s="43" customFormat="1">
      <c r="H2021" s="46"/>
      <c r="J2021" s="46"/>
      <c r="L2021" s="46"/>
      <c r="Q2021" s="46"/>
      <c r="R2021" s="46"/>
      <c r="T2021" s="46"/>
    </row>
    <row r="2022" spans="8:20" s="43" customFormat="1">
      <c r="H2022" s="46"/>
      <c r="J2022" s="46"/>
      <c r="L2022" s="46"/>
      <c r="Q2022" s="46"/>
      <c r="R2022" s="46"/>
      <c r="T2022" s="46"/>
    </row>
    <row r="2023" spans="8:20" s="43" customFormat="1">
      <c r="H2023" s="46"/>
      <c r="J2023" s="46"/>
      <c r="L2023" s="46"/>
      <c r="Q2023" s="46"/>
      <c r="R2023" s="46"/>
      <c r="T2023" s="46"/>
    </row>
    <row r="2024" spans="8:20" s="43" customFormat="1">
      <c r="H2024" s="46"/>
      <c r="J2024" s="46"/>
      <c r="L2024" s="46"/>
      <c r="Q2024" s="46"/>
      <c r="R2024" s="46"/>
      <c r="T2024" s="46"/>
    </row>
    <row r="2025" spans="8:20" s="43" customFormat="1">
      <c r="H2025" s="46"/>
      <c r="J2025" s="46"/>
      <c r="L2025" s="46"/>
      <c r="Q2025" s="46"/>
      <c r="R2025" s="46"/>
      <c r="T2025" s="46"/>
    </row>
    <row r="2026" spans="8:20" s="43" customFormat="1">
      <c r="H2026" s="46"/>
      <c r="J2026" s="46"/>
      <c r="L2026" s="46"/>
      <c r="Q2026" s="46"/>
      <c r="R2026" s="46"/>
      <c r="T2026" s="46"/>
    </row>
    <row r="2027" spans="8:20" s="43" customFormat="1">
      <c r="H2027" s="46"/>
      <c r="J2027" s="46"/>
      <c r="L2027" s="46"/>
      <c r="Q2027" s="46"/>
      <c r="R2027" s="46"/>
      <c r="T2027" s="46"/>
    </row>
    <row r="2028" spans="8:20" s="43" customFormat="1">
      <c r="H2028" s="46"/>
      <c r="J2028" s="46"/>
      <c r="L2028" s="46"/>
      <c r="Q2028" s="46"/>
      <c r="R2028" s="46"/>
      <c r="T2028" s="46"/>
    </row>
    <row r="2029" spans="8:20" s="43" customFormat="1">
      <c r="H2029" s="46"/>
      <c r="J2029" s="46"/>
      <c r="L2029" s="46"/>
      <c r="Q2029" s="46"/>
      <c r="R2029" s="46"/>
      <c r="T2029" s="46"/>
    </row>
    <row r="2030" spans="8:20" s="43" customFormat="1">
      <c r="H2030" s="46"/>
      <c r="J2030" s="46"/>
      <c r="L2030" s="46"/>
      <c r="Q2030" s="46"/>
      <c r="R2030" s="46"/>
      <c r="T2030" s="46"/>
    </row>
    <row r="2031" spans="8:20" s="43" customFormat="1">
      <c r="H2031" s="46"/>
      <c r="J2031" s="46"/>
      <c r="L2031" s="46"/>
      <c r="Q2031" s="46"/>
      <c r="R2031" s="46"/>
      <c r="T2031" s="46"/>
    </row>
    <row r="2032" spans="8:20" s="43" customFormat="1">
      <c r="H2032" s="46"/>
      <c r="J2032" s="46"/>
      <c r="L2032" s="46"/>
      <c r="Q2032" s="46"/>
      <c r="R2032" s="46"/>
      <c r="T2032" s="46"/>
    </row>
    <row r="2033" spans="8:20" s="43" customFormat="1">
      <c r="H2033" s="46"/>
      <c r="J2033" s="46"/>
      <c r="L2033" s="46"/>
      <c r="Q2033" s="46"/>
      <c r="R2033" s="46"/>
      <c r="T2033" s="46"/>
    </row>
    <row r="2034" spans="8:20" s="43" customFormat="1">
      <c r="H2034" s="46"/>
      <c r="J2034" s="46"/>
      <c r="L2034" s="46"/>
      <c r="Q2034" s="46"/>
      <c r="R2034" s="46"/>
      <c r="T2034" s="46"/>
    </row>
    <row r="2035" spans="8:20" s="43" customFormat="1">
      <c r="H2035" s="46"/>
      <c r="J2035" s="46"/>
      <c r="L2035" s="46"/>
      <c r="Q2035" s="46"/>
      <c r="R2035" s="46"/>
      <c r="T2035" s="46"/>
    </row>
    <row r="2036" spans="8:20" s="43" customFormat="1">
      <c r="H2036" s="46"/>
      <c r="J2036" s="46"/>
      <c r="L2036" s="46"/>
      <c r="Q2036" s="46"/>
      <c r="R2036" s="46"/>
      <c r="T2036" s="46"/>
    </row>
    <row r="2037" spans="8:20" s="43" customFormat="1">
      <c r="H2037" s="46"/>
      <c r="J2037" s="46"/>
      <c r="L2037" s="46"/>
      <c r="Q2037" s="46"/>
      <c r="R2037" s="46"/>
      <c r="T2037" s="46"/>
    </row>
    <row r="2038" spans="8:20" s="43" customFormat="1">
      <c r="H2038" s="46"/>
      <c r="J2038" s="46"/>
      <c r="L2038" s="46"/>
      <c r="Q2038" s="46"/>
      <c r="R2038" s="46"/>
      <c r="T2038" s="46"/>
    </row>
    <row r="2039" spans="8:20" s="43" customFormat="1">
      <c r="H2039" s="46"/>
      <c r="J2039" s="46"/>
      <c r="L2039" s="46"/>
      <c r="Q2039" s="46"/>
      <c r="R2039" s="46"/>
      <c r="T2039" s="46"/>
    </row>
    <row r="2040" spans="8:20" s="43" customFormat="1">
      <c r="H2040" s="46"/>
      <c r="J2040" s="46"/>
      <c r="L2040" s="46"/>
      <c r="Q2040" s="46"/>
      <c r="R2040" s="46"/>
      <c r="T2040" s="46"/>
    </row>
    <row r="2041" spans="8:20" s="43" customFormat="1">
      <c r="H2041" s="46"/>
      <c r="J2041" s="46"/>
      <c r="L2041" s="46"/>
      <c r="Q2041" s="46"/>
      <c r="R2041" s="46"/>
      <c r="T2041" s="46"/>
    </row>
    <row r="2042" spans="8:20" s="43" customFormat="1">
      <c r="H2042" s="46"/>
      <c r="J2042" s="46"/>
      <c r="L2042" s="46"/>
      <c r="Q2042" s="46"/>
      <c r="R2042" s="46"/>
      <c r="T2042" s="46"/>
    </row>
    <row r="2043" spans="8:20" s="43" customFormat="1">
      <c r="H2043" s="46"/>
      <c r="J2043" s="46"/>
      <c r="L2043" s="46"/>
      <c r="Q2043" s="46"/>
      <c r="R2043" s="46"/>
      <c r="T2043" s="46"/>
    </row>
    <row r="2044" spans="8:20" s="43" customFormat="1">
      <c r="H2044" s="46"/>
      <c r="J2044" s="46"/>
      <c r="L2044" s="46"/>
      <c r="Q2044" s="46"/>
      <c r="R2044" s="46"/>
      <c r="T2044" s="46"/>
    </row>
    <row r="2045" spans="8:20" s="43" customFormat="1">
      <c r="H2045" s="46"/>
      <c r="J2045" s="46"/>
      <c r="L2045" s="46"/>
      <c r="Q2045" s="46"/>
      <c r="R2045" s="46"/>
      <c r="T2045" s="46"/>
    </row>
    <row r="2046" spans="8:20" s="43" customFormat="1">
      <c r="H2046" s="46"/>
      <c r="J2046" s="46"/>
      <c r="L2046" s="46"/>
      <c r="Q2046" s="46"/>
      <c r="R2046" s="46"/>
      <c r="T2046" s="46"/>
    </row>
    <row r="2047" spans="8:20" s="43" customFormat="1">
      <c r="H2047" s="46"/>
      <c r="J2047" s="46"/>
      <c r="L2047" s="46"/>
      <c r="Q2047" s="46"/>
      <c r="R2047" s="46"/>
      <c r="T2047" s="46"/>
    </row>
    <row r="2048" spans="8:20" s="43" customFormat="1">
      <c r="H2048" s="46"/>
      <c r="J2048" s="46"/>
      <c r="L2048" s="46"/>
      <c r="Q2048" s="46"/>
      <c r="R2048" s="46"/>
      <c r="T2048" s="46"/>
    </row>
    <row r="2049" spans="8:20" s="43" customFormat="1">
      <c r="H2049" s="46"/>
      <c r="J2049" s="46"/>
      <c r="L2049" s="46"/>
      <c r="Q2049" s="46"/>
      <c r="R2049" s="46"/>
      <c r="T2049" s="46"/>
    </row>
    <row r="2050" spans="8:20" s="43" customFormat="1">
      <c r="H2050" s="46"/>
      <c r="J2050" s="46"/>
      <c r="L2050" s="46"/>
      <c r="Q2050" s="46"/>
      <c r="R2050" s="46"/>
      <c r="T2050" s="46"/>
    </row>
    <row r="2051" spans="8:20" s="43" customFormat="1">
      <c r="H2051" s="46"/>
      <c r="J2051" s="46"/>
      <c r="L2051" s="46"/>
      <c r="Q2051" s="46"/>
      <c r="R2051" s="46"/>
      <c r="T2051" s="46"/>
    </row>
    <row r="2052" spans="8:20" s="43" customFormat="1">
      <c r="H2052" s="46"/>
      <c r="J2052" s="46"/>
      <c r="L2052" s="46"/>
      <c r="Q2052" s="46"/>
      <c r="R2052" s="46"/>
      <c r="T2052" s="46"/>
    </row>
    <row r="2053" spans="8:20" s="43" customFormat="1">
      <c r="H2053" s="46"/>
      <c r="J2053" s="46"/>
      <c r="L2053" s="46"/>
      <c r="Q2053" s="46"/>
      <c r="R2053" s="46"/>
      <c r="T2053" s="46"/>
    </row>
    <row r="2054" spans="8:20" s="43" customFormat="1">
      <c r="H2054" s="46"/>
      <c r="J2054" s="46"/>
      <c r="L2054" s="46"/>
      <c r="Q2054" s="46"/>
      <c r="R2054" s="46"/>
      <c r="T2054" s="46"/>
    </row>
    <row r="2055" spans="8:20" s="43" customFormat="1">
      <c r="H2055" s="46"/>
      <c r="J2055" s="46"/>
      <c r="L2055" s="46"/>
      <c r="Q2055" s="46"/>
      <c r="R2055" s="46"/>
      <c r="T2055" s="46"/>
    </row>
    <row r="2056" spans="8:20" s="43" customFormat="1">
      <c r="H2056" s="46"/>
      <c r="J2056" s="46"/>
      <c r="L2056" s="46"/>
      <c r="Q2056" s="46"/>
      <c r="R2056" s="46"/>
      <c r="T2056" s="46"/>
    </row>
    <row r="2057" spans="8:20" s="43" customFormat="1">
      <c r="H2057" s="46"/>
      <c r="J2057" s="46"/>
      <c r="L2057" s="46"/>
      <c r="Q2057" s="46"/>
      <c r="R2057" s="46"/>
      <c r="T2057" s="46"/>
    </row>
    <row r="2058" spans="8:20" s="43" customFormat="1">
      <c r="H2058" s="46"/>
      <c r="J2058" s="46"/>
      <c r="L2058" s="46"/>
      <c r="Q2058" s="46"/>
      <c r="R2058" s="46"/>
      <c r="T2058" s="46"/>
    </row>
    <row r="2059" spans="8:20" s="43" customFormat="1">
      <c r="H2059" s="46"/>
      <c r="J2059" s="46"/>
      <c r="L2059" s="46"/>
      <c r="Q2059" s="46"/>
      <c r="R2059" s="46"/>
      <c r="T2059" s="46"/>
    </row>
    <row r="2060" spans="8:20" s="43" customFormat="1">
      <c r="H2060" s="46"/>
      <c r="J2060" s="46"/>
      <c r="L2060" s="46"/>
      <c r="Q2060" s="46"/>
      <c r="R2060" s="46"/>
      <c r="T2060" s="46"/>
    </row>
    <row r="2061" spans="8:20" s="43" customFormat="1">
      <c r="H2061" s="46"/>
      <c r="J2061" s="46"/>
      <c r="L2061" s="46"/>
      <c r="Q2061" s="46"/>
      <c r="R2061" s="46"/>
      <c r="T2061" s="46"/>
    </row>
    <row r="2062" spans="8:20" s="43" customFormat="1">
      <c r="H2062" s="46"/>
      <c r="J2062" s="46"/>
      <c r="L2062" s="46"/>
      <c r="Q2062" s="46"/>
      <c r="R2062" s="46"/>
      <c r="T2062" s="46"/>
    </row>
    <row r="2063" spans="8:20" s="43" customFormat="1">
      <c r="H2063" s="46"/>
      <c r="J2063" s="46"/>
      <c r="L2063" s="46"/>
      <c r="Q2063" s="46"/>
      <c r="R2063" s="46"/>
      <c r="T2063" s="46"/>
    </row>
    <row r="2064" spans="8:20" s="43" customFormat="1">
      <c r="H2064" s="46"/>
      <c r="J2064" s="46"/>
      <c r="L2064" s="46"/>
      <c r="Q2064" s="46"/>
      <c r="R2064" s="46"/>
      <c r="T2064" s="46"/>
    </row>
    <row r="2065" spans="8:20" s="43" customFormat="1">
      <c r="H2065" s="46"/>
      <c r="J2065" s="46"/>
      <c r="L2065" s="46"/>
      <c r="Q2065" s="46"/>
      <c r="R2065" s="46"/>
      <c r="T2065" s="46"/>
    </row>
    <row r="2066" spans="8:20" s="43" customFormat="1">
      <c r="H2066" s="46"/>
      <c r="J2066" s="46"/>
      <c r="L2066" s="46"/>
      <c r="Q2066" s="46"/>
      <c r="R2066" s="46"/>
      <c r="T2066" s="46"/>
    </row>
    <row r="2067" spans="8:20" s="43" customFormat="1">
      <c r="H2067" s="46"/>
      <c r="J2067" s="46"/>
      <c r="L2067" s="46"/>
      <c r="Q2067" s="46"/>
      <c r="R2067" s="46"/>
      <c r="T2067" s="46"/>
    </row>
    <row r="2068" spans="8:20" s="43" customFormat="1">
      <c r="H2068" s="46"/>
      <c r="J2068" s="46"/>
      <c r="L2068" s="46"/>
      <c r="Q2068" s="46"/>
      <c r="R2068" s="46"/>
      <c r="T2068" s="46"/>
    </row>
    <row r="2069" spans="8:20" s="43" customFormat="1">
      <c r="H2069" s="46"/>
      <c r="J2069" s="46"/>
      <c r="L2069" s="46"/>
      <c r="Q2069" s="46"/>
      <c r="R2069" s="46"/>
      <c r="T2069" s="46"/>
    </row>
    <row r="2070" spans="8:20" s="43" customFormat="1">
      <c r="H2070" s="46"/>
      <c r="J2070" s="46"/>
      <c r="L2070" s="46"/>
      <c r="Q2070" s="46"/>
      <c r="R2070" s="46"/>
      <c r="T2070" s="46"/>
    </row>
    <row r="2071" spans="8:20" s="43" customFormat="1">
      <c r="H2071" s="46"/>
      <c r="J2071" s="46"/>
      <c r="L2071" s="46"/>
      <c r="Q2071" s="46"/>
      <c r="R2071" s="46"/>
      <c r="T2071" s="46"/>
    </row>
    <row r="2072" spans="8:20" s="43" customFormat="1">
      <c r="H2072" s="46"/>
      <c r="J2072" s="46"/>
      <c r="L2072" s="46"/>
      <c r="Q2072" s="46"/>
      <c r="R2072" s="46"/>
      <c r="T2072" s="46"/>
    </row>
    <row r="2073" spans="8:20" s="43" customFormat="1">
      <c r="H2073" s="46"/>
      <c r="J2073" s="46"/>
      <c r="L2073" s="46"/>
      <c r="Q2073" s="46"/>
      <c r="R2073" s="46"/>
      <c r="T2073" s="46"/>
    </row>
    <row r="2074" spans="8:20" s="43" customFormat="1">
      <c r="H2074" s="46"/>
      <c r="J2074" s="46"/>
      <c r="L2074" s="46"/>
      <c r="Q2074" s="46"/>
      <c r="R2074" s="46"/>
      <c r="T2074" s="46"/>
    </row>
    <row r="2075" spans="8:20" s="43" customFormat="1">
      <c r="H2075" s="46"/>
      <c r="J2075" s="46"/>
      <c r="L2075" s="46"/>
      <c r="Q2075" s="46"/>
      <c r="R2075" s="46"/>
      <c r="T2075" s="46"/>
    </row>
    <row r="2076" spans="8:20" s="43" customFormat="1">
      <c r="H2076" s="46"/>
      <c r="J2076" s="46"/>
      <c r="L2076" s="46"/>
      <c r="Q2076" s="46"/>
      <c r="R2076" s="46"/>
      <c r="T2076" s="46"/>
    </row>
    <row r="2077" spans="8:20" s="43" customFormat="1">
      <c r="H2077" s="46"/>
      <c r="J2077" s="46"/>
      <c r="L2077" s="46"/>
      <c r="Q2077" s="46"/>
      <c r="R2077" s="46"/>
      <c r="T2077" s="46"/>
    </row>
    <row r="2078" spans="8:20" s="43" customFormat="1">
      <c r="H2078" s="46"/>
      <c r="J2078" s="46"/>
      <c r="L2078" s="46"/>
      <c r="Q2078" s="46"/>
      <c r="R2078" s="46"/>
      <c r="T2078" s="46"/>
    </row>
    <row r="2079" spans="8:20" s="43" customFormat="1">
      <c r="H2079" s="46"/>
      <c r="J2079" s="46"/>
      <c r="L2079" s="46"/>
      <c r="Q2079" s="46"/>
      <c r="R2079" s="46"/>
      <c r="T2079" s="46"/>
    </row>
    <row r="2080" spans="8:20" s="43" customFormat="1">
      <c r="H2080" s="46"/>
      <c r="J2080" s="46"/>
      <c r="L2080" s="46"/>
      <c r="Q2080" s="46"/>
      <c r="R2080" s="46"/>
      <c r="T2080" s="46"/>
    </row>
    <row r="2081" spans="8:20" s="43" customFormat="1">
      <c r="H2081" s="46"/>
      <c r="J2081" s="46"/>
      <c r="L2081" s="46"/>
      <c r="Q2081" s="46"/>
      <c r="R2081" s="46"/>
      <c r="T2081" s="46"/>
    </row>
    <row r="2082" spans="8:20" s="43" customFormat="1">
      <c r="H2082" s="46"/>
      <c r="J2082" s="46"/>
      <c r="L2082" s="46"/>
      <c r="Q2082" s="46"/>
      <c r="R2082" s="46"/>
      <c r="T2082" s="46"/>
    </row>
    <row r="2083" spans="8:20" s="43" customFormat="1">
      <c r="H2083" s="46"/>
      <c r="J2083" s="46"/>
      <c r="L2083" s="46"/>
      <c r="Q2083" s="46"/>
      <c r="R2083" s="46"/>
      <c r="T2083" s="46"/>
    </row>
    <row r="2084" spans="8:20" s="43" customFormat="1">
      <c r="H2084" s="46"/>
      <c r="J2084" s="46"/>
      <c r="L2084" s="46"/>
      <c r="Q2084" s="46"/>
      <c r="R2084" s="46"/>
      <c r="T2084" s="46"/>
    </row>
    <row r="2085" spans="8:20" s="43" customFormat="1">
      <c r="H2085" s="46"/>
      <c r="J2085" s="46"/>
      <c r="L2085" s="46"/>
      <c r="Q2085" s="46"/>
      <c r="R2085" s="46"/>
      <c r="T2085" s="46"/>
    </row>
    <row r="2086" spans="8:20" s="43" customFormat="1">
      <c r="H2086" s="46"/>
      <c r="J2086" s="46"/>
      <c r="L2086" s="46"/>
      <c r="Q2086" s="46"/>
      <c r="R2086" s="46"/>
      <c r="T2086" s="46"/>
    </row>
    <row r="2087" spans="8:20" s="43" customFormat="1">
      <c r="H2087" s="46"/>
      <c r="J2087" s="46"/>
      <c r="L2087" s="46"/>
      <c r="Q2087" s="46"/>
      <c r="R2087" s="46"/>
      <c r="T2087" s="46"/>
    </row>
    <row r="2088" spans="8:20" s="43" customFormat="1">
      <c r="H2088" s="46"/>
      <c r="J2088" s="46"/>
      <c r="L2088" s="46"/>
      <c r="Q2088" s="46"/>
      <c r="R2088" s="46"/>
      <c r="T2088" s="46"/>
    </row>
    <row r="2089" spans="8:20" s="43" customFormat="1">
      <c r="H2089" s="46"/>
      <c r="J2089" s="46"/>
      <c r="L2089" s="46"/>
      <c r="Q2089" s="46"/>
      <c r="R2089" s="46"/>
      <c r="T2089" s="46"/>
    </row>
    <row r="2090" spans="8:20" s="43" customFormat="1">
      <c r="H2090" s="46"/>
      <c r="J2090" s="46"/>
      <c r="L2090" s="46"/>
      <c r="Q2090" s="46"/>
      <c r="R2090" s="46"/>
      <c r="T2090" s="46"/>
    </row>
    <row r="2091" spans="8:20" s="43" customFormat="1">
      <c r="H2091" s="46"/>
      <c r="J2091" s="46"/>
      <c r="L2091" s="46"/>
      <c r="Q2091" s="46"/>
      <c r="R2091" s="46"/>
      <c r="T2091" s="46"/>
    </row>
    <row r="2092" spans="8:20" s="43" customFormat="1">
      <c r="H2092" s="46"/>
      <c r="J2092" s="46"/>
      <c r="L2092" s="46"/>
      <c r="Q2092" s="46"/>
      <c r="R2092" s="46"/>
      <c r="T2092" s="46"/>
    </row>
    <row r="2093" spans="8:20" s="43" customFormat="1">
      <c r="H2093" s="46"/>
      <c r="J2093" s="46"/>
      <c r="L2093" s="46"/>
      <c r="Q2093" s="46"/>
      <c r="R2093" s="46"/>
      <c r="T2093" s="46"/>
    </row>
    <row r="2094" spans="8:20" s="43" customFormat="1">
      <c r="H2094" s="46"/>
      <c r="J2094" s="46"/>
      <c r="L2094" s="46"/>
      <c r="Q2094" s="46"/>
      <c r="R2094" s="46"/>
      <c r="T2094" s="46"/>
    </row>
    <row r="2095" spans="8:20" s="43" customFormat="1">
      <c r="H2095" s="46"/>
      <c r="J2095" s="46"/>
      <c r="L2095" s="46"/>
      <c r="Q2095" s="46"/>
      <c r="R2095" s="46"/>
      <c r="T2095" s="46"/>
    </row>
    <row r="2096" spans="8:20" s="43" customFormat="1">
      <c r="H2096" s="46"/>
      <c r="J2096" s="46"/>
      <c r="L2096" s="46"/>
      <c r="Q2096" s="46"/>
      <c r="R2096" s="46"/>
      <c r="T2096" s="46"/>
    </row>
    <row r="2097" spans="8:20" s="43" customFormat="1">
      <c r="H2097" s="46"/>
      <c r="J2097" s="46"/>
      <c r="L2097" s="46"/>
      <c r="Q2097" s="46"/>
      <c r="R2097" s="46"/>
      <c r="T2097" s="46"/>
    </row>
    <row r="2098" spans="8:20" s="43" customFormat="1">
      <c r="H2098" s="46"/>
      <c r="J2098" s="46"/>
      <c r="L2098" s="46"/>
      <c r="Q2098" s="46"/>
      <c r="R2098" s="46"/>
      <c r="T2098" s="46"/>
    </row>
    <row r="2099" spans="8:20" s="43" customFormat="1">
      <c r="H2099" s="46"/>
      <c r="J2099" s="46"/>
      <c r="L2099" s="46"/>
      <c r="Q2099" s="46"/>
      <c r="R2099" s="46"/>
      <c r="T2099" s="46"/>
    </row>
    <row r="2100" spans="8:20" s="43" customFormat="1">
      <c r="H2100" s="46"/>
      <c r="J2100" s="46"/>
      <c r="L2100" s="46"/>
      <c r="Q2100" s="46"/>
      <c r="R2100" s="46"/>
      <c r="T2100" s="46"/>
    </row>
    <row r="2101" spans="8:20" s="43" customFormat="1">
      <c r="H2101" s="46"/>
      <c r="J2101" s="46"/>
      <c r="L2101" s="46"/>
      <c r="Q2101" s="46"/>
      <c r="R2101" s="46"/>
      <c r="T2101" s="46"/>
    </row>
    <row r="2102" spans="8:20" s="43" customFormat="1">
      <c r="H2102" s="46"/>
      <c r="J2102" s="46"/>
      <c r="L2102" s="46"/>
      <c r="Q2102" s="46"/>
      <c r="R2102" s="46"/>
      <c r="T2102" s="46"/>
    </row>
    <row r="2103" spans="8:20" s="43" customFormat="1">
      <c r="H2103" s="46"/>
      <c r="J2103" s="46"/>
      <c r="L2103" s="46"/>
      <c r="Q2103" s="46"/>
      <c r="R2103" s="46"/>
      <c r="T2103" s="46"/>
    </row>
    <row r="2104" spans="8:20" s="43" customFormat="1">
      <c r="H2104" s="46"/>
      <c r="J2104" s="46"/>
      <c r="L2104" s="46"/>
      <c r="Q2104" s="46"/>
      <c r="R2104" s="46"/>
      <c r="T2104" s="46"/>
    </row>
    <row r="2105" spans="8:20" s="43" customFormat="1">
      <c r="H2105" s="46"/>
      <c r="J2105" s="46"/>
      <c r="L2105" s="46"/>
      <c r="Q2105" s="46"/>
      <c r="R2105" s="46"/>
      <c r="T2105" s="46"/>
    </row>
    <row r="2106" spans="8:20" s="43" customFormat="1">
      <c r="H2106" s="46"/>
      <c r="J2106" s="46"/>
      <c r="L2106" s="46"/>
      <c r="Q2106" s="46"/>
      <c r="R2106" s="46"/>
      <c r="T2106" s="46"/>
    </row>
    <row r="2107" spans="8:20" s="43" customFormat="1">
      <c r="H2107" s="46"/>
      <c r="J2107" s="46"/>
      <c r="L2107" s="46"/>
      <c r="Q2107" s="46"/>
      <c r="R2107" s="46"/>
      <c r="T2107" s="46"/>
    </row>
    <row r="2108" spans="8:20" s="43" customFormat="1">
      <c r="H2108" s="46"/>
      <c r="J2108" s="46"/>
      <c r="L2108" s="46"/>
      <c r="Q2108" s="46"/>
      <c r="R2108" s="46"/>
      <c r="T2108" s="46"/>
    </row>
    <row r="2109" spans="8:20" s="43" customFormat="1">
      <c r="H2109" s="46"/>
      <c r="J2109" s="46"/>
      <c r="L2109" s="46"/>
      <c r="Q2109" s="46"/>
      <c r="R2109" s="46"/>
      <c r="T2109" s="46"/>
    </row>
    <row r="2110" spans="8:20" s="43" customFormat="1">
      <c r="H2110" s="46"/>
      <c r="J2110" s="46"/>
      <c r="L2110" s="46"/>
      <c r="Q2110" s="46"/>
      <c r="R2110" s="46"/>
      <c r="T2110" s="46"/>
    </row>
    <row r="2111" spans="8:20" s="43" customFormat="1">
      <c r="H2111" s="46"/>
      <c r="J2111" s="46"/>
      <c r="L2111" s="46"/>
      <c r="Q2111" s="46"/>
      <c r="R2111" s="46"/>
      <c r="T2111" s="46"/>
    </row>
    <row r="2112" spans="8:20" s="43" customFormat="1">
      <c r="H2112" s="46"/>
      <c r="J2112" s="46"/>
      <c r="L2112" s="46"/>
      <c r="Q2112" s="46"/>
      <c r="R2112" s="46"/>
      <c r="T2112" s="46"/>
    </row>
    <row r="2113" spans="8:20" s="43" customFormat="1">
      <c r="H2113" s="46"/>
      <c r="J2113" s="46"/>
      <c r="L2113" s="46"/>
      <c r="Q2113" s="46"/>
      <c r="R2113" s="46"/>
      <c r="T2113" s="46"/>
    </row>
    <row r="2114" spans="8:20" s="43" customFormat="1">
      <c r="H2114" s="46"/>
      <c r="J2114" s="46"/>
      <c r="L2114" s="46"/>
      <c r="Q2114" s="46"/>
      <c r="R2114" s="46"/>
      <c r="T2114" s="46"/>
    </row>
    <row r="2115" spans="8:20" s="43" customFormat="1">
      <c r="H2115" s="46"/>
      <c r="J2115" s="46"/>
      <c r="L2115" s="46"/>
      <c r="Q2115" s="46"/>
      <c r="R2115" s="46"/>
      <c r="T2115" s="46"/>
    </row>
    <row r="2116" spans="8:20" s="43" customFormat="1">
      <c r="H2116" s="46"/>
      <c r="J2116" s="46"/>
      <c r="L2116" s="46"/>
      <c r="Q2116" s="46"/>
      <c r="R2116" s="46"/>
      <c r="T2116" s="46"/>
    </row>
    <row r="2117" spans="8:20" s="43" customFormat="1">
      <c r="H2117" s="46"/>
      <c r="J2117" s="46"/>
      <c r="L2117" s="46"/>
      <c r="Q2117" s="46"/>
      <c r="R2117" s="46"/>
      <c r="T2117" s="46"/>
    </row>
    <row r="2118" spans="8:20" s="43" customFormat="1">
      <c r="H2118" s="46"/>
      <c r="J2118" s="46"/>
      <c r="L2118" s="46"/>
      <c r="Q2118" s="46"/>
      <c r="R2118" s="46"/>
      <c r="T2118" s="46"/>
    </row>
    <row r="2119" spans="8:20" s="43" customFormat="1">
      <c r="H2119" s="46"/>
      <c r="J2119" s="46"/>
      <c r="L2119" s="46"/>
      <c r="Q2119" s="46"/>
      <c r="R2119" s="46"/>
      <c r="T2119" s="46"/>
    </row>
    <row r="2120" spans="8:20" s="43" customFormat="1">
      <c r="H2120" s="46"/>
      <c r="J2120" s="46"/>
      <c r="L2120" s="46"/>
      <c r="Q2120" s="46"/>
      <c r="R2120" s="46"/>
      <c r="T2120" s="46"/>
    </row>
    <row r="2121" spans="8:20" s="43" customFormat="1">
      <c r="H2121" s="46"/>
      <c r="J2121" s="46"/>
      <c r="L2121" s="46"/>
      <c r="Q2121" s="46"/>
      <c r="R2121" s="46"/>
      <c r="T2121" s="46"/>
    </row>
    <row r="2122" spans="8:20" s="43" customFormat="1">
      <c r="H2122" s="46"/>
      <c r="J2122" s="46"/>
      <c r="L2122" s="46"/>
      <c r="Q2122" s="46"/>
      <c r="R2122" s="46"/>
      <c r="T2122" s="46"/>
    </row>
    <row r="2123" spans="8:20" s="43" customFormat="1">
      <c r="H2123" s="46"/>
      <c r="J2123" s="46"/>
      <c r="L2123" s="46"/>
      <c r="Q2123" s="46"/>
      <c r="R2123" s="46"/>
      <c r="T2123" s="46"/>
    </row>
    <row r="2124" spans="8:20" s="43" customFormat="1">
      <c r="H2124" s="46"/>
      <c r="J2124" s="46"/>
      <c r="L2124" s="46"/>
      <c r="Q2124" s="46"/>
      <c r="R2124" s="46"/>
      <c r="T2124" s="46"/>
    </row>
    <row r="2125" spans="8:20" s="43" customFormat="1">
      <c r="H2125" s="46"/>
      <c r="J2125" s="46"/>
      <c r="L2125" s="46"/>
      <c r="Q2125" s="46"/>
      <c r="R2125" s="46"/>
      <c r="T2125" s="46"/>
    </row>
    <row r="2126" spans="8:20" s="43" customFormat="1">
      <c r="H2126" s="46"/>
      <c r="J2126" s="46"/>
      <c r="L2126" s="46"/>
      <c r="Q2126" s="46"/>
      <c r="R2126" s="46"/>
      <c r="T2126" s="46"/>
    </row>
    <row r="2127" spans="8:20" s="43" customFormat="1">
      <c r="H2127" s="46"/>
      <c r="J2127" s="46"/>
      <c r="L2127" s="46"/>
      <c r="Q2127" s="46"/>
      <c r="R2127" s="46"/>
      <c r="T2127" s="46"/>
    </row>
    <row r="2128" spans="8:20" s="43" customFormat="1">
      <c r="H2128" s="46"/>
      <c r="J2128" s="46"/>
      <c r="L2128" s="46"/>
      <c r="Q2128" s="46"/>
      <c r="R2128" s="46"/>
      <c r="T2128" s="46"/>
    </row>
    <row r="2129" spans="8:20" s="43" customFormat="1">
      <c r="H2129" s="46"/>
      <c r="J2129" s="46"/>
      <c r="L2129" s="46"/>
      <c r="Q2129" s="46"/>
      <c r="R2129" s="46"/>
      <c r="T2129" s="46"/>
    </row>
    <row r="2130" spans="8:20" s="43" customFormat="1">
      <c r="H2130" s="46"/>
      <c r="J2130" s="46"/>
      <c r="L2130" s="46"/>
      <c r="Q2130" s="46"/>
      <c r="R2130" s="46"/>
      <c r="T2130" s="46"/>
    </row>
    <row r="2131" spans="8:20" s="43" customFormat="1">
      <c r="H2131" s="46"/>
      <c r="J2131" s="46"/>
      <c r="L2131" s="46"/>
      <c r="Q2131" s="46"/>
      <c r="R2131" s="46"/>
      <c r="T2131" s="46"/>
    </row>
    <row r="2132" spans="8:20" s="43" customFormat="1">
      <c r="H2132" s="46"/>
      <c r="J2132" s="46"/>
      <c r="L2132" s="46"/>
      <c r="Q2132" s="46"/>
      <c r="R2132" s="46"/>
      <c r="T2132" s="46"/>
    </row>
    <row r="2133" spans="8:20" s="43" customFormat="1">
      <c r="H2133" s="46"/>
      <c r="J2133" s="46"/>
      <c r="L2133" s="46"/>
      <c r="Q2133" s="46"/>
      <c r="R2133" s="46"/>
      <c r="T2133" s="46"/>
    </row>
    <row r="2134" spans="8:20" s="43" customFormat="1">
      <c r="H2134" s="46"/>
      <c r="J2134" s="46"/>
      <c r="L2134" s="46"/>
      <c r="Q2134" s="46"/>
      <c r="R2134" s="46"/>
      <c r="T2134" s="46"/>
    </row>
    <row r="2135" spans="8:20" s="43" customFormat="1">
      <c r="H2135" s="46"/>
      <c r="J2135" s="46"/>
      <c r="L2135" s="46"/>
      <c r="Q2135" s="46"/>
      <c r="R2135" s="46"/>
      <c r="T2135" s="46"/>
    </row>
    <row r="2136" spans="8:20" s="43" customFormat="1">
      <c r="H2136" s="46"/>
      <c r="J2136" s="46"/>
      <c r="L2136" s="46"/>
      <c r="Q2136" s="46"/>
      <c r="R2136" s="46"/>
      <c r="T2136" s="46"/>
    </row>
    <row r="2137" spans="8:20" s="43" customFormat="1">
      <c r="H2137" s="46"/>
      <c r="J2137" s="46"/>
      <c r="L2137" s="46"/>
      <c r="Q2137" s="46"/>
      <c r="R2137" s="46"/>
      <c r="T2137" s="46"/>
    </row>
    <row r="2138" spans="8:20" s="43" customFormat="1">
      <c r="H2138" s="46"/>
      <c r="J2138" s="46"/>
      <c r="L2138" s="46"/>
      <c r="Q2138" s="46"/>
      <c r="R2138" s="46"/>
      <c r="T2138" s="46"/>
    </row>
    <row r="2139" spans="8:20" s="43" customFormat="1">
      <c r="H2139" s="46"/>
      <c r="J2139" s="46"/>
      <c r="L2139" s="46"/>
      <c r="Q2139" s="46"/>
      <c r="R2139" s="46"/>
      <c r="T2139" s="46"/>
    </row>
    <row r="2140" spans="8:20" s="43" customFormat="1">
      <c r="H2140" s="46"/>
      <c r="J2140" s="46"/>
      <c r="L2140" s="46"/>
      <c r="Q2140" s="46"/>
      <c r="R2140" s="46"/>
      <c r="T2140" s="46"/>
    </row>
    <row r="2141" spans="8:20" s="43" customFormat="1">
      <c r="H2141" s="46"/>
      <c r="J2141" s="46"/>
      <c r="L2141" s="46"/>
      <c r="Q2141" s="46"/>
      <c r="R2141" s="46"/>
      <c r="T2141" s="46"/>
    </row>
    <row r="2142" spans="8:20" s="43" customFormat="1">
      <c r="H2142" s="46"/>
      <c r="J2142" s="46"/>
      <c r="L2142" s="46"/>
      <c r="Q2142" s="46"/>
      <c r="R2142" s="46"/>
      <c r="T2142" s="46"/>
    </row>
    <row r="2143" spans="8:20" s="43" customFormat="1">
      <c r="H2143" s="46"/>
      <c r="J2143" s="46"/>
      <c r="L2143" s="46"/>
      <c r="Q2143" s="46"/>
      <c r="R2143" s="46"/>
      <c r="T2143" s="46"/>
    </row>
    <row r="2144" spans="8:20" s="43" customFormat="1">
      <c r="H2144" s="46"/>
      <c r="J2144" s="46"/>
      <c r="L2144" s="46"/>
      <c r="Q2144" s="46"/>
      <c r="R2144" s="46"/>
      <c r="T2144" s="46"/>
    </row>
    <row r="2145" spans="8:20" s="43" customFormat="1">
      <c r="H2145" s="46"/>
      <c r="J2145" s="46"/>
      <c r="L2145" s="46"/>
      <c r="Q2145" s="46"/>
      <c r="R2145" s="46"/>
      <c r="T2145" s="46"/>
    </row>
    <row r="2146" spans="8:20" s="43" customFormat="1">
      <c r="H2146" s="46"/>
      <c r="J2146" s="46"/>
      <c r="L2146" s="46"/>
      <c r="Q2146" s="46"/>
      <c r="R2146" s="46"/>
      <c r="T2146" s="46"/>
    </row>
    <row r="2147" spans="8:20" s="43" customFormat="1">
      <c r="H2147" s="46"/>
      <c r="J2147" s="46"/>
      <c r="L2147" s="46"/>
      <c r="Q2147" s="46"/>
      <c r="R2147" s="46"/>
      <c r="T2147" s="46"/>
    </row>
    <row r="2148" spans="8:20" s="43" customFormat="1">
      <c r="H2148" s="46"/>
      <c r="J2148" s="46"/>
      <c r="L2148" s="46"/>
      <c r="Q2148" s="46"/>
      <c r="R2148" s="46"/>
      <c r="T2148" s="46"/>
    </row>
    <row r="2149" spans="8:20" s="43" customFormat="1">
      <c r="H2149" s="46"/>
      <c r="J2149" s="46"/>
      <c r="L2149" s="46"/>
      <c r="Q2149" s="46"/>
      <c r="R2149" s="46"/>
      <c r="T2149" s="46"/>
    </row>
    <row r="2150" spans="8:20" s="43" customFormat="1">
      <c r="H2150" s="46"/>
      <c r="J2150" s="46"/>
      <c r="L2150" s="46"/>
      <c r="Q2150" s="46"/>
      <c r="R2150" s="46"/>
      <c r="T2150" s="46"/>
    </row>
    <row r="2151" spans="8:20" s="43" customFormat="1">
      <c r="H2151" s="46"/>
      <c r="J2151" s="46"/>
      <c r="L2151" s="46"/>
      <c r="Q2151" s="46"/>
      <c r="R2151" s="46"/>
      <c r="T2151" s="46"/>
    </row>
    <row r="2152" spans="8:20" s="43" customFormat="1">
      <c r="H2152" s="46"/>
      <c r="J2152" s="46"/>
      <c r="L2152" s="46"/>
      <c r="Q2152" s="46"/>
      <c r="R2152" s="46"/>
      <c r="T2152" s="46"/>
    </row>
    <row r="2153" spans="8:20" s="43" customFormat="1">
      <c r="H2153" s="46"/>
      <c r="J2153" s="46"/>
      <c r="L2153" s="46"/>
      <c r="Q2153" s="46"/>
      <c r="R2153" s="46"/>
      <c r="T2153" s="46"/>
    </row>
    <row r="2154" spans="8:20" s="43" customFormat="1">
      <c r="H2154" s="46"/>
      <c r="J2154" s="46"/>
      <c r="L2154" s="46"/>
      <c r="Q2154" s="46"/>
      <c r="R2154" s="46"/>
      <c r="T2154" s="46"/>
    </row>
    <row r="2155" spans="8:20" s="43" customFormat="1">
      <c r="H2155" s="46"/>
      <c r="J2155" s="46"/>
      <c r="L2155" s="46"/>
      <c r="Q2155" s="46"/>
      <c r="R2155" s="46"/>
      <c r="T2155" s="46"/>
    </row>
    <row r="2156" spans="8:20" s="43" customFormat="1">
      <c r="H2156" s="46"/>
      <c r="J2156" s="46"/>
      <c r="L2156" s="46"/>
      <c r="Q2156" s="46"/>
      <c r="R2156" s="46"/>
      <c r="T2156" s="46"/>
    </row>
    <row r="2157" spans="8:20" s="43" customFormat="1">
      <c r="H2157" s="46"/>
      <c r="J2157" s="46"/>
      <c r="L2157" s="46"/>
      <c r="Q2157" s="46"/>
      <c r="R2157" s="46"/>
      <c r="T2157" s="46"/>
    </row>
    <row r="2158" spans="8:20" s="43" customFormat="1">
      <c r="H2158" s="46"/>
      <c r="J2158" s="46"/>
      <c r="L2158" s="46"/>
      <c r="Q2158" s="46"/>
      <c r="R2158" s="46"/>
      <c r="T2158" s="46"/>
    </row>
    <row r="2159" spans="8:20" s="43" customFormat="1">
      <c r="H2159" s="46"/>
      <c r="J2159" s="46"/>
      <c r="L2159" s="46"/>
      <c r="Q2159" s="46"/>
      <c r="R2159" s="46"/>
      <c r="T2159" s="46"/>
    </row>
    <row r="2160" spans="8:20" s="43" customFormat="1">
      <c r="H2160" s="46"/>
      <c r="J2160" s="46"/>
      <c r="L2160" s="46"/>
      <c r="Q2160" s="46"/>
      <c r="R2160" s="46"/>
      <c r="T2160" s="46"/>
    </row>
    <row r="2161" spans="8:20" s="43" customFormat="1">
      <c r="H2161" s="46"/>
      <c r="J2161" s="46"/>
      <c r="L2161" s="46"/>
      <c r="Q2161" s="46"/>
      <c r="R2161" s="46"/>
      <c r="T2161" s="46"/>
    </row>
    <row r="2162" spans="8:20" s="43" customFormat="1">
      <c r="H2162" s="46"/>
      <c r="J2162" s="46"/>
      <c r="L2162" s="46"/>
      <c r="Q2162" s="46"/>
      <c r="R2162" s="46"/>
      <c r="T2162" s="46"/>
    </row>
    <row r="2163" spans="8:20" s="43" customFormat="1">
      <c r="H2163" s="46"/>
      <c r="J2163" s="46"/>
      <c r="L2163" s="46"/>
      <c r="Q2163" s="46"/>
      <c r="R2163" s="46"/>
      <c r="T2163" s="46"/>
    </row>
    <row r="2164" spans="8:20" s="43" customFormat="1">
      <c r="H2164" s="46"/>
      <c r="J2164" s="46"/>
      <c r="L2164" s="46"/>
      <c r="Q2164" s="46"/>
      <c r="R2164" s="46"/>
      <c r="T2164" s="46"/>
    </row>
    <row r="2165" spans="8:20" s="43" customFormat="1">
      <c r="H2165" s="46"/>
      <c r="J2165" s="46"/>
      <c r="L2165" s="46"/>
      <c r="Q2165" s="46"/>
      <c r="R2165" s="46"/>
      <c r="T2165" s="46"/>
    </row>
    <row r="2166" spans="8:20" s="43" customFormat="1">
      <c r="H2166" s="46"/>
      <c r="J2166" s="46"/>
      <c r="L2166" s="46"/>
      <c r="Q2166" s="46"/>
      <c r="R2166" s="46"/>
      <c r="T2166" s="46"/>
    </row>
    <row r="2167" spans="8:20" s="43" customFormat="1">
      <c r="H2167" s="46"/>
      <c r="J2167" s="46"/>
      <c r="L2167" s="46"/>
      <c r="Q2167" s="46"/>
      <c r="R2167" s="46"/>
      <c r="T2167" s="46"/>
    </row>
    <row r="2168" spans="8:20" s="43" customFormat="1">
      <c r="H2168" s="46"/>
      <c r="J2168" s="46"/>
      <c r="L2168" s="46"/>
      <c r="Q2168" s="46"/>
      <c r="R2168" s="46"/>
      <c r="T2168" s="46"/>
    </row>
    <row r="2169" spans="8:20" s="43" customFormat="1">
      <c r="H2169" s="46"/>
      <c r="J2169" s="46"/>
      <c r="L2169" s="46"/>
      <c r="Q2169" s="46"/>
      <c r="R2169" s="46"/>
      <c r="T2169" s="46"/>
    </row>
    <row r="2170" spans="8:20" s="43" customFormat="1">
      <c r="H2170" s="46"/>
      <c r="J2170" s="46"/>
      <c r="L2170" s="46"/>
      <c r="Q2170" s="46"/>
      <c r="R2170" s="46"/>
      <c r="T2170" s="46"/>
    </row>
    <row r="2171" spans="8:20" s="43" customFormat="1">
      <c r="H2171" s="46"/>
      <c r="J2171" s="46"/>
      <c r="L2171" s="46"/>
      <c r="Q2171" s="46"/>
      <c r="R2171" s="46"/>
      <c r="T2171" s="46"/>
    </row>
    <row r="2172" spans="8:20" s="43" customFormat="1">
      <c r="H2172" s="46"/>
      <c r="J2172" s="46"/>
      <c r="L2172" s="46"/>
      <c r="Q2172" s="46"/>
      <c r="R2172" s="46"/>
      <c r="T2172" s="46"/>
    </row>
    <row r="2173" spans="8:20" s="43" customFormat="1">
      <c r="H2173" s="46"/>
      <c r="J2173" s="46"/>
      <c r="L2173" s="46"/>
      <c r="Q2173" s="46"/>
      <c r="R2173" s="46"/>
      <c r="T2173" s="46"/>
    </row>
    <row r="2174" spans="8:20" s="43" customFormat="1">
      <c r="H2174" s="46"/>
      <c r="J2174" s="46"/>
      <c r="L2174" s="46"/>
      <c r="Q2174" s="46"/>
      <c r="R2174" s="46"/>
      <c r="T2174" s="46"/>
    </row>
    <row r="2175" spans="8:20" s="43" customFormat="1">
      <c r="H2175" s="46"/>
      <c r="J2175" s="46"/>
      <c r="L2175" s="46"/>
      <c r="Q2175" s="46"/>
      <c r="R2175" s="46"/>
      <c r="T2175" s="46"/>
    </row>
    <row r="2176" spans="8:20" s="43" customFormat="1">
      <c r="H2176" s="46"/>
      <c r="J2176" s="46"/>
      <c r="L2176" s="46"/>
      <c r="Q2176" s="46"/>
      <c r="R2176" s="46"/>
      <c r="T2176" s="46"/>
    </row>
    <row r="2177" spans="8:20" s="43" customFormat="1">
      <c r="H2177" s="46"/>
      <c r="J2177" s="46"/>
      <c r="L2177" s="46"/>
      <c r="Q2177" s="46"/>
      <c r="R2177" s="46"/>
      <c r="T2177" s="46"/>
    </row>
    <row r="2178" spans="8:20" s="43" customFormat="1">
      <c r="H2178" s="46"/>
      <c r="J2178" s="46"/>
      <c r="L2178" s="46"/>
      <c r="Q2178" s="46"/>
      <c r="R2178" s="46"/>
      <c r="T2178" s="46"/>
    </row>
    <row r="2179" spans="8:20" s="43" customFormat="1">
      <c r="H2179" s="46"/>
      <c r="J2179" s="46"/>
      <c r="L2179" s="46"/>
      <c r="Q2179" s="46"/>
      <c r="R2179" s="46"/>
      <c r="T2179" s="46"/>
    </row>
    <row r="2180" spans="8:20" s="43" customFormat="1">
      <c r="H2180" s="46"/>
      <c r="J2180" s="46"/>
      <c r="L2180" s="46"/>
      <c r="Q2180" s="46"/>
      <c r="R2180" s="46"/>
      <c r="T2180" s="46"/>
    </row>
    <row r="2181" spans="8:20" s="43" customFormat="1">
      <c r="H2181" s="46"/>
      <c r="J2181" s="46"/>
      <c r="L2181" s="46"/>
      <c r="Q2181" s="46"/>
      <c r="R2181" s="46"/>
      <c r="T2181" s="46"/>
    </row>
    <row r="2182" spans="8:20" s="43" customFormat="1">
      <c r="H2182" s="46"/>
      <c r="J2182" s="46"/>
      <c r="L2182" s="46"/>
      <c r="Q2182" s="46"/>
      <c r="R2182" s="46"/>
      <c r="T2182" s="46"/>
    </row>
    <row r="2183" spans="8:20" s="43" customFormat="1">
      <c r="H2183" s="46"/>
      <c r="J2183" s="46"/>
      <c r="L2183" s="46"/>
      <c r="Q2183" s="46"/>
      <c r="R2183" s="46"/>
      <c r="T2183" s="46"/>
    </row>
    <row r="2184" spans="8:20" s="43" customFormat="1">
      <c r="H2184" s="46"/>
      <c r="J2184" s="46"/>
      <c r="L2184" s="46"/>
      <c r="Q2184" s="46"/>
      <c r="R2184" s="46"/>
      <c r="T2184" s="46"/>
    </row>
    <row r="2185" spans="8:20" s="43" customFormat="1">
      <c r="H2185" s="46"/>
      <c r="J2185" s="46"/>
      <c r="L2185" s="46"/>
      <c r="Q2185" s="46"/>
      <c r="R2185" s="46"/>
      <c r="T2185" s="46"/>
    </row>
    <row r="2186" spans="8:20" s="43" customFormat="1">
      <c r="H2186" s="46"/>
      <c r="J2186" s="46"/>
      <c r="L2186" s="46"/>
      <c r="Q2186" s="46"/>
      <c r="R2186" s="46"/>
      <c r="T2186" s="46"/>
    </row>
    <row r="2187" spans="8:20" s="43" customFormat="1">
      <c r="H2187" s="46"/>
      <c r="J2187" s="46"/>
      <c r="L2187" s="46"/>
      <c r="Q2187" s="46"/>
      <c r="R2187" s="46"/>
      <c r="T2187" s="46"/>
    </row>
    <row r="2188" spans="8:20" s="43" customFormat="1">
      <c r="H2188" s="46"/>
      <c r="J2188" s="46"/>
      <c r="L2188" s="46"/>
      <c r="Q2188" s="46"/>
      <c r="R2188" s="46"/>
      <c r="T2188" s="46"/>
    </row>
    <row r="2189" spans="8:20" s="43" customFormat="1">
      <c r="H2189" s="46"/>
      <c r="J2189" s="46"/>
      <c r="L2189" s="46"/>
      <c r="Q2189" s="46"/>
      <c r="R2189" s="46"/>
      <c r="T2189" s="46"/>
    </row>
    <row r="2190" spans="8:20" s="43" customFormat="1">
      <c r="H2190" s="46"/>
      <c r="J2190" s="46"/>
      <c r="L2190" s="46"/>
      <c r="Q2190" s="46"/>
      <c r="R2190" s="46"/>
      <c r="T2190" s="46"/>
    </row>
    <row r="2191" spans="8:20" s="43" customFormat="1">
      <c r="H2191" s="46"/>
      <c r="J2191" s="46"/>
      <c r="L2191" s="46"/>
      <c r="Q2191" s="46"/>
      <c r="R2191" s="46"/>
      <c r="T2191" s="46"/>
    </row>
    <row r="2192" spans="8:20" s="43" customFormat="1">
      <c r="H2192" s="46"/>
      <c r="J2192" s="46"/>
      <c r="L2192" s="46"/>
      <c r="Q2192" s="46"/>
      <c r="R2192" s="46"/>
      <c r="T2192" s="46"/>
    </row>
    <row r="2193" spans="8:20" s="43" customFormat="1">
      <c r="H2193" s="46"/>
      <c r="J2193" s="46"/>
      <c r="L2193" s="46"/>
      <c r="Q2193" s="46"/>
      <c r="R2193" s="46"/>
      <c r="T2193" s="46"/>
    </row>
    <row r="2194" spans="8:20" s="43" customFormat="1">
      <c r="H2194" s="46"/>
      <c r="J2194" s="46"/>
      <c r="L2194" s="46"/>
      <c r="Q2194" s="46"/>
      <c r="R2194" s="46"/>
      <c r="T2194" s="46"/>
    </row>
    <row r="2195" spans="8:20" s="43" customFormat="1">
      <c r="H2195" s="46"/>
      <c r="J2195" s="46"/>
      <c r="L2195" s="46"/>
      <c r="Q2195" s="46"/>
      <c r="R2195" s="46"/>
      <c r="T2195" s="46"/>
    </row>
    <row r="2196" spans="8:20" s="43" customFormat="1">
      <c r="H2196" s="46"/>
      <c r="J2196" s="46"/>
      <c r="L2196" s="46"/>
      <c r="Q2196" s="46"/>
      <c r="R2196" s="46"/>
      <c r="T2196" s="46"/>
    </row>
    <row r="2197" spans="8:20" s="43" customFormat="1">
      <c r="H2197" s="46"/>
      <c r="J2197" s="46"/>
      <c r="L2197" s="46"/>
      <c r="Q2197" s="46"/>
      <c r="R2197" s="46"/>
      <c r="T2197" s="46"/>
    </row>
    <row r="2198" spans="8:20" s="43" customFormat="1">
      <c r="H2198" s="46"/>
      <c r="J2198" s="46"/>
      <c r="L2198" s="46"/>
      <c r="Q2198" s="46"/>
      <c r="R2198" s="46"/>
      <c r="T2198" s="46"/>
    </row>
    <row r="2199" spans="8:20" s="43" customFormat="1">
      <c r="H2199" s="46"/>
      <c r="J2199" s="46"/>
      <c r="L2199" s="46"/>
      <c r="Q2199" s="46"/>
      <c r="R2199" s="46"/>
      <c r="T2199" s="46"/>
    </row>
    <row r="2200" spans="8:20" s="43" customFormat="1">
      <c r="H2200" s="46"/>
      <c r="J2200" s="46"/>
      <c r="L2200" s="46"/>
      <c r="Q2200" s="46"/>
      <c r="R2200" s="46"/>
      <c r="T2200" s="46"/>
    </row>
    <row r="2201" spans="8:20" s="43" customFormat="1">
      <c r="H2201" s="46"/>
      <c r="J2201" s="46"/>
      <c r="L2201" s="46"/>
      <c r="Q2201" s="46"/>
      <c r="R2201" s="46"/>
      <c r="T2201" s="46"/>
    </row>
    <row r="2202" spans="8:20" s="43" customFormat="1">
      <c r="H2202" s="46"/>
      <c r="J2202" s="46"/>
      <c r="L2202" s="46"/>
      <c r="Q2202" s="46"/>
      <c r="R2202" s="46"/>
      <c r="T2202" s="46"/>
    </row>
    <row r="2203" spans="8:20" s="43" customFormat="1">
      <c r="H2203" s="46"/>
      <c r="J2203" s="46"/>
      <c r="L2203" s="46"/>
      <c r="Q2203" s="46"/>
      <c r="R2203" s="46"/>
      <c r="T2203" s="46"/>
    </row>
    <row r="2204" spans="8:20" s="43" customFormat="1">
      <c r="H2204" s="46"/>
      <c r="J2204" s="46"/>
      <c r="L2204" s="46"/>
      <c r="Q2204" s="46"/>
      <c r="R2204" s="46"/>
      <c r="T2204" s="46"/>
    </row>
    <row r="2205" spans="8:20" s="43" customFormat="1">
      <c r="H2205" s="46"/>
      <c r="J2205" s="46"/>
      <c r="L2205" s="46"/>
      <c r="Q2205" s="46"/>
      <c r="R2205" s="46"/>
      <c r="T2205" s="46"/>
    </row>
    <row r="2206" spans="8:20" s="43" customFormat="1">
      <c r="H2206" s="46"/>
      <c r="J2206" s="46"/>
      <c r="L2206" s="46"/>
      <c r="Q2206" s="46"/>
      <c r="R2206" s="46"/>
      <c r="T2206" s="46"/>
    </row>
    <row r="2207" spans="8:20" s="43" customFormat="1">
      <c r="H2207" s="46"/>
      <c r="J2207" s="46"/>
      <c r="L2207" s="46"/>
      <c r="Q2207" s="46"/>
      <c r="R2207" s="46"/>
      <c r="T2207" s="46"/>
    </row>
    <row r="2208" spans="8:20" s="43" customFormat="1">
      <c r="H2208" s="46"/>
      <c r="J2208" s="46"/>
      <c r="L2208" s="46"/>
      <c r="Q2208" s="46"/>
      <c r="R2208" s="46"/>
      <c r="T2208" s="46"/>
    </row>
    <row r="2209" spans="8:20" s="43" customFormat="1">
      <c r="H2209" s="46"/>
      <c r="J2209" s="46"/>
      <c r="L2209" s="46"/>
      <c r="Q2209" s="46"/>
      <c r="R2209" s="46"/>
      <c r="T2209" s="46"/>
    </row>
    <row r="2210" spans="8:20" s="43" customFormat="1">
      <c r="H2210" s="46"/>
      <c r="J2210" s="46"/>
      <c r="L2210" s="46"/>
      <c r="Q2210" s="46"/>
      <c r="R2210" s="46"/>
      <c r="T2210" s="46"/>
    </row>
    <row r="2211" spans="8:20" s="43" customFormat="1">
      <c r="H2211" s="46"/>
      <c r="J2211" s="46"/>
      <c r="L2211" s="46"/>
      <c r="Q2211" s="46"/>
      <c r="R2211" s="46"/>
      <c r="T2211" s="46"/>
    </row>
    <row r="2212" spans="8:20" s="43" customFormat="1">
      <c r="H2212" s="46"/>
      <c r="J2212" s="46"/>
      <c r="L2212" s="46"/>
      <c r="Q2212" s="46"/>
      <c r="R2212" s="46"/>
      <c r="T2212" s="46"/>
    </row>
    <row r="2213" spans="8:20" s="43" customFormat="1">
      <c r="H2213" s="46"/>
      <c r="J2213" s="46"/>
      <c r="L2213" s="46"/>
      <c r="Q2213" s="46"/>
      <c r="R2213" s="46"/>
      <c r="T2213" s="46"/>
    </row>
    <row r="2214" spans="8:20" s="43" customFormat="1">
      <c r="H2214" s="46"/>
      <c r="J2214" s="46"/>
      <c r="L2214" s="46"/>
      <c r="Q2214" s="46"/>
      <c r="R2214" s="46"/>
      <c r="T2214" s="46"/>
    </row>
    <row r="2215" spans="8:20" s="43" customFormat="1">
      <c r="H2215" s="46"/>
      <c r="J2215" s="46"/>
      <c r="L2215" s="46"/>
      <c r="Q2215" s="46"/>
      <c r="R2215" s="46"/>
      <c r="T2215" s="46"/>
    </row>
    <row r="2216" spans="8:20" s="43" customFormat="1">
      <c r="H2216" s="46"/>
      <c r="J2216" s="46"/>
      <c r="L2216" s="46"/>
      <c r="Q2216" s="46"/>
      <c r="R2216" s="46"/>
      <c r="T2216" s="46"/>
    </row>
    <row r="2217" spans="8:20" s="43" customFormat="1">
      <c r="H2217" s="46"/>
      <c r="J2217" s="46"/>
      <c r="L2217" s="46"/>
      <c r="Q2217" s="46"/>
      <c r="R2217" s="46"/>
      <c r="T2217" s="46"/>
    </row>
    <row r="2218" spans="8:20" s="43" customFormat="1">
      <c r="H2218" s="46"/>
      <c r="J2218" s="46"/>
      <c r="L2218" s="46"/>
      <c r="Q2218" s="46"/>
      <c r="R2218" s="46"/>
      <c r="T2218" s="46"/>
    </row>
    <row r="2219" spans="8:20" s="43" customFormat="1">
      <c r="H2219" s="46"/>
      <c r="J2219" s="46"/>
      <c r="L2219" s="46"/>
      <c r="Q2219" s="46"/>
      <c r="R2219" s="46"/>
      <c r="T2219" s="46"/>
    </row>
    <row r="2220" spans="8:20" s="43" customFormat="1">
      <c r="H2220" s="46"/>
      <c r="J2220" s="46"/>
      <c r="L2220" s="46"/>
      <c r="Q2220" s="46"/>
      <c r="R2220" s="46"/>
      <c r="T2220" s="46"/>
    </row>
    <row r="2221" spans="8:20" s="43" customFormat="1">
      <c r="H2221" s="46"/>
      <c r="J2221" s="46"/>
      <c r="L2221" s="46"/>
      <c r="Q2221" s="46"/>
      <c r="R2221" s="46"/>
      <c r="T2221" s="46"/>
    </row>
    <row r="2222" spans="8:20" s="43" customFormat="1">
      <c r="H2222" s="46"/>
      <c r="J2222" s="46"/>
      <c r="L2222" s="46"/>
      <c r="Q2222" s="46"/>
      <c r="R2222" s="46"/>
      <c r="T2222" s="46"/>
    </row>
    <row r="2223" spans="8:20" s="43" customFormat="1">
      <c r="H2223" s="46"/>
      <c r="J2223" s="46"/>
      <c r="L2223" s="46"/>
      <c r="Q2223" s="46"/>
      <c r="R2223" s="46"/>
      <c r="T2223" s="46"/>
    </row>
    <row r="2224" spans="8:20" s="43" customFormat="1">
      <c r="H2224" s="46"/>
      <c r="J2224" s="46"/>
      <c r="L2224" s="46"/>
      <c r="Q2224" s="46"/>
      <c r="R2224" s="46"/>
      <c r="T2224" s="46"/>
    </row>
    <row r="2225" spans="8:20" s="43" customFormat="1">
      <c r="H2225" s="46"/>
      <c r="J2225" s="46"/>
      <c r="L2225" s="46"/>
      <c r="Q2225" s="46"/>
      <c r="R2225" s="46"/>
      <c r="T2225" s="46"/>
    </row>
    <row r="2226" spans="8:20" s="43" customFormat="1">
      <c r="H2226" s="46"/>
      <c r="J2226" s="46"/>
      <c r="L2226" s="46"/>
      <c r="Q2226" s="46"/>
      <c r="R2226" s="46"/>
      <c r="T2226" s="46"/>
    </row>
    <row r="2227" spans="8:20" s="43" customFormat="1">
      <c r="H2227" s="46"/>
      <c r="J2227" s="46"/>
      <c r="L2227" s="46"/>
      <c r="Q2227" s="46"/>
      <c r="R2227" s="46"/>
      <c r="T2227" s="46"/>
    </row>
    <row r="2228" spans="8:20" s="43" customFormat="1">
      <c r="H2228" s="46"/>
      <c r="J2228" s="46"/>
      <c r="L2228" s="46"/>
      <c r="Q2228" s="46"/>
      <c r="R2228" s="46"/>
      <c r="T2228" s="46"/>
    </row>
    <row r="2229" spans="8:20" s="43" customFormat="1">
      <c r="H2229" s="46"/>
      <c r="J2229" s="46"/>
      <c r="L2229" s="46"/>
      <c r="Q2229" s="46"/>
      <c r="R2229" s="46"/>
      <c r="T2229" s="46"/>
    </row>
    <row r="2230" spans="8:20" s="43" customFormat="1">
      <c r="H2230" s="46"/>
      <c r="J2230" s="46"/>
      <c r="L2230" s="46"/>
      <c r="Q2230" s="46"/>
      <c r="R2230" s="46"/>
      <c r="T2230" s="46"/>
    </row>
    <row r="2231" spans="8:20" s="43" customFormat="1">
      <c r="H2231" s="46"/>
      <c r="J2231" s="46"/>
      <c r="L2231" s="46"/>
      <c r="Q2231" s="46"/>
      <c r="R2231" s="46"/>
      <c r="T2231" s="46"/>
    </row>
  </sheetData>
  <sheetProtection algorithmName="SHA-512" hashValue="8Hc2fwHUrCRIvKNuV2turOcNBCotxiiRcIOdB30N12MJ/B70YMs01JHy29vTSzHu3ENvL++fNl2yKBhKdR4XaQ==" saltValue="cOEnODt7LjZ2+5/OMWGVsg==" spinCount="100000" sheet="1" insertColumns="0" insertRows="0" deleteRows="0" selectLockedCells="1" autoFilter="0"/>
  <autoFilter ref="A6:AH233" xr:uid="{3C2181F8-E8DA-4521-A3B5-383023A48A07}"/>
  <phoneticPr fontId="3"/>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03B8762-A9D0-4A51-8F4C-616AF90814D1}">
          <x14:formula1>
            <xm:f>リスト!$M$3:$M$15</xm:f>
          </x14:formula1>
          <xm:sqref>Y1:Y1048576</xm:sqref>
        </x14:dataValidation>
        <x14:dataValidation type="list" allowBlank="1" showInputMessage="1" showErrorMessage="1" xr:uid="{98916FBC-FA4D-417A-9183-DC0C8330600C}">
          <x14:formula1>
            <xm:f>リスト!$S$3:$S$7</xm:f>
          </x14:formula1>
          <xm:sqref>N7:N233</xm:sqref>
        </x14:dataValidation>
        <x14:dataValidation type="list" allowBlank="1" showInputMessage="1" showErrorMessage="1" xr:uid="{49E1749D-D1FB-4D01-864B-0CD036940F96}">
          <x14:formula1>
            <xm:f>リスト!$E$3:$E$6</xm:f>
          </x14:formula1>
          <xm:sqref>D7:D233</xm:sqref>
        </x14:dataValidation>
        <x14:dataValidation type="list" allowBlank="1" showInputMessage="1" showErrorMessage="1" xr:uid="{BCEE20A0-46AE-4A85-8A09-0384CA37A0D1}">
          <x14:formula1>
            <xm:f>リスト!$B$3:$B$9</xm:f>
          </x14:formula1>
          <xm:sqref>E7:E233</xm:sqref>
        </x14:dataValidation>
        <x14:dataValidation type="list" allowBlank="1" showInputMessage="1" showErrorMessage="1" xr:uid="{D5B04EC4-20ED-49E9-9DAA-962FD4720BB0}">
          <x14:formula1>
            <xm:f>リスト!$AQ$3:$AQ$6</xm:f>
          </x14:formula1>
          <xm:sqref>Z7:Z233</xm:sqref>
        </x14:dataValidation>
        <x14:dataValidation type="list" allowBlank="1" showInputMessage="1" showErrorMessage="1" xr:uid="{C835BD31-0103-41F6-83D3-FACA1D4B199A}">
          <x14:formula1>
            <xm:f>リスト!$AC$3:$AC$11</xm:f>
          </x14:formula1>
          <xm:sqref>S7:S129 S194:S233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B81B-D205-463D-AFDF-63C1DF002CDD}">
  <dimension ref="A2:B33"/>
  <sheetViews>
    <sheetView tabSelected="1" topLeftCell="A22" workbookViewId="0">
      <selection activeCell="A33" sqref="A33"/>
    </sheetView>
  </sheetViews>
  <sheetFormatPr defaultRowHeight="18"/>
  <sheetData>
    <row r="2" spans="1:2">
      <c r="A2" t="s">
        <v>2419</v>
      </c>
    </row>
    <row r="3" spans="1:2">
      <c r="A3" t="s">
        <v>2422</v>
      </c>
    </row>
    <row r="5" spans="1:2">
      <c r="A5" t="s">
        <v>2420</v>
      </c>
    </row>
    <row r="6" spans="1:2">
      <c r="A6" s="48" t="s">
        <v>2423</v>
      </c>
      <c r="B6" s="48" t="s">
        <v>2424</v>
      </c>
    </row>
    <row r="7" spans="1:2">
      <c r="B7" s="48" t="s">
        <v>2425</v>
      </c>
    </row>
    <row r="8" spans="1:2">
      <c r="B8" s="48" t="s">
        <v>2435</v>
      </c>
    </row>
    <row r="9" spans="1:2">
      <c r="B9" s="48" t="s">
        <v>2436</v>
      </c>
    </row>
    <row r="10" spans="1:2">
      <c r="B10" s="48" t="s">
        <v>2437</v>
      </c>
    </row>
    <row r="11" spans="1:2">
      <c r="B11" s="48" t="s">
        <v>2426</v>
      </c>
    </row>
    <row r="12" spans="1:2">
      <c r="B12" s="48" t="s">
        <v>2427</v>
      </c>
    </row>
    <row r="13" spans="1:2">
      <c r="B13" s="48" t="s">
        <v>2434</v>
      </c>
    </row>
    <row r="15" spans="1:2">
      <c r="A15" t="s">
        <v>2761</v>
      </c>
    </row>
    <row r="18" spans="1:1">
      <c r="A18" t="s">
        <v>2421</v>
      </c>
    </row>
    <row r="27" spans="1:1">
      <c r="A27" s="162" t="s">
        <v>3503</v>
      </c>
    </row>
    <row r="29" spans="1:1">
      <c r="A29" s="162" t="s">
        <v>3503</v>
      </c>
    </row>
    <row r="31" spans="1:1">
      <c r="A31" t="s">
        <v>3504</v>
      </c>
    </row>
    <row r="33" spans="1:1">
      <c r="A33" t="s">
        <v>3505</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E3FD-E84B-44B0-AABF-87D0E51C315E}">
  <sheetPr>
    <tabColor rgb="FF00B0F0"/>
  </sheetPr>
  <dimension ref="B1:AR26"/>
  <sheetViews>
    <sheetView showGridLines="0" topLeftCell="V1" zoomScale="60" zoomScaleNormal="60" workbookViewId="0">
      <pane ySplit="10" topLeftCell="A11" activePane="bottomLeft" state="frozen"/>
      <selection pane="bottomLeft" activeCell="AH26" sqref="AH26"/>
    </sheetView>
  </sheetViews>
  <sheetFormatPr defaultColWidth="9" defaultRowHeight="13.5" outlineLevelCol="1"/>
  <cols>
    <col min="1" max="1" width="2.33203125" style="85" customWidth="1"/>
    <col min="2" max="2" width="12.25" style="85" customWidth="1" outlineLevel="1"/>
    <col min="3" max="4" width="27.33203125" style="85" customWidth="1" outlineLevel="1"/>
    <col min="5" max="6" width="9.75" style="85" customWidth="1"/>
    <col min="7" max="7" width="10.33203125" style="92" customWidth="1"/>
    <col min="8" max="8" width="12.75" style="85" bestFit="1" customWidth="1"/>
    <col min="9" max="9" width="9.08203125" style="92" customWidth="1"/>
    <col min="10" max="10" width="8.33203125" style="85" customWidth="1"/>
    <col min="11" max="11" width="11.25" style="85" customWidth="1"/>
    <col min="12" max="12" width="10.08203125" style="92" customWidth="1"/>
    <col min="13" max="13" width="17.83203125" style="85" bestFit="1" customWidth="1"/>
    <col min="14" max="14" width="9" style="85"/>
    <col min="15" max="15" width="17.25" style="85" customWidth="1"/>
    <col min="16" max="16" width="13.33203125" style="92" bestFit="1" customWidth="1"/>
    <col min="17" max="17" width="16" style="85" bestFit="1" customWidth="1"/>
    <col min="18" max="18" width="12.83203125" style="92" bestFit="1" customWidth="1"/>
    <col min="19" max="19" width="16" style="85" bestFit="1" customWidth="1"/>
    <col min="20" max="20" width="12.33203125" style="92" bestFit="1" customWidth="1"/>
    <col min="21" max="21" width="12.33203125" style="85" bestFit="1" customWidth="1"/>
    <col min="22" max="22" width="14.33203125" style="92" bestFit="1" customWidth="1"/>
    <col min="23" max="23" width="17.33203125" style="85" hidden="1" customWidth="1" outlineLevel="1"/>
    <col min="24" max="24" width="10.83203125" style="92" customWidth="1" collapsed="1"/>
    <col min="25" max="26" width="10.83203125" style="92" customWidth="1"/>
    <col min="27" max="27" width="10.33203125" style="126" customWidth="1"/>
    <col min="28" max="28" width="10.33203125" style="127" customWidth="1"/>
    <col min="29" max="29" width="10.33203125" style="126" customWidth="1"/>
    <col min="30" max="30" width="13.08203125" style="92" bestFit="1" customWidth="1"/>
    <col min="31" max="31" width="14.33203125" style="85" bestFit="1" customWidth="1"/>
    <col min="32" max="33" width="15.33203125" style="92" bestFit="1" customWidth="1"/>
    <col min="34" max="34" width="17.33203125" style="92" bestFit="1" customWidth="1"/>
    <col min="35" max="35" width="6.33203125" style="92" customWidth="1"/>
    <col min="36" max="36" width="11" style="85" bestFit="1" customWidth="1"/>
    <col min="37" max="37" width="9" style="92"/>
    <col min="38" max="38" width="24.75" style="85" customWidth="1"/>
    <col min="39" max="42" width="9" style="85"/>
    <col min="43" max="43" width="8.33203125" style="85" hidden="1" customWidth="1" outlineLevel="1"/>
    <col min="44" max="44" width="9" style="85" collapsed="1"/>
    <col min="45" max="16384" width="9" style="85"/>
  </cols>
  <sheetData>
    <row r="1" spans="2:41" ht="19.5">
      <c r="E1" s="86" t="s">
        <v>3302</v>
      </c>
      <c r="F1" s="86"/>
      <c r="G1" s="87"/>
      <c r="H1" s="87"/>
      <c r="I1" s="87"/>
      <c r="J1" s="87"/>
      <c r="K1" s="87"/>
      <c r="L1" s="87"/>
      <c r="M1" s="87"/>
      <c r="N1" s="87"/>
      <c r="O1" s="87"/>
      <c r="P1" s="87"/>
      <c r="Q1" s="87"/>
      <c r="R1" s="85"/>
      <c r="T1" s="85"/>
      <c r="V1" s="85"/>
      <c r="X1" s="85"/>
      <c r="Y1" s="88"/>
      <c r="Z1" s="88"/>
      <c r="AA1" s="88"/>
      <c r="AB1" s="85"/>
      <c r="AC1" s="85"/>
      <c r="AD1" s="85"/>
      <c r="AF1" s="85"/>
      <c r="AG1" s="85"/>
      <c r="AH1" s="85"/>
      <c r="AI1" s="85"/>
      <c r="AJ1" s="89"/>
      <c r="AK1" s="90"/>
      <c r="AL1" s="91"/>
      <c r="AM1" s="91"/>
      <c r="AN1" s="91"/>
      <c r="AO1" s="91"/>
    </row>
    <row r="2" spans="2:41">
      <c r="G2" s="85"/>
      <c r="I2" s="85"/>
      <c r="L2" s="85"/>
      <c r="P2" s="85"/>
      <c r="R2" s="85"/>
      <c r="T2" s="85"/>
      <c r="V2" s="85"/>
      <c r="X2" s="85"/>
      <c r="Y2" s="88"/>
      <c r="Z2" s="88"/>
      <c r="AA2" s="88"/>
      <c r="AB2" s="85"/>
      <c r="AC2" s="85"/>
      <c r="AD2" s="85"/>
      <c r="AF2" s="85"/>
      <c r="AG2" s="85"/>
      <c r="AH2" s="85"/>
      <c r="AI2" s="85"/>
      <c r="AJ2" s="89"/>
      <c r="AK2" s="90"/>
      <c r="AL2" s="91"/>
      <c r="AM2" s="91"/>
      <c r="AN2" s="91"/>
      <c r="AO2" s="91"/>
    </row>
    <row r="3" spans="2:41" ht="18">
      <c r="G3" s="85"/>
      <c r="H3" s="92" t="s">
        <v>3303</v>
      </c>
      <c r="I3" s="85"/>
      <c r="L3" s="85"/>
      <c r="P3" s="85"/>
      <c r="R3" s="85"/>
      <c r="T3" s="85"/>
      <c r="V3" s="85"/>
      <c r="X3" s="85"/>
      <c r="Y3" s="88"/>
      <c r="Z3" s="88"/>
      <c r="AA3" s="88"/>
      <c r="AB3" s="85"/>
      <c r="AC3" s="85"/>
      <c r="AD3" s="85"/>
      <c r="AF3" s="85"/>
      <c r="AG3" s="85"/>
      <c r="AH3" s="85"/>
      <c r="AI3" s="85"/>
      <c r="AJ3" s="89"/>
      <c r="AK3" s="90"/>
      <c r="AL3" s="91"/>
      <c r="AM3" s="91"/>
      <c r="AN3" s="91"/>
      <c r="AO3" s="91"/>
    </row>
    <row r="4" spans="2:41">
      <c r="E4" s="93" t="s">
        <v>3304</v>
      </c>
      <c r="F4" s="93" t="s">
        <v>3305</v>
      </c>
      <c r="H4" s="94" t="s">
        <v>3306</v>
      </c>
      <c r="I4" s="85"/>
      <c r="L4" s="85"/>
      <c r="P4" s="85"/>
      <c r="R4" s="85"/>
      <c r="T4" s="85"/>
      <c r="V4" s="85"/>
      <c r="X4" s="85"/>
      <c r="Y4" s="88"/>
      <c r="Z4" s="88"/>
      <c r="AA4" s="88"/>
      <c r="AB4" s="85"/>
      <c r="AC4" s="85"/>
      <c r="AD4" s="85"/>
      <c r="AF4" s="85"/>
      <c r="AG4" s="85"/>
      <c r="AH4" s="85"/>
      <c r="AI4" s="85"/>
      <c r="AJ4" s="89"/>
      <c r="AK4" s="90"/>
      <c r="AL4" s="91"/>
      <c r="AM4" s="91"/>
      <c r="AN4" s="91"/>
      <c r="AO4" s="91"/>
    </row>
    <row r="5" spans="2:41">
      <c r="G5" s="85"/>
      <c r="H5" s="95" t="s">
        <v>3307</v>
      </c>
      <c r="I5" s="85"/>
      <c r="L5" s="85"/>
      <c r="P5" s="85"/>
      <c r="R5" s="85"/>
      <c r="T5" s="85"/>
      <c r="V5" s="85"/>
      <c r="X5" s="85"/>
      <c r="Y5" s="88"/>
      <c r="Z5" s="88"/>
      <c r="AA5" s="88"/>
      <c r="AB5" s="85"/>
      <c r="AC5" s="85"/>
      <c r="AD5" s="85"/>
      <c r="AF5" s="85"/>
      <c r="AG5" s="85"/>
      <c r="AH5" s="85"/>
      <c r="AI5" s="85"/>
      <c r="AJ5" s="89"/>
      <c r="AK5" s="90"/>
      <c r="AL5" s="91"/>
      <c r="AM5" s="91"/>
      <c r="AN5" s="91"/>
      <c r="AO5" s="91"/>
    </row>
    <row r="6" spans="2:41">
      <c r="G6" s="85"/>
      <c r="H6" s="96" t="s">
        <v>3308</v>
      </c>
      <c r="I6" s="85"/>
      <c r="L6" s="85"/>
      <c r="P6" s="85"/>
      <c r="R6" s="85"/>
      <c r="T6" s="85"/>
      <c r="V6" s="85"/>
      <c r="X6" s="85"/>
      <c r="Y6" s="88"/>
      <c r="Z6" s="88"/>
      <c r="AA6" s="88"/>
      <c r="AB6" s="85"/>
      <c r="AC6" s="85"/>
      <c r="AD6" s="85"/>
      <c r="AF6" s="85"/>
      <c r="AG6" s="85"/>
      <c r="AH6" s="85"/>
      <c r="AI6" s="85"/>
      <c r="AJ6" s="89"/>
      <c r="AK6" s="90"/>
      <c r="AL6" s="91"/>
      <c r="AM6" s="91"/>
      <c r="AN6" s="91"/>
      <c r="AO6" s="91"/>
    </row>
    <row r="7" spans="2:41">
      <c r="G7" s="85"/>
      <c r="I7" s="85"/>
      <c r="L7" s="85"/>
      <c r="P7" s="85"/>
      <c r="R7" s="85"/>
      <c r="T7" s="85"/>
      <c r="V7" s="85" t="s">
        <v>3309</v>
      </c>
      <c r="X7" s="97" t="s">
        <v>3310</v>
      </c>
      <c r="Y7" s="97" t="s">
        <v>3311</v>
      </c>
      <c r="Z7" s="97"/>
      <c r="AA7" s="97"/>
      <c r="AB7" s="85"/>
      <c r="AC7" s="85"/>
      <c r="AD7" s="85"/>
      <c r="AF7" s="85"/>
      <c r="AG7" s="85"/>
      <c r="AH7" s="85"/>
      <c r="AI7" s="85"/>
      <c r="AJ7" s="89"/>
      <c r="AK7" s="90"/>
      <c r="AL7" s="91"/>
      <c r="AM7" s="91"/>
      <c r="AN7" s="91"/>
      <c r="AO7" s="91"/>
    </row>
    <row r="8" spans="2:41">
      <c r="B8" s="85">
        <f>MAX($B$11:$B$19)</f>
        <v>3522</v>
      </c>
      <c r="E8" s="98"/>
      <c r="F8" s="98" t="s">
        <v>3312</v>
      </c>
      <c r="G8" s="98" t="s">
        <v>3313</v>
      </c>
      <c r="H8" s="98"/>
      <c r="I8" s="98" t="s">
        <v>3313</v>
      </c>
      <c r="J8" s="98"/>
      <c r="K8" s="98"/>
      <c r="L8" s="98" t="s">
        <v>3313</v>
      </c>
      <c r="M8" s="98"/>
      <c r="N8" s="98" t="s">
        <v>3313</v>
      </c>
      <c r="O8" s="98"/>
      <c r="P8" s="98" t="s">
        <v>3313</v>
      </c>
      <c r="Q8" s="98"/>
      <c r="R8" s="98" t="s">
        <v>3313</v>
      </c>
      <c r="S8" s="98"/>
      <c r="T8" s="98" t="s">
        <v>3313</v>
      </c>
      <c r="U8" s="98"/>
      <c r="V8" s="98" t="s">
        <v>3313</v>
      </c>
      <c r="W8" s="98"/>
      <c r="X8" s="98" t="s">
        <v>3312</v>
      </c>
      <c r="Y8" s="98" t="s">
        <v>3313</v>
      </c>
      <c r="Z8" s="98" t="s">
        <v>3313</v>
      </c>
      <c r="AA8" s="98"/>
      <c r="AB8" s="98" t="s">
        <v>3313</v>
      </c>
      <c r="AC8" s="98"/>
      <c r="AD8" s="98"/>
      <c r="AE8" s="98"/>
      <c r="AF8" s="98"/>
      <c r="AG8" s="98" t="s">
        <v>3313</v>
      </c>
      <c r="AH8" s="99"/>
      <c r="AI8" s="85"/>
      <c r="AJ8" s="89"/>
      <c r="AK8" s="90"/>
      <c r="AL8" s="91"/>
      <c r="AM8" s="91"/>
      <c r="AN8" s="91"/>
      <c r="AO8" s="91"/>
    </row>
    <row r="9" spans="2:41" ht="40.5">
      <c r="B9" s="100" t="s">
        <v>3314</v>
      </c>
      <c r="C9" s="100" t="s">
        <v>3315</v>
      </c>
      <c r="D9" s="100" t="s">
        <v>3316</v>
      </c>
      <c r="E9" s="101" t="s">
        <v>3317</v>
      </c>
      <c r="F9" s="101" t="s">
        <v>3318</v>
      </c>
      <c r="G9" s="102" t="s">
        <v>3319</v>
      </c>
      <c r="H9" s="102" t="s">
        <v>3320</v>
      </c>
      <c r="I9" s="100" t="s">
        <v>3321</v>
      </c>
      <c r="J9" s="100" t="s">
        <v>3322</v>
      </c>
      <c r="K9" s="101" t="s">
        <v>3323</v>
      </c>
      <c r="L9" s="103" t="s">
        <v>3324</v>
      </c>
      <c r="M9" s="103" t="s">
        <v>3325</v>
      </c>
      <c r="N9" s="103" t="s">
        <v>3326</v>
      </c>
      <c r="O9" s="103" t="s">
        <v>3327</v>
      </c>
      <c r="P9" s="103" t="s">
        <v>3328</v>
      </c>
      <c r="Q9" s="103" t="s">
        <v>3329</v>
      </c>
      <c r="R9" s="102" t="s">
        <v>3330</v>
      </c>
      <c r="S9" s="102" t="s">
        <v>3331</v>
      </c>
      <c r="T9" s="102" t="s">
        <v>3332</v>
      </c>
      <c r="U9" s="102" t="s">
        <v>3333</v>
      </c>
      <c r="V9" s="104" t="s">
        <v>3334</v>
      </c>
      <c r="W9" s="105" t="s">
        <v>3335</v>
      </c>
      <c r="X9" s="105" t="s">
        <v>3336</v>
      </c>
      <c r="Y9" s="105" t="s">
        <v>3337</v>
      </c>
      <c r="Z9" s="102" t="s">
        <v>3338</v>
      </c>
      <c r="AA9" s="102" t="s">
        <v>3339</v>
      </c>
      <c r="AB9" s="102" t="s">
        <v>3340</v>
      </c>
      <c r="AC9" s="102" t="s">
        <v>3341</v>
      </c>
      <c r="AD9" s="106" t="s">
        <v>3342</v>
      </c>
      <c r="AE9" s="106" t="s">
        <v>3343</v>
      </c>
      <c r="AF9" s="106" t="s">
        <v>3344</v>
      </c>
      <c r="AG9" s="100" t="s">
        <v>3345</v>
      </c>
      <c r="AH9" s="100" t="s">
        <v>3346</v>
      </c>
      <c r="AI9" s="85"/>
      <c r="AJ9" s="89" t="s">
        <v>3347</v>
      </c>
      <c r="AK9" s="90" t="s">
        <v>3348</v>
      </c>
      <c r="AL9" s="91" t="s">
        <v>3349</v>
      </c>
      <c r="AM9" s="91" t="s">
        <v>3350</v>
      </c>
      <c r="AN9" s="91" t="s">
        <v>3351</v>
      </c>
      <c r="AO9" s="91" t="s">
        <v>3352</v>
      </c>
    </row>
    <row r="10" spans="2:41" ht="11.5" customHeight="1">
      <c r="B10" s="107" t="s">
        <v>3353</v>
      </c>
      <c r="C10" s="108" t="s">
        <v>3354</v>
      </c>
      <c r="D10" s="107" t="s">
        <v>3355</v>
      </c>
      <c r="E10" s="109" t="s">
        <v>3356</v>
      </c>
      <c r="F10" s="109" t="s">
        <v>3357</v>
      </c>
      <c r="G10" s="110" t="s">
        <v>3358</v>
      </c>
      <c r="H10" s="110" t="s">
        <v>3359</v>
      </c>
      <c r="I10" s="107" t="s">
        <v>3360</v>
      </c>
      <c r="J10" s="107" t="s">
        <v>3361</v>
      </c>
      <c r="K10" s="109" t="s">
        <v>3362</v>
      </c>
      <c r="L10" s="111" t="s">
        <v>3363</v>
      </c>
      <c r="M10" s="111" t="s">
        <v>3364</v>
      </c>
      <c r="N10" s="111" t="s">
        <v>3365</v>
      </c>
      <c r="O10" s="111" t="s">
        <v>3366</v>
      </c>
      <c r="P10" s="111" t="s">
        <v>3367</v>
      </c>
      <c r="Q10" s="111" t="s">
        <v>3368</v>
      </c>
      <c r="R10" s="110" t="s">
        <v>3369</v>
      </c>
      <c r="S10" s="110" t="s">
        <v>3370</v>
      </c>
      <c r="T10" s="110" t="s">
        <v>3371</v>
      </c>
      <c r="U10" s="110" t="s">
        <v>3372</v>
      </c>
      <c r="V10" s="112" t="s">
        <v>3373</v>
      </c>
      <c r="W10" s="113" t="s">
        <v>3374</v>
      </c>
      <c r="X10" s="113" t="s">
        <v>3375</v>
      </c>
      <c r="Y10" s="113" t="s">
        <v>3376</v>
      </c>
      <c r="Z10" s="110" t="s">
        <v>3377</v>
      </c>
      <c r="AA10" s="110" t="s">
        <v>3378</v>
      </c>
      <c r="AB10" s="110" t="s">
        <v>3379</v>
      </c>
      <c r="AC10" s="110" t="s">
        <v>3380</v>
      </c>
      <c r="AD10" s="114" t="s">
        <v>3381</v>
      </c>
      <c r="AE10" s="114" t="s">
        <v>3382</v>
      </c>
      <c r="AF10" s="114" t="s">
        <v>3383</v>
      </c>
      <c r="AG10" s="107" t="s">
        <v>3384</v>
      </c>
      <c r="AH10" s="115" t="s">
        <v>3385</v>
      </c>
      <c r="AI10" s="85"/>
      <c r="AJ10" s="89"/>
      <c r="AK10" s="116" t="s">
        <v>3386</v>
      </c>
      <c r="AL10" s="117" t="s">
        <v>3387</v>
      </c>
      <c r="AM10" s="117" t="s">
        <v>3388</v>
      </c>
      <c r="AN10" s="117" t="s">
        <v>3389</v>
      </c>
      <c r="AO10" s="117" t="s">
        <v>3390</v>
      </c>
    </row>
    <row r="11" spans="2:41">
      <c r="B11" s="93">
        <v>3514</v>
      </c>
      <c r="C11" s="93" t="str">
        <f t="shared" ref="C11:C19" si="0">IF($G11="","","2"&amp;K11&amp;TEXT(E11,"00000000")&amp;I11&amp;TEXT(Y11,"yyyymmdd"))</f>
        <v>2A00600003514220250614</v>
      </c>
      <c r="D11" s="93" t="str">
        <f t="shared" ref="D11:D19" si="1">IF($G11="","","2"&amp;K11&amp;TEXT(E11,"00000000")&amp;I11&amp;TEXT(Y11,"yyyymmdd"))</f>
        <v>2A00600003514220250614</v>
      </c>
      <c r="E11" s="93">
        <v>3514</v>
      </c>
      <c r="F11" s="93"/>
      <c r="G11" s="118" t="s">
        <v>3391</v>
      </c>
      <c r="H11" s="93" t="s">
        <v>3465</v>
      </c>
      <c r="I11" s="118" t="s">
        <v>3392</v>
      </c>
      <c r="J11" s="93" t="s">
        <v>1527</v>
      </c>
      <c r="K11" s="93" t="str">
        <f t="shared" ref="K11:K19" si="2">IF($G11="","",$F$4)</f>
        <v>A006</v>
      </c>
      <c r="L11" s="118" t="s">
        <v>3393</v>
      </c>
      <c r="M11" s="93" t="s">
        <v>3490</v>
      </c>
      <c r="N11" s="118" t="s">
        <v>54</v>
      </c>
      <c r="O11" s="93" t="s">
        <v>3491</v>
      </c>
      <c r="P11" s="118" t="s">
        <v>221</v>
      </c>
      <c r="Q11" s="93" t="s">
        <v>222</v>
      </c>
      <c r="R11" s="118" t="s">
        <v>1497</v>
      </c>
      <c r="S11" s="93" t="s">
        <v>2549</v>
      </c>
      <c r="T11" s="118" t="s">
        <v>3394</v>
      </c>
      <c r="U11" s="93" t="s">
        <v>1818</v>
      </c>
      <c r="V11" s="119">
        <v>0</v>
      </c>
      <c r="W11" s="120" t="str">
        <f t="shared" ref="W11:W19" si="3">IF(X11="","",X11)</f>
        <v/>
      </c>
      <c r="X11" s="120"/>
      <c r="Y11" s="120">
        <v>45822</v>
      </c>
      <c r="Z11" s="118" t="s">
        <v>2383</v>
      </c>
      <c r="AA11" s="120" t="s">
        <v>3465</v>
      </c>
      <c r="AB11" s="118" t="s">
        <v>3395</v>
      </c>
      <c r="AC11" s="93" t="s">
        <v>3499</v>
      </c>
      <c r="AD11" s="119"/>
      <c r="AE11" s="119"/>
      <c r="AF11" s="119"/>
      <c r="AG11" s="118" t="s">
        <v>2387</v>
      </c>
      <c r="AH11" s="93"/>
      <c r="AJ11" s="89"/>
      <c r="AK11" s="121" t="b" cm="1">
        <f t="array" ref="AK11">IF($E11&lt;&gt;"",IF(AND(AM11:AN11=TRUE),TRUE,FALSE),"")</f>
        <v>1</v>
      </c>
      <c r="AL11" s="121" t="str">
        <f t="shared" ref="AL11:AL19" si="4">IF($E11&lt;&gt;"",C11&amp;"_"&amp;D11,"")</f>
        <v>2A00600003514220250614_2A00600003514220250614</v>
      </c>
      <c r="AM11" s="121" t="b">
        <f>IF(C11&lt;&gt;"",ISNA(VLOOKUP(AL11, AL$7:AL10, 1, 0)),"")</f>
        <v>1</v>
      </c>
      <c r="AN11" s="121" t="b">
        <f t="shared" ref="AN11:AN20" si="5">IF($E11&lt;&gt;"",AND(COUNTA(C11:E11,G11:V11,Y11:AC11,AG11)=25),"")</f>
        <v>1</v>
      </c>
      <c r="AO11" s="121" t="b">
        <f t="shared" ref="AO11:AO19" si="6">IF($E11="","",IF(F11=10,IF(X11&lt;&gt;"",TRUE,FALSE),TRUE))</f>
        <v>1</v>
      </c>
    </row>
    <row r="12" spans="2:41">
      <c r="B12" s="93">
        <f t="shared" ref="B12:B19" si="7">IF(G12="","",B11+1)</f>
        <v>3515</v>
      </c>
      <c r="C12" s="93" t="str">
        <f t="shared" si="0"/>
        <v>2A006000035152N</v>
      </c>
      <c r="D12" s="93" t="str">
        <f>IF($G12="","","2"&amp;K12&amp;TEXT(E12,"00000000")&amp;I12&amp;TEXT(Y12,"yyyymmdd"))</f>
        <v>2A006000035152N</v>
      </c>
      <c r="E12" s="93">
        <f>IF($G12="", "", E11+1)</f>
        <v>3515</v>
      </c>
      <c r="F12" s="93"/>
      <c r="G12" s="118" t="s">
        <v>3391</v>
      </c>
      <c r="H12" s="93" t="s">
        <v>3465</v>
      </c>
      <c r="I12" s="118" t="s">
        <v>3392</v>
      </c>
      <c r="J12" s="93" t="s">
        <v>1527</v>
      </c>
      <c r="K12" s="93" t="str">
        <f t="shared" si="2"/>
        <v>A006</v>
      </c>
      <c r="L12" s="118" t="s">
        <v>3393</v>
      </c>
      <c r="M12" s="93" t="s">
        <v>3490</v>
      </c>
      <c r="N12" s="118" t="s">
        <v>54</v>
      </c>
      <c r="O12" s="93" t="s">
        <v>3491</v>
      </c>
      <c r="P12" s="118" t="s">
        <v>221</v>
      </c>
      <c r="Q12" s="93" t="s">
        <v>222</v>
      </c>
      <c r="R12" s="118" t="s">
        <v>1498</v>
      </c>
      <c r="S12" s="93" t="s">
        <v>2550</v>
      </c>
      <c r="T12" s="118" t="s">
        <v>3394</v>
      </c>
      <c r="U12" s="93" t="s">
        <v>1818</v>
      </c>
      <c r="V12" s="119">
        <v>0</v>
      </c>
      <c r="W12" s="120" t="str">
        <f t="shared" si="3"/>
        <v/>
      </c>
      <c r="X12" s="120"/>
      <c r="Y12" s="120" t="s">
        <v>3502</v>
      </c>
      <c r="Z12" s="118" t="s">
        <v>2383</v>
      </c>
      <c r="AA12" s="120" t="s">
        <v>3465</v>
      </c>
      <c r="AB12" s="118" t="s">
        <v>3395</v>
      </c>
      <c r="AC12" s="93" t="s">
        <v>3499</v>
      </c>
      <c r="AD12" s="119"/>
      <c r="AE12" s="119"/>
      <c r="AF12" s="119"/>
      <c r="AG12" s="118" t="s">
        <v>2387</v>
      </c>
      <c r="AH12" s="93"/>
      <c r="AJ12" s="89"/>
      <c r="AK12" s="121" t="b" cm="1">
        <f t="array" ref="AK12">IF($E12&lt;&gt;"",IF(AND(AM12:AN12=TRUE),TRUE,FALSE),"")</f>
        <v>1</v>
      </c>
      <c r="AL12" s="121" t="str">
        <f t="shared" si="4"/>
        <v>2A006000035152N_2A006000035152N</v>
      </c>
      <c r="AM12" s="121" t="b">
        <f>IF(C12&lt;&gt;"",ISNA(VLOOKUP(AL12, AL$7:AL11, 1, 0)),"")</f>
        <v>1</v>
      </c>
      <c r="AN12" s="121" t="b">
        <f>IF($E12&lt;&gt;"",AND(COUNTA(C12:E12,G12:V12,Y12:AC12,AG12)=25),"")</f>
        <v>1</v>
      </c>
      <c r="AO12" s="121" t="b">
        <f t="shared" si="6"/>
        <v>1</v>
      </c>
    </row>
    <row r="13" spans="2:41">
      <c r="B13" s="93">
        <f t="shared" si="7"/>
        <v>3516</v>
      </c>
      <c r="C13" s="93" t="str">
        <f t="shared" si="0"/>
        <v>2A00600003516220250614</v>
      </c>
      <c r="D13" s="93" t="str">
        <f t="shared" si="1"/>
        <v>2A00600003516220250614</v>
      </c>
      <c r="E13" s="93">
        <f t="shared" ref="E13:E19" si="8">IF($G13="", "", E12+1)</f>
        <v>3516</v>
      </c>
      <c r="F13" s="93"/>
      <c r="G13" s="118" t="s">
        <v>3391</v>
      </c>
      <c r="H13" s="93" t="s">
        <v>3465</v>
      </c>
      <c r="I13" s="118" t="s">
        <v>3392</v>
      </c>
      <c r="J13" s="93" t="s">
        <v>1527</v>
      </c>
      <c r="K13" s="93" t="str">
        <f t="shared" si="2"/>
        <v>A006</v>
      </c>
      <c r="L13" s="118" t="s">
        <v>3393</v>
      </c>
      <c r="M13" s="93" t="s">
        <v>3490</v>
      </c>
      <c r="N13" s="118" t="s">
        <v>54</v>
      </c>
      <c r="O13" s="93" t="s">
        <v>3491</v>
      </c>
      <c r="P13" s="118" t="s">
        <v>221</v>
      </c>
      <c r="Q13" s="93" t="s">
        <v>222</v>
      </c>
      <c r="R13" s="118" t="s">
        <v>1499</v>
      </c>
      <c r="S13" s="93" t="s">
        <v>2551</v>
      </c>
      <c r="T13" s="118" t="s">
        <v>3394</v>
      </c>
      <c r="U13" s="93" t="s">
        <v>1818</v>
      </c>
      <c r="V13" s="119">
        <v>0</v>
      </c>
      <c r="W13" s="120" t="str">
        <f t="shared" si="3"/>
        <v/>
      </c>
      <c r="X13" s="120"/>
      <c r="Y13" s="120">
        <v>45822</v>
      </c>
      <c r="Z13" s="118" t="s">
        <v>2383</v>
      </c>
      <c r="AA13" s="120" t="s">
        <v>3465</v>
      </c>
      <c r="AB13" s="118" t="s">
        <v>3395</v>
      </c>
      <c r="AC13" s="93" t="s">
        <v>3499</v>
      </c>
      <c r="AD13" s="119"/>
      <c r="AE13" s="119"/>
      <c r="AF13" s="119"/>
      <c r="AG13" s="118" t="s">
        <v>2387</v>
      </c>
      <c r="AH13" s="93"/>
      <c r="AJ13" s="89"/>
      <c r="AK13" s="121" t="b" cm="1">
        <f t="array" ref="AK13">IF($E13&lt;&gt;"",IF(AND(AM13:AN13=TRUE),TRUE,FALSE),"")</f>
        <v>1</v>
      </c>
      <c r="AL13" s="121" t="str">
        <f t="shared" si="4"/>
        <v>2A00600003516220250614_2A00600003516220250614</v>
      </c>
      <c r="AM13" s="121" t="b">
        <f>IF(C13&lt;&gt;"",ISNA(VLOOKUP(AL13, AL$7:AL12, 1, 0)),"")</f>
        <v>1</v>
      </c>
      <c r="AN13" s="121" t="b">
        <f>IF($E13&lt;&gt;"",AND(COUNTA(C13:E13,G13:V13,Y13:AC13,AG13)=25),"")</f>
        <v>1</v>
      </c>
      <c r="AO13" s="121" t="b">
        <f t="shared" si="6"/>
        <v>1</v>
      </c>
    </row>
    <row r="14" spans="2:41">
      <c r="B14" s="93">
        <f>IF(G14="","",B13+1)</f>
        <v>3517</v>
      </c>
      <c r="C14" s="93" t="str">
        <f t="shared" si="0"/>
        <v>2A00600003517220250614</v>
      </c>
      <c r="D14" s="93" t="str">
        <f t="shared" si="1"/>
        <v>2A00600003517220250614</v>
      </c>
      <c r="E14" s="93">
        <f t="shared" si="8"/>
        <v>3517</v>
      </c>
      <c r="F14" s="93"/>
      <c r="G14" s="118" t="s">
        <v>3391</v>
      </c>
      <c r="H14" s="93" t="s">
        <v>3465</v>
      </c>
      <c r="I14" s="118" t="s">
        <v>3392</v>
      </c>
      <c r="J14" s="93" t="s">
        <v>1527</v>
      </c>
      <c r="K14" s="93" t="str">
        <f t="shared" si="2"/>
        <v>A006</v>
      </c>
      <c r="L14" s="118" t="s">
        <v>3393</v>
      </c>
      <c r="M14" s="93" t="s">
        <v>3490</v>
      </c>
      <c r="N14" s="118" t="s">
        <v>54</v>
      </c>
      <c r="O14" s="93" t="s">
        <v>3491</v>
      </c>
      <c r="P14" s="118" t="s">
        <v>221</v>
      </c>
      <c r="Q14" s="93" t="s">
        <v>222</v>
      </c>
      <c r="R14" s="118" t="s">
        <v>1502</v>
      </c>
      <c r="S14" s="93" t="s">
        <v>2554</v>
      </c>
      <c r="T14" s="118" t="s">
        <v>3394</v>
      </c>
      <c r="U14" s="93" t="s">
        <v>1818</v>
      </c>
      <c r="V14" s="119">
        <v>0</v>
      </c>
      <c r="W14" s="120" t="str">
        <f t="shared" si="3"/>
        <v/>
      </c>
      <c r="X14" s="120"/>
      <c r="Y14" s="120">
        <v>45822</v>
      </c>
      <c r="Z14" s="118" t="s">
        <v>2383</v>
      </c>
      <c r="AA14" s="120" t="s">
        <v>3465</v>
      </c>
      <c r="AB14" s="118" t="s">
        <v>3395</v>
      </c>
      <c r="AC14" s="93" t="s">
        <v>3499</v>
      </c>
      <c r="AD14" s="119"/>
      <c r="AE14" s="119"/>
      <c r="AF14" s="119"/>
      <c r="AG14" s="118" t="s">
        <v>2387</v>
      </c>
      <c r="AH14" s="93"/>
      <c r="AJ14" s="89"/>
      <c r="AK14" s="121" t="b" cm="1">
        <f t="array" ref="AK14">IF($E14&lt;&gt;"",IF(AND(AM14:AN14=TRUE),TRUE,FALSE),"")</f>
        <v>1</v>
      </c>
      <c r="AL14" s="121" t="str">
        <f t="shared" si="4"/>
        <v>2A00600003517220250614_2A00600003517220250614</v>
      </c>
      <c r="AM14" s="121" t="b">
        <f>IF(C14&lt;&gt;"",ISNA(VLOOKUP(AL14, AL$7:AL13, 1, 0)),"")</f>
        <v>1</v>
      </c>
      <c r="AN14" s="121" t="b">
        <f t="shared" si="5"/>
        <v>1</v>
      </c>
      <c r="AO14" s="121" t="b">
        <f t="shared" si="6"/>
        <v>1</v>
      </c>
    </row>
    <row r="15" spans="2:41">
      <c r="B15" s="93">
        <f t="shared" si="7"/>
        <v>3518</v>
      </c>
      <c r="C15" s="93" t="str">
        <f t="shared" si="0"/>
        <v>2A00600003518220250610</v>
      </c>
      <c r="D15" s="93" t="str">
        <f t="shared" si="1"/>
        <v>2A00600003518220250610</v>
      </c>
      <c r="E15" s="93">
        <f t="shared" si="8"/>
        <v>3518</v>
      </c>
      <c r="F15" s="93"/>
      <c r="G15" s="118" t="s">
        <v>3396</v>
      </c>
      <c r="H15" s="93" t="s">
        <v>3492</v>
      </c>
      <c r="I15" s="118" t="s">
        <v>3392</v>
      </c>
      <c r="J15" s="93" t="s">
        <v>1527</v>
      </c>
      <c r="K15" s="93" t="str">
        <f t="shared" si="2"/>
        <v>A006</v>
      </c>
      <c r="L15" s="118" t="s">
        <v>3397</v>
      </c>
      <c r="M15" s="93" t="s">
        <v>3493</v>
      </c>
      <c r="N15" s="118" t="s">
        <v>3398</v>
      </c>
      <c r="O15" s="93" t="s">
        <v>2741</v>
      </c>
      <c r="P15" s="118" t="s">
        <v>3399</v>
      </c>
      <c r="Q15" s="93" t="s">
        <v>1289</v>
      </c>
      <c r="R15" s="118" t="s">
        <v>3400</v>
      </c>
      <c r="S15" s="93" t="s">
        <v>3494</v>
      </c>
      <c r="T15" s="118" t="s">
        <v>3394</v>
      </c>
      <c r="U15" s="93" t="s">
        <v>1818</v>
      </c>
      <c r="V15" s="119">
        <v>1</v>
      </c>
      <c r="W15" s="120">
        <f t="shared" si="3"/>
        <v>45817</v>
      </c>
      <c r="X15" s="120">
        <v>45817</v>
      </c>
      <c r="Y15" s="161">
        <v>45818</v>
      </c>
      <c r="Z15" s="118" t="s">
        <v>2379</v>
      </c>
      <c r="AA15" s="120" t="s">
        <v>3492</v>
      </c>
      <c r="AB15" s="118" t="s">
        <v>3401</v>
      </c>
      <c r="AC15" s="93" t="s">
        <v>3500</v>
      </c>
      <c r="AD15" s="119"/>
      <c r="AE15" s="119"/>
      <c r="AF15" s="119"/>
      <c r="AG15" s="118" t="s">
        <v>2384</v>
      </c>
      <c r="AH15" s="93"/>
      <c r="AJ15" s="89"/>
      <c r="AK15" s="121" t="b" cm="1">
        <f t="array" ref="AK15">IF($E15&lt;&gt;"",IF(AND(AM15:AN15=TRUE),TRUE,FALSE),"")</f>
        <v>1</v>
      </c>
      <c r="AL15" s="121" t="str">
        <f t="shared" si="4"/>
        <v>2A00600003518220250610_2A00600003518220250610</v>
      </c>
      <c r="AM15" s="121" t="b">
        <f>IF(C15&lt;&gt;"",ISNA(VLOOKUP(AL15, AL$7:AL14, 1, 0)),"")</f>
        <v>1</v>
      </c>
      <c r="AN15" s="121" t="b">
        <f t="shared" si="5"/>
        <v>1</v>
      </c>
      <c r="AO15" s="121" t="b">
        <f t="shared" si="6"/>
        <v>1</v>
      </c>
    </row>
    <row r="16" spans="2:41">
      <c r="B16" s="93">
        <f t="shared" si="7"/>
        <v>3519</v>
      </c>
      <c r="C16" s="93" t="str">
        <f>IF($G16="","","2"&amp;K16&amp;TEXT(E16,"00000000")&amp;I16&amp;TEXT(Y16,"yyyymmdd"))</f>
        <v>2A00600003519220250610</v>
      </c>
      <c r="D16" s="93" t="str">
        <f>IF($G16="","","2"&amp;K16&amp;TEXT(E16,"00000000")&amp;I16&amp;TEXT(Y16,"yyyymmdd"))</f>
        <v>2A00600003519220250610</v>
      </c>
      <c r="E16" s="93">
        <f t="shared" si="8"/>
        <v>3519</v>
      </c>
      <c r="F16" s="93"/>
      <c r="G16" s="118" t="s">
        <v>3396</v>
      </c>
      <c r="H16" s="93" t="s">
        <v>3492</v>
      </c>
      <c r="I16" s="118" t="s">
        <v>3392</v>
      </c>
      <c r="J16" s="93" t="s">
        <v>1527</v>
      </c>
      <c r="K16" s="93" t="str">
        <f t="shared" si="2"/>
        <v>A006</v>
      </c>
      <c r="L16" s="118" t="s">
        <v>3397</v>
      </c>
      <c r="M16" s="93" t="s">
        <v>3493</v>
      </c>
      <c r="N16" s="118" t="s">
        <v>3398</v>
      </c>
      <c r="O16" s="93" t="s">
        <v>2741</v>
      </c>
      <c r="P16" s="118" t="s">
        <v>3399</v>
      </c>
      <c r="Q16" s="93" t="s">
        <v>1289</v>
      </c>
      <c r="R16" s="118" t="s">
        <v>3402</v>
      </c>
      <c r="S16" s="93" t="s">
        <v>3495</v>
      </c>
      <c r="T16" s="118" t="s">
        <v>3394</v>
      </c>
      <c r="U16" s="93" t="s">
        <v>1818</v>
      </c>
      <c r="V16" s="119">
        <v>1</v>
      </c>
      <c r="W16" s="120">
        <f t="shared" si="3"/>
        <v>45817</v>
      </c>
      <c r="X16" s="120">
        <v>45817</v>
      </c>
      <c r="Y16" s="120">
        <v>45818</v>
      </c>
      <c r="Z16" s="118" t="s">
        <v>2379</v>
      </c>
      <c r="AA16" s="120" t="s">
        <v>3492</v>
      </c>
      <c r="AB16" s="118" t="s">
        <v>3401</v>
      </c>
      <c r="AC16" s="93" t="s">
        <v>3500</v>
      </c>
      <c r="AD16" s="119"/>
      <c r="AE16" s="119"/>
      <c r="AF16" s="119"/>
      <c r="AG16" s="118" t="s">
        <v>2384</v>
      </c>
      <c r="AH16" s="93"/>
      <c r="AJ16" s="89"/>
      <c r="AK16" s="121" t="b" cm="1">
        <f t="array" ref="AK16">IF($E16&lt;&gt;"",IF(AND(AM16:AN16=TRUE),TRUE,FALSE),"")</f>
        <v>1</v>
      </c>
      <c r="AL16" s="121" t="str">
        <f t="shared" si="4"/>
        <v>2A00600003519220250610_2A00600003519220250610</v>
      </c>
      <c r="AM16" s="121" t="b">
        <f>IF(C16&lt;&gt;"",ISNA(VLOOKUP(AL16, AL$7:AL15, 1, 0)),"")</f>
        <v>1</v>
      </c>
      <c r="AN16" s="121" t="b">
        <f>IF($E16&lt;&gt;"",AND(COUNTA(C16:E16,G16:V16,Y16:AC16,AG16)=25),"")</f>
        <v>1</v>
      </c>
      <c r="AO16" s="121" t="b">
        <f t="shared" si="6"/>
        <v>1</v>
      </c>
    </row>
    <row r="17" spans="2:41">
      <c r="B17" s="93">
        <f>IF(G17="","",B16+1)</f>
        <v>3520</v>
      </c>
      <c r="C17" s="93" t="str">
        <f t="shared" si="0"/>
        <v>2A00600003520220250610</v>
      </c>
      <c r="D17" s="93" t="str">
        <f t="shared" si="1"/>
        <v>2A00600003520220250610</v>
      </c>
      <c r="E17" s="93">
        <f t="shared" si="8"/>
        <v>3520</v>
      </c>
      <c r="F17" s="93"/>
      <c r="G17" s="118" t="s">
        <v>3396</v>
      </c>
      <c r="H17" s="93" t="s">
        <v>3492</v>
      </c>
      <c r="I17" s="118" t="s">
        <v>3392</v>
      </c>
      <c r="J17" s="93" t="s">
        <v>1527</v>
      </c>
      <c r="K17" s="93" t="str">
        <f t="shared" si="2"/>
        <v>A006</v>
      </c>
      <c r="L17" s="118" t="s">
        <v>3397</v>
      </c>
      <c r="M17" s="93" t="s">
        <v>3493</v>
      </c>
      <c r="N17" s="118" t="s">
        <v>3398</v>
      </c>
      <c r="O17" s="93" t="s">
        <v>2741</v>
      </c>
      <c r="P17" s="118" t="s">
        <v>3399</v>
      </c>
      <c r="Q17" s="93" t="s">
        <v>1289</v>
      </c>
      <c r="R17" s="118" t="s">
        <v>3403</v>
      </c>
      <c r="S17" s="93" t="s">
        <v>3496</v>
      </c>
      <c r="T17" s="118" t="s">
        <v>3394</v>
      </c>
      <c r="U17" s="93" t="s">
        <v>1818</v>
      </c>
      <c r="V17" s="119">
        <v>1</v>
      </c>
      <c r="W17" s="120">
        <f t="shared" si="3"/>
        <v>45817</v>
      </c>
      <c r="X17" s="120">
        <v>45817</v>
      </c>
      <c r="Y17" s="120">
        <v>45818</v>
      </c>
      <c r="Z17" s="118" t="s">
        <v>2379</v>
      </c>
      <c r="AA17" s="120" t="s">
        <v>3492</v>
      </c>
      <c r="AB17" s="118" t="s">
        <v>3401</v>
      </c>
      <c r="AC17" s="93" t="s">
        <v>3500</v>
      </c>
      <c r="AD17" s="119"/>
      <c r="AE17" s="119"/>
      <c r="AF17" s="119"/>
      <c r="AG17" s="118" t="s">
        <v>2384</v>
      </c>
      <c r="AH17" s="93"/>
      <c r="AJ17" s="89"/>
      <c r="AK17" s="121" t="b" cm="1">
        <f t="array" ref="AK17">IF($E17&lt;&gt;"",IF(AND(AM17:AN17=TRUE),TRUE,FALSE),"")</f>
        <v>1</v>
      </c>
      <c r="AL17" s="121" t="str">
        <f t="shared" si="4"/>
        <v>2A00600003520220250610_2A00600003520220250610</v>
      </c>
      <c r="AM17" s="121" t="b">
        <f>IF(C17&lt;&gt;"",ISNA(VLOOKUP(AL17, AL$7:AL16, 1, 0)),"")</f>
        <v>1</v>
      </c>
      <c r="AN17" s="121" t="b">
        <f>IF($E17&lt;&gt;"",AND(COUNTA(C17:E17,G17:V17,Y17:AC17,AG17)=25),"")</f>
        <v>1</v>
      </c>
      <c r="AO17" s="121" t="b">
        <f t="shared" si="6"/>
        <v>1</v>
      </c>
    </row>
    <row r="18" spans="2:41">
      <c r="B18" s="93">
        <f t="shared" si="7"/>
        <v>3521</v>
      </c>
      <c r="C18" s="93" t="str">
        <f t="shared" si="0"/>
        <v>2A00600003521220250610</v>
      </c>
      <c r="D18" s="93" t="str">
        <f t="shared" si="1"/>
        <v>2A00600003521220250610</v>
      </c>
      <c r="E18" s="93">
        <f t="shared" si="8"/>
        <v>3521</v>
      </c>
      <c r="F18" s="93"/>
      <c r="G18" s="118" t="s">
        <v>3396</v>
      </c>
      <c r="H18" s="93" t="s">
        <v>3492</v>
      </c>
      <c r="I18" s="118" t="s">
        <v>3392</v>
      </c>
      <c r="J18" s="93" t="s">
        <v>1527</v>
      </c>
      <c r="K18" s="93" t="str">
        <f t="shared" si="2"/>
        <v>A006</v>
      </c>
      <c r="L18" s="118" t="s">
        <v>3397</v>
      </c>
      <c r="M18" s="93" t="s">
        <v>3493</v>
      </c>
      <c r="N18" s="118" t="s">
        <v>3398</v>
      </c>
      <c r="O18" s="93" t="s">
        <v>2741</v>
      </c>
      <c r="P18" s="118" t="s">
        <v>3399</v>
      </c>
      <c r="Q18" s="93" t="s">
        <v>1289</v>
      </c>
      <c r="R18" s="118" t="s">
        <v>3404</v>
      </c>
      <c r="S18" s="93" t="s">
        <v>3497</v>
      </c>
      <c r="T18" s="118" t="s">
        <v>3394</v>
      </c>
      <c r="U18" s="93" t="s">
        <v>1818</v>
      </c>
      <c r="V18" s="119">
        <v>1</v>
      </c>
      <c r="W18" s="120">
        <f t="shared" si="3"/>
        <v>45817</v>
      </c>
      <c r="X18" s="120">
        <v>45817</v>
      </c>
      <c r="Y18" s="120">
        <v>45818</v>
      </c>
      <c r="Z18" s="118" t="s">
        <v>2379</v>
      </c>
      <c r="AA18" s="120" t="s">
        <v>3492</v>
      </c>
      <c r="AB18" s="118" t="s">
        <v>3401</v>
      </c>
      <c r="AC18" s="93" t="s">
        <v>3500</v>
      </c>
      <c r="AD18" s="119"/>
      <c r="AE18" s="119"/>
      <c r="AF18" s="119"/>
      <c r="AG18" s="118" t="s">
        <v>2384</v>
      </c>
      <c r="AH18" s="93"/>
      <c r="AJ18" s="89"/>
      <c r="AK18" s="121" t="b" cm="1">
        <f t="array" ref="AK18">IF($E18&lt;&gt;"",IF(AND(AM18:AN18=TRUE),TRUE,FALSE),"")</f>
        <v>1</v>
      </c>
      <c r="AL18" s="121" t="str">
        <f>IF($E18&lt;&gt;"",C18&amp;"_"&amp;D18,"")</f>
        <v>2A00600003521220250610_2A00600003521220250610</v>
      </c>
      <c r="AM18" s="121" t="b">
        <f>IF(C18&lt;&gt;"",ISNA(VLOOKUP(AL18, AL$7:AL17, 1, 0)),"")</f>
        <v>1</v>
      </c>
      <c r="AN18" s="121" t="b">
        <f t="shared" si="5"/>
        <v>1</v>
      </c>
      <c r="AO18" s="121" t="b">
        <f t="shared" si="6"/>
        <v>1</v>
      </c>
    </row>
    <row r="19" spans="2:41">
      <c r="B19" s="93">
        <f t="shared" si="7"/>
        <v>3522</v>
      </c>
      <c r="C19" s="93" t="str">
        <f t="shared" si="0"/>
        <v>2A00600003522220250610</v>
      </c>
      <c r="D19" s="93" t="str">
        <f t="shared" si="1"/>
        <v>2A00600003522220250610</v>
      </c>
      <c r="E19" s="93">
        <f t="shared" si="8"/>
        <v>3522</v>
      </c>
      <c r="F19" s="93"/>
      <c r="G19" s="118" t="s">
        <v>3396</v>
      </c>
      <c r="H19" s="93" t="s">
        <v>3492</v>
      </c>
      <c r="I19" s="118" t="s">
        <v>3392</v>
      </c>
      <c r="J19" s="93" t="s">
        <v>1527</v>
      </c>
      <c r="K19" s="93" t="str">
        <f t="shared" si="2"/>
        <v>A006</v>
      </c>
      <c r="L19" s="118" t="s">
        <v>3397</v>
      </c>
      <c r="M19" s="93" t="s">
        <v>3493</v>
      </c>
      <c r="N19" s="118" t="s">
        <v>3398</v>
      </c>
      <c r="O19" s="93" t="s">
        <v>2741</v>
      </c>
      <c r="P19" s="118" t="s">
        <v>3399</v>
      </c>
      <c r="Q19" s="93" t="s">
        <v>1289</v>
      </c>
      <c r="R19" s="118" t="s">
        <v>3405</v>
      </c>
      <c r="S19" s="93" t="s">
        <v>3498</v>
      </c>
      <c r="T19" s="118" t="s">
        <v>3394</v>
      </c>
      <c r="U19" s="93" t="s">
        <v>1818</v>
      </c>
      <c r="V19" s="119">
        <v>1</v>
      </c>
      <c r="W19" s="120">
        <f t="shared" si="3"/>
        <v>45817</v>
      </c>
      <c r="X19" s="120">
        <v>45817</v>
      </c>
      <c r="Y19" s="120">
        <v>45818</v>
      </c>
      <c r="Z19" s="118" t="s">
        <v>2379</v>
      </c>
      <c r="AA19" s="120" t="s">
        <v>3492</v>
      </c>
      <c r="AB19" s="118" t="s">
        <v>3401</v>
      </c>
      <c r="AC19" s="93" t="s">
        <v>3500</v>
      </c>
      <c r="AD19" s="119"/>
      <c r="AE19" s="119"/>
      <c r="AF19" s="119"/>
      <c r="AG19" s="118" t="s">
        <v>2384</v>
      </c>
      <c r="AH19" s="93"/>
      <c r="AJ19" s="89"/>
      <c r="AK19" s="121" t="b" cm="1">
        <f t="array" ref="AK19">IF($E19&lt;&gt;"",IF(AND(AM19:AN19=TRUE),TRUE,FALSE),"")</f>
        <v>1</v>
      </c>
      <c r="AL19" s="121" t="str">
        <f t="shared" si="4"/>
        <v>2A00600003522220250610_2A00600003522220250610</v>
      </c>
      <c r="AM19" s="121" t="b">
        <f>IF(C19&lt;&gt;"",ISNA(VLOOKUP(AL19, AL$7:AL18, 1, 0)),"")</f>
        <v>1</v>
      </c>
      <c r="AN19" s="121" t="b">
        <f t="shared" si="5"/>
        <v>1</v>
      </c>
      <c r="AO19" s="121" t="b">
        <f t="shared" si="6"/>
        <v>1</v>
      </c>
    </row>
    <row r="20" spans="2:41">
      <c r="B20" s="93" t="str">
        <f>IF(G20="","",#REF!+1)</f>
        <v/>
      </c>
      <c r="C20" s="93" t="str">
        <f t="shared" ref="C20:C21" si="9">IF($G20="","","2"&amp;K20&amp;TEXT(E20,"00000000")&amp;I20&amp;TEXT(Y20,"yyyymmdd"))</f>
        <v/>
      </c>
      <c r="D20" s="93" t="str">
        <f t="shared" ref="D20:D21" si="10">IF($G20="","","2"&amp;K20&amp;TEXT(E20,"00000000")&amp;I20&amp;TEXT(Y20,"yyyymmdd"))</f>
        <v/>
      </c>
      <c r="E20" s="93" t="str">
        <f>IF($G20="", "",#REF!+ 1)</f>
        <v/>
      </c>
      <c r="F20" s="93"/>
      <c r="G20" s="118"/>
      <c r="H20" s="93" t="s">
        <v>1905</v>
      </c>
      <c r="I20" s="118"/>
      <c r="J20" s="93" t="s">
        <v>1905</v>
      </c>
      <c r="K20" s="93" t="str">
        <f t="shared" ref="K20:K21" si="11">IF($G20="","",$F$4)</f>
        <v/>
      </c>
      <c r="L20" s="118"/>
      <c r="M20" s="93" t="s">
        <v>1905</v>
      </c>
      <c r="N20" s="118"/>
      <c r="O20" s="93" t="s">
        <v>1905</v>
      </c>
      <c r="P20" s="118"/>
      <c r="Q20" s="93" t="s">
        <v>1905</v>
      </c>
      <c r="R20" s="118"/>
      <c r="S20" s="93" t="s">
        <v>1905</v>
      </c>
      <c r="T20" s="118"/>
      <c r="U20" s="93" t="s">
        <v>1905</v>
      </c>
      <c r="V20" s="119"/>
      <c r="W20" s="120" t="str">
        <f t="shared" ref="W20:W21" si="12">IF(X20="","",X20)</f>
        <v/>
      </c>
      <c r="X20" s="120"/>
      <c r="Y20" s="120"/>
      <c r="Z20" s="118"/>
      <c r="AA20" s="120" t="s">
        <v>1905</v>
      </c>
      <c r="AB20" s="118"/>
      <c r="AC20" s="93" t="s">
        <v>1905</v>
      </c>
      <c r="AD20" s="119"/>
      <c r="AE20" s="119"/>
      <c r="AF20" s="119"/>
      <c r="AG20" s="118"/>
      <c r="AH20" s="93"/>
      <c r="AJ20" s="89"/>
      <c r="AK20" s="121" t="str" cm="1">
        <f t="array" ref="AK20">IF($E20&lt;&gt;"",IF(AND(AM20:AN20=TRUE),TRUE,FALSE),"")</f>
        <v/>
      </c>
      <c r="AL20" s="121" t="str">
        <f t="shared" ref="AL20:AL21" si="13">IF($E20&lt;&gt;"",C20&amp;"_"&amp;D20,"")</f>
        <v/>
      </c>
      <c r="AM20" s="121" t="str">
        <f>IF(C20&lt;&gt;"",ISNA(VLOOKUP(AL20, AL$7:AL19, 1, 0)),"")</f>
        <v/>
      </c>
      <c r="AN20" s="121" t="str">
        <f t="shared" si="5"/>
        <v/>
      </c>
      <c r="AO20" s="121" t="str">
        <f t="shared" ref="AO20:AO21" si="14">IF($E20="","",IF(F20=10,IF(X20&lt;&gt;"",TRUE,FALSE),TRUE))</f>
        <v/>
      </c>
    </row>
    <row r="21" spans="2:41">
      <c r="B21" s="93" t="str">
        <f t="shared" ref="B21" si="15">IF(G21="","",B20+1)</f>
        <v/>
      </c>
      <c r="C21" s="122" t="str">
        <f t="shared" si="9"/>
        <v/>
      </c>
      <c r="D21" s="122" t="str">
        <f t="shared" si="10"/>
        <v/>
      </c>
      <c r="E21" s="93" t="str">
        <f t="shared" ref="E21" si="16">IF($G21="", "", E20+1)</f>
        <v/>
      </c>
      <c r="F21" s="122"/>
      <c r="G21" s="123"/>
      <c r="H21" s="122" t="s">
        <v>1905</v>
      </c>
      <c r="I21" s="123"/>
      <c r="J21" s="122" t="s">
        <v>1905</v>
      </c>
      <c r="K21" s="122" t="str">
        <f t="shared" si="11"/>
        <v/>
      </c>
      <c r="L21" s="123"/>
      <c r="M21" s="122" t="s">
        <v>1905</v>
      </c>
      <c r="N21" s="123"/>
      <c r="O21" s="122" t="s">
        <v>1905</v>
      </c>
      <c r="P21" s="123"/>
      <c r="Q21" s="122" t="s">
        <v>1905</v>
      </c>
      <c r="R21" s="123"/>
      <c r="S21" s="122" t="s">
        <v>1905</v>
      </c>
      <c r="T21" s="123"/>
      <c r="U21" s="122" t="s">
        <v>1905</v>
      </c>
      <c r="V21" s="124"/>
      <c r="W21" s="125" t="str">
        <f t="shared" si="12"/>
        <v/>
      </c>
      <c r="X21" s="125"/>
      <c r="Y21" s="125"/>
      <c r="Z21" s="123"/>
      <c r="AA21" s="125" t="s">
        <v>1905</v>
      </c>
      <c r="AB21" s="123"/>
      <c r="AC21" s="122" t="s">
        <v>1905</v>
      </c>
      <c r="AD21" s="124"/>
      <c r="AE21" s="124"/>
      <c r="AF21" s="124"/>
      <c r="AG21" s="123"/>
      <c r="AH21" s="122"/>
      <c r="AJ21" s="89"/>
      <c r="AK21" s="121" t="str" cm="1">
        <f t="array" ref="AK21">IF($E21&lt;&gt;"",IF(AND(AM21:AN21=TRUE),TRUE,FALSE),"")</f>
        <v/>
      </c>
      <c r="AL21" s="121" t="str">
        <f t="shared" si="13"/>
        <v/>
      </c>
      <c r="AM21" s="121" t="str">
        <f>IF(C21&lt;&gt;"",ISNA(VLOOKUP(AL21, AL$7:AL20, 1, 0)),"")</f>
        <v/>
      </c>
      <c r="AN21" s="121" t="str">
        <f t="shared" ref="AN20:AN21" si="17">IF($E21&lt;&gt;"",AND(COUNTA(C21:E21,G21:V21,Y21:AC21,AG21)=25),"")</f>
        <v/>
      </c>
      <c r="AO21" s="121" t="str">
        <f t="shared" si="14"/>
        <v/>
      </c>
    </row>
    <row r="26" spans="2:41">
      <c r="AH26" s="162" t="s">
        <v>3503</v>
      </c>
    </row>
  </sheetData>
  <sheetProtection formatCells="0" formatColumns="0" formatRows="0" insertRows="0" insertHyperlinks="0" deleteRows="0" sort="0" autoFilter="0" pivotTables="0"/>
  <phoneticPr fontId="3"/>
  <conditionalFormatting sqref="B11:B21 C13:V21 W11:AH21">
    <cfRule type="expression" dxfId="8" priority="22">
      <formula>_xlfn.ISFORMULA(B11)</formula>
    </cfRule>
  </conditionalFormatting>
  <conditionalFormatting sqref="C11:V12">
    <cfRule type="expression" dxfId="7" priority="24">
      <formula>_xlfn.ISFORMULA(C11)</formula>
    </cfRule>
  </conditionalFormatting>
  <dataValidations count="1">
    <dataValidation type="list" allowBlank="1" showInputMessage="1" showErrorMessage="1" sqref="F11:F21" xr:uid="{247EB39A-BA9A-45FF-977E-7C91D61B0337}">
      <formula1>"10"</formula1>
    </dataValidation>
  </dataValidations>
  <pageMargins left="0.7" right="0.7" top="0.75" bottom="0.75" header="0.3" footer="0.3"/>
  <pageSetup orientation="portrait" r:id="rId1"/>
  <legacy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DBC7A-CF98-4CF6-AB54-6DE1152D8C45}">
  <sheetPr>
    <tabColor rgb="FFFFC000"/>
  </sheetPr>
  <dimension ref="A1:AS23"/>
  <sheetViews>
    <sheetView showGridLines="0" zoomScale="70" zoomScaleNormal="70" workbookViewId="0">
      <pane ySplit="10" topLeftCell="A11" activePane="bottomLeft" state="frozen"/>
      <selection pane="bottomLeft" activeCell="G16" sqref="G16"/>
    </sheetView>
  </sheetViews>
  <sheetFormatPr defaultColWidth="9" defaultRowHeight="13.5" outlineLevelCol="1"/>
  <cols>
    <col min="1" max="1" width="17.33203125" style="85" customWidth="1" outlineLevel="1"/>
    <col min="2" max="2" width="10.33203125" style="85" customWidth="1" outlineLevel="1"/>
    <col min="3" max="3" width="42.58203125" style="85" customWidth="1"/>
    <col min="4" max="5" width="9.75" style="85" customWidth="1"/>
    <col min="6" max="6" width="10.33203125" style="92" customWidth="1"/>
    <col min="7" max="7" width="10.33203125" style="85" customWidth="1"/>
    <col min="8" max="8" width="9" style="92"/>
    <col min="9" max="10" width="9" style="85"/>
    <col min="11" max="11" width="9.75" style="92" customWidth="1"/>
    <col min="12" max="12" width="19.75" style="85" customWidth="1"/>
    <col min="13" max="13" width="9.75" style="92" customWidth="1"/>
    <col min="14" max="14" width="18.75" style="85" customWidth="1"/>
    <col min="15" max="15" width="9.75" style="92" customWidth="1"/>
    <col min="16" max="16" width="18.75" style="85" customWidth="1"/>
    <col min="17" max="17" width="9" style="92"/>
    <col min="18" max="18" width="16.33203125" style="85" customWidth="1"/>
    <col min="19" max="19" width="9" style="92" customWidth="1"/>
    <col min="20" max="20" width="16.08203125" style="85" customWidth="1"/>
    <col min="21" max="21" width="9" style="92"/>
    <col min="22" max="22" width="8.75" style="92" customWidth="1" outlineLevel="1"/>
    <col min="23" max="23" width="9" style="92"/>
    <col min="24" max="24" width="12.08203125" style="92" customWidth="1"/>
    <col min="25" max="25" width="12.08203125" style="127" customWidth="1"/>
    <col min="26" max="26" width="12.08203125" style="92" customWidth="1"/>
    <col min="27" max="27" width="11.75" style="92" customWidth="1"/>
    <col min="28" max="28" width="11.75" style="85" customWidth="1"/>
    <col min="29" max="31" width="9" style="92" customWidth="1"/>
    <col min="32" max="32" width="13.33203125" style="92" customWidth="1"/>
    <col min="33" max="33" width="17.33203125" style="128" customWidth="1"/>
    <col min="34" max="35" width="15" style="92" customWidth="1"/>
    <col min="36" max="36" width="60.58203125" style="92" customWidth="1"/>
    <col min="37" max="37" width="4" style="85" bestFit="1" customWidth="1"/>
    <col min="38" max="41" width="9" style="85"/>
    <col min="42" max="44" width="8.33203125" style="85" customWidth="1" outlineLevel="1"/>
    <col min="45" max="45" width="21.83203125" style="85" customWidth="1"/>
    <col min="46" max="16384" width="9" style="85"/>
  </cols>
  <sheetData>
    <row r="1" spans="1:45" ht="19.5">
      <c r="D1" s="86" t="s">
        <v>3408</v>
      </c>
      <c r="E1" s="86"/>
      <c r="F1" s="87"/>
      <c r="G1" s="87"/>
      <c r="H1" s="87"/>
      <c r="I1" s="87"/>
      <c r="J1" s="87"/>
      <c r="K1" s="87"/>
      <c r="L1" s="87"/>
      <c r="M1" s="87"/>
      <c r="N1" s="87"/>
      <c r="O1" s="87"/>
      <c r="P1" s="87"/>
      <c r="Q1" s="85"/>
      <c r="S1" s="85"/>
      <c r="U1" s="85"/>
      <c r="V1" s="85"/>
      <c r="W1" s="85"/>
      <c r="X1" s="85"/>
      <c r="Y1" s="85"/>
      <c r="Z1" s="85"/>
      <c r="AA1" s="85"/>
      <c r="AC1" s="85"/>
      <c r="AD1" s="85"/>
      <c r="AE1" s="85"/>
      <c r="AF1" s="85"/>
      <c r="AH1" s="85"/>
      <c r="AI1" s="85"/>
      <c r="AJ1" s="85"/>
      <c r="AK1" s="89"/>
      <c r="AL1" s="90"/>
      <c r="AM1" s="91"/>
      <c r="AN1" s="91"/>
      <c r="AO1" s="91"/>
      <c r="AP1" s="91"/>
      <c r="AQ1" s="91"/>
      <c r="AR1" s="91"/>
    </row>
    <row r="2" spans="1:45">
      <c r="F2" s="85"/>
      <c r="G2" s="92"/>
      <c r="H2" s="85"/>
      <c r="K2" s="85"/>
      <c r="M2" s="85"/>
      <c r="O2" s="85"/>
      <c r="Q2" s="85"/>
      <c r="S2" s="85"/>
      <c r="U2" s="85"/>
      <c r="V2" s="85"/>
      <c r="W2" s="85"/>
      <c r="X2" s="85"/>
      <c r="Y2" s="85"/>
      <c r="Z2" s="85"/>
      <c r="AA2" s="85"/>
      <c r="AC2" s="85"/>
      <c r="AD2" s="85"/>
      <c r="AE2" s="85"/>
      <c r="AF2" s="85"/>
      <c r="AH2" s="85"/>
      <c r="AI2" s="85"/>
      <c r="AJ2" s="85"/>
      <c r="AK2" s="89"/>
      <c r="AL2" s="90"/>
      <c r="AM2" s="91"/>
      <c r="AN2" s="91"/>
      <c r="AO2" s="91"/>
      <c r="AP2" s="91"/>
      <c r="AQ2" s="91"/>
      <c r="AR2" s="91"/>
    </row>
    <row r="3" spans="1:45" ht="18">
      <c r="F3" s="85"/>
      <c r="G3" s="92" t="s">
        <v>3303</v>
      </c>
      <c r="H3" s="85"/>
      <c r="K3" s="85"/>
      <c r="M3" s="85"/>
      <c r="O3" s="85"/>
      <c r="Q3" s="85"/>
      <c r="S3" s="85"/>
      <c r="U3" s="85"/>
      <c r="V3" s="85"/>
      <c r="W3" s="85"/>
      <c r="X3" s="85"/>
      <c r="Y3" s="85"/>
      <c r="Z3" s="85"/>
      <c r="AA3" s="85"/>
      <c r="AC3" s="85"/>
      <c r="AD3" s="85"/>
      <c r="AE3" s="85"/>
      <c r="AF3" s="85"/>
      <c r="AH3" s="85"/>
      <c r="AI3" s="85"/>
      <c r="AJ3" s="85"/>
      <c r="AK3" s="89"/>
      <c r="AL3" s="90"/>
      <c r="AM3" s="91"/>
      <c r="AN3" s="91"/>
      <c r="AO3" s="91"/>
      <c r="AP3" s="91"/>
      <c r="AQ3" s="91"/>
      <c r="AR3" s="91"/>
    </row>
    <row r="4" spans="1:45">
      <c r="D4" s="93" t="s">
        <v>3304</v>
      </c>
      <c r="E4" s="93" t="s">
        <v>3305</v>
      </c>
      <c r="G4" s="94" t="s">
        <v>3409</v>
      </c>
      <c r="H4" s="85"/>
      <c r="K4" s="85"/>
      <c r="M4" s="85"/>
      <c r="O4" s="85"/>
      <c r="Q4" s="85"/>
      <c r="S4" s="85"/>
      <c r="U4" s="85"/>
      <c r="V4" s="85"/>
      <c r="W4" s="85"/>
      <c r="X4" s="85"/>
      <c r="Y4" s="85"/>
      <c r="Z4" s="85"/>
      <c r="AA4" s="85"/>
      <c r="AC4" s="85"/>
      <c r="AD4" s="85"/>
      <c r="AE4" s="85"/>
      <c r="AF4" s="85"/>
      <c r="AH4" s="85"/>
      <c r="AI4" s="85"/>
      <c r="AJ4" s="85"/>
      <c r="AK4" s="89"/>
      <c r="AL4" s="90"/>
      <c r="AM4" s="91"/>
      <c r="AN4" s="91"/>
      <c r="AO4" s="91"/>
      <c r="AP4" s="91"/>
      <c r="AQ4" s="91"/>
      <c r="AR4" s="91"/>
    </row>
    <row r="5" spans="1:45">
      <c r="F5" s="85"/>
      <c r="G5" s="129" t="s">
        <v>3307</v>
      </c>
      <c r="H5" s="85"/>
      <c r="K5" s="85"/>
      <c r="M5" s="85"/>
      <c r="O5" s="85"/>
      <c r="Q5" s="85"/>
      <c r="S5" s="85"/>
      <c r="U5" s="85"/>
      <c r="V5" s="85"/>
      <c r="W5" s="85"/>
      <c r="X5" s="85"/>
      <c r="Y5" s="85"/>
      <c r="Z5" s="85"/>
      <c r="AA5" s="85"/>
      <c r="AC5" s="85"/>
      <c r="AD5" s="85"/>
      <c r="AE5" s="85"/>
      <c r="AF5" s="85"/>
      <c r="AH5" s="85"/>
      <c r="AI5" s="85"/>
      <c r="AJ5" s="85"/>
      <c r="AK5" s="89"/>
      <c r="AL5" s="90"/>
      <c r="AM5" s="91"/>
      <c r="AN5" s="91"/>
      <c r="AO5" s="91"/>
      <c r="AP5" s="91"/>
      <c r="AQ5" s="91"/>
      <c r="AR5" s="91"/>
    </row>
    <row r="6" spans="1:45">
      <c r="A6" s="130" t="s">
        <v>3410</v>
      </c>
      <c r="B6" s="131">
        <f>MAX(D11:D23)</f>
        <v>12</v>
      </c>
      <c r="C6" s="132"/>
      <c r="F6" s="85"/>
      <c r="G6" s="94" t="s">
        <v>3411</v>
      </c>
      <c r="H6" s="85"/>
      <c r="K6" s="85"/>
      <c r="M6" s="85"/>
      <c r="O6" s="85"/>
      <c r="Q6" s="85"/>
      <c r="S6" s="85"/>
      <c r="U6" s="85"/>
      <c r="V6" s="85"/>
      <c r="W6" s="85"/>
      <c r="X6" s="85"/>
      <c r="Y6" s="85"/>
      <c r="Z6" s="85"/>
      <c r="AA6" s="85"/>
      <c r="AC6" s="85"/>
      <c r="AD6" s="85"/>
      <c r="AE6" s="85"/>
      <c r="AF6" s="85"/>
      <c r="AH6" s="85"/>
      <c r="AI6" s="85"/>
      <c r="AJ6" s="85"/>
      <c r="AK6" s="89"/>
      <c r="AL6" s="90"/>
      <c r="AM6" s="91"/>
      <c r="AN6" s="91"/>
      <c r="AO6" s="91"/>
      <c r="AP6" s="91"/>
      <c r="AQ6" s="91"/>
      <c r="AR6" s="91"/>
    </row>
    <row r="7" spans="1:45">
      <c r="C7" s="133" t="s">
        <v>3412</v>
      </c>
      <c r="F7" s="85"/>
      <c r="H7" s="85"/>
      <c r="K7" s="85"/>
      <c r="M7" s="85"/>
      <c r="O7" s="85"/>
      <c r="Q7" s="85"/>
      <c r="S7" s="85"/>
      <c r="U7" s="85" t="s">
        <v>3309</v>
      </c>
      <c r="V7" s="85"/>
      <c r="W7" s="85" t="s">
        <v>3413</v>
      </c>
      <c r="X7" s="85" t="s">
        <v>3413</v>
      </c>
      <c r="Y7" s="85"/>
      <c r="Z7" s="85"/>
      <c r="AA7" s="85"/>
      <c r="AC7" s="85"/>
      <c r="AD7" s="85"/>
      <c r="AE7" s="85"/>
      <c r="AF7" s="85"/>
      <c r="AH7" s="85"/>
      <c r="AI7" s="85"/>
      <c r="AJ7" s="85"/>
      <c r="AK7" s="89"/>
      <c r="AL7" s="90"/>
      <c r="AM7" s="91"/>
      <c r="AN7" s="91"/>
      <c r="AO7" s="91"/>
      <c r="AP7" s="91"/>
      <c r="AQ7" s="91"/>
      <c r="AR7" s="91"/>
    </row>
    <row r="8" spans="1:45">
      <c r="C8" s="98" t="s">
        <v>3312</v>
      </c>
      <c r="D8" s="98"/>
      <c r="E8" s="98" t="s">
        <v>3312</v>
      </c>
      <c r="F8" s="98" t="s">
        <v>3313</v>
      </c>
      <c r="G8" s="98"/>
      <c r="H8" s="98" t="s">
        <v>3313</v>
      </c>
      <c r="I8" s="98"/>
      <c r="J8" s="98"/>
      <c r="K8" s="98" t="s">
        <v>3313</v>
      </c>
      <c r="L8" s="98"/>
      <c r="M8" s="98" t="s">
        <v>3313</v>
      </c>
      <c r="N8" s="98"/>
      <c r="O8" s="98" t="s">
        <v>3313</v>
      </c>
      <c r="P8" s="98"/>
      <c r="Q8" s="98" t="s">
        <v>3313</v>
      </c>
      <c r="R8" s="98"/>
      <c r="S8" s="98" t="s">
        <v>3313</v>
      </c>
      <c r="T8" s="98"/>
      <c r="U8" s="98" t="s">
        <v>3313</v>
      </c>
      <c r="V8" s="98"/>
      <c r="W8" s="98" t="s">
        <v>3312</v>
      </c>
      <c r="X8" s="98" t="s">
        <v>3313</v>
      </c>
      <c r="Y8" s="98" t="s">
        <v>3313</v>
      </c>
      <c r="Z8" s="98"/>
      <c r="AA8" s="98" t="s">
        <v>3313</v>
      </c>
      <c r="AB8" s="98"/>
      <c r="AC8" s="98"/>
      <c r="AD8" s="98"/>
      <c r="AE8" s="98"/>
      <c r="AF8" s="98" t="s">
        <v>3313</v>
      </c>
      <c r="AG8" s="99"/>
      <c r="AH8" s="85"/>
      <c r="AI8" s="85"/>
      <c r="AJ8" s="85"/>
      <c r="AK8" s="89"/>
      <c r="AL8" s="90"/>
      <c r="AM8" s="91"/>
      <c r="AN8" s="91"/>
      <c r="AO8" s="91"/>
      <c r="AP8" s="91"/>
      <c r="AQ8" s="91"/>
      <c r="AR8" s="91"/>
    </row>
    <row r="9" spans="1:45" ht="40.5">
      <c r="A9" s="100" t="s">
        <v>3315</v>
      </c>
      <c r="B9" s="100" t="s">
        <v>3316</v>
      </c>
      <c r="C9" s="100" t="s">
        <v>3414</v>
      </c>
      <c r="D9" s="101" t="s">
        <v>3317</v>
      </c>
      <c r="E9" s="101" t="s">
        <v>3318</v>
      </c>
      <c r="F9" s="102" t="s">
        <v>3319</v>
      </c>
      <c r="G9" s="102" t="s">
        <v>3320</v>
      </c>
      <c r="H9" s="100" t="s">
        <v>3321</v>
      </c>
      <c r="I9" s="100" t="s">
        <v>3322</v>
      </c>
      <c r="J9" s="101" t="s">
        <v>3323</v>
      </c>
      <c r="K9" s="103" t="s">
        <v>3324</v>
      </c>
      <c r="L9" s="103" t="s">
        <v>3325</v>
      </c>
      <c r="M9" s="103" t="s">
        <v>3326</v>
      </c>
      <c r="N9" s="103" t="s">
        <v>3327</v>
      </c>
      <c r="O9" s="103" t="s">
        <v>3328</v>
      </c>
      <c r="P9" s="103" t="s">
        <v>3329</v>
      </c>
      <c r="Q9" s="102" t="s">
        <v>3330</v>
      </c>
      <c r="R9" s="102" t="s">
        <v>3331</v>
      </c>
      <c r="S9" s="102" t="s">
        <v>3332</v>
      </c>
      <c r="T9" s="102" t="s">
        <v>3333</v>
      </c>
      <c r="U9" s="104" t="s">
        <v>3334</v>
      </c>
      <c r="V9" s="134" t="s">
        <v>3335</v>
      </c>
      <c r="W9" s="134" t="s">
        <v>3336</v>
      </c>
      <c r="X9" s="134" t="s">
        <v>3337</v>
      </c>
      <c r="Y9" s="102" t="s">
        <v>3338</v>
      </c>
      <c r="Z9" s="102" t="s">
        <v>3339</v>
      </c>
      <c r="AA9" s="102" t="s">
        <v>3340</v>
      </c>
      <c r="AB9" s="102" t="s">
        <v>3341</v>
      </c>
      <c r="AC9" s="106" t="s">
        <v>3342</v>
      </c>
      <c r="AD9" s="106" t="s">
        <v>3343</v>
      </c>
      <c r="AE9" s="106" t="s">
        <v>3344</v>
      </c>
      <c r="AF9" s="100" t="s">
        <v>3345</v>
      </c>
      <c r="AG9" s="135" t="s">
        <v>3346</v>
      </c>
      <c r="AH9" s="85"/>
      <c r="AI9" s="85"/>
      <c r="AJ9" s="85"/>
      <c r="AK9" s="89" t="s">
        <v>3347</v>
      </c>
      <c r="AL9" s="90" t="s">
        <v>3348</v>
      </c>
      <c r="AM9" s="91" t="s">
        <v>3349</v>
      </c>
      <c r="AN9" s="91" t="s">
        <v>3350</v>
      </c>
      <c r="AO9" s="91" t="s">
        <v>3351</v>
      </c>
      <c r="AP9" s="91" t="s">
        <v>3352</v>
      </c>
      <c r="AQ9" s="91"/>
      <c r="AR9" s="91" t="s">
        <v>3415</v>
      </c>
    </row>
    <row r="10" spans="1:45" ht="11.5" customHeight="1">
      <c r="A10" s="107" t="s">
        <v>3416</v>
      </c>
      <c r="B10" s="107" t="s">
        <v>3355</v>
      </c>
      <c r="C10" s="107" t="s">
        <v>3417</v>
      </c>
      <c r="D10" s="109" t="s">
        <v>3356</v>
      </c>
      <c r="E10" s="109" t="s">
        <v>3357</v>
      </c>
      <c r="F10" s="110" t="s">
        <v>3358</v>
      </c>
      <c r="G10" s="110" t="s">
        <v>3359</v>
      </c>
      <c r="H10" s="107" t="s">
        <v>3360</v>
      </c>
      <c r="I10" s="107" t="s">
        <v>3361</v>
      </c>
      <c r="J10" s="109" t="s">
        <v>3362</v>
      </c>
      <c r="K10" s="111" t="s">
        <v>3363</v>
      </c>
      <c r="L10" s="111" t="s">
        <v>3364</v>
      </c>
      <c r="M10" s="111" t="s">
        <v>3365</v>
      </c>
      <c r="N10" s="111" t="s">
        <v>3366</v>
      </c>
      <c r="O10" s="111" t="s">
        <v>3367</v>
      </c>
      <c r="P10" s="111" t="s">
        <v>3368</v>
      </c>
      <c r="Q10" s="110" t="s">
        <v>3369</v>
      </c>
      <c r="R10" s="110" t="s">
        <v>3370</v>
      </c>
      <c r="S10" s="110" t="s">
        <v>3371</v>
      </c>
      <c r="T10" s="110" t="s">
        <v>3372</v>
      </c>
      <c r="U10" s="112" t="s">
        <v>3373</v>
      </c>
      <c r="V10" s="136" t="s">
        <v>3374</v>
      </c>
      <c r="W10" s="136" t="s">
        <v>3375</v>
      </c>
      <c r="X10" s="136" t="s">
        <v>3376</v>
      </c>
      <c r="Y10" s="110" t="s">
        <v>3377</v>
      </c>
      <c r="Z10" s="110" t="s">
        <v>3378</v>
      </c>
      <c r="AA10" s="110" t="s">
        <v>3379</v>
      </c>
      <c r="AB10" s="110" t="s">
        <v>3380</v>
      </c>
      <c r="AC10" s="114" t="s">
        <v>3381</v>
      </c>
      <c r="AD10" s="114" t="s">
        <v>3382</v>
      </c>
      <c r="AE10" s="114" t="s">
        <v>3383</v>
      </c>
      <c r="AF10" s="107" t="s">
        <v>3384</v>
      </c>
      <c r="AG10" s="137" t="s">
        <v>3385</v>
      </c>
      <c r="AH10" s="85"/>
      <c r="AI10" s="85"/>
      <c r="AJ10" s="85"/>
      <c r="AK10" s="89"/>
      <c r="AL10" s="116"/>
      <c r="AM10" s="117" t="s">
        <v>3387</v>
      </c>
      <c r="AN10" s="117" t="s">
        <v>3388</v>
      </c>
      <c r="AO10" s="117" t="s">
        <v>3389</v>
      </c>
      <c r="AP10" s="117" t="s">
        <v>3390</v>
      </c>
      <c r="AQ10" s="117"/>
      <c r="AR10" s="117" t="s">
        <v>3418</v>
      </c>
      <c r="AS10" s="138" t="s">
        <v>3349</v>
      </c>
    </row>
    <row r="11" spans="1:45">
      <c r="A11" s="93" t="str">
        <f t="shared" ref="A11:B22" si="0">IF($F11="","",TEXT($E$4&amp;$D11,"0"))</f>
        <v>A0061</v>
      </c>
      <c r="B11" s="93" t="str">
        <f t="shared" si="0"/>
        <v>A0061</v>
      </c>
      <c r="C11" s="93"/>
      <c r="D11" s="93">
        <f>IF($F11="", "", ROW()-10)</f>
        <v>1</v>
      </c>
      <c r="E11" s="93"/>
      <c r="F11" s="118" t="s">
        <v>3391</v>
      </c>
      <c r="G11" s="139" t="s">
        <v>3465</v>
      </c>
      <c r="H11" s="118" t="s">
        <v>10</v>
      </c>
      <c r="I11" s="93" t="s">
        <v>1526</v>
      </c>
      <c r="J11" s="93" t="str">
        <f t="shared" ref="J11:J22" si="1">IF($F11="","",$E$4)</f>
        <v>A006</v>
      </c>
      <c r="K11" s="118" t="s">
        <v>3419</v>
      </c>
      <c r="L11" s="93" t="s">
        <v>3467</v>
      </c>
      <c r="M11" s="118" t="s">
        <v>2736</v>
      </c>
      <c r="N11" s="93" t="s">
        <v>1325</v>
      </c>
      <c r="O11" s="118" t="s">
        <v>1342</v>
      </c>
      <c r="P11" s="93" t="s">
        <v>1325</v>
      </c>
      <c r="Q11" s="118" t="s">
        <v>630</v>
      </c>
      <c r="R11" s="93" t="s">
        <v>1487</v>
      </c>
      <c r="S11" s="118" t="s">
        <v>3394</v>
      </c>
      <c r="T11" s="93" t="s">
        <v>1818</v>
      </c>
      <c r="U11" s="119">
        <v>40</v>
      </c>
      <c r="V11" s="119" t="str">
        <f t="shared" ref="V11:V22" si="2">IF(W11="","",W11)</f>
        <v>月発</v>
      </c>
      <c r="W11" s="119" t="s">
        <v>3420</v>
      </c>
      <c r="X11" s="140" t="s">
        <v>3421</v>
      </c>
      <c r="Y11" s="118" t="s">
        <v>2383</v>
      </c>
      <c r="Z11" s="119" t="s">
        <v>3465</v>
      </c>
      <c r="AA11" s="139" t="s">
        <v>3406</v>
      </c>
      <c r="AB11" s="93" t="s">
        <v>1815</v>
      </c>
      <c r="AC11" s="93"/>
      <c r="AD11" s="93"/>
      <c r="AE11" s="93"/>
      <c r="AF11" s="139" t="s">
        <v>2383</v>
      </c>
      <c r="AG11" s="93" t="s">
        <v>3422</v>
      </c>
      <c r="AH11" s="85"/>
      <c r="AI11" s="85"/>
      <c r="AJ11" s="85"/>
      <c r="AK11" s="89"/>
      <c r="AL11" s="121" t="b" cm="1">
        <f t="array" ref="AL11">IF($F11&lt;&gt;"",IF(AND(AN11:AO11=TRUE),TRUE,FALSE),"")</f>
        <v>1</v>
      </c>
      <c r="AM11" s="121" t="str">
        <f t="shared" ref="AM11:AM22" si="3">IF($F11&lt;&gt;"",A11&amp;"_"&amp;B11,"")</f>
        <v>A0061_A0061</v>
      </c>
      <c r="AN11" s="121" t="b">
        <f>IF(A11&lt;&gt;"",ISNA(VLOOKUP(AM11, AM$7:AM10, 1, 0)),"")</f>
        <v>1</v>
      </c>
      <c r="AO11" s="121" t="b">
        <f>IF($F11&lt;&gt;"",IF(F11&lt;&gt;"583",COUNTA(A11:B11, D11,F11:U11,X11:AB11,AF11)=25,COUNTA(A11:B11,D11, F11:R11,U11,X11:AB11,AF11)=23),"")</f>
        <v>1</v>
      </c>
      <c r="AP11" s="121" t="b">
        <f t="shared" ref="AP11:AP22" si="4">IF($F11="","",IF(E11=10,IF(W11&lt;&gt;"",TRUE,FALSE),TRUE))</f>
        <v>1</v>
      </c>
      <c r="AQ11" s="121"/>
      <c r="AR11" s="121" t="str">
        <f>IF(C11&lt;&gt;"",ISNA(VLOOKUP(C11, C$10:C10, 1, 0)),"")</f>
        <v/>
      </c>
      <c r="AS11" s="85" t="str">
        <f>"9"&amp;K11&amp;"_"&amp;M11&amp;"_"&amp;Q11&amp;"_"&amp;F11</f>
        <v>90761_05170_01996_583</v>
      </c>
    </row>
    <row r="12" spans="1:45">
      <c r="A12" s="93" t="str">
        <f t="shared" si="0"/>
        <v>A0062</v>
      </c>
      <c r="B12" s="93" t="str">
        <f t="shared" si="0"/>
        <v>A0062</v>
      </c>
      <c r="C12" s="93"/>
      <c r="D12" s="93">
        <f>IF($F12="", "", ROW()-10)</f>
        <v>2</v>
      </c>
      <c r="E12" s="93"/>
      <c r="F12" s="118" t="s">
        <v>3391</v>
      </c>
      <c r="G12" s="139" t="s">
        <v>3465</v>
      </c>
      <c r="H12" s="118" t="s">
        <v>10</v>
      </c>
      <c r="I12" s="93" t="s">
        <v>1526</v>
      </c>
      <c r="J12" s="93" t="str">
        <f t="shared" si="1"/>
        <v>A006</v>
      </c>
      <c r="K12" s="118" t="s">
        <v>3419</v>
      </c>
      <c r="L12" s="93" t="s">
        <v>3467</v>
      </c>
      <c r="M12" s="118" t="s">
        <v>2736</v>
      </c>
      <c r="N12" s="93" t="s">
        <v>1325</v>
      </c>
      <c r="O12" s="118" t="s">
        <v>1342</v>
      </c>
      <c r="P12" s="93" t="s">
        <v>1325</v>
      </c>
      <c r="Q12" s="118" t="s">
        <v>1471</v>
      </c>
      <c r="R12" s="93" t="s">
        <v>1472</v>
      </c>
      <c r="S12" s="118" t="s">
        <v>3394</v>
      </c>
      <c r="T12" s="93" t="s">
        <v>1818</v>
      </c>
      <c r="U12" s="119">
        <v>130</v>
      </c>
      <c r="V12" s="119" t="str">
        <f t="shared" si="2"/>
        <v>月発</v>
      </c>
      <c r="W12" s="119" t="s">
        <v>3420</v>
      </c>
      <c r="X12" s="140" t="s">
        <v>3421</v>
      </c>
      <c r="Y12" s="118" t="s">
        <v>2383</v>
      </c>
      <c r="Z12" s="119" t="s">
        <v>3465</v>
      </c>
      <c r="AA12" s="118" t="s">
        <v>3406</v>
      </c>
      <c r="AB12" s="93" t="s">
        <v>1815</v>
      </c>
      <c r="AC12" s="119"/>
      <c r="AD12" s="119"/>
      <c r="AE12" s="119"/>
      <c r="AF12" s="118" t="s">
        <v>2383</v>
      </c>
      <c r="AG12" s="139" t="s">
        <v>3422</v>
      </c>
      <c r="AK12" s="89"/>
      <c r="AL12" s="121" t="b" cm="1">
        <f t="array" ref="AL12">IF($F12&lt;&gt;"",IF(AND(AN12:AO12=TRUE),TRUE,FALSE),"")</f>
        <v>1</v>
      </c>
      <c r="AM12" s="121" t="str">
        <f t="shared" si="3"/>
        <v>A0062_A0062</v>
      </c>
      <c r="AN12" s="121" t="b">
        <f>IF(A12&lt;&gt;"",ISNA(VLOOKUP(AM12, AM$7:AM11, 1, 0)),"")</f>
        <v>1</v>
      </c>
      <c r="AO12" s="121" t="b">
        <f t="shared" ref="AO12:AO22" si="5">IF($F12&lt;&gt;"",IF(F12&lt;&gt;"583",COUNTA(A12:B12, D12,F12:U12,X12:AB12,AF12)=25,COUNTA(A12:B12,D12, F12:R12,U12,X12:AB12,AF12)=23),"")</f>
        <v>1</v>
      </c>
      <c r="AP12" s="121" t="b">
        <f t="shared" si="4"/>
        <v>1</v>
      </c>
      <c r="AQ12" s="121"/>
      <c r="AR12" s="121" t="str">
        <f>IF(C12&lt;&gt;"",ISNA(VLOOKUP(C12, C$10:C11, 1, 0)),"")</f>
        <v/>
      </c>
      <c r="AS12" s="85" t="str">
        <f t="shared" ref="AS12:AS22" si="6">"9"&amp;K12&amp;"_"&amp;M12&amp;"_"&amp;Q12&amp;"_"&amp;F12</f>
        <v>90761_05170_00154_583</v>
      </c>
    </row>
    <row r="13" spans="1:45">
      <c r="A13" s="93" t="str">
        <f t="shared" si="0"/>
        <v>A0063</v>
      </c>
      <c r="B13" s="93" t="str">
        <f t="shared" si="0"/>
        <v>A0063</v>
      </c>
      <c r="C13" s="93"/>
      <c r="D13" s="93">
        <f>IF($F13="", "", ROW()-10)</f>
        <v>3</v>
      </c>
      <c r="E13" s="93"/>
      <c r="F13" s="118" t="s">
        <v>3391</v>
      </c>
      <c r="G13" s="139" t="s">
        <v>3465</v>
      </c>
      <c r="H13" s="118" t="s">
        <v>10</v>
      </c>
      <c r="I13" s="93" t="s">
        <v>1526</v>
      </c>
      <c r="J13" s="93" t="str">
        <f t="shared" si="1"/>
        <v>A006</v>
      </c>
      <c r="K13" s="118" t="s">
        <v>3419</v>
      </c>
      <c r="L13" s="93" t="s">
        <v>3467</v>
      </c>
      <c r="M13" s="118" t="s">
        <v>2736</v>
      </c>
      <c r="N13" s="93" t="s">
        <v>1325</v>
      </c>
      <c r="O13" s="118" t="s">
        <v>1342</v>
      </c>
      <c r="P13" s="93" t="s">
        <v>1325</v>
      </c>
      <c r="Q13" s="118" t="s">
        <v>1474</v>
      </c>
      <c r="R13" s="93" t="s">
        <v>2447</v>
      </c>
      <c r="S13" s="118" t="s">
        <v>3394</v>
      </c>
      <c r="T13" s="93" t="s">
        <v>1818</v>
      </c>
      <c r="U13" s="119">
        <v>6</v>
      </c>
      <c r="V13" s="119" t="str">
        <f t="shared" si="2"/>
        <v>月発</v>
      </c>
      <c r="W13" s="119" t="s">
        <v>3420</v>
      </c>
      <c r="X13" s="140" t="s">
        <v>3421</v>
      </c>
      <c r="Y13" s="118" t="s">
        <v>2383</v>
      </c>
      <c r="Z13" s="119" t="s">
        <v>3465</v>
      </c>
      <c r="AA13" s="118" t="s">
        <v>3406</v>
      </c>
      <c r="AB13" s="93" t="s">
        <v>1815</v>
      </c>
      <c r="AC13" s="119"/>
      <c r="AD13" s="119"/>
      <c r="AE13" s="119"/>
      <c r="AF13" s="118" t="s">
        <v>2383</v>
      </c>
      <c r="AG13" s="139" t="s">
        <v>3422</v>
      </c>
      <c r="AK13" s="89"/>
      <c r="AL13" s="121" t="b" cm="1">
        <f t="array" ref="AL13">IF($F13&lt;&gt;"",IF(AND(AN13:AO13=TRUE),TRUE,FALSE),"")</f>
        <v>1</v>
      </c>
      <c r="AM13" s="121" t="str">
        <f t="shared" si="3"/>
        <v>A0063_A0063</v>
      </c>
      <c r="AN13" s="121" t="b">
        <f>IF(A13&lt;&gt;"",ISNA(VLOOKUP(AM13, AM$7:AM12, 1, 0)),"")</f>
        <v>1</v>
      </c>
      <c r="AO13" s="121" t="b">
        <f t="shared" si="5"/>
        <v>1</v>
      </c>
      <c r="AP13" s="121" t="b">
        <f t="shared" si="4"/>
        <v>1</v>
      </c>
      <c r="AQ13" s="121"/>
      <c r="AR13" s="121" t="str">
        <f>IF(C13&lt;&gt;"",ISNA(VLOOKUP(C13, C$10:C12, 1, 0)),"")</f>
        <v/>
      </c>
      <c r="AS13" s="85" t="str">
        <f t="shared" si="6"/>
        <v>90761_05170_00193_583</v>
      </c>
    </row>
    <row r="14" spans="1:45">
      <c r="A14" s="93" t="str">
        <f>IF($F14="","",TEXT($E$4&amp;$D14,"0"))</f>
        <v>A0064</v>
      </c>
      <c r="B14" s="93" t="str">
        <f t="shared" si="0"/>
        <v>A0064</v>
      </c>
      <c r="C14" s="93"/>
      <c r="D14" s="93">
        <f t="shared" ref="D14:D22" si="7">IF($F14="", "", ROW()-10)</f>
        <v>4</v>
      </c>
      <c r="E14" s="93"/>
      <c r="F14" s="118" t="s">
        <v>3391</v>
      </c>
      <c r="G14" s="139" t="s">
        <v>3465</v>
      </c>
      <c r="H14" s="118" t="s">
        <v>10</v>
      </c>
      <c r="I14" s="93" t="s">
        <v>1526</v>
      </c>
      <c r="J14" s="93" t="str">
        <f t="shared" si="1"/>
        <v>A006</v>
      </c>
      <c r="K14" s="118" t="s">
        <v>3419</v>
      </c>
      <c r="L14" s="93" t="s">
        <v>3467</v>
      </c>
      <c r="M14" s="118" t="s">
        <v>2736</v>
      </c>
      <c r="N14" s="93" t="s">
        <v>1325</v>
      </c>
      <c r="O14" s="118" t="s">
        <v>1342</v>
      </c>
      <c r="P14" s="93" t="s">
        <v>1325</v>
      </c>
      <c r="Q14" s="118" t="s">
        <v>1476</v>
      </c>
      <c r="R14" s="93" t="s">
        <v>2464</v>
      </c>
      <c r="S14" s="118" t="s">
        <v>3394</v>
      </c>
      <c r="T14" s="93" t="s">
        <v>1818</v>
      </c>
      <c r="U14" s="119">
        <v>3</v>
      </c>
      <c r="V14" s="119" t="str">
        <f t="shared" si="2"/>
        <v>月発</v>
      </c>
      <c r="W14" s="119" t="s">
        <v>3420</v>
      </c>
      <c r="X14" s="140" t="s">
        <v>3421</v>
      </c>
      <c r="Y14" s="118" t="s">
        <v>2383</v>
      </c>
      <c r="Z14" s="119" t="s">
        <v>3465</v>
      </c>
      <c r="AA14" s="118" t="s">
        <v>3406</v>
      </c>
      <c r="AB14" s="93" t="s">
        <v>1815</v>
      </c>
      <c r="AC14" s="119"/>
      <c r="AD14" s="119"/>
      <c r="AE14" s="119"/>
      <c r="AF14" s="118" t="s">
        <v>2383</v>
      </c>
      <c r="AG14" s="139" t="s">
        <v>3422</v>
      </c>
      <c r="AK14" s="89"/>
      <c r="AL14" s="121" t="b" cm="1">
        <f t="array" ref="AL14">IF($F14&lt;&gt;"",IF(AND(AN14:AO14=TRUE),TRUE,FALSE),"")</f>
        <v>1</v>
      </c>
      <c r="AM14" s="121" t="str">
        <f t="shared" si="3"/>
        <v>A0064_A0064</v>
      </c>
      <c r="AN14" s="121" t="b">
        <f>IF(A14&lt;&gt;"",ISNA(VLOOKUP(AM14, AM$7:AM13, 1, 0)),"")</f>
        <v>1</v>
      </c>
      <c r="AO14" s="121" t="b">
        <f t="shared" si="5"/>
        <v>1</v>
      </c>
      <c r="AP14" s="121" t="b">
        <f t="shared" si="4"/>
        <v>1</v>
      </c>
      <c r="AQ14" s="121"/>
      <c r="AR14" s="121" t="str">
        <f>IF(C14&lt;&gt;"",ISNA(VLOOKUP(C14, C$10:C13, 1, 0)),"")</f>
        <v/>
      </c>
      <c r="AS14" s="85" t="str">
        <f t="shared" si="6"/>
        <v>90761_05170_00197_583</v>
      </c>
    </row>
    <row r="15" spans="1:45">
      <c r="A15" s="93" t="str">
        <f t="shared" si="0"/>
        <v>A0065</v>
      </c>
      <c r="B15" s="93" t="str">
        <f t="shared" si="0"/>
        <v>A0065</v>
      </c>
      <c r="C15" s="93"/>
      <c r="D15" s="93">
        <f t="shared" si="7"/>
        <v>5</v>
      </c>
      <c r="E15" s="93"/>
      <c r="F15" s="118" t="s">
        <v>3391</v>
      </c>
      <c r="G15" s="139" t="s">
        <v>3465</v>
      </c>
      <c r="H15" s="118" t="s">
        <v>10</v>
      </c>
      <c r="I15" s="93" t="s">
        <v>1526</v>
      </c>
      <c r="J15" s="93" t="str">
        <f t="shared" si="1"/>
        <v>A006</v>
      </c>
      <c r="K15" s="118" t="s">
        <v>3419</v>
      </c>
      <c r="L15" s="93" t="s">
        <v>3467</v>
      </c>
      <c r="M15" s="118" t="s">
        <v>2736</v>
      </c>
      <c r="N15" s="93" t="s">
        <v>1325</v>
      </c>
      <c r="O15" s="118" t="s">
        <v>1342</v>
      </c>
      <c r="P15" s="93" t="s">
        <v>1325</v>
      </c>
      <c r="Q15" s="118" t="s">
        <v>1477</v>
      </c>
      <c r="R15" s="93" t="s">
        <v>2462</v>
      </c>
      <c r="S15" s="118" t="s">
        <v>3394</v>
      </c>
      <c r="T15" s="93" t="s">
        <v>1818</v>
      </c>
      <c r="U15" s="119">
        <v>2</v>
      </c>
      <c r="V15" s="119" t="str">
        <f t="shared" si="2"/>
        <v>月発</v>
      </c>
      <c r="W15" s="119" t="s">
        <v>3420</v>
      </c>
      <c r="X15" s="140" t="s">
        <v>3421</v>
      </c>
      <c r="Y15" s="118" t="s">
        <v>2383</v>
      </c>
      <c r="Z15" s="119" t="s">
        <v>3465</v>
      </c>
      <c r="AA15" s="118" t="s">
        <v>3406</v>
      </c>
      <c r="AB15" s="93" t="s">
        <v>1815</v>
      </c>
      <c r="AC15" s="119"/>
      <c r="AD15" s="119"/>
      <c r="AE15" s="119"/>
      <c r="AF15" s="118" t="s">
        <v>2383</v>
      </c>
      <c r="AG15" s="139" t="s">
        <v>3422</v>
      </c>
      <c r="AK15" s="89"/>
      <c r="AL15" s="121" t="b" cm="1">
        <f t="array" ref="AL15">IF($F15&lt;&gt;"",IF(AND(AN15:AO15=TRUE),TRUE,FALSE),"")</f>
        <v>1</v>
      </c>
      <c r="AM15" s="121" t="str">
        <f t="shared" si="3"/>
        <v>A0065_A0065</v>
      </c>
      <c r="AN15" s="121" t="b">
        <f>IF(A15&lt;&gt;"",ISNA(VLOOKUP(AM15, AM$7:AM14, 1, 0)),"")</f>
        <v>1</v>
      </c>
      <c r="AO15" s="121" t="b">
        <f t="shared" si="5"/>
        <v>1</v>
      </c>
      <c r="AP15" s="121" t="b">
        <f t="shared" si="4"/>
        <v>1</v>
      </c>
      <c r="AQ15" s="121"/>
      <c r="AR15" s="121" t="str">
        <f>IF(C15&lt;&gt;"",ISNA(VLOOKUP(C15, C$10:C14, 1, 0)),"")</f>
        <v/>
      </c>
      <c r="AS15" s="85" t="str">
        <f t="shared" si="6"/>
        <v>90761_05170_00200_583</v>
      </c>
    </row>
    <row r="16" spans="1:45">
      <c r="A16" s="93" t="str">
        <f t="shared" si="0"/>
        <v>A0066</v>
      </c>
      <c r="B16" s="93" t="str">
        <f t="shared" si="0"/>
        <v>A0066</v>
      </c>
      <c r="C16" s="93"/>
      <c r="D16" s="93">
        <f t="shared" si="7"/>
        <v>6</v>
      </c>
      <c r="E16" s="93"/>
      <c r="F16" s="118" t="s">
        <v>3391</v>
      </c>
      <c r="G16" s="139" t="s">
        <v>3465</v>
      </c>
      <c r="H16" s="118" t="s">
        <v>10</v>
      </c>
      <c r="I16" s="93" t="s">
        <v>1526</v>
      </c>
      <c r="J16" s="93" t="str">
        <f t="shared" si="1"/>
        <v>A006</v>
      </c>
      <c r="K16" s="118" t="s">
        <v>3419</v>
      </c>
      <c r="L16" s="93" t="s">
        <v>3467</v>
      </c>
      <c r="M16" s="118" t="s">
        <v>2736</v>
      </c>
      <c r="N16" s="93" t="s">
        <v>1325</v>
      </c>
      <c r="O16" s="118" t="s">
        <v>1342</v>
      </c>
      <c r="P16" s="93" t="s">
        <v>1325</v>
      </c>
      <c r="Q16" s="118" t="s">
        <v>1481</v>
      </c>
      <c r="R16" s="93" t="s">
        <v>2450</v>
      </c>
      <c r="S16" s="118" t="s">
        <v>3394</v>
      </c>
      <c r="T16" s="93" t="s">
        <v>1818</v>
      </c>
      <c r="U16" s="119">
        <v>6</v>
      </c>
      <c r="V16" s="119" t="str">
        <f t="shared" si="2"/>
        <v>月発</v>
      </c>
      <c r="W16" s="119" t="s">
        <v>3420</v>
      </c>
      <c r="X16" s="140" t="s">
        <v>3421</v>
      </c>
      <c r="Y16" s="118" t="s">
        <v>2383</v>
      </c>
      <c r="Z16" s="119" t="s">
        <v>3465</v>
      </c>
      <c r="AA16" s="118" t="s">
        <v>3406</v>
      </c>
      <c r="AB16" s="93" t="s">
        <v>1815</v>
      </c>
      <c r="AC16" s="119"/>
      <c r="AD16" s="119"/>
      <c r="AE16" s="119"/>
      <c r="AF16" s="118" t="s">
        <v>2383</v>
      </c>
      <c r="AG16" s="139" t="s">
        <v>3422</v>
      </c>
      <c r="AK16" s="89"/>
      <c r="AL16" s="121" t="b" cm="1">
        <f t="array" ref="AL16">IF($F16&lt;&gt;"",IF(AND(AN16:AO16=TRUE),TRUE,FALSE),"")</f>
        <v>1</v>
      </c>
      <c r="AM16" s="121" t="str">
        <f t="shared" si="3"/>
        <v>A0066_A0066</v>
      </c>
      <c r="AN16" s="121" t="b">
        <f>IF(A16&lt;&gt;"",ISNA(VLOOKUP(AM16, AM$7:AM15, 1, 0)),"")</f>
        <v>1</v>
      </c>
      <c r="AO16" s="121" t="b">
        <f t="shared" si="5"/>
        <v>1</v>
      </c>
      <c r="AP16" s="121" t="b">
        <f t="shared" si="4"/>
        <v>1</v>
      </c>
      <c r="AQ16" s="121"/>
      <c r="AR16" s="121" t="str">
        <f>IF(C16&lt;&gt;"",ISNA(VLOOKUP(C16, C$10:C15, 1, 0)),"")</f>
        <v/>
      </c>
      <c r="AS16" s="85" t="str">
        <f t="shared" si="6"/>
        <v>90761_05170_00208_583</v>
      </c>
    </row>
    <row r="17" spans="1:45">
      <c r="A17" s="93" t="str">
        <f t="shared" si="0"/>
        <v>A0067</v>
      </c>
      <c r="B17" s="93" t="str">
        <f t="shared" si="0"/>
        <v>A0067</v>
      </c>
      <c r="C17" s="93"/>
      <c r="D17" s="93">
        <f t="shared" si="7"/>
        <v>7</v>
      </c>
      <c r="E17" s="93"/>
      <c r="F17" s="118" t="s">
        <v>3391</v>
      </c>
      <c r="G17" s="139" t="s">
        <v>3465</v>
      </c>
      <c r="H17" s="118" t="s">
        <v>10</v>
      </c>
      <c r="I17" s="93" t="s">
        <v>1526</v>
      </c>
      <c r="J17" s="93" t="str">
        <f t="shared" si="1"/>
        <v>A006</v>
      </c>
      <c r="K17" s="118" t="s">
        <v>3419</v>
      </c>
      <c r="L17" s="93" t="s">
        <v>3467</v>
      </c>
      <c r="M17" s="118" t="s">
        <v>2736</v>
      </c>
      <c r="N17" s="93" t="s">
        <v>1325</v>
      </c>
      <c r="O17" s="118" t="s">
        <v>1342</v>
      </c>
      <c r="P17" s="93" t="s">
        <v>1325</v>
      </c>
      <c r="Q17" s="118" t="s">
        <v>1479</v>
      </c>
      <c r="R17" s="93" t="s">
        <v>1480</v>
      </c>
      <c r="S17" s="118" t="s">
        <v>3394</v>
      </c>
      <c r="T17" s="93" t="s">
        <v>1818</v>
      </c>
      <c r="U17" s="119">
        <v>8</v>
      </c>
      <c r="V17" s="119" t="str">
        <f t="shared" si="2"/>
        <v>月発</v>
      </c>
      <c r="W17" s="119" t="s">
        <v>3420</v>
      </c>
      <c r="X17" s="140" t="s">
        <v>3421</v>
      </c>
      <c r="Y17" s="118" t="s">
        <v>2383</v>
      </c>
      <c r="Z17" s="119" t="s">
        <v>3465</v>
      </c>
      <c r="AA17" s="118" t="s">
        <v>3406</v>
      </c>
      <c r="AB17" s="93" t="s">
        <v>1815</v>
      </c>
      <c r="AC17" s="119"/>
      <c r="AD17" s="119"/>
      <c r="AE17" s="119"/>
      <c r="AF17" s="118" t="s">
        <v>2383</v>
      </c>
      <c r="AG17" s="139" t="s">
        <v>3422</v>
      </c>
      <c r="AK17" s="89"/>
      <c r="AL17" s="121" t="b" cm="1">
        <f t="array" ref="AL17">IF($F17&lt;&gt;"",IF(AND(AN17:AO17=TRUE),TRUE,FALSE),"")</f>
        <v>1</v>
      </c>
      <c r="AM17" s="121" t="str">
        <f t="shared" si="3"/>
        <v>A0067_A0067</v>
      </c>
      <c r="AN17" s="121" t="b">
        <f>IF(A17&lt;&gt;"",ISNA(VLOOKUP(AM17, AM$7:AM16, 1, 0)),"")</f>
        <v>1</v>
      </c>
      <c r="AO17" s="121" t="b">
        <f t="shared" si="5"/>
        <v>1</v>
      </c>
      <c r="AP17" s="121" t="b">
        <f t="shared" si="4"/>
        <v>1</v>
      </c>
      <c r="AQ17" s="121"/>
      <c r="AR17" s="121" t="str">
        <f>IF(C17&lt;&gt;"",ISNA(VLOOKUP(C17, C$10:C16, 1, 0)),"")</f>
        <v/>
      </c>
      <c r="AS17" s="85" t="str">
        <f t="shared" si="6"/>
        <v>90761_05170_00206_583</v>
      </c>
    </row>
    <row r="18" spans="1:45">
      <c r="A18" s="93" t="str">
        <f t="shared" si="0"/>
        <v>A0068</v>
      </c>
      <c r="B18" s="93" t="str">
        <f t="shared" si="0"/>
        <v>A0068</v>
      </c>
      <c r="C18" s="93"/>
      <c r="D18" s="93">
        <f t="shared" si="7"/>
        <v>8</v>
      </c>
      <c r="E18" s="93"/>
      <c r="F18" s="118" t="s">
        <v>3391</v>
      </c>
      <c r="G18" s="139" t="s">
        <v>3465</v>
      </c>
      <c r="H18" s="118" t="s">
        <v>10</v>
      </c>
      <c r="I18" s="93" t="s">
        <v>1526</v>
      </c>
      <c r="J18" s="93" t="str">
        <f t="shared" si="1"/>
        <v>A006</v>
      </c>
      <c r="K18" s="118" t="s">
        <v>3407</v>
      </c>
      <c r="L18" s="93" t="s">
        <v>3475</v>
      </c>
      <c r="M18" s="118" t="s">
        <v>223</v>
      </c>
      <c r="N18" s="93" t="s">
        <v>3476</v>
      </c>
      <c r="O18" s="118" t="s">
        <v>1288</v>
      </c>
      <c r="P18" s="93" t="s">
        <v>1289</v>
      </c>
      <c r="Q18" s="118" t="s">
        <v>630</v>
      </c>
      <c r="R18" s="93" t="s">
        <v>1487</v>
      </c>
      <c r="S18" s="118" t="s">
        <v>3394</v>
      </c>
      <c r="T18" s="93" t="s">
        <v>1818</v>
      </c>
      <c r="U18" s="119">
        <v>0</v>
      </c>
      <c r="V18" s="119" t="str">
        <f t="shared" si="2"/>
        <v>月発</v>
      </c>
      <c r="W18" s="119" t="s">
        <v>3420</v>
      </c>
      <c r="X18" s="140" t="s">
        <v>3421</v>
      </c>
      <c r="Y18" s="118" t="s">
        <v>2383</v>
      </c>
      <c r="Z18" s="119" t="s">
        <v>3465</v>
      </c>
      <c r="AA18" s="118" t="s">
        <v>3406</v>
      </c>
      <c r="AB18" s="93" t="s">
        <v>1815</v>
      </c>
      <c r="AC18" s="119"/>
      <c r="AD18" s="119" t="s">
        <v>3423</v>
      </c>
      <c r="AE18" s="119">
        <v>23</v>
      </c>
      <c r="AF18" s="118" t="s">
        <v>2383</v>
      </c>
      <c r="AG18" s="139" t="s">
        <v>3424</v>
      </c>
      <c r="AK18" s="89"/>
      <c r="AL18" s="121" t="b" cm="1">
        <f t="array" ref="AL18">IF($F18&lt;&gt;"",IF(AND(AN18:AO18=TRUE),TRUE,FALSE),"")</f>
        <v>1</v>
      </c>
      <c r="AM18" s="121" t="str">
        <f t="shared" si="3"/>
        <v>A0068_A0068</v>
      </c>
      <c r="AN18" s="121" t="b">
        <f>IF(A18&lt;&gt;"",ISNA(VLOOKUP(AM18, AM$7:AM17, 1, 0)),"")</f>
        <v>1</v>
      </c>
      <c r="AO18" s="121" t="b">
        <f t="shared" si="5"/>
        <v>1</v>
      </c>
      <c r="AP18" s="121" t="b">
        <f t="shared" si="4"/>
        <v>1</v>
      </c>
      <c r="AQ18" s="121"/>
      <c r="AR18" s="121" t="str">
        <f>IF(C18&lt;&gt;"",ISNA(VLOOKUP(C18, C$10:C17, 1, 0)),"")</f>
        <v/>
      </c>
      <c r="AS18" s="85" t="str">
        <f t="shared" si="6"/>
        <v>90785_21790_01996_583</v>
      </c>
    </row>
    <row r="19" spans="1:45">
      <c r="A19" s="93" t="str">
        <f t="shared" si="0"/>
        <v>A0069</v>
      </c>
      <c r="B19" s="93" t="str">
        <f t="shared" si="0"/>
        <v>A0069</v>
      </c>
      <c r="C19" s="93"/>
      <c r="D19" s="93">
        <f t="shared" si="7"/>
        <v>9</v>
      </c>
      <c r="E19" s="93"/>
      <c r="F19" s="118" t="s">
        <v>3391</v>
      </c>
      <c r="G19" s="139" t="s">
        <v>3465</v>
      </c>
      <c r="H19" s="118" t="s">
        <v>10</v>
      </c>
      <c r="I19" s="93" t="s">
        <v>1526</v>
      </c>
      <c r="J19" s="93" t="str">
        <f t="shared" si="1"/>
        <v>A006</v>
      </c>
      <c r="K19" s="118" t="s">
        <v>3407</v>
      </c>
      <c r="L19" s="93" t="s">
        <v>3475</v>
      </c>
      <c r="M19" s="118" t="s">
        <v>223</v>
      </c>
      <c r="N19" s="93" t="s">
        <v>3476</v>
      </c>
      <c r="O19" s="118" t="s">
        <v>1288</v>
      </c>
      <c r="P19" s="93" t="s">
        <v>1289</v>
      </c>
      <c r="Q19" s="118" t="s">
        <v>1471</v>
      </c>
      <c r="R19" s="93" t="s">
        <v>1472</v>
      </c>
      <c r="S19" s="118" t="s">
        <v>3394</v>
      </c>
      <c r="T19" s="93" t="s">
        <v>1818</v>
      </c>
      <c r="U19" s="119">
        <v>0</v>
      </c>
      <c r="V19" s="119" t="str">
        <f t="shared" si="2"/>
        <v>月発</v>
      </c>
      <c r="W19" s="119" t="s">
        <v>3420</v>
      </c>
      <c r="X19" s="140" t="s">
        <v>3421</v>
      </c>
      <c r="Y19" s="118" t="s">
        <v>2383</v>
      </c>
      <c r="Z19" s="119" t="s">
        <v>3465</v>
      </c>
      <c r="AA19" s="118" t="s">
        <v>3406</v>
      </c>
      <c r="AB19" s="93" t="s">
        <v>1815</v>
      </c>
      <c r="AC19" s="119"/>
      <c r="AD19" s="119" t="s">
        <v>3423</v>
      </c>
      <c r="AE19" s="119">
        <v>23</v>
      </c>
      <c r="AF19" s="118" t="s">
        <v>2383</v>
      </c>
      <c r="AG19" s="139" t="s">
        <v>3424</v>
      </c>
      <c r="AK19" s="89"/>
      <c r="AL19" s="121" t="b" cm="1">
        <f t="array" ref="AL19">IF($F19&lt;&gt;"",IF(AND(AN19:AO19=TRUE),TRUE,FALSE),"")</f>
        <v>1</v>
      </c>
      <c r="AM19" s="121" t="str">
        <f t="shared" si="3"/>
        <v>A0069_A0069</v>
      </c>
      <c r="AN19" s="121" t="b">
        <f>IF(A19&lt;&gt;"",ISNA(VLOOKUP(AM19, AM$7:AM18, 1, 0)),"")</f>
        <v>1</v>
      </c>
      <c r="AO19" s="121" t="b">
        <f t="shared" si="5"/>
        <v>1</v>
      </c>
      <c r="AP19" s="121" t="b">
        <f t="shared" si="4"/>
        <v>1</v>
      </c>
      <c r="AQ19" s="121"/>
      <c r="AR19" s="121" t="str">
        <f>IF(C19&lt;&gt;"",ISNA(VLOOKUP(C19, C$10:C18, 1, 0)),"")</f>
        <v/>
      </c>
      <c r="AS19" s="85" t="str">
        <f t="shared" si="6"/>
        <v>90785_21790_00154_583</v>
      </c>
    </row>
    <row r="20" spans="1:45">
      <c r="A20" s="93" t="str">
        <f t="shared" si="0"/>
        <v>A00610</v>
      </c>
      <c r="B20" s="93" t="str">
        <f t="shared" si="0"/>
        <v>A00610</v>
      </c>
      <c r="C20" s="93"/>
      <c r="D20" s="93">
        <f t="shared" si="7"/>
        <v>10</v>
      </c>
      <c r="E20" s="93"/>
      <c r="F20" s="118" t="s">
        <v>3391</v>
      </c>
      <c r="G20" s="139" t="s">
        <v>3465</v>
      </c>
      <c r="H20" s="118" t="s">
        <v>10</v>
      </c>
      <c r="I20" s="93" t="s">
        <v>1526</v>
      </c>
      <c r="J20" s="93" t="str">
        <f t="shared" si="1"/>
        <v>A006</v>
      </c>
      <c r="K20" s="118" t="s">
        <v>3407</v>
      </c>
      <c r="L20" s="93" t="s">
        <v>3475</v>
      </c>
      <c r="M20" s="118" t="s">
        <v>223</v>
      </c>
      <c r="N20" s="93" t="s">
        <v>3476</v>
      </c>
      <c r="O20" s="118" t="s">
        <v>1288</v>
      </c>
      <c r="P20" s="93" t="s">
        <v>1289</v>
      </c>
      <c r="Q20" s="118" t="s">
        <v>1474</v>
      </c>
      <c r="R20" s="93" t="s">
        <v>2447</v>
      </c>
      <c r="S20" s="118" t="s">
        <v>3394</v>
      </c>
      <c r="T20" s="93" t="s">
        <v>1818</v>
      </c>
      <c r="U20" s="119">
        <v>0</v>
      </c>
      <c r="V20" s="119" t="str">
        <f t="shared" si="2"/>
        <v>月発</v>
      </c>
      <c r="W20" s="119" t="s">
        <v>3420</v>
      </c>
      <c r="X20" s="140" t="s">
        <v>3421</v>
      </c>
      <c r="Y20" s="118" t="s">
        <v>2383</v>
      </c>
      <c r="Z20" s="119" t="s">
        <v>3465</v>
      </c>
      <c r="AA20" s="118" t="s">
        <v>3406</v>
      </c>
      <c r="AB20" s="93" t="s">
        <v>1815</v>
      </c>
      <c r="AC20" s="119">
        <v>402</v>
      </c>
      <c r="AD20" s="119"/>
      <c r="AE20" s="119"/>
      <c r="AF20" s="118" t="s">
        <v>2383</v>
      </c>
      <c r="AG20" s="139" t="s">
        <v>3424</v>
      </c>
      <c r="AK20" s="89"/>
      <c r="AL20" s="121" t="b" cm="1">
        <f t="array" ref="AL20">IF($F20&lt;&gt;"",IF(AND(AN20:AO20=TRUE),TRUE,FALSE),"")</f>
        <v>1</v>
      </c>
      <c r="AM20" s="121" t="str">
        <f t="shared" si="3"/>
        <v>A00610_A00610</v>
      </c>
      <c r="AN20" s="121" t="b">
        <f>IF(A20&lt;&gt;"",ISNA(VLOOKUP(AM20, AM$7:AM19, 1, 0)),"")</f>
        <v>1</v>
      </c>
      <c r="AO20" s="121" t="b">
        <f t="shared" si="5"/>
        <v>1</v>
      </c>
      <c r="AP20" s="121" t="b">
        <f t="shared" si="4"/>
        <v>1</v>
      </c>
      <c r="AQ20" s="121"/>
      <c r="AR20" s="121" t="str">
        <f>IF(C20&lt;&gt;"",ISNA(VLOOKUP(C20, C$10:C19, 1, 0)),"")</f>
        <v/>
      </c>
      <c r="AS20" s="85" t="str">
        <f t="shared" si="6"/>
        <v>90785_21790_00193_583</v>
      </c>
    </row>
    <row r="21" spans="1:45">
      <c r="A21" s="93" t="str">
        <f t="shared" si="0"/>
        <v>A00611</v>
      </c>
      <c r="B21" s="93" t="str">
        <f t="shared" si="0"/>
        <v>A00611</v>
      </c>
      <c r="C21" s="93"/>
      <c r="D21" s="93">
        <f t="shared" si="7"/>
        <v>11</v>
      </c>
      <c r="E21" s="93"/>
      <c r="F21" s="118" t="s">
        <v>3391</v>
      </c>
      <c r="G21" s="139" t="s">
        <v>3465</v>
      </c>
      <c r="H21" s="118" t="s">
        <v>10</v>
      </c>
      <c r="I21" s="93" t="s">
        <v>1526</v>
      </c>
      <c r="J21" s="93" t="str">
        <f t="shared" si="1"/>
        <v>A006</v>
      </c>
      <c r="K21" s="118" t="s">
        <v>3407</v>
      </c>
      <c r="L21" s="93" t="s">
        <v>3475</v>
      </c>
      <c r="M21" s="118" t="s">
        <v>223</v>
      </c>
      <c r="N21" s="93" t="s">
        <v>3476</v>
      </c>
      <c r="O21" s="118" t="s">
        <v>1288</v>
      </c>
      <c r="P21" s="93" t="s">
        <v>1289</v>
      </c>
      <c r="Q21" s="118" t="s">
        <v>1481</v>
      </c>
      <c r="R21" s="93" t="s">
        <v>2450</v>
      </c>
      <c r="S21" s="118" t="s">
        <v>3394</v>
      </c>
      <c r="T21" s="93" t="s">
        <v>1818</v>
      </c>
      <c r="U21" s="119">
        <v>0</v>
      </c>
      <c r="V21" s="119" t="str">
        <f t="shared" si="2"/>
        <v>月発</v>
      </c>
      <c r="W21" s="119" t="s">
        <v>3420</v>
      </c>
      <c r="X21" s="140" t="s">
        <v>3421</v>
      </c>
      <c r="Y21" s="118" t="s">
        <v>2383</v>
      </c>
      <c r="Z21" s="119" t="s">
        <v>3465</v>
      </c>
      <c r="AA21" s="118" t="s">
        <v>3406</v>
      </c>
      <c r="AB21" s="93" t="s">
        <v>1815</v>
      </c>
      <c r="AC21" s="119">
        <v>322</v>
      </c>
      <c r="AD21" s="119"/>
      <c r="AE21" s="119"/>
      <c r="AF21" s="118" t="s">
        <v>2383</v>
      </c>
      <c r="AG21" s="139" t="s">
        <v>3424</v>
      </c>
      <c r="AK21" s="89"/>
      <c r="AL21" s="121" t="b" cm="1">
        <f t="array" ref="AL21">IF($F21&lt;&gt;"",IF(AND(AN21:AO21=TRUE),TRUE,FALSE),"")</f>
        <v>1</v>
      </c>
      <c r="AM21" s="121" t="str">
        <f t="shared" si="3"/>
        <v>A00611_A00611</v>
      </c>
      <c r="AN21" s="121" t="b">
        <f>IF(A21&lt;&gt;"",ISNA(VLOOKUP(AM21, AM$7:AM20, 1, 0)),"")</f>
        <v>1</v>
      </c>
      <c r="AO21" s="121" t="b">
        <f t="shared" si="5"/>
        <v>1</v>
      </c>
      <c r="AP21" s="121" t="b">
        <f t="shared" si="4"/>
        <v>1</v>
      </c>
      <c r="AQ21" s="121"/>
      <c r="AR21" s="121" t="str">
        <f>IF(C21&lt;&gt;"",ISNA(VLOOKUP(C21, C$10:C20, 1, 0)),"")</f>
        <v/>
      </c>
      <c r="AS21" s="85" t="str">
        <f t="shared" si="6"/>
        <v>90785_21790_00208_583</v>
      </c>
    </row>
    <row r="22" spans="1:45">
      <c r="A22" s="93" t="str">
        <f t="shared" si="0"/>
        <v>A00612</v>
      </c>
      <c r="B22" s="93" t="str">
        <f t="shared" si="0"/>
        <v>A00612</v>
      </c>
      <c r="C22" s="93"/>
      <c r="D22" s="93">
        <f t="shared" si="7"/>
        <v>12</v>
      </c>
      <c r="E22" s="93"/>
      <c r="F22" s="118" t="s">
        <v>3391</v>
      </c>
      <c r="G22" s="139" t="s">
        <v>3465</v>
      </c>
      <c r="H22" s="118" t="s">
        <v>10</v>
      </c>
      <c r="I22" s="93" t="s">
        <v>1526</v>
      </c>
      <c r="J22" s="93" t="str">
        <f t="shared" si="1"/>
        <v>A006</v>
      </c>
      <c r="K22" s="118" t="s">
        <v>3407</v>
      </c>
      <c r="L22" s="93" t="s">
        <v>3475</v>
      </c>
      <c r="M22" s="118" t="s">
        <v>223</v>
      </c>
      <c r="N22" s="93" t="s">
        <v>3476</v>
      </c>
      <c r="O22" s="118" t="s">
        <v>1288</v>
      </c>
      <c r="P22" s="93" t="s">
        <v>1289</v>
      </c>
      <c r="Q22" s="118" t="s">
        <v>1479</v>
      </c>
      <c r="R22" s="93" t="s">
        <v>1480</v>
      </c>
      <c r="S22" s="118" t="s">
        <v>3394</v>
      </c>
      <c r="T22" s="93" t="s">
        <v>1818</v>
      </c>
      <c r="U22" s="119">
        <v>0</v>
      </c>
      <c r="V22" s="119" t="str">
        <f t="shared" si="2"/>
        <v>月発</v>
      </c>
      <c r="W22" s="119" t="s">
        <v>3420</v>
      </c>
      <c r="X22" s="140" t="s">
        <v>3421</v>
      </c>
      <c r="Y22" s="118" t="s">
        <v>2383</v>
      </c>
      <c r="Z22" s="119" t="s">
        <v>3465</v>
      </c>
      <c r="AA22" s="118" t="s">
        <v>3406</v>
      </c>
      <c r="AB22" s="93" t="s">
        <v>1815</v>
      </c>
      <c r="AC22" s="119">
        <v>402</v>
      </c>
      <c r="AD22" s="119"/>
      <c r="AE22" s="119"/>
      <c r="AF22" s="118" t="s">
        <v>2383</v>
      </c>
      <c r="AG22" s="139" t="s">
        <v>3424</v>
      </c>
      <c r="AK22" s="89"/>
      <c r="AL22" s="121" t="b" cm="1">
        <f t="array" ref="AL22">IF($F22&lt;&gt;"",IF(AND(AN22:AO22=TRUE),TRUE,FALSE),"")</f>
        <v>1</v>
      </c>
      <c r="AM22" s="121" t="str">
        <f t="shared" si="3"/>
        <v>A00612_A00612</v>
      </c>
      <c r="AN22" s="121" t="b">
        <f>IF(A22&lt;&gt;"",ISNA(VLOOKUP(AM22, AM$7:AM21, 1, 0)),"")</f>
        <v>1</v>
      </c>
      <c r="AO22" s="121" t="b">
        <f t="shared" si="5"/>
        <v>1</v>
      </c>
      <c r="AP22" s="121" t="b">
        <f t="shared" si="4"/>
        <v>1</v>
      </c>
      <c r="AQ22" s="121"/>
      <c r="AR22" s="121" t="str">
        <f>IF(C22&lt;&gt;"",ISNA(VLOOKUP(C22, C$10:C21, 1, 0)),"")</f>
        <v/>
      </c>
      <c r="AS22" s="85" t="str">
        <f t="shared" si="6"/>
        <v>90785_21790_00206_583</v>
      </c>
    </row>
    <row r="23" spans="1:45">
      <c r="A23" s="93" t="str">
        <f t="shared" ref="A23:B23" si="8">IF($F23="","",TEXT($E$4&amp;$D23,"0"))</f>
        <v/>
      </c>
      <c r="B23" s="93" t="str">
        <f t="shared" si="8"/>
        <v/>
      </c>
      <c r="C23" s="93"/>
      <c r="D23" s="93" t="str">
        <f t="shared" ref="D23" si="9">IF($F23="", "", ROW()-10)</f>
        <v/>
      </c>
      <c r="E23" s="93"/>
      <c r="F23" s="118"/>
      <c r="G23" s="139" t="s">
        <v>1905</v>
      </c>
      <c r="H23" s="118"/>
      <c r="I23" s="93" t="s">
        <v>1905</v>
      </c>
      <c r="J23" s="93" t="str">
        <f t="shared" ref="J23" si="10">IF($F23="","",$E$4)</f>
        <v/>
      </c>
      <c r="K23" s="118"/>
      <c r="L23" s="93" t="s">
        <v>1905</v>
      </c>
      <c r="M23" s="118"/>
      <c r="N23" s="93" t="s">
        <v>1905</v>
      </c>
      <c r="O23" s="118"/>
      <c r="P23" s="93" t="s">
        <v>1905</v>
      </c>
      <c r="Q23" s="118"/>
      <c r="R23" s="93" t="s">
        <v>1905</v>
      </c>
      <c r="S23" s="118"/>
      <c r="T23" s="93" t="s">
        <v>1905</v>
      </c>
      <c r="U23" s="119"/>
      <c r="V23" s="119" t="str">
        <f t="shared" ref="V23" si="11">IF(W23="","",W23)</f>
        <v/>
      </c>
      <c r="W23" s="119"/>
      <c r="X23" s="140"/>
      <c r="Y23" s="118"/>
      <c r="Z23" s="119" t="s">
        <v>1905</v>
      </c>
      <c r="AA23" s="118"/>
      <c r="AB23" s="93" t="s">
        <v>1905</v>
      </c>
      <c r="AC23" s="119"/>
      <c r="AD23" s="119"/>
      <c r="AE23" s="119"/>
      <c r="AF23" s="118"/>
      <c r="AG23" s="139"/>
      <c r="AK23" s="89"/>
      <c r="AL23" s="121" t="str" cm="1">
        <f t="array" ref="AL23">IF($F23&lt;&gt;"",IF(AND(AN23:AO23=TRUE),TRUE,FALSE),"")</f>
        <v/>
      </c>
      <c r="AM23" s="121" t="str">
        <f t="shared" ref="AM23" si="12">IF($F23&lt;&gt;"",A23&amp;"_"&amp;B23,"")</f>
        <v/>
      </c>
      <c r="AN23" s="121" t="str">
        <f>IF(A23&lt;&gt;"",ISNA(VLOOKUP(AM23, AM$7:AM22, 1, 0)),"")</f>
        <v/>
      </c>
      <c r="AO23" s="121" t="str">
        <f t="shared" ref="AO23" si="13">IF($F23&lt;&gt;"",IF(F23&lt;&gt;"583",COUNTA(A23:B23, D23,F23:U23,X23:AB23,AF23)=25,COUNTA(A23:B23,D23, F23:R23,U23,X23:AB23,AF23)=23),"")</f>
        <v/>
      </c>
      <c r="AP23" s="121" t="str">
        <f t="shared" ref="AP23" si="14">IF($F23="","",IF(E23=10,IF(W23&lt;&gt;"",TRUE,FALSE),TRUE))</f>
        <v/>
      </c>
      <c r="AQ23" s="121"/>
      <c r="AR23" s="121" t="str">
        <f>IF(C23&lt;&gt;"",ISNA(VLOOKUP(C23, C$10:C22, 1, 0)),"")</f>
        <v/>
      </c>
      <c r="AS23" s="85" t="str">
        <f t="shared" ref="AS23" si="15">"9"&amp;K23&amp;"_"&amp;M23&amp;"_"&amp;Q23&amp;"_"&amp;F23</f>
        <v>9___</v>
      </c>
    </row>
  </sheetData>
  <sheetProtection formatCells="0" formatColumns="0" formatRows="0" insertRows="0" insertHyperlinks="0" deleteRows="0" sort="0" autoFilter="0" pivotTables="0"/>
  <autoFilter ref="A10:AP23" xr:uid="{00000000-0009-0000-0000-000001000000}"/>
  <phoneticPr fontId="3"/>
  <conditionalFormatting sqref="A11:D22">
    <cfRule type="expression" dxfId="6" priority="20">
      <formula>_xlfn.ISFORMULA(A11)</formula>
    </cfRule>
  </conditionalFormatting>
  <conditionalFormatting sqref="A23:Z23">
    <cfRule type="expression" dxfId="5" priority="6">
      <formula>_xlfn.ISFORMULA(A23)</formula>
    </cfRule>
  </conditionalFormatting>
  <conditionalFormatting sqref="C11:C23">
    <cfRule type="expression" dxfId="4" priority="15">
      <formula>AR11=FALSE</formula>
    </cfRule>
  </conditionalFormatting>
  <conditionalFormatting sqref="D9:AG23">
    <cfRule type="expression" dxfId="3" priority="12">
      <formula>D9&lt;&gt;#REF!</formula>
    </cfRule>
  </conditionalFormatting>
  <conditionalFormatting sqref="G9:R22">
    <cfRule type="expression" dxfId="2" priority="19">
      <formula>_xlfn.ISFORMULA(G9)</formula>
    </cfRule>
  </conditionalFormatting>
  <conditionalFormatting sqref="S11:AG22">
    <cfRule type="expression" dxfId="1" priority="16">
      <formula>_xlfn.ISFORMULA(S11)</formula>
    </cfRule>
  </conditionalFormatting>
  <dataValidations count="1">
    <dataValidation type="list" allowBlank="1" showInputMessage="1" showErrorMessage="1" sqref="E11:E23" xr:uid="{5A305A76-2DD6-4116-806E-D67B6F40766A}">
      <formula1>"10"</formula1>
    </dataValidation>
  </dataValidations>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15DB-0BCA-41F5-AFAC-7426FFBF729A}">
  <dimension ref="A1:AQ32"/>
  <sheetViews>
    <sheetView showGridLines="0" topLeftCell="A2" zoomScale="80" zoomScaleNormal="80" workbookViewId="0">
      <pane ySplit="10" topLeftCell="A24" activePane="bottomLeft" state="frozen"/>
      <selection activeCell="A2" sqref="A2"/>
      <selection pane="bottomLeft" activeCell="D26" sqref="D26"/>
    </sheetView>
  </sheetViews>
  <sheetFormatPr defaultColWidth="9" defaultRowHeight="13.5" outlineLevelRow="1" outlineLevelCol="1"/>
  <cols>
    <col min="1" max="1" width="2.33203125" style="85" customWidth="1"/>
    <col min="2" max="2" width="9" style="85" customWidth="1" outlineLevel="1"/>
    <col min="3" max="4" width="26.33203125" style="85" customWidth="1" outlineLevel="1"/>
    <col min="5" max="5" width="10.33203125" style="85" bestFit="1" customWidth="1"/>
    <col min="6" max="6" width="10.33203125" style="85" customWidth="1"/>
    <col min="7" max="7" width="12.08203125" style="85" bestFit="1" customWidth="1"/>
    <col min="8" max="8" width="7.83203125" style="85" bestFit="1" customWidth="1"/>
    <col min="9" max="9" width="12.25" style="85" bestFit="1" customWidth="1"/>
    <col min="10" max="10" width="9.08203125" style="85" bestFit="1" customWidth="1"/>
    <col min="11" max="11" width="5.33203125" style="85" bestFit="1" customWidth="1"/>
    <col min="12" max="12" width="12.33203125" style="85" bestFit="1" customWidth="1"/>
    <col min="13" max="13" width="9.08203125" style="85" bestFit="1" customWidth="1"/>
    <col min="14" max="14" width="17.33203125" style="85" bestFit="1" customWidth="1"/>
    <col min="15" max="15" width="9.33203125" style="85" bestFit="1" customWidth="1"/>
    <col min="16" max="16" width="14.08203125" style="85" bestFit="1" customWidth="1"/>
    <col min="17" max="17" width="9.33203125" style="85" bestFit="1" customWidth="1"/>
    <col min="18" max="18" width="23.83203125" style="85" bestFit="1" customWidth="1"/>
    <col min="19" max="19" width="7.83203125" style="85" bestFit="1" customWidth="1"/>
    <col min="20" max="20" width="16.33203125" style="85" bestFit="1" customWidth="1"/>
    <col min="21" max="21" width="7.83203125" style="85" bestFit="1" customWidth="1"/>
    <col min="22" max="22" width="11.33203125" style="85" bestFit="1" customWidth="1"/>
    <col min="23" max="23" width="5.33203125" style="85" bestFit="1" customWidth="1"/>
    <col min="24" max="24" width="10.33203125" style="85" customWidth="1"/>
    <col min="25" max="25" width="10" style="85" bestFit="1" customWidth="1"/>
    <col min="26" max="26" width="10.83203125" style="88" bestFit="1" customWidth="1"/>
    <col min="27" max="27" width="11" style="88" bestFit="1" customWidth="1"/>
    <col min="28" max="28" width="12.25" style="88" bestFit="1" customWidth="1"/>
    <col min="29" max="29" width="7.83203125" style="85" bestFit="1" customWidth="1"/>
    <col min="30" max="30" width="13.33203125" style="85" bestFit="1" customWidth="1"/>
    <col min="31" max="31" width="7.75" style="85" bestFit="1" customWidth="1"/>
    <col min="32" max="32" width="7" style="85" bestFit="1" customWidth="1"/>
    <col min="33" max="34" width="9.08203125" style="85" bestFit="1" customWidth="1"/>
    <col min="35" max="35" width="7.75" style="85" bestFit="1" customWidth="1"/>
    <col min="36" max="36" width="9" style="85"/>
    <col min="37" max="37" width="4.75" style="85" bestFit="1" customWidth="1"/>
    <col min="38" max="38" width="6.33203125" style="85" bestFit="1" customWidth="1"/>
    <col min="39" max="42" width="9" style="85"/>
    <col min="43" max="43" width="8.33203125" style="85" customWidth="1"/>
    <col min="44" max="16384" width="9" style="85"/>
  </cols>
  <sheetData>
    <row r="1" spans="1:43" s="141" customFormat="1" hidden="1" outlineLevel="1">
      <c r="Z1" s="142"/>
      <c r="AL1" s="85"/>
      <c r="AM1" s="85"/>
      <c r="AN1" s="85"/>
      <c r="AO1" s="85"/>
      <c r="AP1" s="85"/>
      <c r="AQ1" s="85"/>
    </row>
    <row r="2" spans="1:43" ht="19.5" collapsed="1">
      <c r="A2" s="141"/>
      <c r="B2" s="141"/>
      <c r="C2" s="141"/>
      <c r="D2" s="141"/>
      <c r="E2" s="86" t="s">
        <v>3429</v>
      </c>
      <c r="F2" s="86"/>
      <c r="G2" s="86"/>
      <c r="H2" s="87"/>
      <c r="I2" s="87"/>
      <c r="J2" s="87"/>
      <c r="K2" s="87"/>
      <c r="L2" s="87"/>
      <c r="M2" s="87"/>
      <c r="N2" s="87"/>
      <c r="O2" s="87"/>
      <c r="P2" s="87"/>
      <c r="Q2" s="87"/>
      <c r="R2" s="87"/>
      <c r="AK2" s="89"/>
      <c r="AL2" s="90"/>
      <c r="AM2" s="91"/>
      <c r="AN2" s="91"/>
      <c r="AO2" s="91"/>
      <c r="AP2" s="91"/>
    </row>
    <row r="3" spans="1:43" s="141" customFormat="1">
      <c r="Z3" s="142"/>
      <c r="AA3" s="142"/>
      <c r="AB3" s="142"/>
      <c r="AK3" s="89"/>
      <c r="AL3" s="90"/>
      <c r="AM3" s="91"/>
      <c r="AN3" s="91"/>
      <c r="AO3" s="91"/>
      <c r="AP3" s="91"/>
    </row>
    <row r="4" spans="1:43" s="141" customFormat="1">
      <c r="E4" s="143" t="s">
        <v>3430</v>
      </c>
      <c r="F4" s="143"/>
      <c r="Z4" s="142"/>
      <c r="AA4" s="142"/>
      <c r="AB4" s="142"/>
      <c r="AK4" s="89"/>
      <c r="AL4" s="90"/>
      <c r="AM4" s="91"/>
      <c r="AN4" s="91"/>
      <c r="AO4" s="91"/>
      <c r="AP4" s="91"/>
    </row>
    <row r="5" spans="1:43" s="141" customFormat="1">
      <c r="E5" s="143" t="s">
        <v>3431</v>
      </c>
      <c r="F5" s="143"/>
      <c r="H5" s="144"/>
      <c r="Z5" s="142"/>
      <c r="AA5" s="142"/>
      <c r="AB5" s="142"/>
      <c r="AK5" s="89"/>
      <c r="AL5" s="90"/>
      <c r="AM5" s="91"/>
      <c r="AN5" s="91"/>
      <c r="AO5" s="91"/>
      <c r="AP5" s="91"/>
    </row>
    <row r="6" spans="1:43" s="141" customFormat="1">
      <c r="E6" s="141" t="s">
        <v>3432</v>
      </c>
      <c r="Z6" s="142"/>
      <c r="AA6" s="142"/>
      <c r="AB6" s="142"/>
      <c r="AK6" s="89"/>
      <c r="AL6" s="90"/>
      <c r="AM6" s="91"/>
      <c r="AN6" s="91"/>
      <c r="AO6" s="91"/>
      <c r="AP6" s="91"/>
    </row>
    <row r="7" spans="1:43" s="141" customFormat="1">
      <c r="E7" s="145" t="s">
        <v>3433</v>
      </c>
      <c r="F7" s="145" t="s">
        <v>3434</v>
      </c>
      <c r="G7" s="143"/>
      <c r="Z7" s="142"/>
      <c r="AA7" s="142"/>
      <c r="AB7" s="142"/>
      <c r="AK7" s="89"/>
      <c r="AL7" s="90"/>
      <c r="AM7" s="91"/>
      <c r="AN7" s="91"/>
      <c r="AO7" s="91"/>
      <c r="AP7" s="91"/>
    </row>
    <row r="8" spans="1:43" s="141" customFormat="1">
      <c r="E8" s="146">
        <v>45817</v>
      </c>
      <c r="F8" s="146">
        <v>45825</v>
      </c>
      <c r="Z8" s="142"/>
      <c r="AA8" s="142"/>
      <c r="AB8" s="142"/>
      <c r="AK8" s="89"/>
      <c r="AL8" s="90"/>
      <c r="AM8" s="91"/>
      <c r="AN8" s="91"/>
      <c r="AO8" s="91"/>
      <c r="AP8" s="91"/>
    </row>
    <row r="9" spans="1:43" s="141" customFormat="1">
      <c r="B9" s="141">
        <f>COUNTA(C12:C1048576)</f>
        <v>19</v>
      </c>
      <c r="Z9" s="142"/>
      <c r="AA9" s="142"/>
      <c r="AB9" s="142"/>
      <c r="AK9" s="89"/>
      <c r="AL9" s="90"/>
      <c r="AM9" s="91"/>
      <c r="AN9" s="91"/>
      <c r="AO9" s="91"/>
      <c r="AP9" s="91"/>
    </row>
    <row r="10" spans="1:43" ht="40.5">
      <c r="B10" s="122" t="s">
        <v>3435</v>
      </c>
      <c r="C10" s="100" t="s">
        <v>3436</v>
      </c>
      <c r="D10" s="100" t="s">
        <v>3437</v>
      </c>
      <c r="E10" s="147" t="s">
        <v>3317</v>
      </c>
      <c r="F10" s="147" t="s">
        <v>3438</v>
      </c>
      <c r="G10" s="147" t="s">
        <v>3318</v>
      </c>
      <c r="H10" s="148" t="s">
        <v>3439</v>
      </c>
      <c r="I10" s="102" t="s">
        <v>3320</v>
      </c>
      <c r="J10" s="100" t="s">
        <v>3440</v>
      </c>
      <c r="K10" s="100" t="s">
        <v>3441</v>
      </c>
      <c r="L10" s="101" t="s">
        <v>3442</v>
      </c>
      <c r="M10" s="103" t="s">
        <v>3443</v>
      </c>
      <c r="N10" s="103" t="s">
        <v>3444</v>
      </c>
      <c r="O10" s="103" t="s">
        <v>3445</v>
      </c>
      <c r="P10" s="103" t="s">
        <v>3446</v>
      </c>
      <c r="Q10" s="103" t="s">
        <v>3447</v>
      </c>
      <c r="R10" s="103" t="s">
        <v>3448</v>
      </c>
      <c r="S10" s="102" t="s">
        <v>3330</v>
      </c>
      <c r="T10" s="102" t="s">
        <v>3331</v>
      </c>
      <c r="U10" s="102" t="s">
        <v>3449</v>
      </c>
      <c r="V10" s="102" t="s">
        <v>3450</v>
      </c>
      <c r="W10" s="149" t="s">
        <v>3451</v>
      </c>
      <c r="X10" s="150" t="s">
        <v>3335</v>
      </c>
      <c r="Y10" s="150" t="s">
        <v>3336</v>
      </c>
      <c r="Z10" s="150" t="s">
        <v>3452</v>
      </c>
      <c r="AA10" s="102" t="s">
        <v>3338</v>
      </c>
      <c r="AB10" s="102" t="s">
        <v>3339</v>
      </c>
      <c r="AC10" s="102" t="s">
        <v>3453</v>
      </c>
      <c r="AD10" s="102" t="s">
        <v>3341</v>
      </c>
      <c r="AE10" s="106" t="s">
        <v>3454</v>
      </c>
      <c r="AF10" s="106" t="s">
        <v>3343</v>
      </c>
      <c r="AG10" s="106" t="s">
        <v>3344</v>
      </c>
      <c r="AH10" s="100" t="s">
        <v>3455</v>
      </c>
      <c r="AI10" s="100" t="s">
        <v>3346</v>
      </c>
      <c r="AJ10" s="141"/>
      <c r="AK10" s="89" t="s">
        <v>3347</v>
      </c>
      <c r="AL10" s="90" t="s">
        <v>3348</v>
      </c>
      <c r="AM10" s="91" t="s">
        <v>3349</v>
      </c>
      <c r="AN10" s="91" t="s">
        <v>3350</v>
      </c>
      <c r="AO10" s="91" t="s">
        <v>3351</v>
      </c>
      <c r="AP10" s="91" t="s">
        <v>3352</v>
      </c>
    </row>
    <row r="11" spans="1:43">
      <c r="B11" s="151" t="s">
        <v>3353</v>
      </c>
      <c r="C11" s="107" t="s">
        <v>3354</v>
      </c>
      <c r="D11" s="107" t="s">
        <v>3355</v>
      </c>
      <c r="E11" s="109" t="s">
        <v>3356</v>
      </c>
      <c r="F11" s="109" t="s">
        <v>3456</v>
      </c>
      <c r="G11" s="109" t="s">
        <v>3357</v>
      </c>
      <c r="H11" s="110" t="s">
        <v>3358</v>
      </c>
      <c r="I11" s="110" t="s">
        <v>3457</v>
      </c>
      <c r="J11" s="107" t="s">
        <v>3360</v>
      </c>
      <c r="K11" s="107" t="s">
        <v>3361</v>
      </c>
      <c r="L11" s="109" t="s">
        <v>3362</v>
      </c>
      <c r="M11" s="111" t="s">
        <v>3363</v>
      </c>
      <c r="N11" s="111" t="s">
        <v>3364</v>
      </c>
      <c r="O11" s="111" t="s">
        <v>3458</v>
      </c>
      <c r="P11" s="111" t="s">
        <v>3366</v>
      </c>
      <c r="Q11" s="111" t="s">
        <v>3367</v>
      </c>
      <c r="R11" s="111" t="s">
        <v>3368</v>
      </c>
      <c r="S11" s="110" t="s">
        <v>3369</v>
      </c>
      <c r="T11" s="110" t="s">
        <v>3370</v>
      </c>
      <c r="U11" s="110" t="s">
        <v>3371</v>
      </c>
      <c r="V11" s="110" t="s">
        <v>3372</v>
      </c>
      <c r="W11" s="112" t="s">
        <v>3373</v>
      </c>
      <c r="X11" s="113" t="s">
        <v>3374</v>
      </c>
      <c r="Y11" s="113" t="s">
        <v>3375</v>
      </c>
      <c r="Z11" s="113" t="s">
        <v>3376</v>
      </c>
      <c r="AA11" s="110" t="s">
        <v>3459</v>
      </c>
      <c r="AB11" s="110" t="s">
        <v>3460</v>
      </c>
      <c r="AC11" s="110" t="s">
        <v>3379</v>
      </c>
      <c r="AD11" s="110" t="s">
        <v>3380</v>
      </c>
      <c r="AE11" s="114" t="s">
        <v>3381</v>
      </c>
      <c r="AF11" s="114" t="s">
        <v>3382</v>
      </c>
      <c r="AG11" s="114" t="s">
        <v>3383</v>
      </c>
      <c r="AH11" s="107" t="s">
        <v>3384</v>
      </c>
      <c r="AI11" s="107" t="s">
        <v>3385</v>
      </c>
      <c r="AJ11" s="152" t="s">
        <v>3461</v>
      </c>
      <c r="AK11" s="153" t="s">
        <v>3462</v>
      </c>
      <c r="AL11" s="154" t="s">
        <v>3386</v>
      </c>
      <c r="AM11" s="155" t="s">
        <v>3387</v>
      </c>
      <c r="AN11" s="155" t="s">
        <v>3388</v>
      </c>
      <c r="AO11" s="155" t="s">
        <v>3463</v>
      </c>
      <c r="AP11" s="155" t="s">
        <v>3390</v>
      </c>
    </row>
    <row r="12" spans="1:43">
      <c r="B12" s="85">
        <f>IF(ROW()-ROW($B$11)&lt;=$B$9,ROW()-ROW($B$11),"")</f>
        <v>1</v>
      </c>
      <c r="C12" s="85" t="s">
        <v>3501</v>
      </c>
      <c r="D12" s="85" t="s">
        <v>3464</v>
      </c>
      <c r="E12" s="85">
        <v>1</v>
      </c>
      <c r="F12" s="85">
        <f t="shared" ref="F12:F30" si="0">IF(B12="","",IF(AND(Z12&gt;=$E$8,Z12&lt;=$F$8),1,0))</f>
        <v>1</v>
      </c>
      <c r="G12" s="85">
        <v>0</v>
      </c>
      <c r="H12" s="85" t="s">
        <v>3391</v>
      </c>
      <c r="I12" s="85" t="s">
        <v>3465</v>
      </c>
      <c r="J12" s="85" t="s">
        <v>10</v>
      </c>
      <c r="K12" s="85" t="s">
        <v>1526</v>
      </c>
      <c r="L12" s="85" t="s">
        <v>3466</v>
      </c>
      <c r="M12" s="85" t="s">
        <v>3419</v>
      </c>
      <c r="N12" s="85" t="s">
        <v>3467</v>
      </c>
      <c r="O12" s="85" t="s">
        <v>2736</v>
      </c>
      <c r="P12" s="85" t="s">
        <v>1325</v>
      </c>
      <c r="Q12" s="85" t="s">
        <v>1342</v>
      </c>
      <c r="R12" s="85" t="s">
        <v>1325</v>
      </c>
      <c r="S12" s="85" t="s">
        <v>630</v>
      </c>
      <c r="T12" s="85" t="s">
        <v>1487</v>
      </c>
      <c r="U12" s="85" t="s">
        <v>3394</v>
      </c>
      <c r="V12" s="85" t="s">
        <v>1818</v>
      </c>
      <c r="W12" s="85">
        <v>40</v>
      </c>
      <c r="X12" s="88">
        <v>45817</v>
      </c>
      <c r="Y12" s="88">
        <v>45817</v>
      </c>
      <c r="Z12" s="88">
        <v>45818</v>
      </c>
      <c r="AA12" s="88" t="s">
        <v>2383</v>
      </c>
      <c r="AB12" s="88" t="s">
        <v>3465</v>
      </c>
      <c r="AC12" s="85" t="s">
        <v>3406</v>
      </c>
      <c r="AD12" s="85" t="s">
        <v>1815</v>
      </c>
      <c r="AE12" s="85">
        <v>0</v>
      </c>
      <c r="AF12" s="85">
        <v>0</v>
      </c>
      <c r="AG12" s="85">
        <v>0</v>
      </c>
      <c r="AH12" s="85" t="s">
        <v>2383</v>
      </c>
      <c r="AI12" s="85" t="s">
        <v>3422</v>
      </c>
      <c r="AK12" s="89"/>
      <c r="AL12" s="121" t="b" cm="1">
        <f t="array" ref="AL12">IF(B12&lt;&gt;"",IF(AND(AN12:AO12=TRUE),TRUE,FALSE),"")</f>
        <v>1</v>
      </c>
      <c r="AM12" s="121" t="str">
        <f>IF($B12&lt;&gt;"",C12&amp;"_"&amp;D12,"")</f>
        <v>2A00600000001120250610_2A00600000001120250610</v>
      </c>
      <c r="AN12" s="121" t="b">
        <f>IF($B12&lt;&gt;"",ISNA(VLOOKUP(AM12, AN$7:AN11, 1, 0)),"")</f>
        <v>1</v>
      </c>
      <c r="AO12" s="121" t="b">
        <f t="shared" ref="AO12:AO30" si="1">IF($B12&lt;&gt;"",AND(COUNTA(C12:E12,H12:W12,Z12:AD12,AH12)=25),"")</f>
        <v>1</v>
      </c>
      <c r="AP12" s="121" t="b">
        <f t="shared" ref="AP12:AP30" si="2">IF($B12="","",IF(G12=10,IF(Y12&lt;&gt;"",TRUE,FALSE),TRUE))</f>
        <v>1</v>
      </c>
    </row>
    <row r="13" spans="1:43">
      <c r="B13" s="85">
        <f t="shared" ref="B13:B30" si="3">IF(ROW()-ROW($B$11)&lt;=$B$9,ROW()-ROW($B$11),"")</f>
        <v>2</v>
      </c>
      <c r="C13" s="85" t="s">
        <v>3468</v>
      </c>
      <c r="D13" s="85" t="s">
        <v>3468</v>
      </c>
      <c r="E13" s="85">
        <v>2</v>
      </c>
      <c r="F13" s="85">
        <f t="shared" si="0"/>
        <v>1</v>
      </c>
      <c r="G13" s="85">
        <v>0</v>
      </c>
      <c r="H13" s="85" t="s">
        <v>3391</v>
      </c>
      <c r="I13" s="85" t="s">
        <v>3465</v>
      </c>
      <c r="J13" s="85" t="s">
        <v>10</v>
      </c>
      <c r="K13" s="85" t="s">
        <v>1526</v>
      </c>
      <c r="L13" s="85" t="s">
        <v>3466</v>
      </c>
      <c r="M13" s="85" t="s">
        <v>3419</v>
      </c>
      <c r="N13" s="85" t="s">
        <v>3467</v>
      </c>
      <c r="O13" s="85" t="s">
        <v>2736</v>
      </c>
      <c r="P13" s="85" t="s">
        <v>1325</v>
      </c>
      <c r="Q13" s="85" t="s">
        <v>1342</v>
      </c>
      <c r="R13" s="85" t="s">
        <v>1325</v>
      </c>
      <c r="S13" s="85" t="s">
        <v>1471</v>
      </c>
      <c r="T13" s="85" t="s">
        <v>1472</v>
      </c>
      <c r="U13" s="85" t="s">
        <v>3394</v>
      </c>
      <c r="V13" s="85" t="s">
        <v>1818</v>
      </c>
      <c r="W13" s="85">
        <v>130</v>
      </c>
      <c r="X13" s="88">
        <v>45817</v>
      </c>
      <c r="Y13" s="88">
        <v>45817</v>
      </c>
      <c r="Z13" s="88">
        <v>45818</v>
      </c>
      <c r="AA13" s="88" t="s">
        <v>2383</v>
      </c>
      <c r="AB13" s="88" t="s">
        <v>3465</v>
      </c>
      <c r="AC13" s="85" t="s">
        <v>3406</v>
      </c>
      <c r="AD13" s="85" t="s">
        <v>1815</v>
      </c>
      <c r="AE13" s="85">
        <v>0</v>
      </c>
      <c r="AF13" s="85">
        <v>0</v>
      </c>
      <c r="AG13" s="85">
        <v>0</v>
      </c>
      <c r="AH13" s="85" t="s">
        <v>2383</v>
      </c>
      <c r="AI13" s="85" t="s">
        <v>3422</v>
      </c>
      <c r="AK13" s="89"/>
      <c r="AL13" s="121" t="b" cm="1">
        <f t="array" ref="AL13">IF(B13&lt;&gt;"",IF(AND(AN13:AO13=TRUE),TRUE,FALSE),"")</f>
        <v>1</v>
      </c>
      <c r="AM13" s="121" t="str">
        <f t="shared" ref="AM12:AM30" si="4">IF($B13&lt;&gt;"",C13&amp;"_"&amp;D13,"")</f>
        <v>2A00600000002120250610_2A00600000002120250610</v>
      </c>
      <c r="AN13" s="121" t="b">
        <f>IF($B13&lt;&gt;"",ISNA(VLOOKUP(AM13, AN$7:AN12, 1, 0)),"")</f>
        <v>1</v>
      </c>
      <c r="AO13" s="121" t="b">
        <f t="shared" si="1"/>
        <v>1</v>
      </c>
      <c r="AP13" s="121" t="b">
        <f t="shared" si="2"/>
        <v>1</v>
      </c>
    </row>
    <row r="14" spans="1:43">
      <c r="B14" s="85">
        <f t="shared" si="3"/>
        <v>3</v>
      </c>
      <c r="C14" s="85" t="s">
        <v>3469</v>
      </c>
      <c r="D14" s="85" t="s">
        <v>3469</v>
      </c>
      <c r="E14" s="85">
        <v>3</v>
      </c>
      <c r="F14" s="85">
        <f t="shared" si="0"/>
        <v>1</v>
      </c>
      <c r="G14" s="85">
        <v>0</v>
      </c>
      <c r="H14" s="85" t="s">
        <v>3391</v>
      </c>
      <c r="I14" s="85" t="s">
        <v>3465</v>
      </c>
      <c r="J14" s="85" t="s">
        <v>10</v>
      </c>
      <c r="K14" s="85" t="s">
        <v>1526</v>
      </c>
      <c r="L14" s="85" t="s">
        <v>3466</v>
      </c>
      <c r="M14" s="85" t="s">
        <v>3419</v>
      </c>
      <c r="N14" s="85" t="s">
        <v>3467</v>
      </c>
      <c r="O14" s="85" t="s">
        <v>2736</v>
      </c>
      <c r="P14" s="85" t="s">
        <v>1325</v>
      </c>
      <c r="Q14" s="85" t="s">
        <v>1342</v>
      </c>
      <c r="R14" s="85" t="s">
        <v>1325</v>
      </c>
      <c r="S14" s="85" t="s">
        <v>1474</v>
      </c>
      <c r="T14" s="85" t="s">
        <v>2447</v>
      </c>
      <c r="U14" s="85" t="s">
        <v>3394</v>
      </c>
      <c r="V14" s="85" t="s">
        <v>1818</v>
      </c>
      <c r="W14" s="85">
        <v>6</v>
      </c>
      <c r="X14" s="88">
        <v>45817</v>
      </c>
      <c r="Y14" s="88">
        <v>45817</v>
      </c>
      <c r="Z14" s="88">
        <v>45818</v>
      </c>
      <c r="AA14" s="88" t="s">
        <v>2383</v>
      </c>
      <c r="AB14" s="88" t="s">
        <v>3465</v>
      </c>
      <c r="AC14" s="85" t="s">
        <v>3406</v>
      </c>
      <c r="AD14" s="85" t="s">
        <v>1815</v>
      </c>
      <c r="AE14" s="85">
        <v>0</v>
      </c>
      <c r="AF14" s="85">
        <v>0</v>
      </c>
      <c r="AG14" s="85">
        <v>0</v>
      </c>
      <c r="AH14" s="85" t="s">
        <v>2383</v>
      </c>
      <c r="AI14" s="85" t="s">
        <v>3422</v>
      </c>
      <c r="AK14" s="89"/>
      <c r="AL14" s="121" t="b" cm="1">
        <f t="array" ref="AL14">IF(B14&lt;&gt;"",IF(AND(AN14:AO14=TRUE),TRUE,FALSE),"")</f>
        <v>1</v>
      </c>
      <c r="AM14" s="121" t="str">
        <f t="shared" si="4"/>
        <v>2A00600000003120250610_2A00600000003120250610</v>
      </c>
      <c r="AN14" s="121" t="b">
        <f>IF($B14&lt;&gt;"",ISNA(VLOOKUP(AM14, AN$7:AN13, 1, 0)),"")</f>
        <v>1</v>
      </c>
      <c r="AO14" s="121" t="b">
        <f t="shared" si="1"/>
        <v>1</v>
      </c>
      <c r="AP14" s="121" t="b">
        <f t="shared" si="2"/>
        <v>1</v>
      </c>
    </row>
    <row r="15" spans="1:43">
      <c r="B15" s="85">
        <f t="shared" si="3"/>
        <v>4</v>
      </c>
      <c r="C15" s="85" t="s">
        <v>3470</v>
      </c>
      <c r="D15" s="85" t="s">
        <v>3470</v>
      </c>
      <c r="E15" s="85">
        <v>4</v>
      </c>
      <c r="F15" s="85">
        <f t="shared" si="0"/>
        <v>1</v>
      </c>
      <c r="G15" s="85">
        <v>0</v>
      </c>
      <c r="H15" s="85" t="s">
        <v>3391</v>
      </c>
      <c r="I15" s="85" t="s">
        <v>3465</v>
      </c>
      <c r="J15" s="85" t="s">
        <v>10</v>
      </c>
      <c r="K15" s="85" t="s">
        <v>1526</v>
      </c>
      <c r="L15" s="85" t="s">
        <v>3466</v>
      </c>
      <c r="M15" s="85" t="s">
        <v>3419</v>
      </c>
      <c r="N15" s="85" t="s">
        <v>3467</v>
      </c>
      <c r="O15" s="85" t="s">
        <v>2736</v>
      </c>
      <c r="P15" s="85" t="s">
        <v>1325</v>
      </c>
      <c r="Q15" s="85" t="s">
        <v>1342</v>
      </c>
      <c r="R15" s="85" t="s">
        <v>1325</v>
      </c>
      <c r="S15" s="85" t="s">
        <v>1476</v>
      </c>
      <c r="T15" s="85" t="s">
        <v>2464</v>
      </c>
      <c r="U15" s="85" t="s">
        <v>3394</v>
      </c>
      <c r="V15" s="85" t="s">
        <v>1818</v>
      </c>
      <c r="W15" s="85">
        <v>3</v>
      </c>
      <c r="X15" s="88">
        <v>45817</v>
      </c>
      <c r="Y15" s="88">
        <v>45817</v>
      </c>
      <c r="Z15" s="88">
        <v>45818</v>
      </c>
      <c r="AA15" s="88" t="s">
        <v>2383</v>
      </c>
      <c r="AB15" s="88" t="s">
        <v>3465</v>
      </c>
      <c r="AC15" s="85" t="s">
        <v>3406</v>
      </c>
      <c r="AD15" s="85" t="s">
        <v>1815</v>
      </c>
      <c r="AE15" s="85">
        <v>0</v>
      </c>
      <c r="AF15" s="85">
        <v>0</v>
      </c>
      <c r="AG15" s="85">
        <v>0</v>
      </c>
      <c r="AH15" s="85" t="s">
        <v>2383</v>
      </c>
      <c r="AI15" s="85" t="s">
        <v>3422</v>
      </c>
      <c r="AK15" s="89"/>
      <c r="AL15" s="121" t="b" cm="1">
        <f t="array" ref="AL15">IF(B15&lt;&gt;"",IF(AND(AN15:AO15=TRUE),TRUE,FALSE),"")</f>
        <v>1</v>
      </c>
      <c r="AM15" s="121" t="str">
        <f t="shared" si="4"/>
        <v>2A00600000004120250610_2A00600000004120250610</v>
      </c>
      <c r="AN15" s="121" t="b">
        <f>IF($B15&lt;&gt;"",ISNA(VLOOKUP(AM15, AN$7:AN14, 1, 0)),"")</f>
        <v>1</v>
      </c>
      <c r="AO15" s="121" t="b">
        <f t="shared" si="1"/>
        <v>1</v>
      </c>
      <c r="AP15" s="121" t="b">
        <f t="shared" si="2"/>
        <v>1</v>
      </c>
    </row>
    <row r="16" spans="1:43">
      <c r="B16" s="85">
        <f t="shared" si="3"/>
        <v>5</v>
      </c>
      <c r="C16" s="85" t="s">
        <v>3471</v>
      </c>
      <c r="D16" s="85" t="s">
        <v>3471</v>
      </c>
      <c r="E16" s="85">
        <v>5</v>
      </c>
      <c r="F16" s="85">
        <f t="shared" si="0"/>
        <v>1</v>
      </c>
      <c r="G16" s="85">
        <v>0</v>
      </c>
      <c r="H16" s="85" t="s">
        <v>3391</v>
      </c>
      <c r="I16" s="85" t="s">
        <v>3465</v>
      </c>
      <c r="J16" s="85" t="s">
        <v>10</v>
      </c>
      <c r="K16" s="85" t="s">
        <v>1526</v>
      </c>
      <c r="L16" s="85" t="s">
        <v>3466</v>
      </c>
      <c r="M16" s="85" t="s">
        <v>3419</v>
      </c>
      <c r="N16" s="85" t="s">
        <v>3467</v>
      </c>
      <c r="O16" s="85" t="s">
        <v>2736</v>
      </c>
      <c r="P16" s="85" t="s">
        <v>1325</v>
      </c>
      <c r="Q16" s="85" t="s">
        <v>1342</v>
      </c>
      <c r="R16" s="85" t="s">
        <v>1325</v>
      </c>
      <c r="S16" s="85" t="s">
        <v>1477</v>
      </c>
      <c r="T16" s="85" t="s">
        <v>2462</v>
      </c>
      <c r="U16" s="85" t="s">
        <v>3394</v>
      </c>
      <c r="V16" s="85" t="s">
        <v>1818</v>
      </c>
      <c r="W16" s="85">
        <v>2</v>
      </c>
      <c r="X16" s="88">
        <v>45817</v>
      </c>
      <c r="Y16" s="88">
        <v>45817</v>
      </c>
      <c r="Z16" s="88">
        <v>45818</v>
      </c>
      <c r="AA16" s="88" t="s">
        <v>2383</v>
      </c>
      <c r="AB16" s="88" t="s">
        <v>3465</v>
      </c>
      <c r="AC16" s="85" t="s">
        <v>3406</v>
      </c>
      <c r="AD16" s="85" t="s">
        <v>1815</v>
      </c>
      <c r="AE16" s="85">
        <v>0</v>
      </c>
      <c r="AF16" s="85">
        <v>0</v>
      </c>
      <c r="AG16" s="85">
        <v>0</v>
      </c>
      <c r="AH16" s="85" t="s">
        <v>2383</v>
      </c>
      <c r="AI16" s="85" t="s">
        <v>3422</v>
      </c>
      <c r="AK16" s="89"/>
      <c r="AL16" s="121" t="b" cm="1">
        <f t="array" ref="AL16">IF(B16&lt;&gt;"",IF(AND(AN16:AO16=TRUE),TRUE,FALSE),"")</f>
        <v>1</v>
      </c>
      <c r="AM16" s="121" t="str">
        <f t="shared" si="4"/>
        <v>2A00600000005120250610_2A00600000005120250610</v>
      </c>
      <c r="AN16" s="121" t="b">
        <f>IF($B16&lt;&gt;"",ISNA(VLOOKUP(AM16, AN$7:AN15, 1, 0)),"")</f>
        <v>1</v>
      </c>
      <c r="AO16" s="121" t="b">
        <f t="shared" si="1"/>
        <v>1</v>
      </c>
      <c r="AP16" s="121" t="b">
        <f t="shared" si="2"/>
        <v>1</v>
      </c>
    </row>
    <row r="17" spans="2:42">
      <c r="B17" s="85">
        <f t="shared" si="3"/>
        <v>6</v>
      </c>
      <c r="C17" s="85" t="s">
        <v>3472</v>
      </c>
      <c r="D17" s="85" t="s">
        <v>3472</v>
      </c>
      <c r="E17" s="85">
        <v>6</v>
      </c>
      <c r="F17" s="85">
        <f t="shared" si="0"/>
        <v>1</v>
      </c>
      <c r="G17" s="85">
        <v>0</v>
      </c>
      <c r="H17" s="85" t="s">
        <v>3391</v>
      </c>
      <c r="I17" s="85" t="s">
        <v>3465</v>
      </c>
      <c r="J17" s="85" t="s">
        <v>10</v>
      </c>
      <c r="K17" s="85" t="s">
        <v>1526</v>
      </c>
      <c r="L17" s="85" t="s">
        <v>3466</v>
      </c>
      <c r="M17" s="85" t="s">
        <v>3419</v>
      </c>
      <c r="N17" s="85" t="s">
        <v>3467</v>
      </c>
      <c r="O17" s="85" t="s">
        <v>2736</v>
      </c>
      <c r="P17" s="85" t="s">
        <v>1325</v>
      </c>
      <c r="Q17" s="85" t="s">
        <v>1342</v>
      </c>
      <c r="R17" s="85" t="s">
        <v>1325</v>
      </c>
      <c r="S17" s="85" t="s">
        <v>1481</v>
      </c>
      <c r="T17" s="85" t="s">
        <v>2450</v>
      </c>
      <c r="U17" s="85" t="s">
        <v>3394</v>
      </c>
      <c r="V17" s="85" t="s">
        <v>1818</v>
      </c>
      <c r="W17" s="85">
        <v>6</v>
      </c>
      <c r="X17" s="88">
        <v>45817</v>
      </c>
      <c r="Y17" s="88">
        <v>45817</v>
      </c>
      <c r="Z17" s="88">
        <v>45818</v>
      </c>
      <c r="AA17" s="88" t="s">
        <v>2383</v>
      </c>
      <c r="AB17" s="88" t="s">
        <v>3465</v>
      </c>
      <c r="AC17" s="85" t="s">
        <v>3406</v>
      </c>
      <c r="AD17" s="85" t="s">
        <v>1815</v>
      </c>
      <c r="AE17" s="85">
        <v>0</v>
      </c>
      <c r="AF17" s="85">
        <v>0</v>
      </c>
      <c r="AG17" s="85">
        <v>0</v>
      </c>
      <c r="AH17" s="85" t="s">
        <v>2383</v>
      </c>
      <c r="AI17" s="85" t="s">
        <v>3422</v>
      </c>
      <c r="AK17" s="89"/>
      <c r="AL17" s="121" t="b" cm="1">
        <f t="array" ref="AL17">IF(B17&lt;&gt;"",IF(AND(AN17:AO17=TRUE),TRUE,FALSE),"")</f>
        <v>1</v>
      </c>
      <c r="AM17" s="121" t="str">
        <f t="shared" si="4"/>
        <v>2A00600000006120250610_2A00600000006120250610</v>
      </c>
      <c r="AN17" s="121" t="b">
        <f>IF($B17&lt;&gt;"",ISNA(VLOOKUP(AM17, AN$7:AN16, 1, 0)),"")</f>
        <v>1</v>
      </c>
      <c r="AO17" s="121" t="b">
        <f t="shared" si="1"/>
        <v>1</v>
      </c>
      <c r="AP17" s="121" t="b">
        <f t="shared" si="2"/>
        <v>1</v>
      </c>
    </row>
    <row r="18" spans="2:42">
      <c r="B18" s="85">
        <f t="shared" si="3"/>
        <v>7</v>
      </c>
      <c r="C18" s="85" t="s">
        <v>3473</v>
      </c>
      <c r="D18" s="85" t="s">
        <v>3473</v>
      </c>
      <c r="E18" s="85">
        <v>7</v>
      </c>
      <c r="F18" s="85">
        <f t="shared" si="0"/>
        <v>1</v>
      </c>
      <c r="G18" s="85">
        <v>0</v>
      </c>
      <c r="H18" s="85" t="s">
        <v>3391</v>
      </c>
      <c r="I18" s="85" t="s">
        <v>3465</v>
      </c>
      <c r="J18" s="85" t="s">
        <v>10</v>
      </c>
      <c r="K18" s="85" t="s">
        <v>1526</v>
      </c>
      <c r="L18" s="85" t="s">
        <v>3466</v>
      </c>
      <c r="M18" s="85" t="s">
        <v>3419</v>
      </c>
      <c r="N18" s="85" t="s">
        <v>3467</v>
      </c>
      <c r="O18" s="85" t="s">
        <v>2736</v>
      </c>
      <c r="P18" s="85" t="s">
        <v>1325</v>
      </c>
      <c r="Q18" s="85" t="s">
        <v>1342</v>
      </c>
      <c r="R18" s="85" t="s">
        <v>1325</v>
      </c>
      <c r="S18" s="85" t="s">
        <v>1479</v>
      </c>
      <c r="T18" s="85" t="s">
        <v>1480</v>
      </c>
      <c r="U18" s="85" t="s">
        <v>3394</v>
      </c>
      <c r="V18" s="85" t="s">
        <v>1818</v>
      </c>
      <c r="W18" s="85">
        <v>8</v>
      </c>
      <c r="X18" s="88">
        <v>45817</v>
      </c>
      <c r="Y18" s="88">
        <v>45817</v>
      </c>
      <c r="Z18" s="88">
        <v>45818</v>
      </c>
      <c r="AA18" s="88" t="s">
        <v>2383</v>
      </c>
      <c r="AB18" s="88" t="s">
        <v>3465</v>
      </c>
      <c r="AC18" s="85" t="s">
        <v>3406</v>
      </c>
      <c r="AD18" s="85" t="s">
        <v>1815</v>
      </c>
      <c r="AE18" s="85">
        <v>0</v>
      </c>
      <c r="AF18" s="85">
        <v>0</v>
      </c>
      <c r="AG18" s="85">
        <v>0</v>
      </c>
      <c r="AH18" s="85" t="s">
        <v>2383</v>
      </c>
      <c r="AI18" s="85" t="s">
        <v>3422</v>
      </c>
      <c r="AK18" s="89"/>
      <c r="AL18" s="121" t="b" cm="1">
        <f t="array" ref="AL18">IF(B18&lt;&gt;"",IF(AND(AN18:AO18=TRUE),TRUE,FALSE),"")</f>
        <v>1</v>
      </c>
      <c r="AM18" s="121" t="str">
        <f t="shared" si="4"/>
        <v>2A00600000007120250610_2A00600000007120250610</v>
      </c>
      <c r="AN18" s="121" t="b">
        <f>IF($B18&lt;&gt;"",ISNA(VLOOKUP(AM18, AN$7:AN17, 1, 0)),"")</f>
        <v>1</v>
      </c>
      <c r="AO18" s="121" t="b">
        <f t="shared" si="1"/>
        <v>1</v>
      </c>
      <c r="AP18" s="121" t="b">
        <f t="shared" si="2"/>
        <v>1</v>
      </c>
    </row>
    <row r="19" spans="2:42">
      <c r="B19" s="85">
        <f t="shared" si="3"/>
        <v>8</v>
      </c>
      <c r="C19" s="85" t="s">
        <v>3474</v>
      </c>
      <c r="D19" s="85" t="s">
        <v>3474</v>
      </c>
      <c r="E19" s="85">
        <v>8</v>
      </c>
      <c r="F19" s="85">
        <f t="shared" si="0"/>
        <v>1</v>
      </c>
      <c r="G19" s="85">
        <v>0</v>
      </c>
      <c r="H19" s="85" t="s">
        <v>3391</v>
      </c>
      <c r="I19" s="85" t="s">
        <v>3465</v>
      </c>
      <c r="J19" s="85" t="s">
        <v>10</v>
      </c>
      <c r="K19" s="85" t="s">
        <v>1526</v>
      </c>
      <c r="L19" s="85" t="s">
        <v>3466</v>
      </c>
      <c r="M19" s="85" t="s">
        <v>3407</v>
      </c>
      <c r="N19" s="85" t="s">
        <v>3475</v>
      </c>
      <c r="O19" s="85" t="s">
        <v>223</v>
      </c>
      <c r="P19" s="85" t="s">
        <v>3476</v>
      </c>
      <c r="Q19" s="85" t="s">
        <v>1288</v>
      </c>
      <c r="R19" s="85" t="s">
        <v>1289</v>
      </c>
      <c r="S19" s="85" t="s">
        <v>630</v>
      </c>
      <c r="T19" s="85" t="s">
        <v>1487</v>
      </c>
      <c r="U19" s="85" t="s">
        <v>3394</v>
      </c>
      <c r="V19" s="85" t="s">
        <v>1818</v>
      </c>
      <c r="W19" s="85">
        <v>0</v>
      </c>
      <c r="X19" s="88">
        <v>45817</v>
      </c>
      <c r="Y19" s="88">
        <v>45817</v>
      </c>
      <c r="Z19" s="88">
        <v>45818</v>
      </c>
      <c r="AA19" s="88" t="s">
        <v>2383</v>
      </c>
      <c r="AB19" s="88" t="s">
        <v>3465</v>
      </c>
      <c r="AC19" s="85" t="s">
        <v>3406</v>
      </c>
      <c r="AD19" s="85" t="s">
        <v>1815</v>
      </c>
      <c r="AE19" s="85">
        <v>0</v>
      </c>
      <c r="AF19" s="85" t="s">
        <v>3423</v>
      </c>
      <c r="AG19" s="85">
        <v>23</v>
      </c>
      <c r="AH19" s="85" t="s">
        <v>2383</v>
      </c>
      <c r="AI19" s="85" t="s">
        <v>3477</v>
      </c>
      <c r="AK19" s="89"/>
      <c r="AL19" s="121" t="b" cm="1">
        <f t="array" ref="AL19">IF(B19&lt;&gt;"",IF(AND(AN19:AO19=TRUE),TRUE,FALSE),"")</f>
        <v>1</v>
      </c>
      <c r="AM19" s="121" t="str">
        <f t="shared" si="4"/>
        <v>2A00600000008120250610_2A00600000008120250610</v>
      </c>
      <c r="AN19" s="121" t="b">
        <f>IF($B19&lt;&gt;"",ISNA(VLOOKUP(AM19, AN$7:AN18, 1, 0)),"")</f>
        <v>1</v>
      </c>
      <c r="AO19" s="121" t="b">
        <f t="shared" si="1"/>
        <v>1</v>
      </c>
      <c r="AP19" s="121" t="b">
        <f t="shared" si="2"/>
        <v>1</v>
      </c>
    </row>
    <row r="20" spans="2:42">
      <c r="B20" s="85">
        <f t="shared" si="3"/>
        <v>9</v>
      </c>
      <c r="C20" s="85" t="s">
        <v>3478</v>
      </c>
      <c r="D20" s="85" t="s">
        <v>3478</v>
      </c>
      <c r="E20" s="85">
        <v>9</v>
      </c>
      <c r="F20" s="85">
        <f t="shared" si="0"/>
        <v>1</v>
      </c>
      <c r="G20" s="85">
        <v>0</v>
      </c>
      <c r="H20" s="85" t="s">
        <v>3391</v>
      </c>
      <c r="I20" s="85" t="s">
        <v>3465</v>
      </c>
      <c r="J20" s="85" t="s">
        <v>10</v>
      </c>
      <c r="K20" s="85" t="s">
        <v>1526</v>
      </c>
      <c r="L20" s="85" t="s">
        <v>3466</v>
      </c>
      <c r="M20" s="85" t="s">
        <v>3407</v>
      </c>
      <c r="N20" s="85" t="s">
        <v>3475</v>
      </c>
      <c r="O20" s="85" t="s">
        <v>223</v>
      </c>
      <c r="P20" s="85" t="s">
        <v>3476</v>
      </c>
      <c r="Q20" s="85" t="s">
        <v>1288</v>
      </c>
      <c r="R20" s="85" t="s">
        <v>1289</v>
      </c>
      <c r="S20" s="85" t="s">
        <v>1471</v>
      </c>
      <c r="T20" s="85" t="s">
        <v>1472</v>
      </c>
      <c r="U20" s="85" t="s">
        <v>3394</v>
      </c>
      <c r="V20" s="85" t="s">
        <v>1818</v>
      </c>
      <c r="W20" s="85">
        <v>0</v>
      </c>
      <c r="X20" s="88">
        <v>45817</v>
      </c>
      <c r="Y20" s="88">
        <v>45817</v>
      </c>
      <c r="Z20" s="88">
        <v>45818</v>
      </c>
      <c r="AA20" s="88" t="s">
        <v>2383</v>
      </c>
      <c r="AB20" s="88" t="s">
        <v>3465</v>
      </c>
      <c r="AC20" s="85" t="s">
        <v>3406</v>
      </c>
      <c r="AD20" s="85" t="s">
        <v>1815</v>
      </c>
      <c r="AE20" s="85">
        <v>0</v>
      </c>
      <c r="AF20" s="85" t="s">
        <v>3423</v>
      </c>
      <c r="AG20" s="85">
        <v>23</v>
      </c>
      <c r="AH20" s="85" t="s">
        <v>2383</v>
      </c>
      <c r="AI20" s="85" t="s">
        <v>3477</v>
      </c>
      <c r="AK20" s="89"/>
      <c r="AL20" s="121" t="b" cm="1">
        <f t="array" ref="AL20">IF(B20&lt;&gt;"",IF(AND(AN20:AO20=TRUE),TRUE,FALSE),"")</f>
        <v>1</v>
      </c>
      <c r="AM20" s="121" t="str">
        <f t="shared" si="4"/>
        <v>2A00600000009120250610_2A00600000009120250610</v>
      </c>
      <c r="AN20" s="121" t="b">
        <f>IF($B20&lt;&gt;"",ISNA(VLOOKUP(AM20, AN$7:AN19, 1, 0)),"")</f>
        <v>1</v>
      </c>
      <c r="AO20" s="121" t="b">
        <f t="shared" si="1"/>
        <v>1</v>
      </c>
      <c r="AP20" s="121" t="b">
        <f t="shared" si="2"/>
        <v>1</v>
      </c>
    </row>
    <row r="21" spans="2:42">
      <c r="B21" s="85">
        <f t="shared" si="3"/>
        <v>10</v>
      </c>
      <c r="C21" s="85" t="s">
        <v>3479</v>
      </c>
      <c r="D21" s="85" t="s">
        <v>3479</v>
      </c>
      <c r="E21" s="85">
        <v>10</v>
      </c>
      <c r="F21" s="85">
        <f t="shared" si="0"/>
        <v>1</v>
      </c>
      <c r="G21" s="85">
        <v>0</v>
      </c>
      <c r="H21" s="85" t="s">
        <v>3391</v>
      </c>
      <c r="I21" s="85" t="s">
        <v>3465</v>
      </c>
      <c r="J21" s="85" t="s">
        <v>10</v>
      </c>
      <c r="K21" s="85" t="s">
        <v>1526</v>
      </c>
      <c r="L21" s="85" t="s">
        <v>3466</v>
      </c>
      <c r="M21" s="85" t="s">
        <v>3407</v>
      </c>
      <c r="N21" s="85" t="s">
        <v>3475</v>
      </c>
      <c r="O21" s="85" t="s">
        <v>223</v>
      </c>
      <c r="P21" s="85" t="s">
        <v>3476</v>
      </c>
      <c r="Q21" s="85" t="s">
        <v>1288</v>
      </c>
      <c r="R21" s="85" t="s">
        <v>1289</v>
      </c>
      <c r="S21" s="85" t="s">
        <v>1474</v>
      </c>
      <c r="T21" s="85" t="s">
        <v>2447</v>
      </c>
      <c r="U21" s="85" t="s">
        <v>3394</v>
      </c>
      <c r="V21" s="85" t="s">
        <v>1818</v>
      </c>
      <c r="W21" s="85">
        <v>0</v>
      </c>
      <c r="X21" s="88">
        <v>45817</v>
      </c>
      <c r="Y21" s="88">
        <v>45817</v>
      </c>
      <c r="Z21" s="88">
        <v>45818</v>
      </c>
      <c r="AA21" s="88" t="s">
        <v>2383</v>
      </c>
      <c r="AB21" s="88" t="s">
        <v>3465</v>
      </c>
      <c r="AC21" s="85" t="s">
        <v>3406</v>
      </c>
      <c r="AD21" s="85" t="s">
        <v>1815</v>
      </c>
      <c r="AE21" s="85">
        <v>402</v>
      </c>
      <c r="AF21" s="85">
        <v>0</v>
      </c>
      <c r="AG21" s="85">
        <v>0</v>
      </c>
      <c r="AH21" s="85" t="s">
        <v>2383</v>
      </c>
      <c r="AI21" s="85" t="s">
        <v>3477</v>
      </c>
      <c r="AK21" s="89"/>
      <c r="AL21" s="121" t="b" cm="1">
        <f t="array" ref="AL21">IF(B21&lt;&gt;"",IF(AND(AN21:AO21=TRUE),TRUE,FALSE),"")</f>
        <v>1</v>
      </c>
      <c r="AM21" s="121" t="str">
        <f t="shared" si="4"/>
        <v>2A00600000010120250610_2A00600000010120250610</v>
      </c>
      <c r="AN21" s="121" t="b">
        <f>IF($B21&lt;&gt;"",ISNA(VLOOKUP(AM21, AN$7:AN20, 1, 0)),"")</f>
        <v>1</v>
      </c>
      <c r="AO21" s="121" t="b">
        <f t="shared" si="1"/>
        <v>1</v>
      </c>
      <c r="AP21" s="121" t="b">
        <f t="shared" si="2"/>
        <v>1</v>
      </c>
    </row>
    <row r="22" spans="2:42">
      <c r="B22" s="85">
        <f t="shared" si="3"/>
        <v>11</v>
      </c>
      <c r="C22" s="85" t="s">
        <v>3480</v>
      </c>
      <c r="D22" s="85" t="s">
        <v>3480</v>
      </c>
      <c r="E22" s="85">
        <v>11</v>
      </c>
      <c r="F22" s="85">
        <f t="shared" si="0"/>
        <v>1</v>
      </c>
      <c r="G22" s="85">
        <v>0</v>
      </c>
      <c r="H22" s="85" t="s">
        <v>3391</v>
      </c>
      <c r="I22" s="85" t="s">
        <v>3465</v>
      </c>
      <c r="J22" s="85" t="s">
        <v>10</v>
      </c>
      <c r="K22" s="85" t="s">
        <v>1526</v>
      </c>
      <c r="L22" s="85" t="s">
        <v>3466</v>
      </c>
      <c r="M22" s="85" t="s">
        <v>3407</v>
      </c>
      <c r="N22" s="85" t="s">
        <v>3475</v>
      </c>
      <c r="O22" s="85" t="s">
        <v>223</v>
      </c>
      <c r="P22" s="85" t="s">
        <v>3476</v>
      </c>
      <c r="Q22" s="85" t="s">
        <v>1288</v>
      </c>
      <c r="R22" s="85" t="s">
        <v>1289</v>
      </c>
      <c r="S22" s="85" t="s">
        <v>1481</v>
      </c>
      <c r="T22" s="85" t="s">
        <v>2450</v>
      </c>
      <c r="U22" s="85" t="s">
        <v>3394</v>
      </c>
      <c r="V22" s="85" t="s">
        <v>1818</v>
      </c>
      <c r="W22" s="85">
        <v>0</v>
      </c>
      <c r="X22" s="88">
        <v>45817</v>
      </c>
      <c r="Y22" s="88">
        <v>45817</v>
      </c>
      <c r="Z22" s="88">
        <v>45818</v>
      </c>
      <c r="AA22" s="88" t="s">
        <v>2383</v>
      </c>
      <c r="AB22" s="88" t="s">
        <v>3465</v>
      </c>
      <c r="AC22" s="85" t="s">
        <v>3406</v>
      </c>
      <c r="AD22" s="85" t="s">
        <v>1815</v>
      </c>
      <c r="AE22" s="85">
        <v>322</v>
      </c>
      <c r="AF22" s="85">
        <v>0</v>
      </c>
      <c r="AG22" s="85">
        <v>0</v>
      </c>
      <c r="AH22" s="85" t="s">
        <v>2383</v>
      </c>
      <c r="AI22" s="85" t="s">
        <v>3477</v>
      </c>
      <c r="AK22" s="89"/>
      <c r="AL22" s="121" t="b" cm="1">
        <f t="array" ref="AL22">IF(B22&lt;&gt;"",IF(AND(AN22:AO22=TRUE),TRUE,FALSE),"")</f>
        <v>1</v>
      </c>
      <c r="AM22" s="121" t="str">
        <f t="shared" si="4"/>
        <v>2A00600000011120250610_2A00600000011120250610</v>
      </c>
      <c r="AN22" s="121" t="b">
        <f>IF($B22&lt;&gt;"",ISNA(VLOOKUP(AM22, AN$7:AN21, 1, 0)),"")</f>
        <v>1</v>
      </c>
      <c r="AO22" s="121" t="b">
        <f t="shared" si="1"/>
        <v>1</v>
      </c>
      <c r="AP22" s="121" t="b">
        <f t="shared" si="2"/>
        <v>1</v>
      </c>
    </row>
    <row r="23" spans="2:42">
      <c r="B23" s="85">
        <f t="shared" si="3"/>
        <v>12</v>
      </c>
      <c r="C23" s="85" t="s">
        <v>3481</v>
      </c>
      <c r="D23" s="85" t="s">
        <v>3481</v>
      </c>
      <c r="E23" s="85">
        <v>12</v>
      </c>
      <c r="F23" s="85">
        <f t="shared" si="0"/>
        <v>1</v>
      </c>
      <c r="G23" s="85">
        <v>0</v>
      </c>
      <c r="H23" s="85" t="s">
        <v>3391</v>
      </c>
      <c r="I23" s="85" t="s">
        <v>3465</v>
      </c>
      <c r="J23" s="85" t="s">
        <v>10</v>
      </c>
      <c r="K23" s="85" t="s">
        <v>1526</v>
      </c>
      <c r="L23" s="85" t="s">
        <v>3466</v>
      </c>
      <c r="M23" s="85" t="s">
        <v>3407</v>
      </c>
      <c r="N23" s="85" t="s">
        <v>3475</v>
      </c>
      <c r="O23" s="85" t="s">
        <v>223</v>
      </c>
      <c r="P23" s="85" t="s">
        <v>3476</v>
      </c>
      <c r="Q23" s="85" t="s">
        <v>1288</v>
      </c>
      <c r="R23" s="85" t="s">
        <v>1289</v>
      </c>
      <c r="S23" s="85" t="s">
        <v>1479</v>
      </c>
      <c r="T23" s="85" t="s">
        <v>1480</v>
      </c>
      <c r="U23" s="85" t="s">
        <v>3394</v>
      </c>
      <c r="V23" s="85" t="s">
        <v>1818</v>
      </c>
      <c r="W23" s="85">
        <v>0</v>
      </c>
      <c r="X23" s="88">
        <v>45817</v>
      </c>
      <c r="Y23" s="88">
        <v>45817</v>
      </c>
      <c r="Z23" s="88">
        <v>45818</v>
      </c>
      <c r="AA23" s="88" t="s">
        <v>2383</v>
      </c>
      <c r="AB23" s="88" t="s">
        <v>3465</v>
      </c>
      <c r="AC23" s="85" t="s">
        <v>3406</v>
      </c>
      <c r="AD23" s="85" t="s">
        <v>1815</v>
      </c>
      <c r="AE23" s="85">
        <v>402</v>
      </c>
      <c r="AF23" s="85">
        <v>0</v>
      </c>
      <c r="AG23" s="85">
        <v>0</v>
      </c>
      <c r="AH23" s="85" t="s">
        <v>2383</v>
      </c>
      <c r="AI23" s="85" t="s">
        <v>3477</v>
      </c>
      <c r="AK23" s="89"/>
      <c r="AL23" s="121" t="b" cm="1">
        <f t="array" ref="AL23">IF(B23&lt;&gt;"",IF(AND(AN23:AO23=TRUE),TRUE,FALSE),"")</f>
        <v>1</v>
      </c>
      <c r="AM23" s="121" t="str">
        <f t="shared" si="4"/>
        <v>2A00600000012120250610_2A00600000012120250610</v>
      </c>
      <c r="AN23" s="121" t="b">
        <f>IF($B23&lt;&gt;"",ISNA(VLOOKUP(AM23, AN$7:AN22, 1, 0)),"")</f>
        <v>1</v>
      </c>
      <c r="AO23" s="121" t="b">
        <f t="shared" si="1"/>
        <v>1</v>
      </c>
      <c r="AP23" s="121" t="b">
        <f t="shared" si="2"/>
        <v>1</v>
      </c>
    </row>
    <row r="24" spans="2:42">
      <c r="B24" s="85">
        <f t="shared" si="3"/>
        <v>13</v>
      </c>
      <c r="C24" s="85" t="s">
        <v>3482</v>
      </c>
      <c r="D24" s="85" t="s">
        <v>3482</v>
      </c>
      <c r="E24" s="85">
        <v>13</v>
      </c>
      <c r="F24" s="85">
        <f t="shared" si="0"/>
        <v>1</v>
      </c>
      <c r="G24" s="85">
        <v>0</v>
      </c>
      <c r="H24" s="85" t="s">
        <v>3391</v>
      </c>
      <c r="I24" s="85" t="s">
        <v>3465</v>
      </c>
      <c r="J24" s="85" t="s">
        <v>10</v>
      </c>
      <c r="K24" s="85" t="s">
        <v>1526</v>
      </c>
      <c r="L24" s="85" t="s">
        <v>3466</v>
      </c>
      <c r="M24" s="85" t="s">
        <v>3425</v>
      </c>
      <c r="N24" s="85" t="s">
        <v>2676</v>
      </c>
      <c r="O24" s="85" t="s">
        <v>81</v>
      </c>
      <c r="P24" s="85" t="s">
        <v>2676</v>
      </c>
      <c r="Q24" s="85" t="s">
        <v>1288</v>
      </c>
      <c r="R24" s="85" t="s">
        <v>1289</v>
      </c>
      <c r="S24" s="85" t="s">
        <v>630</v>
      </c>
      <c r="T24" s="85" t="s">
        <v>1487</v>
      </c>
      <c r="U24" s="85" t="s">
        <v>3394</v>
      </c>
      <c r="V24" s="85" t="s">
        <v>1818</v>
      </c>
      <c r="W24" s="85">
        <v>46</v>
      </c>
      <c r="X24" s="88">
        <v>45817</v>
      </c>
      <c r="Y24" s="88">
        <v>45817</v>
      </c>
      <c r="Z24" s="88">
        <v>45818</v>
      </c>
      <c r="AA24" s="88" t="s">
        <v>2383</v>
      </c>
      <c r="AB24" s="88" t="s">
        <v>3465</v>
      </c>
      <c r="AC24" s="85" t="s">
        <v>3406</v>
      </c>
      <c r="AD24" s="85" t="s">
        <v>1815</v>
      </c>
      <c r="AE24" s="85">
        <v>0</v>
      </c>
      <c r="AF24" s="85">
        <v>0</v>
      </c>
      <c r="AG24" s="85">
        <v>0</v>
      </c>
      <c r="AH24" s="85" t="s">
        <v>2388</v>
      </c>
      <c r="AI24" s="85" t="s">
        <v>3426</v>
      </c>
      <c r="AK24" s="89"/>
      <c r="AL24" s="121" t="b" cm="1">
        <f t="array" ref="AL24">IF(B24&lt;&gt;"",IF(AND(AN24:AO24=TRUE),TRUE,FALSE),"")</f>
        <v>1</v>
      </c>
      <c r="AM24" s="121" t="str">
        <f t="shared" si="4"/>
        <v>2A00600000013120250610_2A00600000013120250610</v>
      </c>
      <c r="AN24" s="121" t="b">
        <f>IF($B24&lt;&gt;"",ISNA(VLOOKUP(AM24, AN$7:AN23, 1, 0)),"")</f>
        <v>1</v>
      </c>
      <c r="AO24" s="121" t="b">
        <f t="shared" si="1"/>
        <v>1</v>
      </c>
      <c r="AP24" s="121" t="b">
        <f t="shared" si="2"/>
        <v>1</v>
      </c>
    </row>
    <row r="25" spans="2:42">
      <c r="B25" s="85">
        <f t="shared" si="3"/>
        <v>14</v>
      </c>
      <c r="C25" s="85" t="s">
        <v>3483</v>
      </c>
      <c r="D25" s="85" t="s">
        <v>3483</v>
      </c>
      <c r="E25" s="85">
        <v>14</v>
      </c>
      <c r="F25" s="85">
        <f t="shared" si="0"/>
        <v>1</v>
      </c>
      <c r="G25" s="85">
        <v>0</v>
      </c>
      <c r="H25" s="85" t="s">
        <v>3391</v>
      </c>
      <c r="I25" s="85" t="s">
        <v>3465</v>
      </c>
      <c r="J25" s="85" t="s">
        <v>10</v>
      </c>
      <c r="K25" s="85" t="s">
        <v>1526</v>
      </c>
      <c r="L25" s="85" t="s">
        <v>3466</v>
      </c>
      <c r="M25" s="85" t="s">
        <v>3425</v>
      </c>
      <c r="N25" s="85" t="s">
        <v>2676</v>
      </c>
      <c r="O25" s="85" t="s">
        <v>81</v>
      </c>
      <c r="P25" s="85" t="s">
        <v>2676</v>
      </c>
      <c r="Q25" s="85" t="s">
        <v>1288</v>
      </c>
      <c r="R25" s="85" t="s">
        <v>1289</v>
      </c>
      <c r="S25" s="85" t="s">
        <v>1471</v>
      </c>
      <c r="T25" s="85" t="s">
        <v>1472</v>
      </c>
      <c r="U25" s="85" t="s">
        <v>3394</v>
      </c>
      <c r="V25" s="85" t="s">
        <v>1818</v>
      </c>
      <c r="W25" s="85">
        <v>61</v>
      </c>
      <c r="X25" s="88">
        <v>45817</v>
      </c>
      <c r="Y25" s="88">
        <v>45817</v>
      </c>
      <c r="Z25" s="88">
        <v>45818</v>
      </c>
      <c r="AA25" s="88" t="s">
        <v>2383</v>
      </c>
      <c r="AB25" s="88" t="s">
        <v>3465</v>
      </c>
      <c r="AC25" s="85" t="s">
        <v>3406</v>
      </c>
      <c r="AD25" s="85" t="s">
        <v>1815</v>
      </c>
      <c r="AE25" s="85">
        <v>0</v>
      </c>
      <c r="AF25" s="85">
        <v>0</v>
      </c>
      <c r="AG25" s="85">
        <v>0</v>
      </c>
      <c r="AH25" s="85" t="s">
        <v>2388</v>
      </c>
      <c r="AI25" s="85" t="s">
        <v>3426</v>
      </c>
      <c r="AK25" s="89"/>
      <c r="AL25" s="121" t="b" cm="1">
        <f t="array" ref="AL25">IF(B25&lt;&gt;"",IF(AND(AN25:AO25=TRUE),TRUE,FALSE),"")</f>
        <v>1</v>
      </c>
      <c r="AM25" s="121" t="str">
        <f t="shared" si="4"/>
        <v>2A00600000014120250610_2A00600000014120250610</v>
      </c>
      <c r="AN25" s="121" t="b">
        <f>IF($B25&lt;&gt;"",ISNA(VLOOKUP(AM25, AN$7:AN24, 1, 0)),"")</f>
        <v>1</v>
      </c>
      <c r="AO25" s="121" t="b">
        <f t="shared" si="1"/>
        <v>1</v>
      </c>
      <c r="AP25" s="121" t="b">
        <f t="shared" si="2"/>
        <v>1</v>
      </c>
    </row>
    <row r="26" spans="2:42">
      <c r="B26" s="85">
        <f t="shared" si="3"/>
        <v>15</v>
      </c>
      <c r="C26" s="85" t="s">
        <v>3484</v>
      </c>
      <c r="D26" s="85" t="s">
        <v>3484</v>
      </c>
      <c r="E26" s="85">
        <v>15</v>
      </c>
      <c r="F26" s="85">
        <f t="shared" si="0"/>
        <v>1</v>
      </c>
      <c r="G26" s="85">
        <v>0</v>
      </c>
      <c r="H26" s="85" t="s">
        <v>3391</v>
      </c>
      <c r="I26" s="85" t="s">
        <v>3465</v>
      </c>
      <c r="J26" s="85" t="s">
        <v>10</v>
      </c>
      <c r="K26" s="85" t="s">
        <v>1526</v>
      </c>
      <c r="L26" s="85" t="s">
        <v>3466</v>
      </c>
      <c r="M26" s="85" t="s">
        <v>3425</v>
      </c>
      <c r="N26" s="85" t="s">
        <v>2676</v>
      </c>
      <c r="O26" s="85" t="s">
        <v>81</v>
      </c>
      <c r="P26" s="85" t="s">
        <v>2676</v>
      </c>
      <c r="Q26" s="85" t="s">
        <v>1288</v>
      </c>
      <c r="R26" s="85" t="s">
        <v>1289</v>
      </c>
      <c r="S26" s="85" t="s">
        <v>1474</v>
      </c>
      <c r="T26" s="85" t="s">
        <v>2447</v>
      </c>
      <c r="U26" s="85" t="s">
        <v>3394</v>
      </c>
      <c r="V26" s="85" t="s">
        <v>1818</v>
      </c>
      <c r="W26" s="85">
        <v>5</v>
      </c>
      <c r="X26" s="88">
        <v>45817</v>
      </c>
      <c r="Y26" s="88">
        <v>45817</v>
      </c>
      <c r="Z26" s="88">
        <v>45818</v>
      </c>
      <c r="AA26" s="88" t="s">
        <v>2383</v>
      </c>
      <c r="AB26" s="88" t="s">
        <v>3465</v>
      </c>
      <c r="AC26" s="85" t="s">
        <v>3406</v>
      </c>
      <c r="AD26" s="85" t="s">
        <v>1815</v>
      </c>
      <c r="AE26" s="85">
        <v>0</v>
      </c>
      <c r="AF26" s="85">
        <v>0</v>
      </c>
      <c r="AG26" s="85">
        <v>0</v>
      </c>
      <c r="AH26" s="85" t="s">
        <v>2388</v>
      </c>
      <c r="AI26" s="85" t="s">
        <v>3426</v>
      </c>
      <c r="AK26" s="89"/>
      <c r="AL26" s="121" t="b" cm="1">
        <f t="array" ref="AL26">IF(B26&lt;&gt;"",IF(AND(AN26:AO26=TRUE),TRUE,FALSE),"")</f>
        <v>1</v>
      </c>
      <c r="AM26" s="121" t="str">
        <f t="shared" si="4"/>
        <v>2A00600000015120250610_2A00600000015120250610</v>
      </c>
      <c r="AN26" s="121" t="b">
        <f>IF($B26&lt;&gt;"",ISNA(VLOOKUP(AM26, AN$7:AN25, 1, 0)),"")</f>
        <v>1</v>
      </c>
      <c r="AO26" s="121" t="b">
        <f t="shared" si="1"/>
        <v>1</v>
      </c>
      <c r="AP26" s="121" t="b">
        <f t="shared" si="2"/>
        <v>1</v>
      </c>
    </row>
    <row r="27" spans="2:42">
      <c r="B27" s="85">
        <f t="shared" si="3"/>
        <v>16</v>
      </c>
      <c r="C27" s="85" t="s">
        <v>3485</v>
      </c>
      <c r="D27" s="85" t="s">
        <v>3485</v>
      </c>
      <c r="E27" s="85">
        <v>16</v>
      </c>
      <c r="F27" s="85">
        <f t="shared" si="0"/>
        <v>1</v>
      </c>
      <c r="G27" s="85">
        <v>0</v>
      </c>
      <c r="H27" s="85" t="s">
        <v>3391</v>
      </c>
      <c r="I27" s="85" t="s">
        <v>3465</v>
      </c>
      <c r="J27" s="85" t="s">
        <v>10</v>
      </c>
      <c r="K27" s="85" t="s">
        <v>1526</v>
      </c>
      <c r="L27" s="85" t="s">
        <v>3466</v>
      </c>
      <c r="M27" s="85" t="s">
        <v>3425</v>
      </c>
      <c r="N27" s="85" t="s">
        <v>2676</v>
      </c>
      <c r="O27" s="85" t="s">
        <v>81</v>
      </c>
      <c r="P27" s="85" t="s">
        <v>2676</v>
      </c>
      <c r="Q27" s="85" t="s">
        <v>1288</v>
      </c>
      <c r="R27" s="85" t="s">
        <v>1289</v>
      </c>
      <c r="S27" s="85" t="s">
        <v>1476</v>
      </c>
      <c r="T27" s="85" t="s">
        <v>2464</v>
      </c>
      <c r="U27" s="85" t="s">
        <v>3394</v>
      </c>
      <c r="V27" s="85" t="s">
        <v>1818</v>
      </c>
      <c r="W27" s="85">
        <v>1</v>
      </c>
      <c r="X27" s="88">
        <v>45817</v>
      </c>
      <c r="Y27" s="88">
        <v>45817</v>
      </c>
      <c r="Z27" s="88">
        <v>45818</v>
      </c>
      <c r="AA27" s="88" t="s">
        <v>2383</v>
      </c>
      <c r="AB27" s="88" t="s">
        <v>3465</v>
      </c>
      <c r="AC27" s="85" t="s">
        <v>3406</v>
      </c>
      <c r="AD27" s="85" t="s">
        <v>1815</v>
      </c>
      <c r="AE27" s="85">
        <v>0</v>
      </c>
      <c r="AF27" s="85">
        <v>0</v>
      </c>
      <c r="AG27" s="85">
        <v>0</v>
      </c>
      <c r="AH27" s="85" t="s">
        <v>2388</v>
      </c>
      <c r="AI27" s="85" t="s">
        <v>3426</v>
      </c>
      <c r="AK27" s="89"/>
      <c r="AL27" s="121" t="b" cm="1">
        <f t="array" ref="AL27">IF(B27&lt;&gt;"",IF(AND(AN27:AO27=TRUE),TRUE,FALSE),"")</f>
        <v>1</v>
      </c>
      <c r="AM27" s="121" t="str">
        <f>IF($B27&lt;&gt;"",C27&amp;"_"&amp;D27,"")</f>
        <v>2A00600000016120250610_2A00600000016120250610</v>
      </c>
      <c r="AN27" s="121" t="b">
        <f>IF($B27&lt;&gt;"",ISNA(VLOOKUP(AM27, AN$7:AN26, 1, 0)),"")</f>
        <v>1</v>
      </c>
      <c r="AO27" s="121" t="b">
        <f t="shared" si="1"/>
        <v>1</v>
      </c>
      <c r="AP27" s="121" t="b">
        <f t="shared" si="2"/>
        <v>1</v>
      </c>
    </row>
    <row r="28" spans="2:42">
      <c r="B28" s="85">
        <f t="shared" si="3"/>
        <v>17</v>
      </c>
      <c r="C28" s="85" t="s">
        <v>3486</v>
      </c>
      <c r="D28" s="85" t="s">
        <v>3486</v>
      </c>
      <c r="E28" s="85">
        <v>17</v>
      </c>
      <c r="F28" s="85">
        <f t="shared" si="0"/>
        <v>1</v>
      </c>
      <c r="G28" s="85">
        <v>0</v>
      </c>
      <c r="H28" s="85" t="s">
        <v>3391</v>
      </c>
      <c r="I28" s="85" t="s">
        <v>3465</v>
      </c>
      <c r="J28" s="85" t="s">
        <v>10</v>
      </c>
      <c r="K28" s="85" t="s">
        <v>1526</v>
      </c>
      <c r="L28" s="85" t="s">
        <v>3466</v>
      </c>
      <c r="M28" s="85" t="s">
        <v>3425</v>
      </c>
      <c r="N28" s="85" t="s">
        <v>2676</v>
      </c>
      <c r="O28" s="85" t="s">
        <v>81</v>
      </c>
      <c r="P28" s="85" t="s">
        <v>2676</v>
      </c>
      <c r="Q28" s="85" t="s">
        <v>1288</v>
      </c>
      <c r="R28" s="85" t="s">
        <v>1289</v>
      </c>
      <c r="S28" s="85" t="s">
        <v>1477</v>
      </c>
      <c r="T28" s="85" t="s">
        <v>2462</v>
      </c>
      <c r="U28" s="85" t="s">
        <v>3394</v>
      </c>
      <c r="V28" s="85" t="s">
        <v>1818</v>
      </c>
      <c r="W28" s="85">
        <v>2</v>
      </c>
      <c r="X28" s="88">
        <v>45817</v>
      </c>
      <c r="Y28" s="88">
        <v>45817</v>
      </c>
      <c r="Z28" s="88">
        <v>45818</v>
      </c>
      <c r="AA28" s="88" t="s">
        <v>2383</v>
      </c>
      <c r="AB28" s="88" t="s">
        <v>3465</v>
      </c>
      <c r="AC28" s="85" t="s">
        <v>3406</v>
      </c>
      <c r="AD28" s="85" t="s">
        <v>1815</v>
      </c>
      <c r="AE28" s="85">
        <v>0</v>
      </c>
      <c r="AF28" s="85">
        <v>0</v>
      </c>
      <c r="AG28" s="85">
        <v>0</v>
      </c>
      <c r="AH28" s="85" t="s">
        <v>2388</v>
      </c>
      <c r="AI28" s="85" t="s">
        <v>3426</v>
      </c>
      <c r="AK28" s="89"/>
      <c r="AL28" s="121" t="b" cm="1">
        <f t="array" ref="AL28">IF(B28&lt;&gt;"",IF(AND(AN28:AO28=TRUE),TRUE,FALSE),"")</f>
        <v>1</v>
      </c>
      <c r="AM28" s="121" t="str">
        <f t="shared" si="4"/>
        <v>2A00600000017120250610_2A00600000017120250610</v>
      </c>
      <c r="AN28" s="121" t="b">
        <f>IF($B28&lt;&gt;"",ISNA(VLOOKUP(AM28, AN$7:AN27, 1, 0)),"")</f>
        <v>1</v>
      </c>
      <c r="AO28" s="121" t="b">
        <f t="shared" si="1"/>
        <v>1</v>
      </c>
      <c r="AP28" s="121" t="b">
        <f t="shared" si="2"/>
        <v>1</v>
      </c>
    </row>
    <row r="29" spans="2:42">
      <c r="B29" s="85">
        <f t="shared" si="3"/>
        <v>18</v>
      </c>
      <c r="C29" s="85" t="s">
        <v>3487</v>
      </c>
      <c r="D29" s="85" t="s">
        <v>3487</v>
      </c>
      <c r="E29" s="85">
        <v>22</v>
      </c>
      <c r="F29" s="85">
        <f t="shared" si="0"/>
        <v>1</v>
      </c>
      <c r="G29" s="85">
        <v>0</v>
      </c>
      <c r="H29" s="85" t="s">
        <v>3391</v>
      </c>
      <c r="I29" s="85" t="s">
        <v>3465</v>
      </c>
      <c r="J29" s="85" t="s">
        <v>10</v>
      </c>
      <c r="K29" s="85" t="s">
        <v>1526</v>
      </c>
      <c r="L29" s="85" t="s">
        <v>3466</v>
      </c>
      <c r="M29" s="85" t="s">
        <v>3427</v>
      </c>
      <c r="N29" s="85" t="s">
        <v>2697</v>
      </c>
      <c r="O29" s="85" t="s">
        <v>61</v>
      </c>
      <c r="P29" s="85" t="s">
        <v>2697</v>
      </c>
      <c r="Q29" s="85" t="s">
        <v>1288</v>
      </c>
      <c r="R29" s="85" t="s">
        <v>1289</v>
      </c>
      <c r="S29" s="85" t="s">
        <v>1476</v>
      </c>
      <c r="T29" s="85" t="s">
        <v>2464</v>
      </c>
      <c r="U29" s="85" t="s">
        <v>3394</v>
      </c>
      <c r="V29" s="85" t="s">
        <v>1818</v>
      </c>
      <c r="W29" s="85">
        <v>7</v>
      </c>
      <c r="X29" s="88">
        <v>45817</v>
      </c>
      <c r="Y29" s="88">
        <v>45817</v>
      </c>
      <c r="Z29" s="88">
        <v>45818</v>
      </c>
      <c r="AA29" s="88" t="s">
        <v>2383</v>
      </c>
      <c r="AB29" s="88" t="s">
        <v>3465</v>
      </c>
      <c r="AC29" s="85" t="s">
        <v>3406</v>
      </c>
      <c r="AD29" s="85" t="s">
        <v>1815</v>
      </c>
      <c r="AE29" s="85">
        <v>0</v>
      </c>
      <c r="AF29" s="85">
        <v>0</v>
      </c>
      <c r="AG29" s="85">
        <v>0</v>
      </c>
      <c r="AH29" s="85" t="s">
        <v>2388</v>
      </c>
      <c r="AI29" s="85" t="s">
        <v>3428</v>
      </c>
      <c r="AK29" s="89"/>
      <c r="AL29" s="121" t="b" cm="1">
        <f t="array" ref="AL29">IF(B29&lt;&gt;"",IF(AND(AN29:AO29=TRUE),TRUE,FALSE),"")</f>
        <v>1</v>
      </c>
      <c r="AM29" s="121" t="str">
        <f t="shared" si="4"/>
        <v>2A00600000022120250610_2A00600000022120250610</v>
      </c>
      <c r="AN29" s="121" t="b">
        <f>IF($B29&lt;&gt;"",ISNA(VLOOKUP(AM29, AN$7:AN28, 1, 0)),"")</f>
        <v>1</v>
      </c>
      <c r="AO29" s="121" t="b">
        <f t="shared" si="1"/>
        <v>1</v>
      </c>
      <c r="AP29" s="121" t="b">
        <f t="shared" si="2"/>
        <v>1</v>
      </c>
    </row>
    <row r="30" spans="2:42">
      <c r="B30" s="85">
        <f t="shared" si="3"/>
        <v>19</v>
      </c>
      <c r="C30" s="85" t="s">
        <v>3488</v>
      </c>
      <c r="D30" s="85" t="s">
        <v>3488</v>
      </c>
      <c r="E30" s="85">
        <v>23</v>
      </c>
      <c r="F30" s="85">
        <f t="shared" si="0"/>
        <v>1</v>
      </c>
      <c r="G30" s="85">
        <v>0</v>
      </c>
      <c r="H30" s="85" t="s">
        <v>3391</v>
      </c>
      <c r="I30" s="85" t="s">
        <v>3465</v>
      </c>
      <c r="J30" s="85" t="s">
        <v>10</v>
      </c>
      <c r="K30" s="85" t="s">
        <v>1526</v>
      </c>
      <c r="L30" s="85" t="s">
        <v>3466</v>
      </c>
      <c r="M30" s="85" t="s">
        <v>3427</v>
      </c>
      <c r="N30" s="85" t="s">
        <v>2697</v>
      </c>
      <c r="O30" s="85" t="s">
        <v>61</v>
      </c>
      <c r="P30" s="85" t="s">
        <v>2697</v>
      </c>
      <c r="Q30" s="85" t="s">
        <v>1288</v>
      </c>
      <c r="R30" s="85" t="s">
        <v>1289</v>
      </c>
      <c r="S30" s="85" t="s">
        <v>1477</v>
      </c>
      <c r="T30" s="85" t="s">
        <v>2462</v>
      </c>
      <c r="U30" s="85" t="s">
        <v>3394</v>
      </c>
      <c r="V30" s="85" t="s">
        <v>1818</v>
      </c>
      <c r="W30" s="85">
        <v>3</v>
      </c>
      <c r="X30" s="88">
        <v>45817</v>
      </c>
      <c r="Y30" s="88">
        <v>45817</v>
      </c>
      <c r="Z30" s="88">
        <v>45818</v>
      </c>
      <c r="AA30" s="88" t="s">
        <v>2383</v>
      </c>
      <c r="AB30" s="88" t="s">
        <v>3465</v>
      </c>
      <c r="AC30" s="85" t="s">
        <v>3406</v>
      </c>
      <c r="AD30" s="85" t="s">
        <v>1815</v>
      </c>
      <c r="AE30" s="85">
        <v>0</v>
      </c>
      <c r="AF30" s="85">
        <v>0</v>
      </c>
      <c r="AG30" s="85">
        <v>0</v>
      </c>
      <c r="AH30" s="85" t="s">
        <v>2388</v>
      </c>
      <c r="AI30" s="85" t="s">
        <v>3428</v>
      </c>
      <c r="AK30" s="89"/>
      <c r="AL30" s="121" t="b" cm="1">
        <f t="array" ref="AL30">IF(B30&lt;&gt;"",IF(AND(AN30:AO30=TRUE),TRUE,FALSE),"")</f>
        <v>1</v>
      </c>
      <c r="AM30" s="121" t="str">
        <f t="shared" si="4"/>
        <v>2A00600000023120250610_2A00600000023120250610</v>
      </c>
      <c r="AN30" s="121" t="b">
        <f>IF($B30&lt;&gt;"",ISNA(VLOOKUP(AM30, AN$7:AN29, 1, 0)),"")</f>
        <v>1</v>
      </c>
      <c r="AO30" s="121" t="b">
        <f t="shared" si="1"/>
        <v>1</v>
      </c>
      <c r="AP30" s="121" t="b">
        <f t="shared" si="2"/>
        <v>1</v>
      </c>
    </row>
    <row r="31" spans="2:42">
      <c r="C31" s="156"/>
      <c r="D31" s="156"/>
      <c r="E31" s="156"/>
      <c r="F31" s="156" t="str">
        <f>IF(B31="","",IF(AND(Z31&gt;=$E$8,Z31&lt;=$F$8),1,0))</f>
        <v/>
      </c>
      <c r="G31" s="156"/>
      <c r="H31" s="156" t="s">
        <v>3391</v>
      </c>
      <c r="I31" s="156"/>
      <c r="J31" s="156"/>
      <c r="K31" s="156"/>
      <c r="L31" s="156"/>
      <c r="M31" s="156"/>
      <c r="N31" s="156"/>
      <c r="O31" s="156"/>
      <c r="P31" s="156"/>
      <c r="Q31" s="156"/>
      <c r="R31" s="156"/>
      <c r="S31" s="156"/>
      <c r="T31" s="156"/>
      <c r="U31" s="156"/>
      <c r="V31" s="156"/>
      <c r="W31" s="157"/>
      <c r="X31" s="158"/>
      <c r="Y31" s="158"/>
      <c r="Z31" s="158"/>
      <c r="AA31" s="158"/>
      <c r="AB31" s="158"/>
      <c r="AC31" s="156"/>
      <c r="AD31" s="156"/>
      <c r="AE31" s="156"/>
      <c r="AF31" s="156"/>
      <c r="AG31" s="156"/>
      <c r="AH31" s="156"/>
      <c r="AI31" s="157"/>
      <c r="AJ31" s="156"/>
      <c r="AK31" s="159"/>
      <c r="AL31" s="160" t="str">
        <f t="array" ref="AL31">IF(B31&lt;&gt;"",IF(AND(AN31:AO31=TRUE),TRUE,FALSE),"")</f>
        <v/>
      </c>
      <c r="AM31" s="160" t="str">
        <f>IF($B31&lt;&gt;"",C31&amp;"_"&amp;D31,"")</f>
        <v/>
      </c>
      <c r="AN31" s="160" t="str">
        <f>IF($B31&lt;&gt;"",ISNA(VLOOKUP(AM31, AN$7:AN30, 1, 0)),"")</f>
        <v/>
      </c>
      <c r="AO31" s="160" t="str">
        <f>IF($B31&lt;&gt;"",AND(COUNTA(C31:E31,H31:W31,Z31:AD31,AH31)=25),"")</f>
        <v/>
      </c>
      <c r="AP31" s="160" t="str">
        <f>IF($B31="","",IF(G31=10,IF(Y31&lt;&gt;"",TRUE,FALSE),TRUE))</f>
        <v/>
      </c>
    </row>
    <row r="32" spans="2:42">
      <c r="AK32" s="85" t="s">
        <v>3489</v>
      </c>
      <c r="AL32" s="85" t="s">
        <v>3489</v>
      </c>
      <c r="AM32" s="85" t="s">
        <v>3489</v>
      </c>
      <c r="AN32" s="85" t="s">
        <v>3489</v>
      </c>
      <c r="AO32" s="85" t="s">
        <v>3489</v>
      </c>
      <c r="AP32" s="85" t="s">
        <v>3489</v>
      </c>
    </row>
  </sheetData>
  <phoneticPr fontId="3"/>
  <pageMargins left="0.7" right="0.7" top="0.75" bottom="0.75" header="0.3" footer="0.3"/>
  <pageSetup paperSize="9" orientation="portrait" r:id="rId1"/>
  <legacy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B7CE-71E4-4FDD-B402-52CF34975ACD}">
  <dimension ref="A1:B9"/>
  <sheetViews>
    <sheetView workbookViewId="0">
      <selection activeCell="D14" sqref="D14"/>
    </sheetView>
  </sheetViews>
  <sheetFormatPr defaultRowHeight="18"/>
  <sheetData>
    <row r="1" spans="1:2">
      <c r="A1" t="s">
        <v>1880</v>
      </c>
    </row>
    <row r="2" spans="1:2">
      <c r="B2" t="s">
        <v>1879</v>
      </c>
    </row>
    <row r="3" spans="1:2">
      <c r="A3" t="s">
        <v>1881</v>
      </c>
    </row>
    <row r="4" spans="1:2">
      <c r="A4" t="s">
        <v>1882</v>
      </c>
    </row>
    <row r="5" spans="1:2">
      <c r="A5" t="s">
        <v>1883</v>
      </c>
    </row>
    <row r="6" spans="1:2">
      <c r="A6" t="s">
        <v>1884</v>
      </c>
    </row>
    <row r="7" spans="1:2">
      <c r="A7" t="s">
        <v>2372</v>
      </c>
    </row>
    <row r="8" spans="1:2">
      <c r="A8" t="s">
        <v>3299</v>
      </c>
    </row>
    <row r="9" spans="1:2">
      <c r="A9" t="s">
        <v>3300</v>
      </c>
    </row>
  </sheetData>
  <phoneticPr fontI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5BFF-2939-4EE8-8AA2-30D722CDC140}">
  <dimension ref="A1:AD19"/>
  <sheetViews>
    <sheetView workbookViewId="0">
      <pane ySplit="3" topLeftCell="A4" activePane="bottomLeft" state="frozen"/>
      <selection pane="bottomLeft" activeCell="G4" sqref="G4"/>
    </sheetView>
  </sheetViews>
  <sheetFormatPr defaultColWidth="8.58203125" defaultRowHeight="10.5" outlineLevelCol="1"/>
  <cols>
    <col min="1" max="1" width="4.58203125" style="2" customWidth="1"/>
    <col min="2" max="2" width="8.58203125" style="2" hidden="1" customWidth="1" outlineLevel="1"/>
    <col min="3" max="3" width="3.83203125" style="2" customWidth="1" collapsed="1"/>
    <col min="4" max="4" width="3.58203125" style="2" customWidth="1"/>
    <col min="5" max="6" width="5.83203125" style="2" customWidth="1"/>
    <col min="7" max="7" width="4.33203125" style="3" customWidth="1"/>
    <col min="8" max="8" width="11.33203125" style="2" customWidth="1"/>
    <col min="9" max="9" width="4.83203125" style="2" customWidth="1"/>
    <col min="10" max="10" width="7.33203125" style="2" customWidth="1"/>
    <col min="11" max="11" width="4.33203125" style="2" customWidth="1"/>
    <col min="12" max="12" width="6.83203125" style="2" customWidth="1"/>
    <col min="13" max="13" width="7.83203125" style="2" customWidth="1"/>
    <col min="14" max="14" width="4.58203125" style="3" customWidth="1"/>
    <col min="15" max="15" width="8.83203125" style="2" customWidth="1"/>
    <col min="16" max="16" width="5.08203125" style="2" customWidth="1"/>
    <col min="17" max="17" width="3.33203125" style="2" customWidth="1"/>
    <col min="18" max="18" width="5.58203125" style="2" customWidth="1"/>
    <col min="19" max="19" width="2.83203125" style="2" hidden="1" customWidth="1" outlineLevel="1"/>
    <col min="20" max="20" width="4.83203125" style="2" customWidth="1" collapsed="1"/>
    <col min="21" max="21" width="6.58203125" style="2" customWidth="1"/>
    <col min="22" max="22" width="5.33203125" style="2" customWidth="1"/>
    <col min="23" max="23" width="8.58203125" style="2" hidden="1" customWidth="1" outlineLevel="1"/>
    <col min="24" max="24" width="6.75" style="2" customWidth="1" collapsed="1"/>
    <col min="25" max="25" width="4.83203125" style="2" customWidth="1"/>
    <col min="26" max="26" width="5.83203125" style="2" customWidth="1" collapsed="1"/>
    <col min="27" max="27" width="5.08203125" style="2" customWidth="1"/>
    <col min="28" max="28" width="9.08203125" style="2" customWidth="1"/>
    <col min="29" max="16384" width="8.58203125" style="2"/>
  </cols>
  <sheetData>
    <row r="1" spans="1:30" ht="9" customHeight="1">
      <c r="A1" s="13"/>
      <c r="B1" s="13"/>
      <c r="C1" s="13" t="s">
        <v>1297</v>
      </c>
      <c r="D1" s="13" t="s">
        <v>1297</v>
      </c>
      <c r="E1" s="13" t="s">
        <v>1297</v>
      </c>
      <c r="F1" s="13" t="s">
        <v>1297</v>
      </c>
      <c r="G1" s="14" t="s">
        <v>1297</v>
      </c>
      <c r="H1" s="13"/>
      <c r="I1" s="13" t="s">
        <v>1297</v>
      </c>
      <c r="J1" s="13"/>
      <c r="K1" s="13" t="s">
        <v>1297</v>
      </c>
      <c r="L1" s="13"/>
      <c r="M1" s="13" t="s">
        <v>1297</v>
      </c>
      <c r="N1" s="14" t="s">
        <v>1297</v>
      </c>
      <c r="O1" s="13"/>
      <c r="P1" s="14" t="s">
        <v>1297</v>
      </c>
      <c r="Q1" s="14" t="s">
        <v>1297</v>
      </c>
      <c r="R1" s="13" t="s">
        <v>1297</v>
      </c>
      <c r="S1" s="13"/>
      <c r="T1" s="13" t="s">
        <v>1297</v>
      </c>
      <c r="U1" s="13" t="s">
        <v>1297</v>
      </c>
      <c r="V1" s="13"/>
      <c r="W1" s="13"/>
      <c r="X1" s="13"/>
      <c r="Y1" s="13"/>
      <c r="Z1" s="13"/>
      <c r="AA1" s="13"/>
      <c r="AB1" s="13"/>
      <c r="AC1" s="13"/>
      <c r="AD1" s="13"/>
    </row>
    <row r="2" spans="1:30" ht="32.15" customHeight="1">
      <c r="A2" s="17" t="s">
        <v>1840</v>
      </c>
      <c r="B2" s="17" t="s">
        <v>1821</v>
      </c>
      <c r="C2" s="4" t="s">
        <v>1298</v>
      </c>
      <c r="D2" s="4" t="s">
        <v>1299</v>
      </c>
      <c r="E2" s="5" t="s">
        <v>1300</v>
      </c>
      <c r="F2" s="5" t="s">
        <v>1301</v>
      </c>
      <c r="G2" s="6" t="s">
        <v>1302</v>
      </c>
      <c r="H2" s="5" t="s">
        <v>1</v>
      </c>
      <c r="I2" s="4" t="s">
        <v>1303</v>
      </c>
      <c r="J2" s="5" t="s">
        <v>2</v>
      </c>
      <c r="K2" s="4" t="s">
        <v>1304</v>
      </c>
      <c r="L2" s="5" t="s">
        <v>3</v>
      </c>
      <c r="M2" s="5" t="s">
        <v>1305</v>
      </c>
      <c r="N2" s="6" t="s">
        <v>1841</v>
      </c>
      <c r="O2" s="5" t="s">
        <v>4</v>
      </c>
      <c r="P2" s="5" t="s">
        <v>1727</v>
      </c>
      <c r="Q2" s="4" t="s">
        <v>1842</v>
      </c>
      <c r="R2" s="5" t="s">
        <v>6</v>
      </c>
      <c r="S2" s="4" t="s">
        <v>1826</v>
      </c>
      <c r="T2" s="5" t="s">
        <v>1306</v>
      </c>
      <c r="U2" s="5" t="s">
        <v>1307</v>
      </c>
      <c r="V2" s="5" t="s">
        <v>1843</v>
      </c>
      <c r="W2" s="16" t="s">
        <v>7</v>
      </c>
      <c r="X2" s="16" t="s">
        <v>8</v>
      </c>
      <c r="Y2" s="16" t="s">
        <v>1728</v>
      </c>
      <c r="Z2" s="15" t="s">
        <v>1836</v>
      </c>
      <c r="AA2" s="15" t="s">
        <v>1828</v>
      </c>
      <c r="AB2" s="15" t="s">
        <v>1309</v>
      </c>
      <c r="AC2" s="7" t="s">
        <v>1308</v>
      </c>
      <c r="AD2" s="7" t="s">
        <v>1309</v>
      </c>
    </row>
    <row r="3" spans="1:30" ht="6.65" customHeight="1">
      <c r="A3" s="5"/>
      <c r="B3" s="18"/>
      <c r="C3" s="4"/>
      <c r="D3" s="4"/>
      <c r="E3" s="5"/>
      <c r="F3" s="5"/>
      <c r="G3" s="6"/>
      <c r="H3" s="5"/>
      <c r="I3" s="4"/>
      <c r="J3" s="5"/>
      <c r="K3" s="4"/>
      <c r="L3" s="5"/>
      <c r="M3" s="5"/>
      <c r="N3" s="11"/>
      <c r="O3" s="5"/>
      <c r="P3" s="5"/>
      <c r="Q3" s="5"/>
      <c r="R3" s="5"/>
      <c r="S3" s="5"/>
      <c r="T3" s="5"/>
      <c r="U3" s="5"/>
      <c r="V3" s="5"/>
      <c r="W3" s="16"/>
      <c r="X3" s="16"/>
      <c r="Y3" s="16"/>
      <c r="Z3" s="15"/>
      <c r="AA3" s="15"/>
      <c r="AB3" s="15"/>
      <c r="AC3" s="7"/>
      <c r="AD3" s="7"/>
    </row>
    <row r="4" spans="1:30">
      <c r="A4" s="12" t="str">
        <f>IFERROR(VLOOKUP(B4,リスト!AI$1:AO55,2,FALSE),"")</f>
        <v/>
      </c>
      <c r="B4" s="2" t="str">
        <f>G4&amp;"-"&amp;I4</f>
        <v>90781-90140</v>
      </c>
      <c r="C4" s="12" t="s">
        <v>11</v>
      </c>
      <c r="D4" s="12" t="s">
        <v>9</v>
      </c>
      <c r="E4" s="19">
        <v>45789</v>
      </c>
      <c r="F4" s="19">
        <v>45793</v>
      </c>
      <c r="G4" s="20" t="s">
        <v>1844</v>
      </c>
      <c r="H4" s="12" t="str">
        <f>IFERROR(VLOOKUP('（火）デリ表 '!G4,リスト!G$1:H79,2,FALSE),"")</f>
        <v>福岡営業部</v>
      </c>
      <c r="I4" s="20" t="s">
        <v>1310</v>
      </c>
      <c r="J4" s="12" t="str">
        <f>IFERROR(VLOOKUP('（火）デリ表 '!I4,リスト!J$1:K78,2,FALSE),"")</f>
        <v>佐賀営業部</v>
      </c>
      <c r="K4" s="20" t="s">
        <v>1311</v>
      </c>
      <c r="L4" s="12" t="str">
        <f>IFERROR(VLOOKUP('（火）デリ表 '!K4,リスト!O$1:P4934,2,FALSE),"")</f>
        <v>仕向先無し</v>
      </c>
      <c r="M4" s="12" t="s">
        <v>1815</v>
      </c>
      <c r="N4" s="20" t="s">
        <v>630</v>
      </c>
      <c r="O4" s="12" t="str">
        <f>IFERROR(VLOOKUP('（火）デリ表 '!N4,リスト!W$1:X79,2,FALSE),"")</f>
        <v>Cﾅ-ﾑﾈﾆｸ</v>
      </c>
      <c r="P4" s="12"/>
      <c r="Q4" s="20" t="s">
        <v>1825</v>
      </c>
      <c r="R4" s="12" t="str">
        <f>IFERROR(VLOOKUP(Q4,リスト!AE$1:AF16,2,FALSE),"")</f>
        <v>2K X 6</v>
      </c>
      <c r="S4" s="12">
        <f>IFERROR(_xlfn.IFS(R4="2K X 6",12,R4="2K X 3",6),"")</f>
        <v>12</v>
      </c>
      <c r="T4" s="12">
        <v>30</v>
      </c>
      <c r="U4" s="12" t="s">
        <v>34</v>
      </c>
      <c r="V4" s="12"/>
      <c r="W4" s="12"/>
      <c r="X4" s="12" t="str">
        <f t="shared" ref="X4:X19" si="0">IFERROR(_xlfn.IFS(O4="Cﾅ-ﾑﾈﾆｸ","ﾑﾈﾆｸ",O4="Cﾅ-ﾓﾓﾆｸ","ﾓﾓﾆｸ",O4="Cﾅ-ｻｻﾐ","ｻｻﾐ",O4="Cﾅ-ｷﾓ","ｷﾓ",O4="Cﾅ-ｽﾅｷﾞﾓ","ｽﾅｷﾞﾓ",O4="Cﾅ-ﾃﾊﾞﾓﾄ","ﾃﾊﾞﾓﾄ",O4="Cﾅ-ﾃﾊﾞｻｷ","ﾃﾊﾞｻｷ",O4="Cﾅ-ﾃﾊﾞﾅｶﾊ-ﾌ","ﾃﾊﾞｻｷ"),"")</f>
        <v>ﾑﾈﾆｸ</v>
      </c>
      <c r="Y4" s="12">
        <f t="shared" ref="Y4:Y11" si="1">IFERROR(S4*T4,"")</f>
        <v>360</v>
      </c>
      <c r="Z4" s="12" t="str">
        <f>IFERROR(IF(O4="","",Y4*VLOOKUP(O4,リスト!#REF!,2,FALSE)),"")</f>
        <v/>
      </c>
      <c r="AA4" s="12" t="str">
        <f>IFERROR(Z4/12,"")</f>
        <v/>
      </c>
      <c r="AB4" s="12"/>
      <c r="AC4" s="12"/>
      <c r="AD4" s="12"/>
    </row>
    <row r="5" spans="1:30">
      <c r="A5" s="12" t="str">
        <f>IFERROR(VLOOKUP(B5,リスト!AI$1:AO55,2,FALSE),"")</f>
        <v>44506</v>
      </c>
      <c r="B5" s="2" t="str">
        <f t="shared" ref="B5:B19" si="2">G5&amp;"-"&amp;I5</f>
        <v>90786-90786</v>
      </c>
      <c r="C5" s="12" t="s">
        <v>11</v>
      </c>
      <c r="D5" s="12" t="s">
        <v>9</v>
      </c>
      <c r="E5" s="19">
        <v>45789</v>
      </c>
      <c r="F5" s="19">
        <v>45793</v>
      </c>
      <c r="G5" s="20" t="s">
        <v>1722</v>
      </c>
      <c r="H5" s="12" t="str">
        <f>IFERROR(VLOOKUP('（火）デリ表 '!G5,リスト!G$1:H80,2,FALSE),"")</f>
        <v>京都営業部</v>
      </c>
      <c r="I5" s="20" t="s">
        <v>1722</v>
      </c>
      <c r="J5" s="12" t="str">
        <f>IFERROR(VLOOKUP('（火）デリ表 '!I5,リスト!J$1:K79,2,FALSE),"")</f>
        <v>京都営業部</v>
      </c>
      <c r="K5" s="20" t="s">
        <v>1311</v>
      </c>
      <c r="L5" s="12" t="str">
        <f>IFERROR(VLOOKUP('（火）デリ表 '!K5,リスト!O$1:P4935,2,FALSE),"")</f>
        <v>仕向先無し</v>
      </c>
      <c r="M5" s="12" t="s">
        <v>1815</v>
      </c>
      <c r="N5" s="20" t="s">
        <v>1829</v>
      </c>
      <c r="O5" s="12" t="str">
        <f>IFERROR(VLOOKUP('（火）デリ表 '!N5,リスト!W$1:X80,2,FALSE),"")</f>
        <v>Cﾅ-ﾓﾓﾆｸ</v>
      </c>
      <c r="P5" s="12"/>
      <c r="Q5" s="20" t="s">
        <v>1827</v>
      </c>
      <c r="R5" s="12" t="str">
        <f>IFERROR(VLOOKUP(Q5,リスト!AE$1:AF17,2,FALSE),"")</f>
        <v>2K X 3</v>
      </c>
      <c r="S5" s="12">
        <f t="shared" ref="S5:S19" si="3">IFERROR(_xlfn.IFS(R5="2K X 6",12,R5="2K X 3",6),"")</f>
        <v>6</v>
      </c>
      <c r="T5" s="12">
        <v>40</v>
      </c>
      <c r="U5" s="12" t="s">
        <v>29</v>
      </c>
      <c r="V5" s="12"/>
      <c r="W5" s="12"/>
      <c r="X5" s="12" t="str">
        <f t="shared" si="0"/>
        <v>ﾓﾓﾆｸ</v>
      </c>
      <c r="Y5" s="12">
        <f t="shared" si="1"/>
        <v>240</v>
      </c>
      <c r="Z5" s="12" t="str">
        <f>IFERROR(IF(O5="","",Y5*VLOOKUP(O5,リスト!#REF!,2,FALSE)),"")</f>
        <v/>
      </c>
      <c r="AA5" s="12" t="str">
        <f t="shared" ref="AA5:AA19" si="4">IFERROR(Z5/12,"")</f>
        <v/>
      </c>
      <c r="AB5" s="12"/>
      <c r="AC5" s="12"/>
      <c r="AD5" s="12"/>
    </row>
    <row r="6" spans="1:30">
      <c r="A6" s="12" t="str">
        <f>IFERROR(VLOOKUP(B6,リスト!AI$1:AO55,2,FALSE),"")</f>
        <v>44506</v>
      </c>
      <c r="B6" s="2" t="str">
        <f t="shared" si="2"/>
        <v>90786-90786</v>
      </c>
      <c r="C6" s="12" t="s">
        <v>11</v>
      </c>
      <c r="D6" s="12" t="s">
        <v>9</v>
      </c>
      <c r="E6" s="19">
        <v>45789</v>
      </c>
      <c r="F6" s="19">
        <v>45794</v>
      </c>
      <c r="G6" s="20" t="s">
        <v>1722</v>
      </c>
      <c r="H6" s="12" t="str">
        <f>IFERROR(VLOOKUP('（火）デリ表 '!G6,リスト!G$1:H81,2,FALSE),"")</f>
        <v>京都営業部</v>
      </c>
      <c r="I6" s="20" t="s">
        <v>1722</v>
      </c>
      <c r="J6" s="12" t="str">
        <f>IFERROR(VLOOKUP('（火）デリ表 '!I6,リスト!J$1:K80,2,FALSE),"")</f>
        <v>京都営業部</v>
      </c>
      <c r="K6" s="20" t="s">
        <v>1311</v>
      </c>
      <c r="L6" s="12" t="str">
        <f>IFERROR(VLOOKUP('（火）デリ表 '!K6,リスト!O$1:P4936,2,FALSE),"")</f>
        <v>仕向先無し</v>
      </c>
      <c r="M6" s="12"/>
      <c r="N6" s="20" t="s">
        <v>1830</v>
      </c>
      <c r="O6" s="12" t="str">
        <f>IFERROR(VLOOKUP('（火）デリ表 '!N6,リスト!W$1:X81,2,FALSE),"")</f>
        <v>Cﾅ-ｻｻﾐ</v>
      </c>
      <c r="P6" s="12"/>
      <c r="Q6" s="20" t="s">
        <v>1825</v>
      </c>
      <c r="R6" s="12" t="str">
        <f>IFERROR(VLOOKUP(Q6,リスト!AE$1:AF18,2,FALSE),"")</f>
        <v>2K X 6</v>
      </c>
      <c r="S6" s="12">
        <f t="shared" si="3"/>
        <v>12</v>
      </c>
      <c r="T6" s="12">
        <v>25</v>
      </c>
      <c r="U6" s="12" t="s">
        <v>1723</v>
      </c>
      <c r="V6" s="12"/>
      <c r="W6" s="12"/>
      <c r="X6" s="12" t="str">
        <f t="shared" si="0"/>
        <v>ｻｻﾐ</v>
      </c>
      <c r="Y6" s="12">
        <f t="shared" si="1"/>
        <v>300</v>
      </c>
      <c r="Z6" s="12" t="str">
        <f>IFERROR(IF(O6="","",Y6*VLOOKUP(O6,リスト!#REF!,2,FALSE)),"")</f>
        <v/>
      </c>
      <c r="AA6" s="12" t="str">
        <f t="shared" si="4"/>
        <v/>
      </c>
      <c r="AB6" s="12"/>
      <c r="AC6" s="12"/>
      <c r="AD6" s="12"/>
    </row>
    <row r="7" spans="1:30">
      <c r="A7" s="12" t="str">
        <f>IFERROR(VLOOKUP(B7,リスト!AI$1:AO55,2,FALSE),"")</f>
        <v/>
      </c>
      <c r="B7" s="2" t="str">
        <f t="shared" si="2"/>
        <v>90695-90695</v>
      </c>
      <c r="C7" s="12" t="s">
        <v>11</v>
      </c>
      <c r="D7" s="12" t="s">
        <v>9</v>
      </c>
      <c r="E7" s="19">
        <v>45789</v>
      </c>
      <c r="F7" s="19">
        <v>45793</v>
      </c>
      <c r="G7" s="20" t="s">
        <v>1725</v>
      </c>
      <c r="H7" s="12" t="str">
        <f>IFERROR(VLOOKUP('（火）デリ表 '!G7,リスト!G$1:H82,2,FALSE),"")</f>
        <v>福山営業部</v>
      </c>
      <c r="I7" s="20" t="s">
        <v>1725</v>
      </c>
      <c r="J7" s="12" t="str">
        <f>IFERROR(VLOOKUP('（火）デリ表 '!I7,リスト!J$1:K81,2,FALSE),"")</f>
        <v>福山営業部</v>
      </c>
      <c r="K7" s="20" t="s">
        <v>1311</v>
      </c>
      <c r="L7" s="12" t="str">
        <f>IFERROR(VLOOKUP('（火）デリ表 '!K7,リスト!O$1:P4937,2,FALSE),"")</f>
        <v>仕向先無し</v>
      </c>
      <c r="M7" s="12"/>
      <c r="N7" s="20" t="s">
        <v>1831</v>
      </c>
      <c r="O7" s="12" t="str">
        <f>IFERROR(VLOOKUP('（火）デリ表 '!N7,リスト!W$1:X82,2,FALSE),"")</f>
        <v>Cﾅ-ｷﾓ</v>
      </c>
      <c r="P7" s="12"/>
      <c r="Q7" s="20" t="s">
        <v>1825</v>
      </c>
      <c r="R7" s="12" t="str">
        <f>IFERROR(VLOOKUP(Q7,リスト!AE$1:AF19,2,FALSE),"")</f>
        <v>2K X 6</v>
      </c>
      <c r="S7" s="12">
        <f t="shared" si="3"/>
        <v>12</v>
      </c>
      <c r="T7" s="12">
        <v>42</v>
      </c>
      <c r="U7" s="12" t="s">
        <v>25</v>
      </c>
      <c r="V7" s="12"/>
      <c r="W7" s="12"/>
      <c r="X7" s="12" t="str">
        <f t="shared" si="0"/>
        <v>ｷﾓ</v>
      </c>
      <c r="Y7" s="12">
        <f t="shared" si="1"/>
        <v>504</v>
      </c>
      <c r="Z7" s="12" t="str">
        <f>IFERROR(IF(O7="","",Y7*VLOOKUP(O7,リスト!#REF!,2,FALSE)),"")</f>
        <v/>
      </c>
      <c r="AA7" s="12" t="str">
        <f t="shared" si="4"/>
        <v/>
      </c>
      <c r="AB7" s="12"/>
      <c r="AC7" s="12"/>
      <c r="AD7" s="12"/>
    </row>
    <row r="8" spans="1:30">
      <c r="A8" s="12" t="str">
        <f>IFERROR(VLOOKUP(B8,リスト!AI$1:AO55,2,FALSE),"")</f>
        <v/>
      </c>
      <c r="B8" s="2" t="str">
        <f t="shared" si="2"/>
        <v>90964-90964</v>
      </c>
      <c r="C8" s="12" t="s">
        <v>11</v>
      </c>
      <c r="D8" s="12" t="s">
        <v>9</v>
      </c>
      <c r="E8" s="19">
        <v>45789</v>
      </c>
      <c r="F8" s="19">
        <v>45794</v>
      </c>
      <c r="G8" s="20" t="s">
        <v>1726</v>
      </c>
      <c r="H8" s="12" t="str">
        <f>IFERROR(VLOOKUP('（火）デリ表 '!G8,リスト!G$1:H83,2,FALSE),"")</f>
        <v>しまね営業部</v>
      </c>
      <c r="I8" s="20" t="s">
        <v>1726</v>
      </c>
      <c r="J8" s="12" t="str">
        <f>IFERROR(VLOOKUP('（火）デリ表 '!I8,リスト!J$1:K82,2,FALSE),"")</f>
        <v>しまね営業部</v>
      </c>
      <c r="K8" s="20" t="s">
        <v>1311</v>
      </c>
      <c r="L8" s="12" t="str">
        <f>IFERROR(VLOOKUP('（火）デリ表 '!K8,リスト!O$1:P4938,2,FALSE),"")</f>
        <v>仕向先無し</v>
      </c>
      <c r="M8" s="12"/>
      <c r="N8" s="20" t="s">
        <v>1832</v>
      </c>
      <c r="O8" s="12" t="str">
        <f>IFERROR(VLOOKUP('（火）デリ表 '!N8,リスト!W$1:X83,2,FALSE),"")</f>
        <v>Cﾅ-ｽﾅｷﾞﾓ</v>
      </c>
      <c r="Q8" s="20" t="s">
        <v>1825</v>
      </c>
      <c r="R8" s="12" t="str">
        <f>IFERROR(VLOOKUP(Q8,リスト!AE$1:AF20,2,FALSE),"")</f>
        <v>2K X 6</v>
      </c>
      <c r="S8" s="12">
        <f t="shared" si="3"/>
        <v>12</v>
      </c>
      <c r="T8" s="12">
        <v>42</v>
      </c>
      <c r="U8" s="12" t="s">
        <v>1724</v>
      </c>
      <c r="V8" s="12"/>
      <c r="W8" s="12"/>
      <c r="X8" s="12" t="str">
        <f t="shared" si="0"/>
        <v>ｽﾅｷﾞﾓ</v>
      </c>
      <c r="Y8" s="12">
        <f t="shared" si="1"/>
        <v>504</v>
      </c>
      <c r="Z8" s="12" t="str">
        <f>IFERROR(IF(O8="","",Y8*VLOOKUP(O8,リスト!#REF!,2,FALSE)),"")</f>
        <v/>
      </c>
      <c r="AA8" s="12" t="str">
        <f t="shared" si="4"/>
        <v/>
      </c>
      <c r="AB8" s="12"/>
      <c r="AC8" s="12"/>
      <c r="AD8" s="12"/>
    </row>
    <row r="9" spans="1:30">
      <c r="A9" s="12" t="str">
        <f>IFERROR(VLOOKUP(B9,リスト!AI$1:AO55,2,FALSE),"")</f>
        <v/>
      </c>
      <c r="B9" s="2" t="str">
        <f t="shared" si="2"/>
        <v>90781-90781</v>
      </c>
      <c r="C9" s="12" t="s">
        <v>11</v>
      </c>
      <c r="D9" s="12" t="s">
        <v>9</v>
      </c>
      <c r="E9" s="12"/>
      <c r="F9" s="12"/>
      <c r="G9" s="20" t="s">
        <v>1844</v>
      </c>
      <c r="H9" s="12" t="str">
        <f>IFERROR(VLOOKUP('（火）デリ表 '!G9,リスト!G$1:H84,2,FALSE),"")</f>
        <v>福岡営業部</v>
      </c>
      <c r="I9" s="20" t="s">
        <v>1844</v>
      </c>
      <c r="J9" s="12" t="str">
        <f>IFERROR(VLOOKUP('（火）デリ表 '!I9,リスト!J$1:K83,2,FALSE),"")</f>
        <v>福岡営業部</v>
      </c>
      <c r="K9" s="20"/>
      <c r="L9" s="12" t="str">
        <f>IFERROR(VLOOKUP('（火）デリ表 '!K9,リスト!O$1:P4939,2,FALSE),"")</f>
        <v/>
      </c>
      <c r="M9" s="12"/>
      <c r="N9" s="20" t="s">
        <v>1833</v>
      </c>
      <c r="O9" s="12" t="str">
        <f>IFERROR(VLOOKUP('（火）デリ表 '!N9,リスト!W$1:X84,2,FALSE),"")</f>
        <v>Cﾅ-ﾃﾊﾞﾓﾄ</v>
      </c>
      <c r="P9" s="12"/>
      <c r="Q9" s="20"/>
      <c r="R9" s="12" t="str">
        <f>IFERROR(VLOOKUP(Q9,リスト!AE$1:AF21,2,FALSE),"")</f>
        <v/>
      </c>
      <c r="S9" s="12" t="str">
        <f t="shared" si="3"/>
        <v/>
      </c>
      <c r="T9" s="12"/>
      <c r="U9" s="12"/>
      <c r="V9" s="12"/>
      <c r="W9" s="12"/>
      <c r="X9" s="12" t="str">
        <f t="shared" si="0"/>
        <v>ﾃﾊﾞﾓﾄ</v>
      </c>
      <c r="Y9" s="12" t="str">
        <f t="shared" si="1"/>
        <v/>
      </c>
      <c r="Z9" s="12" t="str">
        <f>IFERROR(IF(O9="","",Y9*VLOOKUP(O9,リスト!#REF!,2,FALSE)),"")</f>
        <v/>
      </c>
      <c r="AA9" s="12" t="str">
        <f t="shared" si="4"/>
        <v/>
      </c>
      <c r="AB9" s="12"/>
      <c r="AC9" s="12"/>
      <c r="AD9" s="12"/>
    </row>
    <row r="10" spans="1:30">
      <c r="A10" s="12" t="str">
        <f>IFERROR(VLOOKUP(B10,リスト!AI$1:AO55,2,FALSE),"")</f>
        <v/>
      </c>
      <c r="B10" s="2" t="str">
        <f t="shared" si="2"/>
        <v>-</v>
      </c>
      <c r="C10" s="12" t="s">
        <v>11</v>
      </c>
      <c r="D10" s="12" t="s">
        <v>9</v>
      </c>
      <c r="E10" s="12"/>
      <c r="F10" s="12"/>
      <c r="G10" s="20"/>
      <c r="H10" s="12" t="str">
        <f>IFERROR(VLOOKUP('（火）デリ表 '!G10,リスト!G$1:H85,2,FALSE),"")</f>
        <v/>
      </c>
      <c r="I10" s="20"/>
      <c r="J10" s="12" t="str">
        <f>IFERROR(VLOOKUP('（火）デリ表 '!I10,リスト!J$1:K84,2,FALSE),"")</f>
        <v/>
      </c>
      <c r="K10" s="20"/>
      <c r="L10" s="12" t="str">
        <f>IFERROR(VLOOKUP('（火）デリ表 '!K10,リスト!O$1:P4940,2,FALSE),"")</f>
        <v/>
      </c>
      <c r="M10" s="12"/>
      <c r="N10" s="20" t="s">
        <v>1834</v>
      </c>
      <c r="O10" s="12" t="str">
        <f>IFERROR(VLOOKUP('（火）デリ表 '!N10,リスト!W$1:X85,2,FALSE),"")</f>
        <v>Cﾅ-ﾃﾊﾞｻｷ</v>
      </c>
      <c r="P10" s="12"/>
      <c r="Q10" s="20"/>
      <c r="R10" s="12" t="str">
        <f>IFERROR(VLOOKUP(Q10,リスト!AE$1:AF22,2,FALSE),"")</f>
        <v/>
      </c>
      <c r="S10" s="12" t="str">
        <f t="shared" si="3"/>
        <v/>
      </c>
      <c r="T10" s="12"/>
      <c r="U10" s="12"/>
      <c r="V10" s="12"/>
      <c r="W10" s="12"/>
      <c r="X10" s="12" t="str">
        <f t="shared" si="0"/>
        <v>ﾃﾊﾞｻｷ</v>
      </c>
      <c r="Y10" s="12" t="str">
        <f t="shared" si="1"/>
        <v/>
      </c>
      <c r="Z10" s="12" t="str">
        <f>IFERROR(IF(O10="","",Y10*VLOOKUP(O10,リスト!#REF!,2,FALSE)),"")</f>
        <v/>
      </c>
      <c r="AA10" s="12" t="str">
        <f t="shared" si="4"/>
        <v/>
      </c>
      <c r="AB10" s="12"/>
      <c r="AC10" s="12"/>
      <c r="AD10" s="12"/>
    </row>
    <row r="11" spans="1:30">
      <c r="A11" s="12" t="str">
        <f>IFERROR(VLOOKUP(B11,リスト!AI$1:AO55,2,FALSE),"")</f>
        <v/>
      </c>
      <c r="B11" s="2" t="str">
        <f t="shared" si="2"/>
        <v>-</v>
      </c>
      <c r="C11" s="12" t="s">
        <v>11</v>
      </c>
      <c r="D11" s="12" t="s">
        <v>9</v>
      </c>
      <c r="E11" s="12"/>
      <c r="F11" s="12"/>
      <c r="G11" s="20"/>
      <c r="H11" s="12" t="str">
        <f>IFERROR(VLOOKUP('（火）デリ表 '!G11,リスト!G$1:H86,2,FALSE),"")</f>
        <v/>
      </c>
      <c r="I11" s="12"/>
      <c r="J11" s="12" t="str">
        <f>IFERROR(VLOOKUP('（火）デリ表 '!I11,リスト!J$1:K85,2,FALSE),"")</f>
        <v/>
      </c>
      <c r="K11" s="20"/>
      <c r="L11" s="12" t="str">
        <f>IFERROR(VLOOKUP('（火）デリ表 '!K11,リスト!O$1:P4941,2,FALSE),"")</f>
        <v/>
      </c>
      <c r="M11" s="12"/>
      <c r="N11" s="20" t="s">
        <v>1835</v>
      </c>
      <c r="O11" s="12" t="str">
        <f>IFERROR(VLOOKUP('（火）デリ表 '!N11,リスト!W$1:X86,2,FALSE),"")</f>
        <v>Cﾅ-ﾃﾊﾞﾅｶﾊ-ﾌ</v>
      </c>
      <c r="P11" s="12"/>
      <c r="Q11" s="20" t="s">
        <v>1825</v>
      </c>
      <c r="R11" s="12" t="str">
        <f>IFERROR(VLOOKUP(Q11,リスト!AE$1:AF23,2,FALSE),"")</f>
        <v>2K X 6</v>
      </c>
      <c r="S11" s="12">
        <f t="shared" si="3"/>
        <v>12</v>
      </c>
      <c r="T11" s="12">
        <v>50</v>
      </c>
      <c r="U11" s="12"/>
      <c r="V11" s="12"/>
      <c r="W11" s="12"/>
      <c r="X11" s="12" t="str">
        <f t="shared" si="0"/>
        <v>ﾃﾊﾞｻｷ</v>
      </c>
      <c r="Y11" s="12">
        <f t="shared" si="1"/>
        <v>600</v>
      </c>
      <c r="Z11" s="12" t="str">
        <f>IFERROR(IF(O11="","",Y11*VLOOKUP(O11,リスト!#REF!,2,FALSE)),"")</f>
        <v/>
      </c>
      <c r="AA11" s="12" t="str">
        <f t="shared" si="4"/>
        <v/>
      </c>
      <c r="AB11" s="12"/>
      <c r="AC11" s="12"/>
      <c r="AD11" s="12"/>
    </row>
    <row r="12" spans="1:30">
      <c r="A12" s="12" t="str">
        <f>IFERROR(VLOOKUP(B12,リスト!AI$1:AO55,2,FALSE),"")</f>
        <v/>
      </c>
      <c r="B12" s="2" t="str">
        <f t="shared" si="2"/>
        <v>-</v>
      </c>
      <c r="C12" s="12" t="s">
        <v>11</v>
      </c>
      <c r="D12" s="12" t="s">
        <v>9</v>
      </c>
      <c r="E12" s="12"/>
      <c r="F12" s="12"/>
      <c r="G12" s="20"/>
      <c r="H12" s="12" t="str">
        <f>IFERROR(VLOOKUP('（火）デリ表 '!G12,リスト!G$1:H87,2,FALSE),"")</f>
        <v/>
      </c>
      <c r="I12" s="12"/>
      <c r="J12" s="12" t="str">
        <f>IFERROR(VLOOKUP('（火）デリ表 '!I12,リスト!J$1:K86,2,FALSE),"")</f>
        <v/>
      </c>
      <c r="K12" s="12"/>
      <c r="L12" s="12" t="str">
        <f>IFERROR(VLOOKUP('（火）デリ表 '!K12,リスト!O$1:P4942,2,FALSE),"")</f>
        <v/>
      </c>
      <c r="M12" s="12"/>
      <c r="N12" s="20"/>
      <c r="O12" s="12" t="str">
        <f>IFERROR(VLOOKUP('（火）デリ表 '!N12,リスト!W$1:X87,2,FALSE),"")</f>
        <v/>
      </c>
      <c r="P12" s="12"/>
      <c r="Q12" s="20"/>
      <c r="R12" s="12" t="str">
        <f>IFERROR(VLOOKUP(Q12,リスト!AE$1:AF24,2,FALSE),"")</f>
        <v/>
      </c>
      <c r="S12" s="12" t="str">
        <f t="shared" si="3"/>
        <v/>
      </c>
      <c r="T12" s="12"/>
      <c r="U12" s="12"/>
      <c r="V12" s="12"/>
      <c r="W12" s="12"/>
      <c r="X12" s="12" t="str">
        <f t="shared" si="0"/>
        <v/>
      </c>
      <c r="Y12" s="12" t="str">
        <f t="shared" ref="Y12:Y19" si="5">IFERROR(W12*X12,"")</f>
        <v/>
      </c>
      <c r="Z12" s="12" t="str">
        <f>IFERROR(IF(O12="","",#REF!*VLOOKUP(O12,リスト!#REF!,2,FALSE)),"")</f>
        <v/>
      </c>
      <c r="AA12" s="12" t="str">
        <f t="shared" si="4"/>
        <v/>
      </c>
      <c r="AB12" s="12"/>
      <c r="AC12" s="12"/>
      <c r="AD12" s="12"/>
    </row>
    <row r="13" spans="1:30">
      <c r="A13" s="12" t="str">
        <f>IFERROR(VLOOKUP(B13,リスト!AI$1:AO55,2,FALSE),"")</f>
        <v/>
      </c>
      <c r="B13" s="2" t="str">
        <f t="shared" si="2"/>
        <v>-</v>
      </c>
      <c r="C13" s="12" t="s">
        <v>11</v>
      </c>
      <c r="D13" s="12" t="s">
        <v>9</v>
      </c>
      <c r="E13" s="12"/>
      <c r="F13" s="12"/>
      <c r="G13" s="20"/>
      <c r="H13" s="12" t="str">
        <f>IFERROR(VLOOKUP('（火）デリ表 '!G13,リスト!G$1:H88,2,FALSE),"")</f>
        <v/>
      </c>
      <c r="I13" s="12"/>
      <c r="J13" s="12" t="str">
        <f>IFERROR(VLOOKUP('（火）デリ表 '!I13,リスト!J$1:K87,2,FALSE),"")</f>
        <v/>
      </c>
      <c r="K13" s="12"/>
      <c r="L13" s="12" t="str">
        <f>IFERROR(VLOOKUP('（火）デリ表 '!K13,リスト!O$1:P4943,2,FALSE),"")</f>
        <v/>
      </c>
      <c r="M13" s="12"/>
      <c r="N13" s="20"/>
      <c r="O13" s="12" t="str">
        <f>IFERROR(VLOOKUP('（火）デリ表 '!N13,リスト!W$1:X88,2,FALSE),"")</f>
        <v/>
      </c>
      <c r="P13" s="12"/>
      <c r="Q13" s="12"/>
      <c r="R13" s="12" t="str">
        <f>IFERROR(VLOOKUP(Q13,リスト!AE$1:AF25,2,FALSE),"")</f>
        <v/>
      </c>
      <c r="S13" s="12" t="str">
        <f t="shared" si="3"/>
        <v/>
      </c>
      <c r="T13" s="12"/>
      <c r="U13" s="12"/>
      <c r="V13" s="12"/>
      <c r="W13" s="12"/>
      <c r="X13" s="12" t="str">
        <f t="shared" si="0"/>
        <v/>
      </c>
      <c r="Y13" s="12" t="str">
        <f t="shared" si="5"/>
        <v/>
      </c>
      <c r="Z13" s="12" t="str">
        <f>IFERROR(IF(O13="","",#REF!*VLOOKUP(O13,リスト!#REF!,2,FALSE)),"")</f>
        <v/>
      </c>
      <c r="AA13" s="12" t="str">
        <f t="shared" si="4"/>
        <v/>
      </c>
      <c r="AB13" s="12"/>
      <c r="AC13" s="12"/>
      <c r="AD13" s="12"/>
    </row>
    <row r="14" spans="1:30">
      <c r="A14" s="12" t="str">
        <f>IFERROR(VLOOKUP(B14,リスト!AI$1:AO55,2,FALSE),"")</f>
        <v/>
      </c>
      <c r="B14" s="2" t="str">
        <f t="shared" si="2"/>
        <v>-</v>
      </c>
      <c r="C14" s="12" t="s">
        <v>11</v>
      </c>
      <c r="D14" s="12" t="s">
        <v>9</v>
      </c>
      <c r="E14" s="12"/>
      <c r="F14" s="12"/>
      <c r="G14" s="20"/>
      <c r="H14" s="12" t="str">
        <f>IFERROR(VLOOKUP('（火）デリ表 '!G14,リスト!G$1:H89,2,FALSE),"")</f>
        <v/>
      </c>
      <c r="I14" s="12"/>
      <c r="J14" s="12" t="str">
        <f>IFERROR(VLOOKUP('（火）デリ表 '!I14,リスト!J$1:K88,2,FALSE),"")</f>
        <v/>
      </c>
      <c r="K14" s="12"/>
      <c r="L14" s="12" t="str">
        <f>IFERROR(VLOOKUP('（火）デリ表 '!K14,リスト!O$1:P4944,2,FALSE),"")</f>
        <v/>
      </c>
      <c r="M14" s="12"/>
      <c r="N14" s="20"/>
      <c r="O14" s="12" t="str">
        <f>IFERROR(VLOOKUP('（火）デリ表 '!N14,リスト!W$1:X89,2,FALSE),"")</f>
        <v/>
      </c>
      <c r="P14" s="12"/>
      <c r="Q14" s="12"/>
      <c r="R14" s="12" t="str">
        <f>IFERROR(VLOOKUP(Q14,リスト!AE$1:AF26,2,FALSE),"")</f>
        <v/>
      </c>
      <c r="S14" s="12" t="str">
        <f t="shared" si="3"/>
        <v/>
      </c>
      <c r="T14" s="12"/>
      <c r="U14" s="12"/>
      <c r="V14" s="12"/>
      <c r="W14" s="12"/>
      <c r="X14" s="12" t="str">
        <f t="shared" si="0"/>
        <v/>
      </c>
      <c r="Y14" s="12" t="str">
        <f t="shared" si="5"/>
        <v/>
      </c>
      <c r="Z14" s="12" t="str">
        <f>IFERROR(IF(O14="","",#REF!*VLOOKUP(O14,リスト!#REF!,2,FALSE)),"")</f>
        <v/>
      </c>
      <c r="AA14" s="12" t="str">
        <f t="shared" si="4"/>
        <v/>
      </c>
      <c r="AB14" s="12"/>
      <c r="AC14" s="12"/>
      <c r="AD14" s="12"/>
    </row>
    <row r="15" spans="1:30">
      <c r="A15" s="12" t="str">
        <f>IFERROR(VLOOKUP(B15,リスト!AI$1:AO55,2,FALSE),"")</f>
        <v/>
      </c>
      <c r="B15" s="2" t="str">
        <f t="shared" si="2"/>
        <v>-</v>
      </c>
      <c r="C15" s="12" t="s">
        <v>11</v>
      </c>
      <c r="D15" s="12" t="s">
        <v>9</v>
      </c>
      <c r="E15" s="12"/>
      <c r="F15" s="12"/>
      <c r="G15" s="20"/>
      <c r="H15" s="12" t="str">
        <f>IFERROR(VLOOKUP('（火）デリ表 '!G15,リスト!G$1:H90,2,FALSE),"")</f>
        <v/>
      </c>
      <c r="I15" s="12"/>
      <c r="J15" s="12" t="str">
        <f>IFERROR(VLOOKUP('（火）デリ表 '!I15,リスト!J$1:K89,2,FALSE),"")</f>
        <v/>
      </c>
      <c r="K15" s="12"/>
      <c r="L15" s="12" t="str">
        <f>IFERROR(VLOOKUP('（火）デリ表 '!K15,リスト!O$1:P4945,2,FALSE),"")</f>
        <v/>
      </c>
      <c r="M15" s="12"/>
      <c r="N15" s="20"/>
      <c r="O15" s="12" t="str">
        <f>IFERROR(VLOOKUP('（火）デリ表 '!N15,リスト!W$1:X90,2,FALSE),"")</f>
        <v/>
      </c>
      <c r="P15" s="12"/>
      <c r="Q15" s="12"/>
      <c r="R15" s="12" t="str">
        <f>IFERROR(VLOOKUP(Q15,リスト!AE$1:AF27,2,FALSE),"")</f>
        <v/>
      </c>
      <c r="S15" s="12" t="str">
        <f t="shared" si="3"/>
        <v/>
      </c>
      <c r="T15" s="12"/>
      <c r="U15" s="12"/>
      <c r="V15" s="12"/>
      <c r="W15" s="12"/>
      <c r="X15" s="12" t="str">
        <f t="shared" si="0"/>
        <v/>
      </c>
      <c r="Y15" s="12" t="str">
        <f t="shared" si="5"/>
        <v/>
      </c>
      <c r="Z15" s="12" t="str">
        <f>IFERROR(IF(O15="","",#REF!*VLOOKUP(O15,リスト!#REF!,2,FALSE)),"")</f>
        <v/>
      </c>
      <c r="AA15" s="12" t="str">
        <f t="shared" si="4"/>
        <v/>
      </c>
      <c r="AB15" s="12"/>
      <c r="AC15" s="12"/>
      <c r="AD15" s="12"/>
    </row>
    <row r="16" spans="1:30">
      <c r="A16" s="12" t="str">
        <f>IFERROR(VLOOKUP(B16,リスト!AI$1:AO55,2,FALSE),"")</f>
        <v/>
      </c>
      <c r="B16" s="2" t="str">
        <f t="shared" si="2"/>
        <v>-</v>
      </c>
      <c r="C16" s="12" t="s">
        <v>11</v>
      </c>
      <c r="D16" s="12" t="s">
        <v>9</v>
      </c>
      <c r="E16" s="12"/>
      <c r="F16" s="12"/>
      <c r="G16" s="20"/>
      <c r="H16" s="12" t="str">
        <f>IFERROR(VLOOKUP('（火）デリ表 '!G16,リスト!G$1:H91,2,FALSE),"")</f>
        <v/>
      </c>
      <c r="I16" s="12"/>
      <c r="J16" s="12" t="str">
        <f>IFERROR(VLOOKUP('（火）デリ表 '!I16,リスト!J$1:K90,2,FALSE),"")</f>
        <v/>
      </c>
      <c r="K16" s="12"/>
      <c r="L16" s="12" t="str">
        <f>IFERROR(VLOOKUP('（火）デリ表 '!K16,リスト!O$1:P4946,2,FALSE),"")</f>
        <v/>
      </c>
      <c r="M16" s="12"/>
      <c r="N16" s="20"/>
      <c r="O16" s="12" t="str">
        <f>IFERROR(VLOOKUP('（火）デリ表 '!N16,リスト!W$1:X91,2,FALSE),"")</f>
        <v/>
      </c>
      <c r="P16" s="12"/>
      <c r="Q16" s="12"/>
      <c r="R16" s="12" t="str">
        <f>IFERROR(VLOOKUP(Q16,リスト!AE$1:AF28,2,FALSE),"")</f>
        <v/>
      </c>
      <c r="S16" s="12" t="str">
        <f t="shared" si="3"/>
        <v/>
      </c>
      <c r="T16" s="12"/>
      <c r="U16" s="12"/>
      <c r="V16" s="12"/>
      <c r="W16" s="12"/>
      <c r="X16" s="12" t="str">
        <f t="shared" si="0"/>
        <v/>
      </c>
      <c r="Y16" s="12" t="str">
        <f t="shared" si="5"/>
        <v/>
      </c>
      <c r="Z16" s="12" t="str">
        <f>IFERROR(IF(O16="","",#REF!*VLOOKUP(O16,リスト!#REF!,2,FALSE)),"")</f>
        <v/>
      </c>
      <c r="AA16" s="12" t="str">
        <f t="shared" si="4"/>
        <v/>
      </c>
      <c r="AB16" s="12"/>
      <c r="AC16" s="12"/>
      <c r="AD16" s="12"/>
    </row>
    <row r="17" spans="1:30">
      <c r="A17" s="12" t="str">
        <f>IFERROR(VLOOKUP(B17,リスト!AI$1:AO55,2,FALSE),"")</f>
        <v/>
      </c>
      <c r="B17" s="2" t="str">
        <f t="shared" si="2"/>
        <v>-</v>
      </c>
      <c r="C17" s="12" t="s">
        <v>11</v>
      </c>
      <c r="D17" s="12" t="s">
        <v>9</v>
      </c>
      <c r="E17" s="12"/>
      <c r="F17" s="12"/>
      <c r="G17" s="20"/>
      <c r="H17" s="12" t="str">
        <f>IFERROR(VLOOKUP('（火）デリ表 '!G17,リスト!G$1:H92,2,FALSE),"")</f>
        <v/>
      </c>
      <c r="I17" s="12"/>
      <c r="J17" s="12" t="str">
        <f>IFERROR(VLOOKUP('（火）デリ表 '!I17,リスト!J$1:K91,2,FALSE),"")</f>
        <v/>
      </c>
      <c r="K17" s="12"/>
      <c r="L17" s="12" t="str">
        <f>IFERROR(VLOOKUP('（火）デリ表 '!K17,リスト!O$1:P4947,2,FALSE),"")</f>
        <v/>
      </c>
      <c r="M17" s="12"/>
      <c r="N17" s="20"/>
      <c r="O17" s="12" t="str">
        <f>IFERROR(VLOOKUP('（火）デリ表 '!N17,リスト!W$1:X92,2,FALSE),"")</f>
        <v/>
      </c>
      <c r="P17" s="12"/>
      <c r="Q17" s="12"/>
      <c r="R17" s="12" t="str">
        <f>IFERROR(VLOOKUP(Q17,リスト!AE$1:AF29,2,FALSE),"")</f>
        <v/>
      </c>
      <c r="S17" s="12" t="str">
        <f t="shared" si="3"/>
        <v/>
      </c>
      <c r="T17" s="12"/>
      <c r="U17" s="12"/>
      <c r="V17" s="12"/>
      <c r="W17" s="12"/>
      <c r="X17" s="12" t="str">
        <f t="shared" si="0"/>
        <v/>
      </c>
      <c r="Y17" s="12" t="str">
        <f t="shared" si="5"/>
        <v/>
      </c>
      <c r="Z17" s="12" t="str">
        <f>IFERROR(IF(O17="","",#REF!*VLOOKUP(O17,リスト!#REF!,2,FALSE)),"")</f>
        <v/>
      </c>
      <c r="AA17" s="12" t="str">
        <f t="shared" si="4"/>
        <v/>
      </c>
      <c r="AB17" s="12"/>
      <c r="AC17" s="12"/>
      <c r="AD17" s="12"/>
    </row>
    <row r="18" spans="1:30">
      <c r="A18" s="12" t="str">
        <f>IFERROR(VLOOKUP(B18,リスト!AI$1:AO55,2,FALSE),"")</f>
        <v/>
      </c>
      <c r="B18" s="2" t="str">
        <f t="shared" si="2"/>
        <v>-</v>
      </c>
      <c r="C18" s="12" t="s">
        <v>11</v>
      </c>
      <c r="D18" s="12" t="s">
        <v>9</v>
      </c>
      <c r="E18" s="12"/>
      <c r="F18" s="12"/>
      <c r="G18" s="20"/>
      <c r="H18" s="12" t="str">
        <f>IFERROR(VLOOKUP('（火）デリ表 '!G18,リスト!G$1:H93,2,FALSE),"")</f>
        <v/>
      </c>
      <c r="I18" s="12"/>
      <c r="J18" s="12" t="str">
        <f>IFERROR(VLOOKUP('（火）デリ表 '!I18,リスト!J$1:K92,2,FALSE),"")</f>
        <v/>
      </c>
      <c r="K18" s="12"/>
      <c r="L18" s="12" t="str">
        <f>IFERROR(VLOOKUP('（火）デリ表 '!K18,リスト!O$1:P4948,2,FALSE),"")</f>
        <v/>
      </c>
      <c r="M18" s="12"/>
      <c r="N18" s="20"/>
      <c r="O18" s="12" t="str">
        <f>IFERROR(VLOOKUP('（火）デリ表 '!N18,リスト!W$1:X93,2,FALSE),"")</f>
        <v/>
      </c>
      <c r="P18" s="12"/>
      <c r="Q18" s="12"/>
      <c r="R18" s="12" t="str">
        <f>IFERROR(VLOOKUP(Q18,リスト!AE$1:AF30,2,FALSE),"")</f>
        <v/>
      </c>
      <c r="S18" s="12" t="str">
        <f t="shared" si="3"/>
        <v/>
      </c>
      <c r="T18" s="12"/>
      <c r="U18" s="12"/>
      <c r="V18" s="12"/>
      <c r="W18" s="12"/>
      <c r="X18" s="12" t="str">
        <f t="shared" si="0"/>
        <v/>
      </c>
      <c r="Y18" s="12" t="str">
        <f t="shared" si="5"/>
        <v/>
      </c>
      <c r="Z18" s="12" t="str">
        <f>IFERROR(IF(O18="","",#REF!*VLOOKUP(O18,リスト!#REF!,2,FALSE)),"")</f>
        <v/>
      </c>
      <c r="AA18" s="12" t="str">
        <f t="shared" si="4"/>
        <v/>
      </c>
      <c r="AB18" s="12"/>
      <c r="AC18" s="12"/>
      <c r="AD18" s="12"/>
    </row>
    <row r="19" spans="1:30">
      <c r="A19" s="12" t="str">
        <f>IFERROR(VLOOKUP(B19,リスト!AI$1:AO55,2,FALSE),"")</f>
        <v/>
      </c>
      <c r="B19" s="2" t="str">
        <f t="shared" si="2"/>
        <v>-</v>
      </c>
      <c r="C19" s="12" t="s">
        <v>11</v>
      </c>
      <c r="D19" s="12" t="s">
        <v>9</v>
      </c>
      <c r="E19" s="12"/>
      <c r="F19" s="12"/>
      <c r="G19" s="20"/>
      <c r="H19" s="12" t="str">
        <f>IFERROR(VLOOKUP('（火）デリ表 '!G19,リスト!G$1:H94,2,FALSE),"")</f>
        <v/>
      </c>
      <c r="I19" s="12"/>
      <c r="J19" s="12" t="str">
        <f>IFERROR(VLOOKUP('（火）デリ表 '!I19,リスト!J$1:K93,2,FALSE),"")</f>
        <v/>
      </c>
      <c r="K19" s="12"/>
      <c r="L19" s="12" t="str">
        <f>IFERROR(VLOOKUP('（火）デリ表 '!K19,リスト!O$1:P4949,2,FALSE),"")</f>
        <v/>
      </c>
      <c r="M19" s="12"/>
      <c r="N19" s="20"/>
      <c r="O19" s="12" t="str">
        <f>IFERROR(VLOOKUP('（火）デリ表 '!N19,リスト!W$1:X94,2,FALSE),"")</f>
        <v/>
      </c>
      <c r="P19" s="12"/>
      <c r="Q19" s="12"/>
      <c r="R19" s="12" t="str">
        <f>IFERROR(VLOOKUP(Q19,リスト!AE$1:AF31,2,FALSE),"")</f>
        <v/>
      </c>
      <c r="S19" s="12" t="str">
        <f t="shared" si="3"/>
        <v/>
      </c>
      <c r="T19" s="12"/>
      <c r="U19" s="12"/>
      <c r="V19" s="12"/>
      <c r="W19" s="12"/>
      <c r="X19" s="12" t="str">
        <f t="shared" si="0"/>
        <v/>
      </c>
      <c r="Y19" s="12" t="str">
        <f t="shared" si="5"/>
        <v/>
      </c>
      <c r="Z19" s="12" t="str">
        <f>IFERROR(IF(O19="","",#REF!*VLOOKUP(O19,リスト!#REF!,2,FALSE)),"")</f>
        <v/>
      </c>
      <c r="AA19" s="12" t="str">
        <f t="shared" si="4"/>
        <v/>
      </c>
      <c r="AB19" s="12"/>
      <c r="AC19" s="12"/>
      <c r="AD19" s="12"/>
    </row>
  </sheetData>
  <autoFilter ref="C3:AC19" xr:uid="{00000000-0001-0000-0000-000000000000}"/>
  <phoneticPr fontId="3"/>
  <pageMargins left="0.7" right="0.7" top="0.75" bottom="0.75" header="0.3" footer="0.3"/>
  <ignoredErrors>
    <ignoredError sqref="G5:G8 I4:I8 K4:K12 N4:N15 Q4:Q14 G10:G12 I10:I11" numberStoredAsText="1"/>
  </ignoredErrors>
  <extLst>
    <ext xmlns:x14="http://schemas.microsoft.com/office/spreadsheetml/2009/9/main" uri="{CCE6A557-97BC-4b89-ADB6-D9C93CAAB3DF}">
      <x14:dataValidations xmlns:xm="http://schemas.microsoft.com/office/excel/2006/main" count="5">
        <x14:dataValidation type="list" allowBlank="1" showInputMessage="1" showErrorMessage="1" xr:uid="{EB7A66ED-4B62-42C1-A008-30FBCFF2D249}">
          <x14:formula1>
            <xm:f>リスト!$AC$3:$AC$11</xm:f>
          </x14:formula1>
          <xm:sqref>P4</xm:sqref>
        </x14:dataValidation>
        <x14:dataValidation type="list" allowBlank="1" showInputMessage="1" showErrorMessage="1" xr:uid="{828F0E5F-291B-4318-9F0D-CD9C2403D12B}">
          <x14:formula1>
            <xm:f>リスト!$S$3:$S$7</xm:f>
          </x14:formula1>
          <xm:sqref>M4:M8</xm:sqref>
        </x14:dataValidation>
        <x14:dataValidation type="list" allowBlank="1" showInputMessage="1" showErrorMessage="1" xr:uid="{6F22A3DB-36FB-4DC8-B7A9-46DFD308DE53}">
          <x14:formula1>
            <xm:f>リスト!$E$3:$E$6</xm:f>
          </x14:formula1>
          <xm:sqref>C4:C19</xm:sqref>
        </x14:dataValidation>
        <x14:dataValidation type="list" allowBlank="1" showInputMessage="1" showErrorMessage="1" xr:uid="{EE8A198C-E4E8-4CA5-BE49-544C0FCC19D4}">
          <x14:formula1>
            <xm:f>リスト!$B$3:$B$9</xm:f>
          </x14:formula1>
          <xm:sqref>D4:D19</xm:sqref>
        </x14:dataValidation>
        <x14:dataValidation type="list" allowBlank="1" showInputMessage="1" showErrorMessage="1" xr:uid="{0F230695-421F-4395-8F27-9BB77BFFD9A4}">
          <x14:formula1>
            <xm:f>リスト!#REF!</xm:f>
          </x14:formula1>
          <xm:sqref>U4:V8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8D25-5316-4370-8234-645A347C111A}">
  <dimension ref="A1:AD19"/>
  <sheetViews>
    <sheetView workbookViewId="0">
      <pane ySplit="3" topLeftCell="A4" activePane="bottomLeft" state="frozen"/>
      <selection pane="bottomLeft" activeCell="A2" sqref="A2:A3 C2:R3 T2:V3 X2:AB3"/>
    </sheetView>
  </sheetViews>
  <sheetFormatPr defaultColWidth="8.58203125" defaultRowHeight="10.5" outlineLevelCol="1"/>
  <cols>
    <col min="1" max="1" width="4.58203125" style="2" customWidth="1"/>
    <col min="2" max="2" width="8.58203125" style="2" hidden="1" customWidth="1" outlineLevel="1"/>
    <col min="3" max="3" width="3.83203125" style="2" customWidth="1" collapsed="1"/>
    <col min="4" max="4" width="3.58203125" style="2" customWidth="1"/>
    <col min="5" max="6" width="5.83203125" style="2" customWidth="1"/>
    <col min="7" max="7" width="4.33203125" style="3" customWidth="1"/>
    <col min="8" max="8" width="11.33203125" style="2" customWidth="1"/>
    <col min="9" max="9" width="4.83203125" style="2" customWidth="1"/>
    <col min="10" max="10" width="7.33203125" style="2" customWidth="1"/>
    <col min="11" max="11" width="4.33203125" style="2" customWidth="1"/>
    <col min="12" max="12" width="6.83203125" style="2" customWidth="1"/>
    <col min="13" max="13" width="7.83203125" style="2" customWidth="1"/>
    <col min="14" max="14" width="4.58203125" style="3" customWidth="1"/>
    <col min="15" max="15" width="8.83203125" style="2" customWidth="1"/>
    <col min="16" max="16" width="5.08203125" style="2" customWidth="1"/>
    <col min="17" max="17" width="3.33203125" style="2" customWidth="1"/>
    <col min="18" max="18" width="5.58203125" style="2" customWidth="1"/>
    <col min="19" max="19" width="2.83203125" style="2" hidden="1" customWidth="1" outlineLevel="1"/>
    <col min="20" max="20" width="4.83203125" style="2" customWidth="1" collapsed="1"/>
    <col min="21" max="21" width="6.58203125" style="2" customWidth="1"/>
    <col min="22" max="22" width="5.33203125" style="2" customWidth="1"/>
    <col min="23" max="23" width="8.58203125" style="2" hidden="1" customWidth="1" outlineLevel="1"/>
    <col min="24" max="24" width="6.75" style="2" customWidth="1" collapsed="1"/>
    <col min="25" max="25" width="4.83203125" style="2" customWidth="1"/>
    <col min="26" max="26" width="5.83203125" style="2" customWidth="1" collapsed="1"/>
    <col min="27" max="27" width="5.08203125" style="2" customWidth="1"/>
    <col min="28" max="28" width="9.08203125" style="2" customWidth="1"/>
    <col min="29" max="16384" width="8.58203125" style="2"/>
  </cols>
  <sheetData>
    <row r="1" spans="1:30" ht="9" customHeight="1">
      <c r="A1" s="13"/>
      <c r="B1" s="13"/>
      <c r="C1" s="13" t="s">
        <v>1297</v>
      </c>
      <c r="D1" s="13" t="s">
        <v>1297</v>
      </c>
      <c r="E1" s="13" t="s">
        <v>1297</v>
      </c>
      <c r="F1" s="13" t="s">
        <v>1297</v>
      </c>
      <c r="G1" s="14" t="s">
        <v>1297</v>
      </c>
      <c r="H1" s="13"/>
      <c r="I1" s="13" t="s">
        <v>1297</v>
      </c>
      <c r="J1" s="13"/>
      <c r="K1" s="13" t="s">
        <v>1297</v>
      </c>
      <c r="L1" s="13"/>
      <c r="M1" s="13" t="s">
        <v>1297</v>
      </c>
      <c r="N1" s="14" t="s">
        <v>1297</v>
      </c>
      <c r="O1" s="13"/>
      <c r="P1" s="14" t="s">
        <v>1297</v>
      </c>
      <c r="Q1" s="14" t="s">
        <v>1297</v>
      </c>
      <c r="R1" s="13" t="s">
        <v>1297</v>
      </c>
      <c r="S1" s="13"/>
      <c r="T1" s="13" t="s">
        <v>1297</v>
      </c>
      <c r="U1" s="13" t="s">
        <v>1297</v>
      </c>
      <c r="V1" s="13"/>
      <c r="W1" s="13"/>
      <c r="X1" s="13"/>
      <c r="Y1" s="13"/>
      <c r="Z1" s="13"/>
      <c r="AA1" s="13"/>
      <c r="AB1" s="13"/>
      <c r="AC1" s="13"/>
      <c r="AD1" s="13"/>
    </row>
    <row r="2" spans="1:30" ht="32.15" customHeight="1">
      <c r="A2" s="17" t="s">
        <v>1840</v>
      </c>
      <c r="B2" s="17" t="s">
        <v>1821</v>
      </c>
      <c r="C2" s="4" t="s">
        <v>1298</v>
      </c>
      <c r="D2" s="4" t="s">
        <v>1299</v>
      </c>
      <c r="E2" s="5" t="s">
        <v>1300</v>
      </c>
      <c r="F2" s="5" t="s">
        <v>1301</v>
      </c>
      <c r="G2" s="6" t="s">
        <v>1302</v>
      </c>
      <c r="H2" s="5" t="s">
        <v>1</v>
      </c>
      <c r="I2" s="4" t="s">
        <v>1303</v>
      </c>
      <c r="J2" s="5" t="s">
        <v>2</v>
      </c>
      <c r="K2" s="4" t="s">
        <v>1304</v>
      </c>
      <c r="L2" s="5" t="s">
        <v>3</v>
      </c>
      <c r="M2" s="5" t="s">
        <v>1305</v>
      </c>
      <c r="N2" s="6" t="s">
        <v>1841</v>
      </c>
      <c r="O2" s="5" t="s">
        <v>4</v>
      </c>
      <c r="P2" s="5" t="s">
        <v>1727</v>
      </c>
      <c r="Q2" s="4" t="s">
        <v>1842</v>
      </c>
      <c r="R2" s="5" t="s">
        <v>6</v>
      </c>
      <c r="S2" s="4" t="s">
        <v>1826</v>
      </c>
      <c r="T2" s="5" t="s">
        <v>1306</v>
      </c>
      <c r="U2" s="5" t="s">
        <v>1307</v>
      </c>
      <c r="V2" s="5" t="s">
        <v>1843</v>
      </c>
      <c r="W2" s="16" t="s">
        <v>7</v>
      </c>
      <c r="X2" s="16" t="s">
        <v>8</v>
      </c>
      <c r="Y2" s="16" t="s">
        <v>1728</v>
      </c>
      <c r="Z2" s="15" t="s">
        <v>1836</v>
      </c>
      <c r="AA2" s="15" t="s">
        <v>1828</v>
      </c>
      <c r="AB2" s="15" t="s">
        <v>1309</v>
      </c>
      <c r="AC2" s="7" t="s">
        <v>1308</v>
      </c>
      <c r="AD2" s="7" t="s">
        <v>1309</v>
      </c>
    </row>
    <row r="3" spans="1:30" ht="6.65" customHeight="1">
      <c r="A3" s="5"/>
      <c r="B3" s="18"/>
      <c r="C3" s="4"/>
      <c r="D3" s="4"/>
      <c r="E3" s="5"/>
      <c r="F3" s="5"/>
      <c r="G3" s="6"/>
      <c r="H3" s="5"/>
      <c r="I3" s="4"/>
      <c r="J3" s="5"/>
      <c r="K3" s="4"/>
      <c r="L3" s="5"/>
      <c r="M3" s="5"/>
      <c r="N3" s="11"/>
      <c r="O3" s="5"/>
      <c r="P3" s="5"/>
      <c r="Q3" s="5"/>
      <c r="R3" s="5"/>
      <c r="S3" s="5"/>
      <c r="T3" s="5"/>
      <c r="U3" s="5"/>
      <c r="V3" s="5"/>
      <c r="W3" s="16"/>
      <c r="X3" s="16"/>
      <c r="Y3" s="16"/>
      <c r="Z3" s="15"/>
      <c r="AA3" s="15"/>
      <c r="AB3" s="15"/>
      <c r="AC3" s="7"/>
      <c r="AD3" s="7"/>
    </row>
    <row r="4" spans="1:30">
      <c r="A4" s="12" t="str">
        <f>IFERROR(VLOOKUP(B4,リスト!AI$1:AO55,2,FALSE),"")</f>
        <v/>
      </c>
      <c r="B4" s="2" t="str">
        <f>G4&amp;"-"&amp;I4</f>
        <v>90781-90781</v>
      </c>
      <c r="C4" s="12" t="s">
        <v>11</v>
      </c>
      <c r="D4" s="12" t="s">
        <v>9</v>
      </c>
      <c r="E4" s="19">
        <v>45789</v>
      </c>
      <c r="F4" s="19">
        <v>45793</v>
      </c>
      <c r="G4" s="20" t="s">
        <v>1844</v>
      </c>
      <c r="H4" s="12" t="str">
        <f>IFERROR(VLOOKUP('（水）デリ表 '!G4,リスト!G$1:H79,2,FALSE),"")</f>
        <v>福岡営業部</v>
      </c>
      <c r="I4" s="20" t="s">
        <v>1844</v>
      </c>
      <c r="J4" s="12" t="str">
        <f>IFERROR(VLOOKUP('（水）デリ表 '!I4,リスト!J$1:K78,2,FALSE),"")</f>
        <v>福岡営業部</v>
      </c>
      <c r="K4" s="20" t="s">
        <v>1311</v>
      </c>
      <c r="L4" s="12" t="str">
        <f>IFERROR(VLOOKUP('（水）デリ表 '!K4,リスト!O$1:P4934,2,FALSE),"")</f>
        <v>仕向先無し</v>
      </c>
      <c r="M4" s="12" t="s">
        <v>1815</v>
      </c>
      <c r="N4" s="20" t="s">
        <v>630</v>
      </c>
      <c r="O4" s="12" t="str">
        <f>IFERROR(VLOOKUP('（水）デリ表 '!N4,リスト!W$1:X79,2,FALSE),"")</f>
        <v>Cﾅ-ﾑﾈﾆｸ</v>
      </c>
      <c r="P4" s="12"/>
      <c r="Q4" s="20" t="s">
        <v>1825</v>
      </c>
      <c r="R4" s="12" t="str">
        <f>IFERROR(VLOOKUP(Q4,リスト!AE$1:AF16,2,FALSE),"")</f>
        <v>2K X 6</v>
      </c>
      <c r="S4" s="12">
        <f>IFERROR(_xlfn.IFS(R4="2K X 6",12,R4="2K X 3",6),"")</f>
        <v>12</v>
      </c>
      <c r="T4" s="12">
        <v>30</v>
      </c>
      <c r="U4" s="12" t="s">
        <v>34</v>
      </c>
      <c r="V4" s="12"/>
      <c r="W4" s="12"/>
      <c r="X4" s="12" t="str">
        <f t="shared" ref="X4:X19" si="0">IFERROR(_xlfn.IFS(O4="Cﾅ-ﾑﾈﾆｸ","ﾑﾈﾆｸ",O4="Cﾅ-ﾓﾓﾆｸ","ﾓﾓﾆｸ",O4="Cﾅ-ｻｻﾐ","ｻｻﾐ",O4="Cﾅ-ｷﾓ","ｷﾓ",O4="Cﾅ-ｽﾅｷﾞﾓ","ｽﾅｷﾞﾓ",O4="Cﾅ-ﾃﾊﾞﾓﾄ","ﾃﾊﾞﾓﾄ",O4="Cﾅ-ﾃﾊﾞｻｷ","ﾃﾊﾞｻｷ",O4="Cﾅ-ﾃﾊﾞﾅｶﾊ-ﾌ","ﾃﾊﾞｻｷ"),"")</f>
        <v>ﾑﾈﾆｸ</v>
      </c>
      <c r="Y4" s="12">
        <f t="shared" ref="Y4:Y11" si="1">IFERROR(S4*T4,"")</f>
        <v>360</v>
      </c>
      <c r="Z4" s="12" t="str">
        <f>IFERROR(IF(O4="","",Y4*VLOOKUP(O4,リスト!#REF!,2,FALSE)),"")</f>
        <v/>
      </c>
      <c r="AA4" s="12" t="str">
        <f>IFERROR(Z4/12,"")</f>
        <v/>
      </c>
      <c r="AB4" s="12"/>
      <c r="AC4" s="12"/>
      <c r="AD4" s="12"/>
    </row>
    <row r="5" spans="1:30">
      <c r="A5" s="12" t="str">
        <f>IFERROR(VLOOKUP(B5,リスト!AI$1:AO55,2,FALSE),"")</f>
        <v>44506</v>
      </c>
      <c r="B5" s="2" t="str">
        <f t="shared" ref="B5:B19" si="2">G5&amp;"-"&amp;I5</f>
        <v>90786-90786</v>
      </c>
      <c r="C5" s="12" t="s">
        <v>11</v>
      </c>
      <c r="D5" s="12" t="s">
        <v>9</v>
      </c>
      <c r="E5" s="19">
        <v>45789</v>
      </c>
      <c r="F5" s="19">
        <v>45793</v>
      </c>
      <c r="G5" s="20" t="s">
        <v>1722</v>
      </c>
      <c r="H5" s="12" t="str">
        <f>IFERROR(VLOOKUP('（水）デリ表 '!G5,リスト!G$1:H80,2,FALSE),"")</f>
        <v>京都営業部</v>
      </c>
      <c r="I5" s="20" t="s">
        <v>1722</v>
      </c>
      <c r="J5" s="12" t="str">
        <f>IFERROR(VLOOKUP('（水）デリ表 '!I5,リスト!J$1:K79,2,FALSE),"")</f>
        <v>京都営業部</v>
      </c>
      <c r="K5" s="20" t="s">
        <v>1311</v>
      </c>
      <c r="L5" s="12" t="str">
        <f>IFERROR(VLOOKUP('（水）デリ表 '!K5,リスト!O$1:P4935,2,FALSE),"")</f>
        <v>仕向先無し</v>
      </c>
      <c r="M5" s="12" t="s">
        <v>1815</v>
      </c>
      <c r="N5" s="20" t="s">
        <v>1829</v>
      </c>
      <c r="O5" s="12" t="str">
        <f>IFERROR(VLOOKUP('（水）デリ表 '!N5,リスト!W$1:X80,2,FALSE),"")</f>
        <v>Cﾅ-ﾓﾓﾆｸ</v>
      </c>
      <c r="P5" s="12"/>
      <c r="Q5" s="20" t="s">
        <v>1827</v>
      </c>
      <c r="R5" s="12" t="str">
        <f>IFERROR(VLOOKUP(Q5,リスト!AE$1:AF17,2,FALSE),"")</f>
        <v>2K X 3</v>
      </c>
      <c r="S5" s="12">
        <f t="shared" ref="S5:S19" si="3">IFERROR(_xlfn.IFS(R5="2K X 6",12,R5="2K X 3",6),"")</f>
        <v>6</v>
      </c>
      <c r="T5" s="12">
        <v>40</v>
      </c>
      <c r="U5" s="12" t="s">
        <v>29</v>
      </c>
      <c r="V5" s="12"/>
      <c r="W5" s="12"/>
      <c r="X5" s="12" t="str">
        <f t="shared" si="0"/>
        <v>ﾓﾓﾆｸ</v>
      </c>
      <c r="Y5" s="12">
        <f t="shared" si="1"/>
        <v>240</v>
      </c>
      <c r="Z5" s="12" t="str">
        <f>IFERROR(IF(O5="","",Y5*VLOOKUP(O5,リスト!#REF!,2,FALSE)),"")</f>
        <v/>
      </c>
      <c r="AA5" s="12" t="str">
        <f t="shared" ref="AA5:AA19" si="4">IFERROR(Z5/12,"")</f>
        <v/>
      </c>
      <c r="AB5" s="12"/>
      <c r="AC5" s="12"/>
      <c r="AD5" s="12"/>
    </row>
    <row r="6" spans="1:30">
      <c r="A6" s="12" t="str">
        <f>IFERROR(VLOOKUP(B6,リスト!AI$1:AO55,2,FALSE),"")</f>
        <v>44506</v>
      </c>
      <c r="B6" s="2" t="str">
        <f t="shared" si="2"/>
        <v>90786-90786</v>
      </c>
      <c r="C6" s="12" t="s">
        <v>11</v>
      </c>
      <c r="D6" s="12" t="s">
        <v>9</v>
      </c>
      <c r="E6" s="19">
        <v>45789</v>
      </c>
      <c r="F6" s="19">
        <v>45794</v>
      </c>
      <c r="G6" s="20" t="s">
        <v>1722</v>
      </c>
      <c r="H6" s="12" t="str">
        <f>IFERROR(VLOOKUP('（水）デリ表 '!G6,リスト!G$1:H81,2,FALSE),"")</f>
        <v>京都営業部</v>
      </c>
      <c r="I6" s="20" t="s">
        <v>1722</v>
      </c>
      <c r="J6" s="12" t="str">
        <f>IFERROR(VLOOKUP('（水）デリ表 '!I6,リスト!J$1:K80,2,FALSE),"")</f>
        <v>京都営業部</v>
      </c>
      <c r="K6" s="20" t="s">
        <v>1311</v>
      </c>
      <c r="L6" s="12" t="str">
        <f>IFERROR(VLOOKUP('（水）デリ表 '!K6,リスト!O$1:P4936,2,FALSE),"")</f>
        <v>仕向先無し</v>
      </c>
      <c r="M6" s="12"/>
      <c r="N6" s="20" t="s">
        <v>1830</v>
      </c>
      <c r="O6" s="12" t="str">
        <f>IFERROR(VLOOKUP('（水）デリ表 '!N6,リスト!W$1:X81,2,FALSE),"")</f>
        <v>Cﾅ-ｻｻﾐ</v>
      </c>
      <c r="P6" s="12"/>
      <c r="Q6" s="20" t="s">
        <v>1825</v>
      </c>
      <c r="R6" s="12" t="str">
        <f>IFERROR(VLOOKUP(Q6,リスト!AE$1:AF18,2,FALSE),"")</f>
        <v>2K X 6</v>
      </c>
      <c r="S6" s="12">
        <f t="shared" si="3"/>
        <v>12</v>
      </c>
      <c r="T6" s="12">
        <v>25</v>
      </c>
      <c r="U6" s="12" t="s">
        <v>1723</v>
      </c>
      <c r="V6" s="12"/>
      <c r="W6" s="12"/>
      <c r="X6" s="12" t="str">
        <f t="shared" si="0"/>
        <v>ｻｻﾐ</v>
      </c>
      <c r="Y6" s="12">
        <f t="shared" si="1"/>
        <v>300</v>
      </c>
      <c r="Z6" s="12" t="str">
        <f>IFERROR(IF(O6="","",Y6*VLOOKUP(O6,リスト!#REF!,2,FALSE)),"")</f>
        <v/>
      </c>
      <c r="AA6" s="12" t="str">
        <f t="shared" si="4"/>
        <v/>
      </c>
      <c r="AB6" s="12"/>
      <c r="AC6" s="12"/>
      <c r="AD6" s="12"/>
    </row>
    <row r="7" spans="1:30">
      <c r="A7" s="12" t="str">
        <f>IFERROR(VLOOKUP(B7,リスト!AI$1:AO55,2,FALSE),"")</f>
        <v/>
      </c>
      <c r="B7" s="2" t="str">
        <f t="shared" si="2"/>
        <v>90695-90695</v>
      </c>
      <c r="C7" s="12" t="s">
        <v>11</v>
      </c>
      <c r="D7" s="12" t="s">
        <v>9</v>
      </c>
      <c r="E7" s="19">
        <v>45789</v>
      </c>
      <c r="F7" s="19">
        <v>45793</v>
      </c>
      <c r="G7" s="20" t="s">
        <v>1725</v>
      </c>
      <c r="H7" s="12" t="str">
        <f>IFERROR(VLOOKUP('（水）デリ表 '!G7,リスト!G$1:H82,2,FALSE),"")</f>
        <v>福山営業部</v>
      </c>
      <c r="I7" s="20" t="s">
        <v>1725</v>
      </c>
      <c r="J7" s="12" t="str">
        <f>IFERROR(VLOOKUP('（水）デリ表 '!I7,リスト!J$1:K81,2,FALSE),"")</f>
        <v>福山営業部</v>
      </c>
      <c r="K7" s="20" t="s">
        <v>1311</v>
      </c>
      <c r="L7" s="12" t="str">
        <f>IFERROR(VLOOKUP('（水）デリ表 '!K7,リスト!O$1:P4937,2,FALSE),"")</f>
        <v>仕向先無し</v>
      </c>
      <c r="M7" s="12"/>
      <c r="N7" s="20" t="s">
        <v>1831</v>
      </c>
      <c r="O7" s="12" t="str">
        <f>IFERROR(VLOOKUP('（水）デリ表 '!N7,リスト!W$1:X82,2,FALSE),"")</f>
        <v>Cﾅ-ｷﾓ</v>
      </c>
      <c r="P7" s="12"/>
      <c r="Q7" s="20" t="s">
        <v>1825</v>
      </c>
      <c r="R7" s="12" t="str">
        <f>IFERROR(VLOOKUP(Q7,リスト!AE$1:AF19,2,FALSE),"")</f>
        <v>2K X 6</v>
      </c>
      <c r="S7" s="12">
        <f t="shared" si="3"/>
        <v>12</v>
      </c>
      <c r="T7" s="12">
        <v>42</v>
      </c>
      <c r="U7" s="12" t="s">
        <v>25</v>
      </c>
      <c r="V7" s="12"/>
      <c r="W7" s="12"/>
      <c r="X7" s="12" t="str">
        <f t="shared" si="0"/>
        <v>ｷﾓ</v>
      </c>
      <c r="Y7" s="12">
        <f t="shared" si="1"/>
        <v>504</v>
      </c>
      <c r="Z7" s="12" t="str">
        <f>IFERROR(IF(O7="","",Y7*VLOOKUP(O7,リスト!#REF!,2,FALSE)),"")</f>
        <v/>
      </c>
      <c r="AA7" s="12" t="str">
        <f t="shared" si="4"/>
        <v/>
      </c>
      <c r="AB7" s="12"/>
      <c r="AC7" s="12"/>
      <c r="AD7" s="12"/>
    </row>
    <row r="8" spans="1:30">
      <c r="A8" s="12" t="str">
        <f>IFERROR(VLOOKUP(B8,リスト!AI$1:AO55,2,FALSE),"")</f>
        <v/>
      </c>
      <c r="B8" s="2" t="str">
        <f t="shared" si="2"/>
        <v>90964-90964</v>
      </c>
      <c r="C8" s="12" t="s">
        <v>11</v>
      </c>
      <c r="D8" s="12" t="s">
        <v>9</v>
      </c>
      <c r="E8" s="19">
        <v>45789</v>
      </c>
      <c r="F8" s="19">
        <v>45794</v>
      </c>
      <c r="G8" s="20" t="s">
        <v>1726</v>
      </c>
      <c r="H8" s="12" t="str">
        <f>IFERROR(VLOOKUP('（水）デリ表 '!G8,リスト!G$1:H83,2,FALSE),"")</f>
        <v>しまね営業部</v>
      </c>
      <c r="I8" s="20" t="s">
        <v>1726</v>
      </c>
      <c r="J8" s="12" t="str">
        <f>IFERROR(VLOOKUP('（水）デリ表 '!I8,リスト!J$1:K82,2,FALSE),"")</f>
        <v>しまね営業部</v>
      </c>
      <c r="K8" s="20" t="s">
        <v>1311</v>
      </c>
      <c r="L8" s="12" t="str">
        <f>IFERROR(VLOOKUP('（水）デリ表 '!K8,リスト!O$1:P4938,2,FALSE),"")</f>
        <v>仕向先無し</v>
      </c>
      <c r="M8" s="12"/>
      <c r="N8" s="20" t="s">
        <v>1832</v>
      </c>
      <c r="O8" s="12" t="str">
        <f>IFERROR(VLOOKUP('（水）デリ表 '!N8,リスト!W$1:X83,2,FALSE),"")</f>
        <v>Cﾅ-ｽﾅｷﾞﾓ</v>
      </c>
      <c r="Q8" s="20" t="s">
        <v>1825</v>
      </c>
      <c r="R8" s="12" t="str">
        <f>IFERROR(VLOOKUP(Q8,リスト!AE$1:AF20,2,FALSE),"")</f>
        <v>2K X 6</v>
      </c>
      <c r="S8" s="12">
        <f t="shared" si="3"/>
        <v>12</v>
      </c>
      <c r="T8" s="12">
        <v>42</v>
      </c>
      <c r="U8" s="12" t="s">
        <v>1724</v>
      </c>
      <c r="V8" s="12"/>
      <c r="W8" s="12"/>
      <c r="X8" s="12" t="str">
        <f t="shared" si="0"/>
        <v>ｽﾅｷﾞﾓ</v>
      </c>
      <c r="Y8" s="12">
        <f t="shared" si="1"/>
        <v>504</v>
      </c>
      <c r="Z8" s="12" t="str">
        <f>IFERROR(IF(O8="","",Y8*VLOOKUP(O8,リスト!#REF!,2,FALSE)),"")</f>
        <v/>
      </c>
      <c r="AA8" s="12" t="str">
        <f t="shared" si="4"/>
        <v/>
      </c>
      <c r="AB8" s="12"/>
      <c r="AC8" s="12"/>
      <c r="AD8" s="12"/>
    </row>
    <row r="9" spans="1:30">
      <c r="A9" s="12" t="str">
        <f>IFERROR(VLOOKUP(B9,リスト!AI$1:AO55,2,FALSE),"")</f>
        <v/>
      </c>
      <c r="B9" s="2" t="str">
        <f t="shared" si="2"/>
        <v>90781-90781</v>
      </c>
      <c r="C9" s="12" t="s">
        <v>11</v>
      </c>
      <c r="D9" s="12" t="s">
        <v>9</v>
      </c>
      <c r="E9" s="12"/>
      <c r="F9" s="12"/>
      <c r="G9" s="20" t="s">
        <v>1844</v>
      </c>
      <c r="H9" s="12" t="str">
        <f>IFERROR(VLOOKUP('（水）デリ表 '!G9,リスト!G$1:H84,2,FALSE),"")</f>
        <v>福岡営業部</v>
      </c>
      <c r="I9" s="20" t="s">
        <v>1844</v>
      </c>
      <c r="J9" s="12" t="str">
        <f>IFERROR(VLOOKUP('（水）デリ表 '!I9,リスト!J$1:K83,2,FALSE),"")</f>
        <v>福岡営業部</v>
      </c>
      <c r="K9" s="20"/>
      <c r="L9" s="12" t="str">
        <f>IFERROR(VLOOKUP('（水）デリ表 '!K9,リスト!O$1:P4939,2,FALSE),"")</f>
        <v/>
      </c>
      <c r="M9" s="12"/>
      <c r="N9" s="20" t="s">
        <v>1833</v>
      </c>
      <c r="O9" s="12" t="str">
        <f>IFERROR(VLOOKUP('（水）デリ表 '!N9,リスト!W$1:X84,2,FALSE),"")</f>
        <v>Cﾅ-ﾃﾊﾞﾓﾄ</v>
      </c>
      <c r="P9" s="12"/>
      <c r="Q9" s="20"/>
      <c r="R9" s="12" t="str">
        <f>IFERROR(VLOOKUP(Q9,リスト!AE$1:AF21,2,FALSE),"")</f>
        <v/>
      </c>
      <c r="S9" s="12" t="str">
        <f t="shared" si="3"/>
        <v/>
      </c>
      <c r="T9" s="12"/>
      <c r="U9" s="12"/>
      <c r="V9" s="12"/>
      <c r="W9" s="12"/>
      <c r="X9" s="12" t="str">
        <f t="shared" si="0"/>
        <v>ﾃﾊﾞﾓﾄ</v>
      </c>
      <c r="Y9" s="12" t="str">
        <f t="shared" si="1"/>
        <v/>
      </c>
      <c r="Z9" s="12" t="str">
        <f>IFERROR(IF(O9="","",Y9*VLOOKUP(O9,リスト!#REF!,2,FALSE)),"")</f>
        <v/>
      </c>
      <c r="AA9" s="12" t="str">
        <f t="shared" si="4"/>
        <v/>
      </c>
      <c r="AB9" s="12"/>
      <c r="AC9" s="12"/>
      <c r="AD9" s="12"/>
    </row>
    <row r="10" spans="1:30">
      <c r="A10" s="12" t="str">
        <f>IFERROR(VLOOKUP(B10,リスト!AI$1:AO55,2,FALSE),"")</f>
        <v/>
      </c>
      <c r="B10" s="2" t="str">
        <f t="shared" si="2"/>
        <v>-</v>
      </c>
      <c r="C10" s="12" t="s">
        <v>11</v>
      </c>
      <c r="D10" s="12" t="s">
        <v>9</v>
      </c>
      <c r="E10" s="12"/>
      <c r="F10" s="12"/>
      <c r="G10" s="20"/>
      <c r="H10" s="12" t="str">
        <f>IFERROR(VLOOKUP('（水）デリ表 '!G10,リスト!G$1:H85,2,FALSE),"")</f>
        <v/>
      </c>
      <c r="I10" s="20"/>
      <c r="J10" s="12" t="str">
        <f>IFERROR(VLOOKUP('（水）デリ表 '!I10,リスト!J$1:K84,2,FALSE),"")</f>
        <v/>
      </c>
      <c r="K10" s="20"/>
      <c r="L10" s="12" t="str">
        <f>IFERROR(VLOOKUP('（水）デリ表 '!K10,リスト!O$1:P4940,2,FALSE),"")</f>
        <v/>
      </c>
      <c r="M10" s="12"/>
      <c r="N10" s="20" t="s">
        <v>1834</v>
      </c>
      <c r="O10" s="12" t="str">
        <f>IFERROR(VLOOKUP('（水）デリ表 '!N10,リスト!W$1:X85,2,FALSE),"")</f>
        <v>Cﾅ-ﾃﾊﾞｻｷ</v>
      </c>
      <c r="P10" s="12"/>
      <c r="Q10" s="20"/>
      <c r="R10" s="12" t="str">
        <f>IFERROR(VLOOKUP(Q10,リスト!AE$1:AF22,2,FALSE),"")</f>
        <v/>
      </c>
      <c r="S10" s="12" t="str">
        <f t="shared" si="3"/>
        <v/>
      </c>
      <c r="T10" s="12"/>
      <c r="U10" s="12"/>
      <c r="V10" s="12"/>
      <c r="W10" s="12"/>
      <c r="X10" s="12" t="str">
        <f t="shared" si="0"/>
        <v>ﾃﾊﾞｻｷ</v>
      </c>
      <c r="Y10" s="12" t="str">
        <f t="shared" si="1"/>
        <v/>
      </c>
      <c r="Z10" s="12" t="str">
        <f>IFERROR(IF(O10="","",Y10*VLOOKUP(O10,リスト!#REF!,2,FALSE)),"")</f>
        <v/>
      </c>
      <c r="AA10" s="12" t="str">
        <f t="shared" si="4"/>
        <v/>
      </c>
      <c r="AB10" s="12"/>
      <c r="AC10" s="12"/>
      <c r="AD10" s="12"/>
    </row>
    <row r="11" spans="1:30">
      <c r="A11" s="12" t="str">
        <f>IFERROR(VLOOKUP(B11,リスト!AI$1:AO55,2,FALSE),"")</f>
        <v/>
      </c>
      <c r="B11" s="2" t="str">
        <f t="shared" si="2"/>
        <v>-</v>
      </c>
      <c r="C11" s="12" t="s">
        <v>11</v>
      </c>
      <c r="D11" s="12" t="s">
        <v>9</v>
      </c>
      <c r="E11" s="12"/>
      <c r="F11" s="12"/>
      <c r="G11" s="20"/>
      <c r="H11" s="12" t="str">
        <f>IFERROR(VLOOKUP('（水）デリ表 '!G11,リスト!G$1:H86,2,FALSE),"")</f>
        <v/>
      </c>
      <c r="I11" s="12"/>
      <c r="J11" s="12" t="str">
        <f>IFERROR(VLOOKUP('（水）デリ表 '!I11,リスト!J$1:K85,2,FALSE),"")</f>
        <v/>
      </c>
      <c r="K11" s="20"/>
      <c r="L11" s="12" t="str">
        <f>IFERROR(VLOOKUP('（水）デリ表 '!K11,リスト!O$1:P4941,2,FALSE),"")</f>
        <v/>
      </c>
      <c r="M11" s="12"/>
      <c r="N11" s="20" t="s">
        <v>1835</v>
      </c>
      <c r="O11" s="12" t="str">
        <f>IFERROR(VLOOKUP('（水）デリ表 '!N11,リスト!W$1:X86,2,FALSE),"")</f>
        <v>Cﾅ-ﾃﾊﾞﾅｶﾊ-ﾌ</v>
      </c>
      <c r="P11" s="12"/>
      <c r="Q11" s="20" t="s">
        <v>1825</v>
      </c>
      <c r="R11" s="12" t="str">
        <f>IFERROR(VLOOKUP(Q11,リスト!AE$1:AF23,2,FALSE),"")</f>
        <v>2K X 6</v>
      </c>
      <c r="S11" s="12">
        <f t="shared" si="3"/>
        <v>12</v>
      </c>
      <c r="T11" s="12">
        <v>50</v>
      </c>
      <c r="U11" s="12"/>
      <c r="V11" s="12"/>
      <c r="W11" s="12"/>
      <c r="X11" s="12" t="str">
        <f t="shared" si="0"/>
        <v>ﾃﾊﾞｻｷ</v>
      </c>
      <c r="Y11" s="12">
        <f t="shared" si="1"/>
        <v>600</v>
      </c>
      <c r="Z11" s="12" t="str">
        <f>IFERROR(IF(O11="","",Y11*VLOOKUP(O11,リスト!#REF!,2,FALSE)),"")</f>
        <v/>
      </c>
      <c r="AA11" s="12" t="str">
        <f t="shared" si="4"/>
        <v/>
      </c>
      <c r="AB11" s="12"/>
      <c r="AC11" s="12"/>
      <c r="AD11" s="12"/>
    </row>
    <row r="12" spans="1:30">
      <c r="A12" s="12" t="str">
        <f>IFERROR(VLOOKUP(B12,リスト!AI$1:AO55,2,FALSE),"")</f>
        <v/>
      </c>
      <c r="B12" s="2" t="str">
        <f t="shared" si="2"/>
        <v>-</v>
      </c>
      <c r="C12" s="12" t="s">
        <v>11</v>
      </c>
      <c r="D12" s="12" t="s">
        <v>9</v>
      </c>
      <c r="E12" s="12"/>
      <c r="F12" s="12"/>
      <c r="G12" s="20"/>
      <c r="H12" s="12" t="str">
        <f>IFERROR(VLOOKUP('（水）デリ表 '!G12,リスト!G$1:H87,2,FALSE),"")</f>
        <v/>
      </c>
      <c r="I12" s="12"/>
      <c r="J12" s="12" t="str">
        <f>IFERROR(VLOOKUP('（水）デリ表 '!I12,リスト!J$1:K86,2,FALSE),"")</f>
        <v/>
      </c>
      <c r="K12" s="12"/>
      <c r="L12" s="12" t="str">
        <f>IFERROR(VLOOKUP('（水）デリ表 '!K12,リスト!O$1:P4942,2,FALSE),"")</f>
        <v/>
      </c>
      <c r="M12" s="12"/>
      <c r="N12" s="20"/>
      <c r="O12" s="12" t="str">
        <f>IFERROR(VLOOKUP('（水）デリ表 '!N12,リスト!W$1:X87,2,FALSE),"")</f>
        <v/>
      </c>
      <c r="P12" s="12"/>
      <c r="Q12" s="20"/>
      <c r="R12" s="12" t="str">
        <f>IFERROR(VLOOKUP(Q12,リスト!AE$1:AF24,2,FALSE),"")</f>
        <v/>
      </c>
      <c r="S12" s="12" t="str">
        <f t="shared" si="3"/>
        <v/>
      </c>
      <c r="T12" s="12"/>
      <c r="U12" s="12"/>
      <c r="V12" s="12"/>
      <c r="W12" s="12"/>
      <c r="X12" s="12" t="str">
        <f t="shared" si="0"/>
        <v/>
      </c>
      <c r="Y12" s="12" t="str">
        <f t="shared" ref="Y12:Y19" si="5">IFERROR(W12*X12,"")</f>
        <v/>
      </c>
      <c r="Z12" s="12" t="str">
        <f>IFERROR(IF(O12="","",#REF!*VLOOKUP(O12,リスト!#REF!,2,FALSE)),"")</f>
        <v/>
      </c>
      <c r="AA12" s="12" t="str">
        <f t="shared" si="4"/>
        <v/>
      </c>
      <c r="AB12" s="12"/>
      <c r="AC12" s="12"/>
      <c r="AD12" s="12"/>
    </row>
    <row r="13" spans="1:30">
      <c r="A13" s="12" t="str">
        <f>IFERROR(VLOOKUP(B13,リスト!AI$1:AO55,2,FALSE),"")</f>
        <v/>
      </c>
      <c r="B13" s="2" t="str">
        <f t="shared" si="2"/>
        <v>-</v>
      </c>
      <c r="C13" s="12" t="s">
        <v>11</v>
      </c>
      <c r="D13" s="12" t="s">
        <v>9</v>
      </c>
      <c r="E13" s="12"/>
      <c r="F13" s="12"/>
      <c r="G13" s="20"/>
      <c r="H13" s="12" t="str">
        <f>IFERROR(VLOOKUP('（水）デリ表 '!G13,リスト!G$1:H88,2,FALSE),"")</f>
        <v/>
      </c>
      <c r="I13" s="12"/>
      <c r="J13" s="12" t="str">
        <f>IFERROR(VLOOKUP('（水）デリ表 '!I13,リスト!J$1:K87,2,FALSE),"")</f>
        <v/>
      </c>
      <c r="K13" s="12"/>
      <c r="L13" s="12" t="str">
        <f>IFERROR(VLOOKUP('（水）デリ表 '!K13,リスト!O$1:P4943,2,FALSE),"")</f>
        <v/>
      </c>
      <c r="M13" s="12"/>
      <c r="N13" s="20"/>
      <c r="O13" s="12" t="str">
        <f>IFERROR(VLOOKUP('（水）デリ表 '!N13,リスト!W$1:X88,2,FALSE),"")</f>
        <v/>
      </c>
      <c r="P13" s="12"/>
      <c r="Q13" s="12"/>
      <c r="R13" s="12" t="str">
        <f>IFERROR(VLOOKUP(Q13,リスト!AE$1:AF25,2,FALSE),"")</f>
        <v/>
      </c>
      <c r="S13" s="12" t="str">
        <f t="shared" si="3"/>
        <v/>
      </c>
      <c r="T13" s="12"/>
      <c r="U13" s="12"/>
      <c r="V13" s="12"/>
      <c r="W13" s="12"/>
      <c r="X13" s="12" t="str">
        <f t="shared" si="0"/>
        <v/>
      </c>
      <c r="Y13" s="12" t="str">
        <f t="shared" si="5"/>
        <v/>
      </c>
      <c r="Z13" s="12" t="str">
        <f>IFERROR(IF(O13="","",#REF!*VLOOKUP(O13,リスト!#REF!,2,FALSE)),"")</f>
        <v/>
      </c>
      <c r="AA13" s="12" t="str">
        <f t="shared" si="4"/>
        <v/>
      </c>
      <c r="AB13" s="12"/>
      <c r="AC13" s="12"/>
      <c r="AD13" s="12"/>
    </row>
    <row r="14" spans="1:30">
      <c r="A14" s="12" t="str">
        <f>IFERROR(VLOOKUP(B14,リスト!AI$1:AO55,2,FALSE),"")</f>
        <v/>
      </c>
      <c r="B14" s="2" t="str">
        <f t="shared" si="2"/>
        <v>-</v>
      </c>
      <c r="C14" s="12" t="s">
        <v>11</v>
      </c>
      <c r="D14" s="12" t="s">
        <v>9</v>
      </c>
      <c r="E14" s="12"/>
      <c r="F14" s="12"/>
      <c r="G14" s="20"/>
      <c r="H14" s="12" t="str">
        <f>IFERROR(VLOOKUP('（水）デリ表 '!G14,リスト!G$1:H89,2,FALSE),"")</f>
        <v/>
      </c>
      <c r="I14" s="12"/>
      <c r="J14" s="12" t="str">
        <f>IFERROR(VLOOKUP('（水）デリ表 '!I14,リスト!J$1:K88,2,FALSE),"")</f>
        <v/>
      </c>
      <c r="K14" s="12"/>
      <c r="L14" s="12" t="str">
        <f>IFERROR(VLOOKUP('（水）デリ表 '!K14,リスト!O$1:P4944,2,FALSE),"")</f>
        <v/>
      </c>
      <c r="M14" s="12"/>
      <c r="N14" s="20"/>
      <c r="O14" s="12" t="str">
        <f>IFERROR(VLOOKUP('（水）デリ表 '!N14,リスト!W$1:X89,2,FALSE),"")</f>
        <v/>
      </c>
      <c r="P14" s="12"/>
      <c r="Q14" s="12"/>
      <c r="R14" s="12" t="str">
        <f>IFERROR(VLOOKUP(Q14,リスト!AE$1:AF26,2,FALSE),"")</f>
        <v/>
      </c>
      <c r="S14" s="12" t="str">
        <f t="shared" si="3"/>
        <v/>
      </c>
      <c r="T14" s="12"/>
      <c r="U14" s="12"/>
      <c r="V14" s="12"/>
      <c r="W14" s="12"/>
      <c r="X14" s="12" t="str">
        <f t="shared" si="0"/>
        <v/>
      </c>
      <c r="Y14" s="12" t="str">
        <f t="shared" si="5"/>
        <v/>
      </c>
      <c r="Z14" s="12" t="str">
        <f>IFERROR(IF(O14="","",#REF!*VLOOKUP(O14,リスト!#REF!,2,FALSE)),"")</f>
        <v/>
      </c>
      <c r="AA14" s="12" t="str">
        <f t="shared" si="4"/>
        <v/>
      </c>
      <c r="AB14" s="12"/>
      <c r="AC14" s="12"/>
      <c r="AD14" s="12"/>
    </row>
    <row r="15" spans="1:30">
      <c r="A15" s="12" t="str">
        <f>IFERROR(VLOOKUP(B15,リスト!AI$1:AO55,2,FALSE),"")</f>
        <v/>
      </c>
      <c r="B15" s="2" t="str">
        <f t="shared" si="2"/>
        <v>-</v>
      </c>
      <c r="C15" s="12" t="s">
        <v>11</v>
      </c>
      <c r="D15" s="12" t="s">
        <v>9</v>
      </c>
      <c r="E15" s="12"/>
      <c r="F15" s="12"/>
      <c r="G15" s="20"/>
      <c r="H15" s="12" t="str">
        <f>IFERROR(VLOOKUP('（水）デリ表 '!G15,リスト!G$1:H90,2,FALSE),"")</f>
        <v/>
      </c>
      <c r="I15" s="12"/>
      <c r="J15" s="12" t="str">
        <f>IFERROR(VLOOKUP('（水）デリ表 '!I15,リスト!J$1:K89,2,FALSE),"")</f>
        <v/>
      </c>
      <c r="K15" s="12"/>
      <c r="L15" s="12" t="str">
        <f>IFERROR(VLOOKUP('（水）デリ表 '!K15,リスト!O$1:P4945,2,FALSE),"")</f>
        <v/>
      </c>
      <c r="M15" s="12"/>
      <c r="N15" s="20"/>
      <c r="O15" s="12" t="str">
        <f>IFERROR(VLOOKUP('（水）デリ表 '!N15,リスト!W$1:X90,2,FALSE),"")</f>
        <v/>
      </c>
      <c r="P15" s="12"/>
      <c r="Q15" s="12"/>
      <c r="R15" s="12" t="str">
        <f>IFERROR(VLOOKUP(Q15,リスト!AE$1:AF27,2,FALSE),"")</f>
        <v/>
      </c>
      <c r="S15" s="12" t="str">
        <f t="shared" si="3"/>
        <v/>
      </c>
      <c r="T15" s="12"/>
      <c r="U15" s="12"/>
      <c r="V15" s="12"/>
      <c r="W15" s="12"/>
      <c r="X15" s="12" t="str">
        <f t="shared" si="0"/>
        <v/>
      </c>
      <c r="Y15" s="12" t="str">
        <f t="shared" si="5"/>
        <v/>
      </c>
      <c r="Z15" s="12" t="str">
        <f>IFERROR(IF(O15="","",#REF!*VLOOKUP(O15,リスト!#REF!,2,FALSE)),"")</f>
        <v/>
      </c>
      <c r="AA15" s="12" t="str">
        <f t="shared" si="4"/>
        <v/>
      </c>
      <c r="AB15" s="12"/>
      <c r="AC15" s="12"/>
      <c r="AD15" s="12"/>
    </row>
    <row r="16" spans="1:30">
      <c r="A16" s="12" t="str">
        <f>IFERROR(VLOOKUP(B16,リスト!AI$1:AO55,2,FALSE),"")</f>
        <v/>
      </c>
      <c r="B16" s="2" t="str">
        <f t="shared" si="2"/>
        <v>-</v>
      </c>
      <c r="C16" s="12" t="s">
        <v>11</v>
      </c>
      <c r="D16" s="12" t="s">
        <v>9</v>
      </c>
      <c r="E16" s="12"/>
      <c r="F16" s="12"/>
      <c r="G16" s="20"/>
      <c r="H16" s="12" t="str">
        <f>IFERROR(VLOOKUP('（水）デリ表 '!G16,リスト!G$1:H91,2,FALSE),"")</f>
        <v/>
      </c>
      <c r="I16" s="12"/>
      <c r="J16" s="12" t="str">
        <f>IFERROR(VLOOKUP('（水）デリ表 '!I16,リスト!J$1:K90,2,FALSE),"")</f>
        <v/>
      </c>
      <c r="K16" s="12"/>
      <c r="L16" s="12" t="str">
        <f>IFERROR(VLOOKUP('（水）デリ表 '!K16,リスト!O$1:P4946,2,FALSE),"")</f>
        <v/>
      </c>
      <c r="M16" s="12"/>
      <c r="N16" s="20"/>
      <c r="O16" s="12" t="str">
        <f>IFERROR(VLOOKUP('（水）デリ表 '!N16,リスト!W$1:X91,2,FALSE),"")</f>
        <v/>
      </c>
      <c r="P16" s="12"/>
      <c r="Q16" s="12"/>
      <c r="R16" s="12" t="str">
        <f>IFERROR(VLOOKUP(Q16,リスト!AE$1:AF28,2,FALSE),"")</f>
        <v/>
      </c>
      <c r="S16" s="12" t="str">
        <f t="shared" si="3"/>
        <v/>
      </c>
      <c r="T16" s="12"/>
      <c r="U16" s="12"/>
      <c r="V16" s="12"/>
      <c r="W16" s="12"/>
      <c r="X16" s="12" t="str">
        <f t="shared" si="0"/>
        <v/>
      </c>
      <c r="Y16" s="12" t="str">
        <f t="shared" si="5"/>
        <v/>
      </c>
      <c r="Z16" s="12" t="str">
        <f>IFERROR(IF(O16="","",#REF!*VLOOKUP(O16,リスト!#REF!,2,FALSE)),"")</f>
        <v/>
      </c>
      <c r="AA16" s="12" t="str">
        <f t="shared" si="4"/>
        <v/>
      </c>
      <c r="AB16" s="12"/>
      <c r="AC16" s="12"/>
      <c r="AD16" s="12"/>
    </row>
    <row r="17" spans="1:30">
      <c r="A17" s="12" t="str">
        <f>IFERROR(VLOOKUP(B17,リスト!AI$1:AO55,2,FALSE),"")</f>
        <v/>
      </c>
      <c r="B17" s="2" t="str">
        <f t="shared" si="2"/>
        <v>-</v>
      </c>
      <c r="C17" s="12" t="s">
        <v>11</v>
      </c>
      <c r="D17" s="12" t="s">
        <v>9</v>
      </c>
      <c r="E17" s="12"/>
      <c r="F17" s="12"/>
      <c r="G17" s="20"/>
      <c r="H17" s="12" t="str">
        <f>IFERROR(VLOOKUP('（水）デリ表 '!G17,リスト!G$1:H92,2,FALSE),"")</f>
        <v/>
      </c>
      <c r="I17" s="12"/>
      <c r="J17" s="12" t="str">
        <f>IFERROR(VLOOKUP('（水）デリ表 '!I17,リスト!J$1:K91,2,FALSE),"")</f>
        <v/>
      </c>
      <c r="K17" s="12"/>
      <c r="L17" s="12" t="str">
        <f>IFERROR(VLOOKUP('（水）デリ表 '!K17,リスト!O$1:P4947,2,FALSE),"")</f>
        <v/>
      </c>
      <c r="M17" s="12"/>
      <c r="N17" s="20"/>
      <c r="O17" s="12" t="str">
        <f>IFERROR(VLOOKUP('（水）デリ表 '!N17,リスト!W$1:X92,2,FALSE),"")</f>
        <v/>
      </c>
      <c r="P17" s="12"/>
      <c r="Q17" s="12"/>
      <c r="R17" s="12" t="str">
        <f>IFERROR(VLOOKUP(Q17,リスト!AE$1:AF29,2,FALSE),"")</f>
        <v/>
      </c>
      <c r="S17" s="12" t="str">
        <f t="shared" si="3"/>
        <v/>
      </c>
      <c r="T17" s="12"/>
      <c r="U17" s="12"/>
      <c r="V17" s="12"/>
      <c r="W17" s="12"/>
      <c r="X17" s="12" t="str">
        <f t="shared" si="0"/>
        <v/>
      </c>
      <c r="Y17" s="12" t="str">
        <f t="shared" si="5"/>
        <v/>
      </c>
      <c r="Z17" s="12" t="str">
        <f>IFERROR(IF(O17="","",#REF!*VLOOKUP(O17,リスト!#REF!,2,FALSE)),"")</f>
        <v/>
      </c>
      <c r="AA17" s="12" t="str">
        <f t="shared" si="4"/>
        <v/>
      </c>
      <c r="AB17" s="12"/>
      <c r="AC17" s="12"/>
      <c r="AD17" s="12"/>
    </row>
    <row r="18" spans="1:30">
      <c r="A18" s="12" t="str">
        <f>IFERROR(VLOOKUP(B18,リスト!AI$1:AO55,2,FALSE),"")</f>
        <v/>
      </c>
      <c r="B18" s="2" t="str">
        <f t="shared" si="2"/>
        <v>-</v>
      </c>
      <c r="C18" s="12" t="s">
        <v>11</v>
      </c>
      <c r="D18" s="12" t="s">
        <v>9</v>
      </c>
      <c r="E18" s="12"/>
      <c r="F18" s="12"/>
      <c r="G18" s="20"/>
      <c r="H18" s="12" t="str">
        <f>IFERROR(VLOOKUP('（水）デリ表 '!G18,リスト!G$1:H93,2,FALSE),"")</f>
        <v/>
      </c>
      <c r="I18" s="12"/>
      <c r="J18" s="12" t="str">
        <f>IFERROR(VLOOKUP('（水）デリ表 '!I18,リスト!J$1:K92,2,FALSE),"")</f>
        <v/>
      </c>
      <c r="K18" s="12"/>
      <c r="L18" s="12" t="str">
        <f>IFERROR(VLOOKUP('（水）デリ表 '!K18,リスト!O$1:P4948,2,FALSE),"")</f>
        <v/>
      </c>
      <c r="M18" s="12"/>
      <c r="N18" s="20"/>
      <c r="O18" s="12" t="str">
        <f>IFERROR(VLOOKUP('（水）デリ表 '!N18,リスト!W$1:X93,2,FALSE),"")</f>
        <v/>
      </c>
      <c r="P18" s="12"/>
      <c r="Q18" s="12"/>
      <c r="R18" s="12" t="str">
        <f>IFERROR(VLOOKUP(Q18,リスト!AE$1:AF30,2,FALSE),"")</f>
        <v/>
      </c>
      <c r="S18" s="12" t="str">
        <f t="shared" si="3"/>
        <v/>
      </c>
      <c r="T18" s="12"/>
      <c r="U18" s="12"/>
      <c r="V18" s="12"/>
      <c r="W18" s="12"/>
      <c r="X18" s="12" t="str">
        <f t="shared" si="0"/>
        <v/>
      </c>
      <c r="Y18" s="12" t="str">
        <f t="shared" si="5"/>
        <v/>
      </c>
      <c r="Z18" s="12" t="str">
        <f>IFERROR(IF(O18="","",#REF!*VLOOKUP(O18,リスト!#REF!,2,FALSE)),"")</f>
        <v/>
      </c>
      <c r="AA18" s="12" t="str">
        <f t="shared" si="4"/>
        <v/>
      </c>
      <c r="AB18" s="12"/>
      <c r="AC18" s="12"/>
      <c r="AD18" s="12"/>
    </row>
    <row r="19" spans="1:30">
      <c r="A19" s="12" t="str">
        <f>IFERROR(VLOOKUP(B19,リスト!AI$1:AO55,2,FALSE),"")</f>
        <v/>
      </c>
      <c r="B19" s="2" t="str">
        <f t="shared" si="2"/>
        <v>-</v>
      </c>
      <c r="C19" s="12" t="s">
        <v>11</v>
      </c>
      <c r="D19" s="12" t="s">
        <v>9</v>
      </c>
      <c r="E19" s="12"/>
      <c r="F19" s="12"/>
      <c r="G19" s="20"/>
      <c r="H19" s="12" t="str">
        <f>IFERROR(VLOOKUP('（水）デリ表 '!G19,リスト!G$1:H94,2,FALSE),"")</f>
        <v/>
      </c>
      <c r="I19" s="12"/>
      <c r="J19" s="12" t="str">
        <f>IFERROR(VLOOKUP('（水）デリ表 '!I19,リスト!J$1:K93,2,FALSE),"")</f>
        <v/>
      </c>
      <c r="K19" s="12"/>
      <c r="L19" s="12" t="str">
        <f>IFERROR(VLOOKUP('（水）デリ表 '!K19,リスト!O$1:P4949,2,FALSE),"")</f>
        <v/>
      </c>
      <c r="M19" s="12"/>
      <c r="N19" s="20"/>
      <c r="O19" s="12" t="str">
        <f>IFERROR(VLOOKUP('（水）デリ表 '!N19,リスト!W$1:X94,2,FALSE),"")</f>
        <v/>
      </c>
      <c r="P19" s="12"/>
      <c r="Q19" s="12"/>
      <c r="R19" s="12" t="str">
        <f>IFERROR(VLOOKUP(Q19,リスト!AE$1:AF31,2,FALSE),"")</f>
        <v/>
      </c>
      <c r="S19" s="12" t="str">
        <f t="shared" si="3"/>
        <v/>
      </c>
      <c r="T19" s="12"/>
      <c r="U19" s="12"/>
      <c r="V19" s="12"/>
      <c r="W19" s="12"/>
      <c r="X19" s="12" t="str">
        <f t="shared" si="0"/>
        <v/>
      </c>
      <c r="Y19" s="12" t="str">
        <f t="shared" si="5"/>
        <v/>
      </c>
      <c r="Z19" s="12" t="str">
        <f>IFERROR(IF(O19="","",#REF!*VLOOKUP(O19,リスト!#REF!,2,FALSE)),"")</f>
        <v/>
      </c>
      <c r="AA19" s="12" t="str">
        <f t="shared" si="4"/>
        <v/>
      </c>
      <c r="AB19" s="12"/>
      <c r="AC19" s="12"/>
      <c r="AD19" s="12"/>
    </row>
  </sheetData>
  <autoFilter ref="C3:AC19" xr:uid="{00000000-0001-0000-0000-000000000000}"/>
  <phoneticPr fontId="3"/>
  <pageMargins left="0.7" right="0.7" top="0.75" bottom="0.75" header="0.3" footer="0.3"/>
  <ignoredErrors>
    <ignoredError sqref="G4:G9 I5:I9 K4:K8 N4:N11 Q4:Q11" numberStoredAsText="1"/>
  </ignoredErrors>
  <extLst>
    <ext xmlns:x14="http://schemas.microsoft.com/office/spreadsheetml/2009/9/main" uri="{CCE6A557-97BC-4b89-ADB6-D9C93CAAB3DF}">
      <x14:dataValidations xmlns:xm="http://schemas.microsoft.com/office/excel/2006/main" count="5">
        <x14:dataValidation type="list" allowBlank="1" showInputMessage="1" showErrorMessage="1" xr:uid="{90ED0C0F-9AE9-4368-B473-5ED0C299B35A}">
          <x14:formula1>
            <xm:f>リスト!$B$3:$B$9</xm:f>
          </x14:formula1>
          <xm:sqref>D4:D19</xm:sqref>
        </x14:dataValidation>
        <x14:dataValidation type="list" allowBlank="1" showInputMessage="1" showErrorMessage="1" xr:uid="{354EF087-6F04-4BB5-8F6F-BEBE902B3CA0}">
          <x14:formula1>
            <xm:f>リスト!$E$3:$E$6</xm:f>
          </x14:formula1>
          <xm:sqref>C4:C19</xm:sqref>
        </x14:dataValidation>
        <x14:dataValidation type="list" allowBlank="1" showInputMessage="1" showErrorMessage="1" xr:uid="{BC1CD5D8-0177-4B73-B0E4-07D1849C9CF3}">
          <x14:formula1>
            <xm:f>リスト!$S$3:$S$7</xm:f>
          </x14:formula1>
          <xm:sqref>M4:M8</xm:sqref>
        </x14:dataValidation>
        <x14:dataValidation type="list" allowBlank="1" showInputMessage="1" showErrorMessage="1" xr:uid="{4DEA8EB1-1A19-468E-AB8F-09B6BF9DB3C9}">
          <x14:formula1>
            <xm:f>リスト!$AC$3:$AC$11</xm:f>
          </x14:formula1>
          <xm:sqref>P4</xm:sqref>
        </x14:dataValidation>
        <x14:dataValidation type="list" allowBlank="1" showInputMessage="1" showErrorMessage="1" xr:uid="{5FDA50E2-6A2E-47F9-AFE0-D6D08E65BB09}">
          <x14:formula1>
            <xm:f>リスト!#REF!</xm:f>
          </x14:formula1>
          <xm:sqref>U4:V8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ecac692-3def-4ba8-8d71-ff06becd4551" xsi:nil="true"/>
    <lcf76f155ced4ddcb4097134ff3c332f xmlns="f71539e5-9274-4859-b687-687a699a2f9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084437EA8DFB441A63C11524AA0066F" ma:contentTypeVersion="13" ma:contentTypeDescription="新しいドキュメントを作成します。" ma:contentTypeScope="" ma:versionID="4e508af6f0f615abd8d0f0736c474a88">
  <xsd:schema xmlns:xsd="http://www.w3.org/2001/XMLSchema" xmlns:xs="http://www.w3.org/2001/XMLSchema" xmlns:p="http://schemas.microsoft.com/office/2006/metadata/properties" xmlns:ns2="f71539e5-9274-4859-b687-687a699a2f90" xmlns:ns3="aecac692-3def-4ba8-8d71-ff06becd4551" targetNamespace="http://schemas.microsoft.com/office/2006/metadata/properties" ma:root="true" ma:fieldsID="2e4b12cefbe4397dec231c52d38d5f4e" ns2:_="" ns3:_="">
    <xsd:import namespace="f71539e5-9274-4859-b687-687a699a2f90"/>
    <xsd:import namespace="aecac692-3def-4ba8-8d71-ff06becd4551"/>
    <xsd:element name="properties">
      <xsd:complexType>
        <xsd:sequence>
          <xsd:element name="documentManagement">
            <xsd:complexType>
              <xsd:all>
                <xsd:element ref="ns2:MediaServiceMetadata" minOccurs="0"/>
                <xsd:element ref="ns2:MediaServiceFastMetadata" minOccurs="0"/>
                <xsd:element ref="ns3:TaxCatchAll" minOccurs="0"/>
                <xsd:element ref="ns2:MediaServiceDateTaken" minOccurs="0"/>
                <xsd:element ref="ns2:MediaServiceGenerationTime" minOccurs="0"/>
                <xsd:element ref="ns2:MediaServiceEventHashCode"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1539e5-9274-4859-b687-687a699a2f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c47429a0-0c48-454f-95a6-5148105f5da3" ma:termSetId="09814cd3-568e-fe90-9814-8d621ff8fb84" ma:anchorId="fba54fb3-c3e1-fe81-a776-ca4b69148c4d" ma:open="true" ma:isKeyword="false">
      <xsd:complexType>
        <xsd:sequence>
          <xsd:element ref="pc:Terms" minOccurs="0" maxOccurs="1"/>
        </xsd:sequence>
      </xsd:complexType>
    </xsd:element>
    <xsd:element name="MediaServiceLocation" ma:index="16" nillable="true" ma:displayName="Location" ma:internalName="MediaServiceLocatio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cac692-3def-4ba8-8d71-ff06becd4551"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21bb60d-0daa-4b4e-a292-ce1e68456bed}" ma:internalName="TaxCatchAll" ma:showField="CatchAllData" ma:web="aecac692-3def-4ba8-8d71-ff06becd45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FB4A68-84EC-4DAD-91CE-265055D7BB95}">
  <ds:schemaRefs>
    <ds:schemaRef ds:uri="aecac692-3def-4ba8-8d71-ff06becd4551"/>
    <ds:schemaRef ds:uri="http://schemas.microsoft.com/office/2006/metadata/properties"/>
    <ds:schemaRef ds:uri="f71539e5-9274-4859-b687-687a699a2f90"/>
    <ds:schemaRef ds:uri="http://schemas.microsoft.com/office/2006/documentManagement/types"/>
    <ds:schemaRef ds:uri="http://schemas.microsoft.com/office/infopath/2007/PartnerControls"/>
    <ds:schemaRef ds:uri="http://purl.org/dc/dcmitype/"/>
    <ds:schemaRef ds:uri="http://purl.org/dc/term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F89719EB-BC73-40D0-91E0-6ACFAB2803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1539e5-9274-4859-b687-687a699a2f90"/>
    <ds:schemaRef ds:uri="aecac692-3def-4ba8-8d71-ff06becd45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E46DC7-1523-4705-96D6-76822B3E3367}">
  <ds:schemaRefs>
    <ds:schemaRef ds:uri="http://schemas.microsoft.com/DataMashup"/>
  </ds:schemaRefs>
</ds:datastoreItem>
</file>

<file path=customXml/itemProps4.xml><?xml version="1.0" encoding="utf-8"?>
<ds:datastoreItem xmlns:ds="http://schemas.openxmlformats.org/officeDocument/2006/customXml" ds:itemID="{13729BAD-F264-4BD3-A22B-9798F53590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リスト</vt:lpstr>
      <vt:lpstr>荷繰り</vt:lpstr>
      <vt:lpstr>（1129）見本</vt:lpstr>
      <vt:lpstr>原紙</vt:lpstr>
      <vt:lpstr>月発</vt:lpstr>
      <vt:lpstr>火発</vt:lpstr>
      <vt:lpstr>水発</vt:lpstr>
      <vt:lpstr>木発</vt:lpstr>
      <vt:lpstr>金発</vt:lpstr>
      <vt:lpstr>土発</vt:lpstr>
      <vt:lpstr>マニュアル</vt:lpstr>
      <vt:lpstr>オフライン追加</vt:lpstr>
      <vt:lpstr>社外定期定番マスタ</vt:lpstr>
      <vt:lpstr>社外受注</vt:lpstr>
      <vt:lpstr>やること (2)</vt:lpstr>
      <vt:lpstr>（火）デリ表 </vt:lpstr>
      <vt:lpstr>（水）デリ表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吉武.亜夏里/NH_食肉-国内フレッシュチキン課(大阪)/yoshitake</dc:creator>
  <cp:lastModifiedBy>吉武 亜夏里</cp:lastModifiedBy>
  <dcterms:created xsi:type="dcterms:W3CDTF">2025-05-13T00:14:12Z</dcterms:created>
  <dcterms:modified xsi:type="dcterms:W3CDTF">2025-06-15T01:53:08Z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0x010100D084437EA8DFB441A63C11524AA0066F</vt:lpwstr>
  </property>
  <property fmtid="{D5CDD505-2E9C-101B-9397-08002B2CF9AE}" pid="3" name="MediaServiceImageTags">
    <vt:lpwstr/>
  </property>
</Properties>
</file>