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9001130\Desktop\"/>
    </mc:Choice>
  </mc:AlternateContent>
  <bookViews>
    <workbookView xWindow="0" yWindow="0" windowWidth="28800" windowHeight="1173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0" i="1" l="1"/>
  <c r="U20" i="1" s="1"/>
  <c r="S20" i="1"/>
  <c r="R20" i="1"/>
  <c r="Q20" i="1"/>
  <c r="P20" i="1"/>
  <c r="O20" i="1"/>
  <c r="N20" i="1"/>
  <c r="L20" i="1"/>
  <c r="M20" i="1" s="1"/>
  <c r="J20" i="1"/>
  <c r="I20" i="1" s="1"/>
  <c r="U19" i="1"/>
  <c r="T19" i="1"/>
  <c r="S19" i="1"/>
  <c r="R19" i="1"/>
  <c r="P19" i="1"/>
  <c r="Q19" i="1" s="1"/>
  <c r="O19" i="1"/>
  <c r="N19" i="1"/>
  <c r="M19" i="1"/>
  <c r="L19" i="1"/>
  <c r="J19" i="1"/>
  <c r="I19" i="1" s="1"/>
  <c r="T18" i="1"/>
  <c r="U18" i="1" s="1"/>
  <c r="S18" i="1"/>
  <c r="R18" i="1"/>
  <c r="Q18" i="1"/>
  <c r="P18" i="1"/>
  <c r="O18" i="1"/>
  <c r="N18" i="1"/>
  <c r="L18" i="1"/>
  <c r="M18" i="1" s="1"/>
  <c r="J18" i="1"/>
  <c r="I18" i="1" s="1"/>
  <c r="U17" i="1"/>
  <c r="T17" i="1"/>
  <c r="S17" i="1"/>
  <c r="R17" i="1"/>
  <c r="P17" i="1"/>
  <c r="Q17" i="1" s="1"/>
  <c r="O17" i="1"/>
  <c r="N17" i="1"/>
  <c r="M17" i="1"/>
  <c r="L17" i="1"/>
  <c r="J17" i="1"/>
  <c r="I17" i="1" s="1"/>
  <c r="T16" i="1"/>
  <c r="U16" i="1" s="1"/>
  <c r="S16" i="1"/>
  <c r="R16" i="1"/>
  <c r="Q16" i="1"/>
  <c r="P16" i="1"/>
  <c r="O16" i="1"/>
  <c r="N16" i="1"/>
  <c r="L16" i="1"/>
  <c r="M16" i="1" s="1"/>
  <c r="J16" i="1"/>
  <c r="I16" i="1" s="1"/>
  <c r="U15" i="1"/>
  <c r="T15" i="1"/>
  <c r="S15" i="1"/>
  <c r="R15" i="1"/>
  <c r="P15" i="1"/>
  <c r="Q15" i="1" s="1"/>
  <c r="O15" i="1"/>
  <c r="N15" i="1"/>
  <c r="M15" i="1"/>
  <c r="L15" i="1"/>
  <c r="J15" i="1"/>
  <c r="I15" i="1" s="1"/>
  <c r="T14" i="1"/>
  <c r="U14" i="1" s="1"/>
  <c r="S14" i="1"/>
  <c r="R14" i="1"/>
  <c r="Q14" i="1"/>
  <c r="P14" i="1"/>
  <c r="O14" i="1"/>
  <c r="N14" i="1"/>
  <c r="L14" i="1"/>
  <c r="M14" i="1" s="1"/>
  <c r="J14" i="1"/>
  <c r="I14" i="1" s="1"/>
  <c r="B14" i="1"/>
  <c r="A14" i="1" s="1"/>
  <c r="U13" i="1"/>
  <c r="T13" i="1"/>
  <c r="R13" i="1"/>
  <c r="S13" i="1" s="1"/>
  <c r="Q13" i="1"/>
  <c r="P13" i="1"/>
  <c r="O13" i="1"/>
  <c r="N13" i="1"/>
  <c r="M13" i="1"/>
  <c r="L13" i="1"/>
  <c r="J13" i="1"/>
  <c r="I13" i="1"/>
  <c r="B13" i="1"/>
  <c r="A13" i="1" s="1"/>
  <c r="U12" i="1"/>
  <c r="T12" i="1"/>
  <c r="S12" i="1"/>
  <c r="R12" i="1"/>
  <c r="P12" i="1"/>
  <c r="Q12" i="1" s="1"/>
  <c r="O12" i="1"/>
  <c r="N12" i="1"/>
  <c r="M12" i="1"/>
  <c r="L12" i="1"/>
  <c r="J12" i="1"/>
  <c r="I12" i="1" s="1"/>
  <c r="B12" i="1"/>
  <c r="A12" i="1"/>
  <c r="U11" i="1"/>
  <c r="T11" i="1"/>
  <c r="S11" i="1"/>
  <c r="R11" i="1"/>
  <c r="Q11" i="1"/>
  <c r="P11" i="1"/>
  <c r="N11" i="1"/>
  <c r="O11" i="1" s="1"/>
  <c r="M11" i="1"/>
  <c r="L11" i="1"/>
  <c r="J11" i="1"/>
  <c r="I11" i="1" s="1"/>
  <c r="B11" i="1"/>
  <c r="A11" i="1" s="1"/>
  <c r="T10" i="1"/>
  <c r="U10" i="1" s="1"/>
  <c r="S10" i="1"/>
  <c r="R10" i="1"/>
  <c r="Q10" i="1"/>
  <c r="P10" i="1"/>
  <c r="O10" i="1"/>
  <c r="N10" i="1"/>
  <c r="L10" i="1"/>
  <c r="M10" i="1" s="1"/>
  <c r="J10" i="1"/>
  <c r="I10" i="1" s="1"/>
  <c r="B10" i="1"/>
  <c r="A10" i="1" s="1"/>
  <c r="U9" i="1"/>
  <c r="T9" i="1"/>
  <c r="R9" i="1"/>
  <c r="S9" i="1" s="1"/>
  <c r="Q9" i="1"/>
  <c r="P9" i="1"/>
  <c r="O9" i="1"/>
  <c r="N9" i="1"/>
  <c r="M9" i="1"/>
  <c r="L9" i="1"/>
  <c r="J9" i="1"/>
  <c r="I9" i="1"/>
  <c r="B9" i="1"/>
  <c r="A9" i="1" s="1"/>
  <c r="B8" i="1"/>
  <c r="A8" i="1" s="1"/>
  <c r="B7" i="1"/>
  <c r="A7" i="1" s="1"/>
  <c r="B6" i="1"/>
  <c r="A6" i="1"/>
  <c r="B5" i="1"/>
  <c r="A5" i="1" s="1"/>
  <c r="B4" i="1"/>
  <c r="A4" i="1" s="1"/>
  <c r="B3" i="1"/>
  <c r="A3" i="1" s="1"/>
</calcChain>
</file>

<file path=xl/sharedStrings.xml><?xml version="1.0" encoding="utf-8"?>
<sst xmlns="http://schemas.openxmlformats.org/spreadsheetml/2006/main" count="22" uniqueCount="21">
  <si>
    <t>Renesas ISL8273 Vout setting</t>
  </si>
  <si>
    <t>reg 0x21 hex value</t>
  </si>
  <si>
    <t>reg 0x21 decimal value</t>
  </si>
  <si>
    <t>voltage out</t>
  </si>
  <si>
    <t>v_set</t>
    <phoneticPr fontId="2" type="noConversion"/>
  </si>
  <si>
    <t>v_ovp</t>
    <phoneticPr fontId="2" type="noConversion"/>
  </si>
  <si>
    <t>v_ovp hex</t>
    <phoneticPr fontId="2" type="noConversion"/>
  </si>
  <si>
    <t>v_ovw</t>
    <phoneticPr fontId="2" type="noConversion"/>
  </si>
  <si>
    <t>v_ovw hex</t>
    <phoneticPr fontId="2" type="noConversion"/>
  </si>
  <si>
    <t>v_uvp</t>
    <phoneticPr fontId="2" type="noConversion"/>
  </si>
  <si>
    <t>v_uvp hex</t>
    <phoneticPr fontId="2" type="noConversion"/>
  </si>
  <si>
    <t>v_uvw</t>
    <phoneticPr fontId="2" type="noConversion"/>
  </si>
  <si>
    <t>v_uvw hex</t>
    <phoneticPr fontId="2" type="noConversion"/>
  </si>
  <si>
    <t>vout_max</t>
    <phoneticPr fontId="2" type="noConversion"/>
  </si>
  <si>
    <t>vout_max hex</t>
    <phoneticPr fontId="2" type="noConversion"/>
  </si>
  <si>
    <t>Equation example</t>
  </si>
  <si>
    <t>0.95/2^(-13)</t>
  </si>
  <si>
    <t>I2C command example</t>
  </si>
  <si>
    <t>#i2cset -f -y 1 0x19 0x21 0x1E66 w</t>
  </si>
  <si>
    <t>#i2cset -f -y 1 0x19 0x15</t>
  </si>
  <si>
    <t>#i2cset -f -y 1 0x1A 0x21 0x1E66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</si>
</sst>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b/>
      <sz val="16"/>
      <color rgb="FF000000"/>
      <name val="新細明體"/>
      <family val="1"/>
      <charset val="136"/>
    </font>
    <font>
      <sz val="9"/>
      <name val="新細明體"/>
      <family val="2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rgb="FF000000"/>
      <name val="新細明體"/>
      <family val="1"/>
      <charset val="136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2" borderId="4" xfId="0" applyFont="1" applyFill="1" applyBorder="1">
      <alignment vertical="center"/>
    </xf>
    <xf numFmtId="0" fontId="3" fillId="0" borderId="5" xfId="0" applyFont="1" applyBorder="1">
      <alignment vertical="center"/>
    </xf>
    <xf numFmtId="0" fontId="3" fillId="2" borderId="5" xfId="0" applyFont="1" applyFill="1" applyBorder="1">
      <alignment vertical="center"/>
    </xf>
    <xf numFmtId="11" fontId="4" fillId="0" borderId="4" xfId="0" applyNumberFormat="1" applyFont="1" applyBorder="1">
      <alignment vertical="center"/>
    </xf>
    <xf numFmtId="0" fontId="4" fillId="0" borderId="5" xfId="0" applyFont="1" applyBorder="1" applyAlignment="1">
      <alignment horizontal="right" vertical="center"/>
    </xf>
    <xf numFmtId="0" fontId="0" fillId="0" borderId="6" xfId="0" applyBorder="1">
      <alignment vertical="center"/>
    </xf>
    <xf numFmtId="11" fontId="4" fillId="2" borderId="6" xfId="0" applyNumberFormat="1" applyFont="1" applyFill="1" applyBorder="1">
      <alignment vertical="center"/>
    </xf>
    <xf numFmtId="0" fontId="4" fillId="2" borderId="6" xfId="0" applyFont="1" applyFill="1" applyBorder="1" applyAlignment="1">
      <alignment horizontal="right" vertical="center"/>
    </xf>
    <xf numFmtId="0" fontId="0" fillId="2" borderId="6" xfId="0" applyFill="1" applyBorder="1">
      <alignment vertical="center"/>
    </xf>
    <xf numFmtId="11" fontId="4" fillId="0" borderId="6" xfId="0" applyNumberFormat="1" applyFont="1" applyBorder="1">
      <alignment vertical="center"/>
    </xf>
    <xf numFmtId="0" fontId="4" fillId="0" borderId="6" xfId="0" applyFont="1" applyBorder="1" applyAlignment="1">
      <alignment horizontal="right" vertical="center"/>
    </xf>
    <xf numFmtId="0" fontId="5" fillId="0" borderId="0" xfId="0" applyFont="1">
      <alignment vertical="center"/>
    </xf>
    <xf numFmtId="0" fontId="4" fillId="0" borderId="7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 applyAlignment="1">
      <alignment vertical="center" wrapText="1"/>
    </xf>
    <xf numFmtId="0" fontId="4" fillId="0" borderId="10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abSelected="1" zoomScale="70" zoomScaleNormal="70" workbookViewId="0">
      <selection activeCell="U32" sqref="U32"/>
    </sheetView>
  </sheetViews>
  <sheetFormatPr defaultRowHeight="16.5" x14ac:dyDescent="0.25"/>
  <cols>
    <col min="1" max="1" width="20.75" bestFit="1" customWidth="1"/>
    <col min="2" max="2" width="24.25" bestFit="1" customWidth="1"/>
    <col min="3" max="3" width="12" bestFit="1" customWidth="1"/>
    <col min="11" max="11" width="12" bestFit="1" customWidth="1"/>
    <col min="12" max="12" width="7.5" bestFit="1" customWidth="1"/>
    <col min="13" max="13" width="15.25" customWidth="1"/>
    <col min="15" max="15" width="10.25" bestFit="1" customWidth="1"/>
    <col min="17" max="17" width="9.875" bestFit="1" customWidth="1"/>
    <col min="19" max="19" width="10.25" bestFit="1" customWidth="1"/>
    <col min="21" max="21" width="13" bestFit="1" customWidth="1"/>
  </cols>
  <sheetData>
    <row r="1" spans="1:21" ht="21.75" thickBot="1" x14ac:dyDescent="0.3">
      <c r="A1" s="1" t="s">
        <v>0</v>
      </c>
      <c r="B1" s="2"/>
      <c r="C1" s="3"/>
    </row>
    <row r="2" spans="1:21" ht="17.25" thickBot="1" x14ac:dyDescent="0.3">
      <c r="A2" s="4" t="s">
        <v>1</v>
      </c>
      <c r="B2" s="5" t="s">
        <v>2</v>
      </c>
      <c r="C2" s="6" t="s">
        <v>3</v>
      </c>
    </row>
    <row r="3" spans="1:21" ht="17.25" thickBot="1" x14ac:dyDescent="0.3">
      <c r="A3" s="7" t="str">
        <f>DEC2HEX(B3)</f>
        <v>1E66</v>
      </c>
      <c r="B3" s="8">
        <f>C3/2^(-13)</f>
        <v>7782.4</v>
      </c>
      <c r="C3" s="8">
        <v>0.95</v>
      </c>
    </row>
    <row r="4" spans="1:21" ht="17.25" thickBot="1" x14ac:dyDescent="0.3">
      <c r="A4" s="7" t="str">
        <f t="shared" ref="A4:A14" si="0">DEC2HEX(B4)</f>
        <v>1EB8</v>
      </c>
      <c r="B4" s="8">
        <f t="shared" ref="B4:B14" si="1">C4/2^(-13)</f>
        <v>7864.32</v>
      </c>
      <c r="C4" s="8">
        <v>0.96</v>
      </c>
    </row>
    <row r="5" spans="1:21" ht="17.25" thickBot="1" x14ac:dyDescent="0.3">
      <c r="A5" s="7" t="str">
        <f t="shared" si="0"/>
        <v>1F0A</v>
      </c>
      <c r="B5" s="8">
        <f t="shared" si="1"/>
        <v>7946.24</v>
      </c>
      <c r="C5" s="8">
        <v>0.97</v>
      </c>
    </row>
    <row r="6" spans="1:21" ht="17.25" thickBot="1" x14ac:dyDescent="0.3">
      <c r="A6" s="7" t="str">
        <f t="shared" si="0"/>
        <v>1F5C</v>
      </c>
      <c r="B6" s="8">
        <f t="shared" si="1"/>
        <v>8028.16</v>
      </c>
      <c r="C6" s="8">
        <v>0.98</v>
      </c>
    </row>
    <row r="7" spans="1:21" ht="17.25" thickBot="1" x14ac:dyDescent="0.3">
      <c r="A7" s="7" t="str">
        <f t="shared" si="0"/>
        <v>1FAE</v>
      </c>
      <c r="B7" s="8">
        <f t="shared" si="1"/>
        <v>8110.08</v>
      </c>
      <c r="C7" s="8">
        <v>0.99</v>
      </c>
      <c r="I7" s="9"/>
      <c r="J7" s="9"/>
      <c r="K7" s="9"/>
      <c r="L7" s="9">
        <v>1.1499999999999999</v>
      </c>
      <c r="M7" s="9"/>
      <c r="N7" s="9">
        <v>1.1000000000000001</v>
      </c>
      <c r="O7" s="9"/>
      <c r="P7" s="9">
        <v>0.85</v>
      </c>
      <c r="Q7" s="9"/>
      <c r="R7" s="9">
        <v>0.9</v>
      </c>
      <c r="S7" s="9"/>
      <c r="T7" s="9">
        <v>1.1000000000000001</v>
      </c>
      <c r="U7" s="9"/>
    </row>
    <row r="8" spans="1:21" ht="17.25" thickBot="1" x14ac:dyDescent="0.3">
      <c r="A8" s="7" t="str">
        <f t="shared" si="0"/>
        <v>2000</v>
      </c>
      <c r="B8" s="8">
        <f t="shared" si="1"/>
        <v>8192</v>
      </c>
      <c r="C8" s="8">
        <v>1</v>
      </c>
      <c r="I8" s="9"/>
      <c r="J8" s="9"/>
      <c r="K8" s="9" t="s">
        <v>4</v>
      </c>
      <c r="L8" s="9" t="s">
        <v>5</v>
      </c>
      <c r="M8" s="9" t="s">
        <v>6</v>
      </c>
      <c r="N8" s="9" t="s">
        <v>7</v>
      </c>
      <c r="O8" s="9" t="s">
        <v>8</v>
      </c>
      <c r="P8" s="9" t="s">
        <v>9</v>
      </c>
      <c r="Q8" s="9" t="s">
        <v>10</v>
      </c>
      <c r="R8" s="9" t="s">
        <v>11</v>
      </c>
      <c r="S8" s="9" t="s">
        <v>12</v>
      </c>
      <c r="T8" s="9" t="s">
        <v>13</v>
      </c>
      <c r="U8" s="9" t="s">
        <v>14</v>
      </c>
    </row>
    <row r="9" spans="1:21" ht="17.25" thickBot="1" x14ac:dyDescent="0.3">
      <c r="A9" s="7" t="str">
        <f t="shared" si="0"/>
        <v>2051</v>
      </c>
      <c r="B9" s="8">
        <f t="shared" si="1"/>
        <v>8273.92</v>
      </c>
      <c r="C9" s="8">
        <v>1.01</v>
      </c>
      <c r="I9" s="10" t="str">
        <f>DEC2HEX(J9)</f>
        <v>1E66</v>
      </c>
      <c r="J9" s="11">
        <f>K9/2^(-13)</f>
        <v>7782.4</v>
      </c>
      <c r="K9" s="11">
        <v>0.95</v>
      </c>
      <c r="L9" s="12">
        <f>K9*1.15</f>
        <v>1.0924999999999998</v>
      </c>
      <c r="M9" s="12" t="str">
        <f>DEC2HEX(L9/2^(-13))</f>
        <v>22F5</v>
      </c>
      <c r="N9" s="12">
        <f>K9*1.1</f>
        <v>1.0449999999999999</v>
      </c>
      <c r="O9" s="12" t="str">
        <f>DEC2HEX(N9/2^(-13))</f>
        <v>2170</v>
      </c>
      <c r="P9" s="12">
        <f>K9*0.85</f>
        <v>0.8075</v>
      </c>
      <c r="Q9" s="12" t="str">
        <f>DEC2HEX(P9/2^(-13))</f>
        <v>19D7</v>
      </c>
      <c r="R9" s="12">
        <f>K9*0.9</f>
        <v>0.85499999999999998</v>
      </c>
      <c r="S9" s="12" t="str">
        <f>DEC2HEX(R9/2^(-13))</f>
        <v>1B5C</v>
      </c>
      <c r="T9" s="12">
        <f>K9*1.1</f>
        <v>1.0449999999999999</v>
      </c>
      <c r="U9" s="12" t="str">
        <f>DEC2HEX(T9/2^(-13))</f>
        <v>2170</v>
      </c>
    </row>
    <row r="10" spans="1:21" ht="17.25" thickBot="1" x14ac:dyDescent="0.3">
      <c r="A10" s="7" t="str">
        <f t="shared" si="0"/>
        <v>20A3</v>
      </c>
      <c r="B10" s="8">
        <f t="shared" si="1"/>
        <v>8355.84</v>
      </c>
      <c r="C10" s="8">
        <v>1.02</v>
      </c>
      <c r="I10" s="13" t="str">
        <f t="shared" ref="I10:I20" si="2">DEC2HEX(J10)</f>
        <v>1EB8</v>
      </c>
      <c r="J10" s="14">
        <f t="shared" ref="J10:J20" si="3">K10/2^(-13)</f>
        <v>7864.32</v>
      </c>
      <c r="K10" s="14">
        <v>0.96</v>
      </c>
      <c r="L10" s="9">
        <f t="shared" ref="L10:L20" si="4">K10*1.15</f>
        <v>1.1039999999999999</v>
      </c>
      <c r="M10" s="9" t="str">
        <f t="shared" ref="M10:M20" si="5">DEC2HEX(L10/2^(-13))</f>
        <v>2353</v>
      </c>
      <c r="N10" s="9">
        <f t="shared" ref="N10:N20" si="6">K10*1.1</f>
        <v>1.056</v>
      </c>
      <c r="O10" s="9" t="str">
        <f t="shared" ref="O10:O20" si="7">DEC2HEX(N10/2^(-13))</f>
        <v>21CA</v>
      </c>
      <c r="P10" s="9">
        <f t="shared" ref="P10:P20" si="8">K10*0.85</f>
        <v>0.81599999999999995</v>
      </c>
      <c r="Q10" s="9" t="str">
        <f t="shared" ref="Q10:Q20" si="9">DEC2HEX(P10/2^(-13))</f>
        <v>1A1C</v>
      </c>
      <c r="R10" s="9">
        <f t="shared" ref="R10:R20" si="10">K10*0.9</f>
        <v>0.86399999999999999</v>
      </c>
      <c r="S10" s="9" t="str">
        <f t="shared" ref="S10:S20" si="11">DEC2HEX(R10/2^(-13))</f>
        <v>1BA5</v>
      </c>
      <c r="T10" s="9">
        <f t="shared" ref="T10:T20" si="12">K10*1.1</f>
        <v>1.056</v>
      </c>
      <c r="U10" s="9" t="str">
        <f t="shared" ref="U10:U20" si="13">DEC2HEX(T10/2^(-13))</f>
        <v>21CA</v>
      </c>
    </row>
    <row r="11" spans="1:21" ht="17.25" thickBot="1" x14ac:dyDescent="0.3">
      <c r="A11" s="7" t="str">
        <f t="shared" si="0"/>
        <v>20F5</v>
      </c>
      <c r="B11" s="8">
        <f t="shared" si="1"/>
        <v>8437.76</v>
      </c>
      <c r="C11" s="8">
        <v>1.03</v>
      </c>
      <c r="I11" s="13" t="str">
        <f t="shared" si="2"/>
        <v>1F0A</v>
      </c>
      <c r="J11" s="14">
        <f t="shared" si="3"/>
        <v>7946.24</v>
      </c>
      <c r="K11" s="14">
        <v>0.97</v>
      </c>
      <c r="L11" s="9">
        <f t="shared" si="4"/>
        <v>1.1154999999999999</v>
      </c>
      <c r="M11" s="9" t="str">
        <f t="shared" si="5"/>
        <v>23B2</v>
      </c>
      <c r="N11" s="9">
        <f t="shared" si="6"/>
        <v>1.0669999999999999</v>
      </c>
      <c r="O11" s="9" t="str">
        <f t="shared" si="7"/>
        <v>2224</v>
      </c>
      <c r="P11" s="9">
        <f t="shared" si="8"/>
        <v>0.82450000000000001</v>
      </c>
      <c r="Q11" s="9" t="str">
        <f t="shared" si="9"/>
        <v>1A62</v>
      </c>
      <c r="R11" s="9">
        <f t="shared" si="10"/>
        <v>0.873</v>
      </c>
      <c r="S11" s="9" t="str">
        <f t="shared" si="11"/>
        <v>1BEF</v>
      </c>
      <c r="T11" s="9">
        <f t="shared" si="12"/>
        <v>1.0669999999999999</v>
      </c>
      <c r="U11" s="9" t="str">
        <f t="shared" si="13"/>
        <v>2224</v>
      </c>
    </row>
    <row r="12" spans="1:21" ht="17.25" thickBot="1" x14ac:dyDescent="0.3">
      <c r="A12" s="7" t="str">
        <f t="shared" si="0"/>
        <v>2147</v>
      </c>
      <c r="B12" s="8">
        <f t="shared" si="1"/>
        <v>8519.68</v>
      </c>
      <c r="C12" s="8">
        <v>1.04</v>
      </c>
      <c r="I12" s="13" t="str">
        <f t="shared" si="2"/>
        <v>1F5C</v>
      </c>
      <c r="J12" s="14">
        <f t="shared" si="3"/>
        <v>8028.16</v>
      </c>
      <c r="K12" s="14">
        <v>0.98</v>
      </c>
      <c r="L12" s="9">
        <f t="shared" si="4"/>
        <v>1.127</v>
      </c>
      <c r="M12" s="9" t="str">
        <f t="shared" si="5"/>
        <v>2410</v>
      </c>
      <c r="N12" s="9">
        <f t="shared" si="6"/>
        <v>1.0780000000000001</v>
      </c>
      <c r="O12" s="9" t="str">
        <f t="shared" si="7"/>
        <v>227E</v>
      </c>
      <c r="P12" s="9">
        <f t="shared" si="8"/>
        <v>0.83299999999999996</v>
      </c>
      <c r="Q12" s="9" t="str">
        <f t="shared" si="9"/>
        <v>1AA7</v>
      </c>
      <c r="R12" s="9">
        <f t="shared" si="10"/>
        <v>0.88200000000000001</v>
      </c>
      <c r="S12" s="9" t="str">
        <f t="shared" si="11"/>
        <v>1C39</v>
      </c>
      <c r="T12" s="9">
        <f t="shared" si="12"/>
        <v>1.0780000000000001</v>
      </c>
      <c r="U12" s="9" t="str">
        <f t="shared" si="13"/>
        <v>227E</v>
      </c>
    </row>
    <row r="13" spans="1:21" ht="17.25" thickBot="1" x14ac:dyDescent="0.3">
      <c r="A13" s="7" t="str">
        <f t="shared" si="0"/>
        <v>2199</v>
      </c>
      <c r="B13" s="8">
        <f t="shared" si="1"/>
        <v>8601.6</v>
      </c>
      <c r="C13" s="8">
        <v>1.05</v>
      </c>
      <c r="I13" s="13" t="str">
        <f t="shared" si="2"/>
        <v>1FAE</v>
      </c>
      <c r="J13" s="14">
        <f t="shared" si="3"/>
        <v>8110.08</v>
      </c>
      <c r="K13" s="14">
        <v>0.99</v>
      </c>
      <c r="L13" s="9">
        <f t="shared" si="4"/>
        <v>1.1384999999999998</v>
      </c>
      <c r="M13" s="9" t="str">
        <f t="shared" si="5"/>
        <v>246E</v>
      </c>
      <c r="N13" s="9">
        <f t="shared" si="6"/>
        <v>1.089</v>
      </c>
      <c r="O13" s="9" t="str">
        <f t="shared" si="7"/>
        <v>22D9</v>
      </c>
      <c r="P13" s="9">
        <f t="shared" si="8"/>
        <v>0.84150000000000003</v>
      </c>
      <c r="Q13" s="9" t="str">
        <f t="shared" si="9"/>
        <v>1AED</v>
      </c>
      <c r="R13" s="9">
        <f t="shared" si="10"/>
        <v>0.89100000000000001</v>
      </c>
      <c r="S13" s="9" t="str">
        <f t="shared" si="11"/>
        <v>1C83</v>
      </c>
      <c r="T13" s="9">
        <f t="shared" si="12"/>
        <v>1.089</v>
      </c>
      <c r="U13" s="9" t="str">
        <f t="shared" si="13"/>
        <v>22D9</v>
      </c>
    </row>
    <row r="14" spans="1:21" ht="17.25" thickBot="1" x14ac:dyDescent="0.3">
      <c r="A14" s="7" t="str">
        <f t="shared" si="0"/>
        <v>21EB</v>
      </c>
      <c r="B14" s="8">
        <f t="shared" si="1"/>
        <v>8683.52</v>
      </c>
      <c r="C14" s="8">
        <v>1.06</v>
      </c>
      <c r="I14" s="10" t="str">
        <f t="shared" si="2"/>
        <v>2000</v>
      </c>
      <c r="J14" s="11">
        <f t="shared" si="3"/>
        <v>8192</v>
      </c>
      <c r="K14" s="11">
        <v>1</v>
      </c>
      <c r="L14" s="12">
        <f t="shared" si="4"/>
        <v>1.1499999999999999</v>
      </c>
      <c r="M14" s="12" t="str">
        <f t="shared" si="5"/>
        <v>24CC</v>
      </c>
      <c r="N14" s="12">
        <f t="shared" si="6"/>
        <v>1.1000000000000001</v>
      </c>
      <c r="O14" s="12" t="str">
        <f t="shared" si="7"/>
        <v>2333</v>
      </c>
      <c r="P14" s="12">
        <f t="shared" si="8"/>
        <v>0.85</v>
      </c>
      <c r="Q14" s="12" t="str">
        <f t="shared" si="9"/>
        <v>1B33</v>
      </c>
      <c r="R14" s="12">
        <f t="shared" si="10"/>
        <v>0.9</v>
      </c>
      <c r="S14" s="12" t="str">
        <f t="shared" si="11"/>
        <v>1CCC</v>
      </c>
      <c r="T14" s="12">
        <f t="shared" si="12"/>
        <v>1.1000000000000001</v>
      </c>
      <c r="U14" s="12" t="str">
        <f t="shared" si="13"/>
        <v>2333</v>
      </c>
    </row>
    <row r="15" spans="1:21" ht="17.25" thickBot="1" x14ac:dyDescent="0.3">
      <c r="A15" s="15"/>
      <c r="B15" s="15"/>
      <c r="C15" s="15"/>
      <c r="I15" s="13" t="str">
        <f t="shared" si="2"/>
        <v>2051</v>
      </c>
      <c r="J15" s="14">
        <f t="shared" si="3"/>
        <v>8273.92</v>
      </c>
      <c r="K15" s="14">
        <v>1.01</v>
      </c>
      <c r="L15" s="9">
        <f t="shared" si="4"/>
        <v>1.1615</v>
      </c>
      <c r="M15" s="9" t="str">
        <f t="shared" si="5"/>
        <v>252B</v>
      </c>
      <c r="N15" s="9">
        <f t="shared" si="6"/>
        <v>1.1110000000000002</v>
      </c>
      <c r="O15" s="9" t="str">
        <f t="shared" si="7"/>
        <v>238D</v>
      </c>
      <c r="P15" s="9">
        <f t="shared" si="8"/>
        <v>0.85849999999999993</v>
      </c>
      <c r="Q15" s="9" t="str">
        <f t="shared" si="9"/>
        <v>1B78</v>
      </c>
      <c r="R15" s="9">
        <f t="shared" si="10"/>
        <v>0.90900000000000003</v>
      </c>
      <c r="S15" s="9" t="str">
        <f t="shared" si="11"/>
        <v>1D16</v>
      </c>
      <c r="T15" s="9">
        <f t="shared" si="12"/>
        <v>1.1110000000000002</v>
      </c>
      <c r="U15" s="9" t="str">
        <f t="shared" si="13"/>
        <v>238D</v>
      </c>
    </row>
    <row r="16" spans="1:21" ht="17.25" thickBot="1" x14ac:dyDescent="0.3">
      <c r="A16" s="16" t="s">
        <v>15</v>
      </c>
      <c r="B16" s="17" t="s">
        <v>16</v>
      </c>
      <c r="C16" s="17"/>
      <c r="I16" s="13" t="str">
        <f t="shared" si="2"/>
        <v>20A3</v>
      </c>
      <c r="J16" s="14">
        <f t="shared" si="3"/>
        <v>8355.84</v>
      </c>
      <c r="K16" s="14">
        <v>1.02</v>
      </c>
      <c r="L16" s="9">
        <f t="shared" si="4"/>
        <v>1.1729999999999998</v>
      </c>
      <c r="M16" s="9" t="str">
        <f t="shared" si="5"/>
        <v>2589</v>
      </c>
      <c r="N16" s="9">
        <f t="shared" si="6"/>
        <v>1.1220000000000001</v>
      </c>
      <c r="O16" s="9" t="str">
        <f t="shared" si="7"/>
        <v>23E7</v>
      </c>
      <c r="P16" s="9">
        <f t="shared" si="8"/>
        <v>0.86699999999999999</v>
      </c>
      <c r="Q16" s="9" t="str">
        <f t="shared" si="9"/>
        <v>1BBE</v>
      </c>
      <c r="R16" s="9">
        <f t="shared" si="10"/>
        <v>0.91800000000000004</v>
      </c>
      <c r="S16" s="9" t="str">
        <f t="shared" si="11"/>
        <v>1D60</v>
      </c>
      <c r="T16" s="9">
        <f t="shared" si="12"/>
        <v>1.1220000000000001</v>
      </c>
      <c r="U16" s="9" t="str">
        <f t="shared" si="13"/>
        <v>23E7</v>
      </c>
    </row>
    <row r="17" spans="1:21" ht="33" x14ac:dyDescent="0.25">
      <c r="A17" s="18" t="s">
        <v>17</v>
      </c>
      <c r="B17" s="19" t="s">
        <v>18</v>
      </c>
      <c r="C17" s="18"/>
      <c r="I17" s="13" t="str">
        <f t="shared" si="2"/>
        <v>20F5</v>
      </c>
      <c r="J17" s="14">
        <f t="shared" si="3"/>
        <v>8437.76</v>
      </c>
      <c r="K17" s="14">
        <v>1.03</v>
      </c>
      <c r="L17" s="9">
        <f t="shared" si="4"/>
        <v>1.1844999999999999</v>
      </c>
      <c r="M17" s="9" t="str">
        <f t="shared" si="5"/>
        <v>25E7</v>
      </c>
      <c r="N17" s="9">
        <f t="shared" si="6"/>
        <v>1.1330000000000002</v>
      </c>
      <c r="O17" s="9" t="str">
        <f t="shared" si="7"/>
        <v>2441</v>
      </c>
      <c r="P17" s="9">
        <f t="shared" si="8"/>
        <v>0.87549999999999994</v>
      </c>
      <c r="Q17" s="9" t="str">
        <f t="shared" si="9"/>
        <v>1C04</v>
      </c>
      <c r="R17" s="9">
        <f t="shared" si="10"/>
        <v>0.92700000000000005</v>
      </c>
      <c r="S17" s="9" t="str">
        <f t="shared" si="11"/>
        <v>1DA9</v>
      </c>
      <c r="T17" s="9">
        <f t="shared" si="12"/>
        <v>1.1330000000000002</v>
      </c>
      <c r="U17" s="9" t="str">
        <f t="shared" si="13"/>
        <v>2441</v>
      </c>
    </row>
    <row r="18" spans="1:21" x14ac:dyDescent="0.25">
      <c r="A18" s="20"/>
      <c r="B18" s="19" t="s">
        <v>19</v>
      </c>
      <c r="C18" s="20"/>
      <c r="I18" s="13" t="str">
        <f t="shared" si="2"/>
        <v>2147</v>
      </c>
      <c r="J18" s="14">
        <f t="shared" si="3"/>
        <v>8519.68</v>
      </c>
      <c r="K18" s="14">
        <v>1.04</v>
      </c>
      <c r="L18" s="9">
        <f t="shared" si="4"/>
        <v>1.196</v>
      </c>
      <c r="M18" s="9" t="str">
        <f t="shared" si="5"/>
        <v>2645</v>
      </c>
      <c r="N18" s="9">
        <f t="shared" si="6"/>
        <v>1.1440000000000001</v>
      </c>
      <c r="O18" s="9" t="str">
        <f t="shared" si="7"/>
        <v>249B</v>
      </c>
      <c r="P18" s="9">
        <f t="shared" si="8"/>
        <v>0.88400000000000001</v>
      </c>
      <c r="Q18" s="9" t="str">
        <f t="shared" si="9"/>
        <v>1C49</v>
      </c>
      <c r="R18" s="9">
        <f t="shared" si="10"/>
        <v>0.93600000000000005</v>
      </c>
      <c r="S18" s="9" t="str">
        <f t="shared" si="11"/>
        <v>1DF3</v>
      </c>
      <c r="T18" s="9">
        <f t="shared" si="12"/>
        <v>1.1440000000000001</v>
      </c>
      <c r="U18" s="9" t="str">
        <f t="shared" si="13"/>
        <v>249B</v>
      </c>
    </row>
    <row r="19" spans="1:21" ht="33" x14ac:dyDescent="0.25">
      <c r="A19" s="20"/>
      <c r="B19" s="19" t="s">
        <v>20</v>
      </c>
      <c r="C19" s="20"/>
      <c r="I19" s="10" t="str">
        <f t="shared" si="2"/>
        <v>2199</v>
      </c>
      <c r="J19" s="11">
        <f t="shared" si="3"/>
        <v>8601.6</v>
      </c>
      <c r="K19" s="11">
        <v>1.05</v>
      </c>
      <c r="L19" s="12">
        <f t="shared" si="4"/>
        <v>1.2075</v>
      </c>
      <c r="M19" s="12" t="str">
        <f t="shared" si="5"/>
        <v>26A3</v>
      </c>
      <c r="N19" s="12">
        <f t="shared" si="6"/>
        <v>1.1550000000000002</v>
      </c>
      <c r="O19" s="12" t="str">
        <f t="shared" si="7"/>
        <v>24F5</v>
      </c>
      <c r="P19" s="12">
        <f t="shared" si="8"/>
        <v>0.89249999999999996</v>
      </c>
      <c r="Q19" s="12" t="str">
        <f t="shared" si="9"/>
        <v>1C8F</v>
      </c>
      <c r="R19" s="12">
        <f t="shared" si="10"/>
        <v>0.94500000000000006</v>
      </c>
      <c r="S19" s="12" t="str">
        <f t="shared" si="11"/>
        <v>1E3D</v>
      </c>
      <c r="T19" s="12">
        <f t="shared" si="12"/>
        <v>1.1550000000000002</v>
      </c>
      <c r="U19" s="12" t="str">
        <f t="shared" si="13"/>
        <v>24F5</v>
      </c>
    </row>
    <row r="20" spans="1:21" ht="17.25" thickBot="1" x14ac:dyDescent="0.3">
      <c r="A20" s="21"/>
      <c r="B20" s="22" t="s">
        <v>19</v>
      </c>
      <c r="C20" s="21"/>
      <c r="I20" s="13" t="str">
        <f t="shared" si="2"/>
        <v>21EB</v>
      </c>
      <c r="J20" s="14">
        <f t="shared" si="3"/>
        <v>8683.52</v>
      </c>
      <c r="K20" s="14">
        <v>1.06</v>
      </c>
      <c r="L20" s="9">
        <f t="shared" si="4"/>
        <v>1.2189999999999999</v>
      </c>
      <c r="M20" s="9" t="str">
        <f t="shared" si="5"/>
        <v>2702</v>
      </c>
      <c r="N20" s="9">
        <f t="shared" si="6"/>
        <v>1.1660000000000001</v>
      </c>
      <c r="O20" s="9" t="str">
        <f t="shared" si="7"/>
        <v>254F</v>
      </c>
      <c r="P20" s="9">
        <f t="shared" si="8"/>
        <v>0.90100000000000002</v>
      </c>
      <c r="Q20" s="9" t="str">
        <f t="shared" si="9"/>
        <v>1CD4</v>
      </c>
      <c r="R20" s="9">
        <f t="shared" si="10"/>
        <v>0.95400000000000007</v>
      </c>
      <c r="S20" s="9" t="str">
        <f t="shared" si="11"/>
        <v>1E87</v>
      </c>
      <c r="T20" s="9">
        <f t="shared" si="12"/>
        <v>1.1660000000000001</v>
      </c>
      <c r="U20" s="9" t="str">
        <f t="shared" si="13"/>
        <v>254F</v>
      </c>
    </row>
  </sheetData>
  <mergeCells count="3">
    <mergeCell ref="A1:C1"/>
    <mergeCell ref="A17:A20"/>
    <mergeCell ref="C17:C2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Huang(黃建忠)</dc:creator>
  <cp:lastModifiedBy>Jonathan Huang(黃建忠)</cp:lastModifiedBy>
  <dcterms:created xsi:type="dcterms:W3CDTF">2021-04-08T05:41:09Z</dcterms:created>
  <dcterms:modified xsi:type="dcterms:W3CDTF">2021-04-08T05:42:08Z</dcterms:modified>
</cp:coreProperties>
</file>