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pivotCache/pivotCacheDefinition4.xml" ContentType="application/vnd.openxmlformats-officedocument.spreadsheetml.pivotCacheDefinition+xml"/>
  <Override PartName="/xl/pivotCache/pivotCacheDefinition5.xml" ContentType="application/vnd.openxmlformats-officedocument.spreadsheetml.pivotCacheDefinition+xml"/>
  <Override PartName="/xl/pivotCache/pivotCacheDefinition6.xml" ContentType="application/vnd.openxmlformats-officedocument.spreadsheetml.pivotCacheDefinition+xml"/>
  <Override PartName="/xl/pivotCache/pivotCacheDefinition7.xml" ContentType="application/vnd.openxmlformats-officedocument.spreadsheetml.pivotCacheDefinition+xml"/>
  <Override PartName="/xl/pivotCache/pivotCacheDefinition8.xml" ContentType="application/vnd.openxmlformats-officedocument.spreadsheetml.pivotCacheDefinition+xml"/>
  <Override PartName="/xl/pivotCache/pivotCacheDefinition9.xml" ContentType="application/vnd.openxmlformats-officedocument.spreadsheetml.pivotCacheDefinition+xml"/>
  <Override PartName="/xl/pivotCache/pivotCacheDefinition10.xml" ContentType="application/vnd.openxmlformats-officedocument.spreadsheetml.pivotCacheDefinition+xml"/>
  <Override PartName="/xl/pivotCache/pivotCacheDefinition11.xml" ContentType="application/vnd.openxmlformats-officedocument.spreadsheetml.pivotCacheDefinition+xml"/>
  <Override PartName="/xl/pivotCache/pivotCacheDefinition12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2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GokulTheDataAnalyst\KultureHIre\Week 5 PhysicsWallah\PhysicsWallah Business Analysis (Demo)\"/>
    </mc:Choice>
  </mc:AlternateContent>
  <xr:revisionPtr revIDLastSave="0" documentId="13_ncr:1_{FEABC89D-B07F-4517-9C5C-74789656AE35}" xr6:coauthVersionLast="47" xr6:coauthVersionMax="47" xr10:uidLastSave="{00000000-0000-0000-0000-000000000000}"/>
  <bookViews>
    <workbookView xWindow="-120" yWindow="-120" windowWidth="20730" windowHeight="11760" firstSheet="4" activeTab="4" xr2:uid="{7496A74C-0743-49BE-975E-A64A78AECA26}"/>
  </bookViews>
  <sheets>
    <sheet name="Customer Data" sheetId="1" state="hidden" r:id="rId1"/>
    <sheet name="Course Data" sheetId="2" state="hidden" r:id="rId2"/>
    <sheet name="Cohort Data" sheetId="3" state="hidden" r:id="rId3"/>
    <sheet name="Instructor Data" sheetId="4" state="hidden" r:id="rId4"/>
    <sheet name="ModelSheet" sheetId="5" r:id="rId5"/>
    <sheet name="Dashboard_PW" sheetId="7" r:id="rId6"/>
  </sheets>
  <definedNames>
    <definedName name="_xlnm._FilterDatabase" localSheetId="2" hidden="1">'Cohort Data'!$A$1:$H$22</definedName>
    <definedName name="_xlnm._FilterDatabase" localSheetId="1" hidden="1">'Course Data'!$A$1:$P$22</definedName>
    <definedName name="_xlnm._FilterDatabase" localSheetId="0" hidden="1">'Customer Data'!$A$1:$O$214</definedName>
    <definedName name="_xlnm._FilterDatabase" localSheetId="3" hidden="1">'Instructor Data'!$A$1:$I$74</definedName>
    <definedName name="_xlcn.WorksheetConnection_PhysicsWallahCopy.xlsxCohortTable1" hidden="1">CohortTable[]</definedName>
    <definedName name="_xlcn.WorksheetConnection_PhysicsWallahCopy.xlsxCourseTable1" hidden="1">CourseTable[]</definedName>
    <definedName name="_xlcn.WorksheetConnection_PhysicsWallahCopy.xlsxCustomerTable1" hidden="1">CustomerTable[]</definedName>
    <definedName name="_xlcn.WorksheetConnection_PhysicsWallahCopy.xlsxInstructorTable1" hidden="1">InstructorTable[]</definedName>
  </definedNames>
  <calcPr calcId="191029"/>
  <pivotCaches>
    <pivotCache cacheId="0" r:id="rId7"/>
    <pivotCache cacheId="1" r:id="rId8"/>
    <pivotCache cacheId="2" r:id="rId9"/>
    <pivotCache cacheId="3" r:id="rId10"/>
    <pivotCache cacheId="4" r:id="rId11"/>
    <pivotCache cacheId="5" r:id="rId12"/>
    <pivotCache cacheId="6" r:id="rId13"/>
    <pivotCache cacheId="7" r:id="rId14"/>
    <pivotCache cacheId="8" r:id="rId15"/>
    <pivotCache cacheId="9" r:id="rId16"/>
    <pivotCache cacheId="10" r:id="rId17"/>
    <pivotCache cacheId="11" r:id="rId18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InstructorTable" name="InstructorTable" connection="WorksheetConnection_Physics Wallah - Copy.xlsx!InstructorTable"/>
          <x15:modelTable id="CustomerTable" name="CustomerTable" connection="WorksheetConnection_Physics Wallah - Copy.xlsx!CustomerTable"/>
          <x15:modelTable id="CourseTable" name="CourseTable" connection="WorksheetConnection_Physics Wallah - Copy.xlsx!CourseTable"/>
          <x15:modelTable id="CohortTable" name="CohortTable" connection="WorksheetConnection_Physics Wallah - Copy.xlsx!CohortTable"/>
        </x15:modelTables>
        <x15:modelRelationships>
          <x15:modelRelationship fromTable="InstructorTable" fromColumn="Name" toTable="CourseTable" toColumn="Course Mentor"/>
          <x15:modelRelationship fromTable="CustomerTable" fromColumn="Course ID" toTable="CohortTable" toColumn="Course ID"/>
          <x15:modelRelationship fromTable="CustomerTable" fromColumn="Course ID" toTable="CourseTable" toColumn="Course ID"/>
        </x15:modelRelationships>
        <x15:extLst>
          <ext xmlns:x16="http://schemas.microsoft.com/office/spreadsheetml/2014/11/main" uri="{9835A34E-60A6-4A7C-AAB8-D5F71C897F49}">
            <x16:modelTimeGroupings>
              <x16:modelTimeGrouping tableName="CourseTable" columnName="Course Start Date" columnId="Course Start Date">
                <x16:calculatedTimeColumn columnName="Course Start Date (Month Index)" columnId="Course Start Date (Month Index)" contentType="monthsindex" isSelected="1"/>
                <x16:calculatedTimeColumn columnName="Course Start Date (Month)" columnId="Course Start Date (Month)" contentType="months" isSelected="1"/>
              </x16:modelTimeGrouping>
              <x16:modelTimeGrouping tableName="CustomerTable" columnName="Payment Date" columnId="Payment Date">
                <x16:calculatedTimeColumn columnName="Payment Date (Year)" columnId="Payment Date (Year)" contentType="years" isSelected="1"/>
                <x16:calculatedTimeColumn columnName="Payment Date (Quarter)" columnId="Payment Date (Quarter)" contentType="quarters" isSelected="1"/>
                <x16:calculatedTimeColumn columnName="Payment Date (Month Index)" columnId="Payment Date (Month Index)" contentType="monthsindex" isSelected="1"/>
                <x16:calculatedTimeColumn columnName="Payment Date (Month)" columnId="Payment Date (Month)" contentType="months" isSelected="1"/>
              </x16:modelTimeGrouping>
              <x16:modelTimeGrouping tableName="CohortTable" columnName="Date of the Session" columnId="Date of the Session">
                <x16:calculatedTimeColumn columnName="Date of the Session (Month Index)" columnId="Date of the Session (Month Index)" contentType="monthsindex" isSelected="1"/>
                <x16:calculatedTimeColumn columnName="Date of the Session (Month)" columnId="Date of the Session (Month)" contentType="months" isSelected="1"/>
              </x16:modelTimeGrouping>
            </x16:modelTimeGroupings>
          </ext>
        </x15:extLst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" i="3" l="1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" i="3"/>
  <c r="J2" i="3" a="1"/>
  <c r="J2" i="3" s="1"/>
  <c r="B3" i="2"/>
  <c r="B4" i="2"/>
  <c r="B5" i="2"/>
  <c r="G5" i="2" s="1"/>
  <c r="B6" i="2"/>
  <c r="G6" i="2" s="1"/>
  <c r="B7" i="2"/>
  <c r="B8" i="2"/>
  <c r="B9" i="2"/>
  <c r="B10" i="2"/>
  <c r="B11" i="2"/>
  <c r="B12" i="2"/>
  <c r="B13" i="2"/>
  <c r="G13" i="2" s="1"/>
  <c r="B14" i="2"/>
  <c r="M14" i="2" s="1"/>
  <c r="B15" i="2"/>
  <c r="B16" i="2"/>
  <c r="B17" i="2"/>
  <c r="G17" i="2" s="1"/>
  <c r="B18" i="2"/>
  <c r="M18" i="2" s="1"/>
  <c r="B19" i="2"/>
  <c r="B20" i="2"/>
  <c r="B21" i="2"/>
  <c r="B22" i="2"/>
  <c r="M22" i="2" s="1"/>
  <c r="B2" i="2"/>
  <c r="M10" i="2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" i="2"/>
  <c r="R2" i="2" a="1"/>
  <c r="R2" i="2" s="1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" i="3"/>
  <c r="N7" i="2"/>
  <c r="O7" i="2" s="1"/>
  <c r="N8" i="2"/>
  <c r="O8" i="2" s="1"/>
  <c r="N9" i="2"/>
  <c r="N10" i="2"/>
  <c r="N11" i="2"/>
  <c r="O11" i="2" s="1"/>
  <c r="N12" i="2"/>
  <c r="O12" i="2" s="1"/>
  <c r="N13" i="2"/>
  <c r="N14" i="2"/>
  <c r="N15" i="2"/>
  <c r="O15" i="2" s="1"/>
  <c r="N16" i="2"/>
  <c r="O16" i="2" s="1"/>
  <c r="N17" i="2"/>
  <c r="N18" i="2"/>
  <c r="N19" i="2"/>
  <c r="O19" i="2" s="1"/>
  <c r="N20" i="2"/>
  <c r="O20" i="2" s="1"/>
  <c r="N21" i="2"/>
  <c r="N22" i="2"/>
  <c r="N3" i="2"/>
  <c r="O3" i="2" s="1"/>
  <c r="N4" i="2"/>
  <c r="O4" i="2" s="1"/>
  <c r="N5" i="2"/>
  <c r="N6" i="2"/>
  <c r="N2" i="2"/>
  <c r="O2" i="2" s="1"/>
  <c r="M7" i="2"/>
  <c r="F8" i="2"/>
  <c r="G9" i="2"/>
  <c r="M11" i="2"/>
  <c r="F12" i="2"/>
  <c r="M15" i="2"/>
  <c r="F16" i="2"/>
  <c r="M19" i="2"/>
  <c r="F20" i="2"/>
  <c r="G21" i="2"/>
  <c r="C3" i="2"/>
  <c r="F4" i="2"/>
  <c r="M2" i="2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" i="1"/>
  <c r="H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2" i="4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2" i="4"/>
  <c r="D214" i="1"/>
  <c r="D213" i="1"/>
  <c r="D212" i="1"/>
  <c r="D211" i="1"/>
  <c r="D210" i="1"/>
  <c r="D209" i="1"/>
  <c r="D208" i="1"/>
  <c r="D207" i="1"/>
  <c r="D206" i="1"/>
  <c r="D205" i="1"/>
  <c r="D204" i="1"/>
  <c r="D203" i="1"/>
  <c r="D202" i="1"/>
  <c r="D201" i="1"/>
  <c r="D200" i="1"/>
  <c r="D199" i="1"/>
  <c r="D198" i="1"/>
  <c r="D197" i="1"/>
  <c r="D196" i="1"/>
  <c r="D195" i="1"/>
  <c r="D194" i="1"/>
  <c r="D193" i="1"/>
  <c r="D192" i="1"/>
  <c r="D191" i="1"/>
  <c r="D190" i="1"/>
  <c r="D189" i="1"/>
  <c r="D188" i="1"/>
  <c r="D187" i="1"/>
  <c r="D186" i="1"/>
  <c r="D185" i="1"/>
  <c r="D184" i="1"/>
  <c r="D183" i="1"/>
  <c r="D182" i="1"/>
  <c r="D181" i="1"/>
  <c r="D180" i="1"/>
  <c r="D179" i="1"/>
  <c r="D178" i="1"/>
  <c r="D177" i="1"/>
  <c r="D176" i="1"/>
  <c r="D175" i="1"/>
  <c r="D174" i="1"/>
  <c r="D173" i="1"/>
  <c r="D172" i="1"/>
  <c r="D171" i="1"/>
  <c r="D170" i="1"/>
  <c r="D169" i="1"/>
  <c r="D168" i="1"/>
  <c r="D167" i="1"/>
  <c r="D166" i="1"/>
  <c r="D165" i="1"/>
  <c r="D164" i="1"/>
  <c r="D163" i="1"/>
  <c r="D162" i="1"/>
  <c r="D161" i="1"/>
  <c r="D160" i="1"/>
  <c r="D159" i="1"/>
  <c r="D158" i="1"/>
  <c r="D157" i="1"/>
  <c r="D156" i="1"/>
  <c r="D155" i="1"/>
  <c r="D154" i="1"/>
  <c r="D153" i="1"/>
  <c r="D152" i="1"/>
  <c r="D151" i="1"/>
  <c r="D150" i="1"/>
  <c r="D149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O6" i="2" l="1"/>
  <c r="O22" i="2"/>
  <c r="O18" i="2"/>
  <c r="O14" i="2"/>
  <c r="O10" i="2"/>
  <c r="O5" i="2"/>
  <c r="O21" i="2"/>
  <c r="O17" i="2"/>
  <c r="O13" i="2"/>
  <c r="O9" i="2"/>
  <c r="H15" i="2"/>
  <c r="F7" i="2"/>
  <c r="G8" i="2"/>
  <c r="H6" i="2"/>
  <c r="F3" i="2"/>
  <c r="G16" i="2"/>
  <c r="C15" i="2"/>
  <c r="F6" i="2"/>
  <c r="G19" i="2"/>
  <c r="C2" i="2"/>
  <c r="H11" i="2"/>
  <c r="F15" i="2"/>
  <c r="G11" i="2"/>
  <c r="C7" i="2"/>
  <c r="F10" i="2"/>
  <c r="M5" i="2"/>
  <c r="C18" i="2"/>
  <c r="H2" i="2"/>
  <c r="H19" i="2"/>
  <c r="F22" i="2"/>
  <c r="F14" i="2"/>
  <c r="G2" i="2"/>
  <c r="G15" i="2"/>
  <c r="G7" i="2"/>
  <c r="C22" i="2"/>
  <c r="C14" i="2"/>
  <c r="C6" i="2"/>
  <c r="F18" i="2"/>
  <c r="C10" i="2"/>
  <c r="H5" i="2"/>
  <c r="H7" i="2"/>
  <c r="F2" i="2"/>
  <c r="F19" i="2"/>
  <c r="F11" i="2"/>
  <c r="G20" i="2"/>
  <c r="G12" i="2"/>
  <c r="M6" i="2"/>
  <c r="C19" i="2"/>
  <c r="C11" i="2"/>
  <c r="C5" i="2"/>
  <c r="G4" i="2"/>
  <c r="M21" i="2"/>
  <c r="M13" i="2"/>
  <c r="H4" i="2"/>
  <c r="H8" i="2"/>
  <c r="H12" i="2"/>
  <c r="H16" i="2"/>
  <c r="H20" i="2"/>
  <c r="G3" i="2"/>
  <c r="M4" i="2"/>
  <c r="M20" i="2"/>
  <c r="M16" i="2"/>
  <c r="M12" i="2"/>
  <c r="M8" i="2"/>
  <c r="C21" i="2"/>
  <c r="C17" i="2"/>
  <c r="C13" i="2"/>
  <c r="C9" i="2"/>
  <c r="H3" i="2"/>
  <c r="H9" i="2"/>
  <c r="H13" i="2"/>
  <c r="H17" i="2"/>
  <c r="H21" i="2"/>
  <c r="F5" i="2"/>
  <c r="F21" i="2"/>
  <c r="F17" i="2"/>
  <c r="F13" i="2"/>
  <c r="F9" i="2"/>
  <c r="G22" i="2"/>
  <c r="G18" i="2"/>
  <c r="G14" i="2"/>
  <c r="G10" i="2"/>
  <c r="M3" i="2"/>
  <c r="C20" i="2"/>
  <c r="C16" i="2"/>
  <c r="C12" i="2"/>
  <c r="C8" i="2"/>
  <c r="C4" i="2"/>
  <c r="M17" i="2"/>
  <c r="M9" i="2"/>
  <c r="H10" i="2"/>
  <c r="H14" i="2"/>
  <c r="H18" i="2"/>
  <c r="H22" i="2"/>
  <c r="B2" i="3" l="1"/>
  <c r="B3" i="3"/>
  <c r="B11" i="3"/>
  <c r="B19" i="3"/>
  <c r="B15" i="3"/>
  <c r="B10" i="3"/>
  <c r="B4" i="3"/>
  <c r="B12" i="3"/>
  <c r="B20" i="3"/>
  <c r="B7" i="3"/>
  <c r="B16" i="3"/>
  <c r="B17" i="3"/>
  <c r="B5" i="3"/>
  <c r="B13" i="3"/>
  <c r="B21" i="3"/>
  <c r="B8" i="3"/>
  <c r="B9" i="3"/>
  <c r="B18" i="3"/>
  <c r="B6" i="3"/>
  <c r="B14" i="3"/>
  <c r="B22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9B03EF1-71EA-47F5-B6EC-24CE788F48AD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B7366761-2B44-42DC-BE1C-664D2B5B00A4}" name="WorksheetConnection_Physics Wallah - Copy.xlsx!CohortTable" type="102" refreshedVersion="8" minRefreshableVersion="5">
    <extLst>
      <ext xmlns:x15="http://schemas.microsoft.com/office/spreadsheetml/2010/11/main" uri="{DE250136-89BD-433C-8126-D09CA5730AF9}">
        <x15:connection id="CohortTable">
          <x15:rangePr sourceName="_xlcn.WorksheetConnection_PhysicsWallahCopy.xlsxCohortTable1"/>
        </x15:connection>
      </ext>
    </extLst>
  </connection>
  <connection id="3" xr16:uid="{93CF3FE3-A621-4183-98F9-A6E3B6ED9572}" name="WorksheetConnection_Physics Wallah - Copy.xlsx!CourseTable" type="102" refreshedVersion="8" minRefreshableVersion="5">
    <extLst>
      <ext xmlns:x15="http://schemas.microsoft.com/office/spreadsheetml/2010/11/main" uri="{DE250136-89BD-433C-8126-D09CA5730AF9}">
        <x15:connection id="CourseTable">
          <x15:rangePr sourceName="_xlcn.WorksheetConnection_PhysicsWallahCopy.xlsxCourseTable1"/>
        </x15:connection>
      </ext>
    </extLst>
  </connection>
  <connection id="4" xr16:uid="{E9CF9696-20B6-44AE-B07C-A02BDDDA0C93}" name="WorksheetConnection_Physics Wallah - Copy.xlsx!CustomerTable" type="102" refreshedVersion="8" minRefreshableVersion="5">
    <extLst>
      <ext xmlns:x15="http://schemas.microsoft.com/office/spreadsheetml/2010/11/main" uri="{DE250136-89BD-433C-8126-D09CA5730AF9}">
        <x15:connection id="CustomerTable">
          <x15:rangePr sourceName="_xlcn.WorksheetConnection_PhysicsWallahCopy.xlsxCustomerTable1"/>
        </x15:connection>
      </ext>
    </extLst>
  </connection>
  <connection id="5" xr16:uid="{A5E2B46D-95EA-4878-8A7E-23353A09F2BC}" name="WorksheetConnection_Physics Wallah - Copy.xlsx!InstructorTable" type="102" refreshedVersion="8" minRefreshableVersion="5">
    <extLst>
      <ext xmlns:x15="http://schemas.microsoft.com/office/spreadsheetml/2010/11/main" uri="{DE250136-89BD-433C-8126-D09CA5730AF9}">
        <x15:connection id="InstructorTable">
          <x15:rangePr sourceName="_xlcn.WorksheetConnection_PhysicsWallahCopy.xlsxInstructorTable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<sst xmlns="http://schemas.openxmlformats.org/spreadsheetml/2006/main" count="2115" uniqueCount="295">
  <si>
    <t>Customer ID</t>
  </si>
  <si>
    <t>Course ID</t>
  </si>
  <si>
    <t>Customer Name</t>
  </si>
  <si>
    <t>Customer Contact Number</t>
  </si>
  <si>
    <t>Customer Email</t>
  </si>
  <si>
    <t>Payment Mode</t>
  </si>
  <si>
    <t>Payment Amount</t>
  </si>
  <si>
    <t>Channel of Acquisition</t>
  </si>
  <si>
    <t>Customer State</t>
  </si>
  <si>
    <t>Customer Address</t>
  </si>
  <si>
    <t>Payment Date</t>
  </si>
  <si>
    <t>Gender</t>
  </si>
  <si>
    <t>Customer Age</t>
  </si>
  <si>
    <t>Customer Primary Language</t>
  </si>
  <si>
    <t>Customer Medium of Study</t>
  </si>
  <si>
    <t>Course Name</t>
  </si>
  <si>
    <t>Course Language</t>
  </si>
  <si>
    <t>Course Mentor</t>
  </si>
  <si>
    <t xml:space="preserve">No of Live Classes </t>
  </si>
  <si>
    <t>Course Content Duration</t>
  </si>
  <si>
    <t>Course Original Price</t>
  </si>
  <si>
    <t>Course Type</t>
  </si>
  <si>
    <t>Course Quiz Questions</t>
  </si>
  <si>
    <t>Course Resources</t>
  </si>
  <si>
    <t>Smith,Jacob</t>
  </si>
  <si>
    <t>Johnson,Michael</t>
  </si>
  <si>
    <t>Williams,Joshua</t>
  </si>
  <si>
    <t>Jones,Matthew</t>
  </si>
  <si>
    <t>Brown,Daniel</t>
  </si>
  <si>
    <t>Davis,Christopher</t>
  </si>
  <si>
    <t>Miller,Andrew</t>
  </si>
  <si>
    <t>Wilson,Ethan</t>
  </si>
  <si>
    <t>Moore,Joseph</t>
  </si>
  <si>
    <t>Taylor,William</t>
  </si>
  <si>
    <t>Anderson,Anthony</t>
  </si>
  <si>
    <t>Thomas,David</t>
  </si>
  <si>
    <t>Jackson,Alexander</t>
  </si>
  <si>
    <t>White,Nicholas</t>
  </si>
  <si>
    <t>Harris,Ryan</t>
  </si>
  <si>
    <t>Martin,Tyler</t>
  </si>
  <si>
    <t>Thompson,James</t>
  </si>
  <si>
    <t>Garcia,John</t>
  </si>
  <si>
    <t>Martinez,Jonathan</t>
  </si>
  <si>
    <t>Robinson,Noah</t>
  </si>
  <si>
    <t>Clark,Brandon</t>
  </si>
  <si>
    <t>Rodriguez,Christian</t>
  </si>
  <si>
    <t>Lewis,Dylan</t>
  </si>
  <si>
    <t>Lee,Samuel</t>
  </si>
  <si>
    <t>Walker,Benjamin</t>
  </si>
  <si>
    <t>Hall,Zachary</t>
  </si>
  <si>
    <t>Allen,Nathan</t>
  </si>
  <si>
    <t>Young,Logan</t>
  </si>
  <si>
    <t>Hernandez,Justin</t>
  </si>
  <si>
    <t>King,Gabriel</t>
  </si>
  <si>
    <t>Wright,Jose</t>
  </si>
  <si>
    <t>Lopez,Austin</t>
  </si>
  <si>
    <t>Hill,Kevin</t>
  </si>
  <si>
    <t>Scott,Elijah</t>
  </si>
  <si>
    <t>Green,Caleb</t>
  </si>
  <si>
    <t>Adams,Robert</t>
  </si>
  <si>
    <t>Baker,Thomas</t>
  </si>
  <si>
    <t>Gonzalez,Jordan</t>
  </si>
  <si>
    <t>Nelson,Cameron</t>
  </si>
  <si>
    <t>Carter,Jack</t>
  </si>
  <si>
    <t>Mitchell,Hunter</t>
  </si>
  <si>
    <t>Perez,Jackson</t>
  </si>
  <si>
    <t>Roberts,Angel</t>
  </si>
  <si>
    <t>Turner,Isaiah</t>
  </si>
  <si>
    <t>Phillips,Evan</t>
  </si>
  <si>
    <t>Campbell,Isaac</t>
  </si>
  <si>
    <t>Parker,Mason</t>
  </si>
  <si>
    <t>Evans,Luke</t>
  </si>
  <si>
    <t>Edwards,Jason</t>
  </si>
  <si>
    <t>Collins,Gavin</t>
  </si>
  <si>
    <t>Stewart,Jayden</t>
  </si>
  <si>
    <t>Sanchez,Aaron</t>
  </si>
  <si>
    <t>Morris,Connor</t>
  </si>
  <si>
    <t>Rogers,Aiden</t>
  </si>
  <si>
    <t>Reed,Aidan</t>
  </si>
  <si>
    <t>Cook,Kyle</t>
  </si>
  <si>
    <t>Morgan,Juan</t>
  </si>
  <si>
    <t>Bell,Charles</t>
  </si>
  <si>
    <t>Murphy,Luis</t>
  </si>
  <si>
    <t>Bailey,Adam</t>
  </si>
  <si>
    <t>Rivera,Lucas</t>
  </si>
  <si>
    <t>Cooper,Brian</t>
  </si>
  <si>
    <t>Richardson,Eric</t>
  </si>
  <si>
    <t>Cox,Adrian</t>
  </si>
  <si>
    <t>Howard,Nathaniel</t>
  </si>
  <si>
    <t>Ward,Sean</t>
  </si>
  <si>
    <t>Torres,Alex</t>
  </si>
  <si>
    <t>Peterson,Carlos</t>
  </si>
  <si>
    <t>Gray,Bryan</t>
  </si>
  <si>
    <t>Ramirez,Ian</t>
  </si>
  <si>
    <t>James,Owen</t>
  </si>
  <si>
    <t>Watson,Jesus</t>
  </si>
  <si>
    <t>Brooks,Landon</t>
  </si>
  <si>
    <t>Kelly,Julian</t>
  </si>
  <si>
    <t>Sanders,Chase</t>
  </si>
  <si>
    <t>Price,Cole</t>
  </si>
  <si>
    <t>Bennett,Diego</t>
  </si>
  <si>
    <t>Wood,Jeremiah</t>
  </si>
  <si>
    <t>Barnes,Steven</t>
  </si>
  <si>
    <t>Ross,Sebastian</t>
  </si>
  <si>
    <t>Henderson,Xavier</t>
  </si>
  <si>
    <t>Coleman,Timothy</t>
  </si>
  <si>
    <t>Jenkins,Carter</t>
  </si>
  <si>
    <t>Perry,Wyatt</t>
  </si>
  <si>
    <t>Powell,Brayden</t>
  </si>
  <si>
    <t>Long,Blake</t>
  </si>
  <si>
    <t>Patterson,Hayden</t>
  </si>
  <si>
    <t>Hughes,Devin</t>
  </si>
  <si>
    <t>Flores,Cody</t>
  </si>
  <si>
    <t>Washington,Richard</t>
  </si>
  <si>
    <t>Butler,Seth</t>
  </si>
  <si>
    <t>Simmons,Dominic</t>
  </si>
  <si>
    <t>Foster,Jaden</t>
  </si>
  <si>
    <t>Gonzales,Antonio</t>
  </si>
  <si>
    <t>Bryant,Miguel</t>
  </si>
  <si>
    <t>Alexander,Liam</t>
  </si>
  <si>
    <t>Russell,Patrick</t>
  </si>
  <si>
    <t>Griffin,Carson</t>
  </si>
  <si>
    <t>Diaz,Jesse</t>
  </si>
  <si>
    <t>Hayes,Tristan</t>
  </si>
  <si>
    <t>Myers,Alejandro</t>
  </si>
  <si>
    <t>Ford,Henry</t>
  </si>
  <si>
    <t>Hamilton,Victor</t>
  </si>
  <si>
    <t>Graham,Trevor</t>
  </si>
  <si>
    <t>Sullivan,Bryce</t>
  </si>
  <si>
    <t>Wallace,Jake</t>
  </si>
  <si>
    <t>Woods,Riley</t>
  </si>
  <si>
    <t>Cole,Colin</t>
  </si>
  <si>
    <t>West,Jared</t>
  </si>
  <si>
    <t>Jordan,Jeremy</t>
  </si>
  <si>
    <t>Owens,Mark</t>
  </si>
  <si>
    <t>Reynolds,Caden</t>
  </si>
  <si>
    <t>Fisher,Garrett</t>
  </si>
  <si>
    <t>Ellis,Parker</t>
  </si>
  <si>
    <t>Harrison,Marcus</t>
  </si>
  <si>
    <t>Gibson,Vincent</t>
  </si>
  <si>
    <t>Mcdonald,Kaleb</t>
  </si>
  <si>
    <t>Cruz,Kaden</t>
  </si>
  <si>
    <t>Marshall,Brady</t>
  </si>
  <si>
    <t>Ortiz,Colton</t>
  </si>
  <si>
    <t>UPI</t>
  </si>
  <si>
    <t>BNPL</t>
  </si>
  <si>
    <t>Credit Card</t>
  </si>
  <si>
    <t>Cash</t>
  </si>
  <si>
    <t>NEFT</t>
  </si>
  <si>
    <t>Debit Card</t>
  </si>
  <si>
    <t>Male</t>
  </si>
  <si>
    <t>Female</t>
  </si>
  <si>
    <t>Andhra Pradesh</t>
  </si>
  <si>
    <t>Arunachal Pradesh</t>
  </si>
  <si>
    <t>Assam</t>
  </si>
  <si>
    <t>Bihar</t>
  </si>
  <si>
    <t>Chandigarh</t>
  </si>
  <si>
    <t>Chattisgarh</t>
  </si>
  <si>
    <t>Dadra and Nagar Hav.</t>
  </si>
  <si>
    <t>Daman and Diu</t>
  </si>
  <si>
    <t>Delhi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</si>
  <si>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</si>
  <si>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</si>
  <si>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</si>
  <si>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</si>
  <si>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</si>
  <si>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</si>
  <si>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</si>
  <si>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</si>
  <si>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</si>
  <si>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</si>
  <si>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</si>
  <si>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</si>
  <si>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Megalaya</t>
  </si>
  <si>
    <t>Mizoram</t>
  </si>
  <si>
    <t>Nagaland</t>
  </si>
  <si>
    <t>Odisha</t>
  </si>
  <si>
    <t>Pondicherry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</si>
  <si>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</si>
  <si>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</si>
  <si>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</si>
  <si>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</si>
  <si>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</si>
  <si>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</si>
  <si>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</si>
  <si>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</si>
  <si>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</si>
  <si>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Hindi</t>
  </si>
  <si>
    <t>English</t>
  </si>
  <si>
    <t>Kannada</t>
  </si>
  <si>
    <t>Telugu</t>
  </si>
  <si>
    <t>Marathi</t>
  </si>
  <si>
    <t>National</t>
  </si>
  <si>
    <t>State</t>
  </si>
  <si>
    <t>Pragati (PCM)</t>
  </si>
  <si>
    <t>Course Subject</t>
  </si>
  <si>
    <t>Lakshya</t>
  </si>
  <si>
    <t>JEE</t>
  </si>
  <si>
    <t>Sarthak</t>
  </si>
  <si>
    <t>Course Duration(Months)</t>
  </si>
  <si>
    <t>Hybrid</t>
  </si>
  <si>
    <t>Yes</t>
  </si>
  <si>
    <t>Doubt Session</t>
  </si>
  <si>
    <t>Course Start Date</t>
  </si>
  <si>
    <t>Course End Date</t>
  </si>
  <si>
    <t>Full</t>
  </si>
  <si>
    <t>Cohort ID</t>
  </si>
  <si>
    <t>Start Time of Live Sessions</t>
  </si>
  <si>
    <t>End Time of Live Session</t>
  </si>
  <si>
    <t>Total No of Students</t>
  </si>
  <si>
    <t>Date of the Session</t>
  </si>
  <si>
    <t>Students Attendance</t>
  </si>
  <si>
    <t>Instruction Location</t>
  </si>
  <si>
    <t>Course Price Categorization</t>
  </si>
  <si>
    <t>Premium</t>
  </si>
  <si>
    <t>Standard</t>
  </si>
  <si>
    <t>Self</t>
  </si>
  <si>
    <t>Ins ID</t>
  </si>
  <si>
    <t>Name</t>
  </si>
  <si>
    <t>Age</t>
  </si>
  <si>
    <t>Primary Subject</t>
  </si>
  <si>
    <t>Secondary Subject</t>
  </si>
  <si>
    <t>Language of Instruction</t>
  </si>
  <si>
    <t>Year of Exp</t>
  </si>
  <si>
    <t>Current Location</t>
  </si>
  <si>
    <t>Physics</t>
  </si>
  <si>
    <t>Chemistry</t>
  </si>
  <si>
    <t>Maths</t>
  </si>
  <si>
    <t>CAT</t>
  </si>
  <si>
    <t>Cold outreach</t>
  </si>
  <si>
    <t>Paid search</t>
  </si>
  <si>
    <t>Email marketing</t>
  </si>
  <si>
    <t>Affiliate marketing</t>
  </si>
  <si>
    <t>Word by mouth</t>
  </si>
  <si>
    <t>Social media</t>
  </si>
  <si>
    <t>Paid advertisements</t>
  </si>
  <si>
    <t>SEO</t>
  </si>
  <si>
    <t>Refferals</t>
  </si>
  <si>
    <t>Rakesh Yadav</t>
  </si>
  <si>
    <t>Sumit Singh</t>
  </si>
  <si>
    <t>Sunitha Gogoi</t>
  </si>
  <si>
    <t>Pavithra Lakshmi</t>
  </si>
  <si>
    <t>Andriene</t>
  </si>
  <si>
    <t>Ketika Sharma</t>
  </si>
  <si>
    <t>Suresh Gopi</t>
  </si>
  <si>
    <t>Ananya Pandey</t>
  </si>
  <si>
    <t>Priyanka Chopra</t>
  </si>
  <si>
    <t>Sushant Singh Rajput</t>
  </si>
  <si>
    <t>Kiranmayee Reddy</t>
  </si>
  <si>
    <t>Rithin Reddy</t>
  </si>
  <si>
    <t>Deeksha Dijil</t>
  </si>
  <si>
    <t>Manoj Chate</t>
  </si>
  <si>
    <t>Sujit Panij</t>
  </si>
  <si>
    <t>Nawaz-Ud-Din Siddiqui</t>
  </si>
  <si>
    <t>Manoj Bajpayee</t>
  </si>
  <si>
    <t>Sanju Samson</t>
  </si>
  <si>
    <t>Diya Reddy</t>
  </si>
  <si>
    <t>Maneshkar Manjunath</t>
  </si>
  <si>
    <t>Gangadhar Bhanu</t>
  </si>
  <si>
    <t>Online</t>
  </si>
  <si>
    <t>Kota</t>
  </si>
  <si>
    <t>PhysicsWallah Dashboard</t>
  </si>
  <si>
    <t>1. Total Cohorts</t>
  </si>
  <si>
    <t>2. Total Students Enrolled</t>
  </si>
  <si>
    <t>3. Total Revenue Generated</t>
  </si>
  <si>
    <t>4. Monthly Performance (Revenue)</t>
  </si>
  <si>
    <t>5. Monthly Performance (Retention)</t>
  </si>
  <si>
    <t>6. Popular Course</t>
  </si>
  <si>
    <t>7. Best Method of Acquisition</t>
  </si>
  <si>
    <t>8. Instructors</t>
  </si>
  <si>
    <t>9. Course Language</t>
  </si>
  <si>
    <t>10. Payment Mode</t>
  </si>
  <si>
    <t>11. Gender</t>
  </si>
  <si>
    <t>12. Customer Age</t>
  </si>
  <si>
    <t>Count of Cohort ID</t>
  </si>
  <si>
    <t>Count of Customer ID</t>
  </si>
  <si>
    <t>Sum of Payment Amount</t>
  </si>
  <si>
    <t>Row Labels</t>
  </si>
  <si>
    <t>Grand Total</t>
  </si>
  <si>
    <t>Jan</t>
  </si>
  <si>
    <t>Feb</t>
  </si>
  <si>
    <t>Mar</t>
  </si>
  <si>
    <t>Apr</t>
  </si>
  <si>
    <t>May</t>
  </si>
  <si>
    <t>Sum of Students Attendance</t>
  </si>
  <si>
    <t>Column Labels</t>
  </si>
  <si>
    <t>Count of Channel of Acquisition</t>
  </si>
  <si>
    <t>Number of Instructors</t>
  </si>
  <si>
    <t>Count of Course Language</t>
  </si>
  <si>
    <t>Popular Payment Mode</t>
  </si>
  <si>
    <t>Jaipur</t>
  </si>
  <si>
    <t>Count</t>
  </si>
  <si>
    <t>Count of Customer Age</t>
  </si>
  <si>
    <t>PhysicsWallah 2023</t>
  </si>
  <si>
    <t># other sheets are hidden to avoid distractons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</si>
</sst>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&quot;₹&quot;\ #,##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6"/>
      <color theme="1"/>
      <name val="Times New Roman"/>
      <family val="1"/>
    </font>
    <font>
      <b/>
      <sz val="20"/>
      <color theme="1"/>
      <name val="Times New Roman"/>
      <family val="1"/>
    </font>
    <font>
      <u/>
      <sz val="20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99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49" fontId="1" fillId="0" borderId="0" xfId="0" applyNumberFormat="1" applyFont="1"/>
    <xf numFmtId="15" fontId="0" fillId="0" borderId="0" xfId="0" applyNumberFormat="1"/>
    <xf numFmtId="0" fontId="0" fillId="0" borderId="0" xfId="0" applyAlignment="1">
      <alignment horizontal="left"/>
    </xf>
    <xf numFmtId="0" fontId="2" fillId="0" borderId="0" xfId="0" applyFont="1"/>
    <xf numFmtId="0" fontId="4" fillId="0" borderId="0" xfId="0" applyFont="1"/>
    <xf numFmtId="14" fontId="0" fillId="0" borderId="0" xfId="0" applyNumberFormat="1"/>
    <xf numFmtId="14" fontId="4" fillId="0" borderId="0" xfId="0" applyNumberFormat="1" applyFont="1"/>
    <xf numFmtId="164" fontId="0" fillId="0" borderId="0" xfId="0" applyNumberFormat="1"/>
    <xf numFmtId="164" fontId="4" fillId="0" borderId="0" xfId="0" applyNumberFormat="1" applyFont="1"/>
    <xf numFmtId="0" fontId="3" fillId="0" borderId="0" xfId="0" applyFont="1"/>
    <xf numFmtId="0" fontId="0" fillId="2" borderId="0" xfId="0" applyFill="1"/>
    <xf numFmtId="0" fontId="0" fillId="0" borderId="0" xfId="0" pivotButton="1"/>
    <xf numFmtId="0" fontId="0" fillId="3" borderId="0" xfId="0" applyFill="1"/>
    <xf numFmtId="165" fontId="0" fillId="0" borderId="0" xfId="0" applyNumberFormat="1"/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4" borderId="4" xfId="0" applyFill="1" applyBorder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22">
    <dxf>
      <numFmt numFmtId="165" formatCode="&quot;₹&quot;\ #,##0"/>
    </dxf>
    <dxf>
      <numFmt numFmtId="165" formatCode="&quot;₹&quot;\ #,##0"/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numFmt numFmtId="165" formatCode="&quot;₹&quot;\ #,##0"/>
    </dxf>
    <dxf>
      <numFmt numFmtId="165" formatCode="&quot;₹&quot;\ #,##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left" vertical="bottom" textRotation="0" wrapText="0" indent="0" justifyLastLine="0" shrinkToFit="0" readingOrder="0"/>
    </dxf>
    <dxf>
      <numFmt numFmtId="164" formatCode="[$-F400]h:mm:ss\ AM/PM"/>
    </dxf>
    <dxf>
      <numFmt numFmtId="164" formatCode="[$-F400]h:mm:ss\ AM/PM"/>
    </dxf>
    <dxf>
      <numFmt numFmtId="19" formatCode="dd/mm/yyyy"/>
    </dxf>
    <dxf>
      <numFmt numFmtId="0" formatCode="General"/>
    </dxf>
    <dxf>
      <numFmt numFmtId="20" formatCode="dd/mmm/yy"/>
    </dxf>
    <dxf>
      <numFmt numFmtId="20" formatCode="dd/mmm/yy"/>
    </dxf>
    <dxf>
      <numFmt numFmtId="0" formatCode="General"/>
    </dxf>
    <dxf>
      <numFmt numFmtId="0" formatCode="General"/>
    </dxf>
    <dxf>
      <alignment horizontal="left" vertical="bottom" textRotation="0" wrapText="0" indent="0" justifyLastLine="0" shrinkToFit="0" readingOrder="0"/>
    </dxf>
    <dxf>
      <numFmt numFmtId="20" formatCode="dd/mmm/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</dxf>
  </dxfs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pivotCacheDefinition" Target="pivotCache/pivotCacheDefinition7.xml"/><Relationship Id="rId18" Type="http://schemas.openxmlformats.org/officeDocument/2006/relationships/pivotCacheDefinition" Target="pivotCache/pivotCacheDefinition12.xml"/><Relationship Id="rId26" Type="http://schemas.openxmlformats.org/officeDocument/2006/relationships/customXml" Target="../customXml/item1.xml"/><Relationship Id="rId39" Type="http://schemas.openxmlformats.org/officeDocument/2006/relationships/customXml" Target="../customXml/item14.xml"/><Relationship Id="rId21" Type="http://schemas.openxmlformats.org/officeDocument/2006/relationships/styles" Target="styles.xml"/><Relationship Id="rId34" Type="http://schemas.openxmlformats.org/officeDocument/2006/relationships/customXml" Target="../customXml/item9.xml"/><Relationship Id="rId42" Type="http://schemas.openxmlformats.org/officeDocument/2006/relationships/customXml" Target="../customXml/item17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10.xml"/><Relationship Id="rId20" Type="http://schemas.openxmlformats.org/officeDocument/2006/relationships/connections" Target="connections.xml"/><Relationship Id="rId29" Type="http://schemas.openxmlformats.org/officeDocument/2006/relationships/customXml" Target="../customXml/item4.xml"/><Relationship Id="rId41" Type="http://schemas.openxmlformats.org/officeDocument/2006/relationships/customXml" Target="../customXml/item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5.xml"/><Relationship Id="rId24" Type="http://schemas.openxmlformats.org/officeDocument/2006/relationships/powerPivotData" Target="model/item.data"/><Relationship Id="rId32" Type="http://schemas.openxmlformats.org/officeDocument/2006/relationships/customXml" Target="../customXml/item7.xml"/><Relationship Id="rId37" Type="http://schemas.openxmlformats.org/officeDocument/2006/relationships/customXml" Target="../customXml/item12.xml"/><Relationship Id="rId40" Type="http://schemas.openxmlformats.org/officeDocument/2006/relationships/customXml" Target="../customXml/item15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9.xml"/><Relationship Id="rId23" Type="http://schemas.openxmlformats.org/officeDocument/2006/relationships/sheetMetadata" Target="metadata.xml"/><Relationship Id="rId28" Type="http://schemas.openxmlformats.org/officeDocument/2006/relationships/customXml" Target="../customXml/item3.xml"/><Relationship Id="rId36" Type="http://schemas.openxmlformats.org/officeDocument/2006/relationships/customXml" Target="../customXml/item11.xml"/><Relationship Id="rId10" Type="http://schemas.openxmlformats.org/officeDocument/2006/relationships/pivotCacheDefinition" Target="pivotCache/pivotCacheDefinition4.xml"/><Relationship Id="rId19" Type="http://schemas.openxmlformats.org/officeDocument/2006/relationships/theme" Target="theme/theme1.xml"/><Relationship Id="rId31" Type="http://schemas.openxmlformats.org/officeDocument/2006/relationships/customXml" Target="../customXml/item6.xml"/><Relationship Id="rId44" Type="http://schemas.openxmlformats.org/officeDocument/2006/relationships/customXml" Target="../customXml/item19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3.xml"/><Relationship Id="rId14" Type="http://schemas.openxmlformats.org/officeDocument/2006/relationships/pivotCacheDefinition" Target="pivotCache/pivotCacheDefinition8.xml"/><Relationship Id="rId22" Type="http://schemas.openxmlformats.org/officeDocument/2006/relationships/sharedStrings" Target="sharedStrings.xml"/><Relationship Id="rId27" Type="http://schemas.openxmlformats.org/officeDocument/2006/relationships/customXml" Target="../customXml/item2.xml"/><Relationship Id="rId30" Type="http://schemas.openxmlformats.org/officeDocument/2006/relationships/customXml" Target="../customXml/item5.xml"/><Relationship Id="rId35" Type="http://schemas.openxmlformats.org/officeDocument/2006/relationships/customXml" Target="../customXml/item10.xml"/><Relationship Id="rId43" Type="http://schemas.openxmlformats.org/officeDocument/2006/relationships/customXml" Target="../customXml/item18.xml"/><Relationship Id="rId8" Type="http://schemas.openxmlformats.org/officeDocument/2006/relationships/pivotCacheDefinition" Target="pivotCache/pivotCacheDefinition2.xml"/><Relationship Id="rId3" Type="http://schemas.openxmlformats.org/officeDocument/2006/relationships/worksheet" Target="worksheets/sheet3.xml"/><Relationship Id="rId12" Type="http://schemas.openxmlformats.org/officeDocument/2006/relationships/pivotCacheDefinition" Target="pivotCache/pivotCacheDefinition6.xml"/><Relationship Id="rId17" Type="http://schemas.openxmlformats.org/officeDocument/2006/relationships/pivotCacheDefinition" Target="pivotCache/pivotCacheDefinition11.xml"/><Relationship Id="rId25" Type="http://schemas.openxmlformats.org/officeDocument/2006/relationships/calcChain" Target="calcChain.xml"/><Relationship Id="rId33" Type="http://schemas.openxmlformats.org/officeDocument/2006/relationships/customXml" Target="../customXml/item8.xml"/><Relationship Id="rId38" Type="http://schemas.openxmlformats.org/officeDocument/2006/relationships/customXml" Target="../customXml/item1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[Physics Wallah - All Tables and Dashboard.xlsx]ModelSheet!PivotTable10</c:name>
    <c:fmtId val="3"/>
  </c:pivotSource>
  <c:chart>
    <c:autoTitleDeleted val="1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ModelSheet!$H$38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ModelSheet!$G$39:$G$43</c:f>
              <c:strCache>
                <c:ptCount val="5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</c:strCache>
            </c:strRef>
          </c:cat>
          <c:val>
            <c:numRef>
              <c:f>ModelSheet!$H$39:$H$43</c:f>
              <c:numCache>
                <c:formatCode>General</c:formatCode>
                <c:ptCount val="5"/>
                <c:pt idx="0">
                  <c:v>4917</c:v>
                </c:pt>
                <c:pt idx="1">
                  <c:v>3529</c:v>
                </c:pt>
                <c:pt idx="2">
                  <c:v>5285</c:v>
                </c:pt>
                <c:pt idx="3">
                  <c:v>3224</c:v>
                </c:pt>
                <c:pt idx="4">
                  <c:v>2119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B1A-4D97-BECA-FCCC5DB485FE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539897343"/>
        <c:axId val="1539897823"/>
      </c:lineChart>
      <c:catAx>
        <c:axId val="15398973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9897823"/>
        <c:crosses val="autoZero"/>
        <c:auto val="1"/>
        <c:lblAlgn val="ctr"/>
        <c:lblOffset val="100"/>
        <c:noMultiLvlLbl val="0"/>
      </c:catAx>
      <c:valAx>
        <c:axId val="1539897823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5398973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[Physics Wallah - All Tables and Dashboard.xlsx]ModelSheet!PivotTable12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Customer 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ModelSheet!$C$131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ModelSheet!$B$132:$B$137</c:f>
              <c:strCache>
                <c:ptCount val="6"/>
                <c:pt idx="0">
                  <c:v>14</c:v>
                </c:pt>
                <c:pt idx="1">
                  <c:v>15</c:v>
                </c:pt>
                <c:pt idx="2">
                  <c:v>16</c:v>
                </c:pt>
                <c:pt idx="3">
                  <c:v>17</c:v>
                </c:pt>
                <c:pt idx="4">
                  <c:v>18</c:v>
                </c:pt>
                <c:pt idx="5">
                  <c:v>24</c:v>
                </c:pt>
              </c:strCache>
            </c:strRef>
          </c:cat>
          <c:val>
            <c:numRef>
              <c:f>ModelSheet!$C$132:$C$137</c:f>
              <c:numCache>
                <c:formatCode>General</c:formatCode>
                <c:ptCount val="6"/>
                <c:pt idx="0">
                  <c:v>45</c:v>
                </c:pt>
                <c:pt idx="1">
                  <c:v>46</c:v>
                </c:pt>
                <c:pt idx="2">
                  <c:v>41</c:v>
                </c:pt>
                <c:pt idx="3">
                  <c:v>42</c:v>
                </c:pt>
                <c:pt idx="4">
                  <c:v>38</c:v>
                </c:pt>
                <c:pt idx="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A0-43F3-BCB0-C194F5F7AE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62815727"/>
        <c:axId val="662816207"/>
      </c:lineChart>
      <c:catAx>
        <c:axId val="6628157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2816207"/>
        <c:crosses val="autoZero"/>
        <c:auto val="1"/>
        <c:lblAlgn val="ctr"/>
        <c:lblOffset val="100"/>
        <c:noMultiLvlLbl val="0"/>
      </c:catAx>
      <c:valAx>
        <c:axId val="662816207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6628157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[Physics Wallah - All Tables and Dashboard.xlsx]ModelSheet!PivotTable11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Gender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0.17777786665560141"/>
              <c:y val="-0.2884990253411307"/>
            </c:manualLayout>
          </c:layout>
          <c:spPr>
            <a:noFill/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  <c15:layout>
                <c:manualLayout>
                  <c:w val="0.24416010206729266"/>
                  <c:h val="0.28308882442326294"/>
                </c:manualLayout>
              </c15:layout>
            </c:ext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0.16507944760877272"/>
              <c:y val="-0.13255360623781676"/>
            </c:manualLayout>
          </c:layout>
          <c:spPr>
            <a:noFill/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</c:pivotFmts>
    <c:plotArea>
      <c:layout/>
      <c:doughnutChart>
        <c:varyColors val="1"/>
        <c:ser>
          <c:idx val="0"/>
          <c:order val="0"/>
          <c:tx>
            <c:strRef>
              <c:f>ModelSheet!$C$122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B402-4AA5-A182-0CC299392F6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402-4AA5-A182-0CC299392F6B}"/>
              </c:ext>
            </c:extLst>
          </c:dPt>
          <c:dLbls>
            <c:dLbl>
              <c:idx val="0"/>
              <c:layout>
                <c:manualLayout>
                  <c:x val="0.17777786665560141"/>
                  <c:y val="-0.2884990253411307"/>
                </c:manualLayout>
              </c:layout>
              <c:spPr>
                <a:noFill/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  <c15:layout>
                    <c:manualLayout>
                      <c:w val="0.24416010206729266"/>
                      <c:h val="0.28308882442326294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2-B402-4AA5-A182-0CC299392F6B}"/>
                </c:ext>
              </c:extLst>
            </c:dLbl>
            <c:dLbl>
              <c:idx val="1"/>
              <c:layout>
                <c:manualLayout>
                  <c:x val="-0.16507944760877272"/>
                  <c:y val="-0.13255360623781676"/>
                </c:manualLayout>
              </c:layout>
              <c:spPr>
                <a:noFill/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B402-4AA5-A182-0CC299392F6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ModelSheet!$B$123:$B$124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ModelSheet!$C$123:$C$124</c:f>
              <c:numCache>
                <c:formatCode>General</c:formatCode>
                <c:ptCount val="2"/>
                <c:pt idx="0">
                  <c:v>127</c:v>
                </c:pt>
                <c:pt idx="1">
                  <c:v>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402-4AA5-A182-0CC299392F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[Physics Wallah - All Tables and Dashboard.xlsx]ModelSheet!PivotTable9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Payment Mode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5.0925925925925923E-2"/>
          <c:y val="6.1538461538463861E-4"/>
          <c:w val="0.89814814814814814"/>
          <c:h val="0.7656526011171680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ModelSheet!$C$110</c:f>
              <c:strCache>
                <c:ptCount val="1"/>
                <c:pt idx="0">
                  <c:v>Popular Payment Mode</c:v>
                </c:pt>
              </c:strCache>
            </c:strRef>
          </c:tx>
          <c:spPr>
            <a:solidFill>
              <a:schemeClr val="accent1"/>
            </a:solidFill>
            <a:ln w="19050">
              <a:solidFill>
                <a:schemeClr val="lt1"/>
              </a:solidFill>
            </a:ln>
            <a:effectLst/>
          </c:spPr>
          <c:invertIfNegative val="0"/>
          <c:cat>
            <c:strRef>
              <c:f>ModelSheet!$B$111:$B$116</c:f>
              <c:strCache>
                <c:ptCount val="6"/>
                <c:pt idx="0">
                  <c:v>UPI</c:v>
                </c:pt>
                <c:pt idx="1">
                  <c:v>NEFT</c:v>
                </c:pt>
                <c:pt idx="2">
                  <c:v>Debit Card</c:v>
                </c:pt>
                <c:pt idx="3">
                  <c:v>Cash</c:v>
                </c:pt>
                <c:pt idx="4">
                  <c:v>Credit Card</c:v>
                </c:pt>
                <c:pt idx="5">
                  <c:v>BNPL</c:v>
                </c:pt>
              </c:strCache>
            </c:strRef>
          </c:cat>
          <c:val>
            <c:numRef>
              <c:f>ModelSheet!$C$111:$C$116</c:f>
              <c:numCache>
                <c:formatCode>General</c:formatCode>
                <c:ptCount val="6"/>
                <c:pt idx="0">
                  <c:v>77</c:v>
                </c:pt>
                <c:pt idx="1">
                  <c:v>28</c:v>
                </c:pt>
                <c:pt idx="2">
                  <c:v>28</c:v>
                </c:pt>
                <c:pt idx="3">
                  <c:v>25</c:v>
                </c:pt>
                <c:pt idx="4">
                  <c:v>27</c:v>
                </c:pt>
                <c:pt idx="5">
                  <c:v>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5FD-481B-92B7-8D5147D26E1F}"/>
            </c:ext>
          </c:extLst>
        </c:ser>
        <c:ser>
          <c:idx val="1"/>
          <c:order val="1"/>
          <c:tx>
            <c:strRef>
              <c:f>ModelSheet!$D$110</c:f>
              <c:strCache>
                <c:ptCount val="1"/>
                <c:pt idx="0">
                  <c:v>Sum of Payment Amount</c:v>
                </c:pt>
              </c:strCache>
            </c:strRef>
          </c:tx>
          <c:spPr>
            <a:solidFill>
              <a:schemeClr val="accent2"/>
            </a:solidFill>
            <a:ln w="19050">
              <a:solidFill>
                <a:schemeClr val="lt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ModelSheet!$B$111:$B$116</c:f>
              <c:strCache>
                <c:ptCount val="6"/>
                <c:pt idx="0">
                  <c:v>UPI</c:v>
                </c:pt>
                <c:pt idx="1">
                  <c:v>NEFT</c:v>
                </c:pt>
                <c:pt idx="2">
                  <c:v>Debit Card</c:v>
                </c:pt>
                <c:pt idx="3">
                  <c:v>Cash</c:v>
                </c:pt>
                <c:pt idx="4">
                  <c:v>Credit Card</c:v>
                </c:pt>
                <c:pt idx="5">
                  <c:v>BNPL</c:v>
                </c:pt>
              </c:strCache>
            </c:strRef>
          </c:cat>
          <c:val>
            <c:numRef>
              <c:f>ModelSheet!$D$111:$D$116</c:f>
              <c:numCache>
                <c:formatCode>"₹"\ #,##0</c:formatCode>
                <c:ptCount val="6"/>
                <c:pt idx="0">
                  <c:v>225000</c:v>
                </c:pt>
                <c:pt idx="1">
                  <c:v>87700</c:v>
                </c:pt>
                <c:pt idx="2">
                  <c:v>84100</c:v>
                </c:pt>
                <c:pt idx="3">
                  <c:v>83700</c:v>
                </c:pt>
                <c:pt idx="4">
                  <c:v>81000</c:v>
                </c:pt>
                <c:pt idx="5">
                  <c:v>73900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05C-4099-BC90-445BCEE230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75356367"/>
        <c:axId val="475359727"/>
      </c:barChart>
      <c:catAx>
        <c:axId val="47535636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5359727"/>
        <c:crosses val="autoZero"/>
        <c:auto val="1"/>
        <c:lblAlgn val="ctr"/>
        <c:lblOffset val="100"/>
        <c:noMultiLvlLbl val="0"/>
      </c:catAx>
      <c:valAx>
        <c:axId val="475359727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4753563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[Physics Wallah - All Tables and Dashboard.xlsx]ModelSheet!PivotTable8</c:name>
    <c:fmtId val="3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ModelSheet!$C$98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A564-4090-BF7D-B1DF0DC6A84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564-4090-BF7D-B1DF0DC6A844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A564-4090-BF7D-B1DF0DC6A844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A564-4090-BF7D-B1DF0DC6A844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A564-4090-BF7D-B1DF0DC6A844}"/>
              </c:ext>
            </c:extLst>
          </c:dPt>
          <c:cat>
            <c:strRef>
              <c:f>ModelSheet!$B$99:$B$103</c:f>
              <c:strCache>
                <c:ptCount val="5"/>
                <c:pt idx="0">
                  <c:v>English</c:v>
                </c:pt>
                <c:pt idx="1">
                  <c:v>Hindi</c:v>
                </c:pt>
                <c:pt idx="2">
                  <c:v>Marathi</c:v>
                </c:pt>
                <c:pt idx="3">
                  <c:v>Telugu</c:v>
                </c:pt>
                <c:pt idx="4">
                  <c:v>Kannada</c:v>
                </c:pt>
              </c:strCache>
            </c:strRef>
          </c:cat>
          <c:val>
            <c:numRef>
              <c:f>ModelSheet!$C$99:$C$103</c:f>
              <c:numCache>
                <c:formatCode>General</c:formatCode>
                <c:ptCount val="5"/>
                <c:pt idx="0">
                  <c:v>5</c:v>
                </c:pt>
                <c:pt idx="1">
                  <c:v>5</c:v>
                </c:pt>
                <c:pt idx="2">
                  <c:v>4</c:v>
                </c:pt>
                <c:pt idx="3">
                  <c:v>4</c:v>
                </c:pt>
                <c:pt idx="4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980-4870-A4C6-CE0D1ABA62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[Physics Wallah - All Tables and Dashboard.xlsx]ModelSheet!PivotTable6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Customer</a:t>
            </a:r>
            <a:r>
              <a:rPr lang="en-US" baseline="0"/>
              <a:t> Acquisition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24827602799650045"/>
          <c:y val="0.1282777777777778"/>
          <c:w val="0.72116841644794405"/>
          <c:h val="0.81061111111111117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ModelSheet!$C$76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ModelSheet!$B$77:$B$85</c:f>
              <c:strCache>
                <c:ptCount val="9"/>
                <c:pt idx="0">
                  <c:v>Affiliate marketing</c:v>
                </c:pt>
                <c:pt idx="1">
                  <c:v>Email marketing</c:v>
                </c:pt>
                <c:pt idx="2">
                  <c:v>Refferals</c:v>
                </c:pt>
                <c:pt idx="3">
                  <c:v>SEO</c:v>
                </c:pt>
                <c:pt idx="4">
                  <c:v>Word by mouth</c:v>
                </c:pt>
                <c:pt idx="5">
                  <c:v>Paid search</c:v>
                </c:pt>
                <c:pt idx="6">
                  <c:v>Paid advertisements</c:v>
                </c:pt>
                <c:pt idx="7">
                  <c:v>Cold outreach</c:v>
                </c:pt>
                <c:pt idx="8">
                  <c:v>Social media</c:v>
                </c:pt>
              </c:strCache>
            </c:strRef>
          </c:cat>
          <c:val>
            <c:numRef>
              <c:f>ModelSheet!$C$77:$C$85</c:f>
              <c:numCache>
                <c:formatCode>General</c:formatCode>
                <c:ptCount val="9"/>
                <c:pt idx="0">
                  <c:v>3</c:v>
                </c:pt>
                <c:pt idx="1">
                  <c:v>8</c:v>
                </c:pt>
                <c:pt idx="2">
                  <c:v>10</c:v>
                </c:pt>
                <c:pt idx="3">
                  <c:v>13</c:v>
                </c:pt>
                <c:pt idx="4">
                  <c:v>15</c:v>
                </c:pt>
                <c:pt idx="5">
                  <c:v>26</c:v>
                </c:pt>
                <c:pt idx="6">
                  <c:v>34</c:v>
                </c:pt>
                <c:pt idx="7">
                  <c:v>36</c:v>
                </c:pt>
                <c:pt idx="8">
                  <c:v>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1C8-430B-983B-00CDCA443C4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740877327"/>
        <c:axId val="740877807"/>
      </c:barChart>
      <c:catAx>
        <c:axId val="74087732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0877807"/>
        <c:crosses val="autoZero"/>
        <c:auto val="1"/>
        <c:lblAlgn val="ctr"/>
        <c:lblOffset val="100"/>
        <c:noMultiLvlLbl val="0"/>
      </c:catAx>
      <c:valAx>
        <c:axId val="740877807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7408773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[Physics Wallah - All Tables and Dashboard.xlsx]ModelSheet!PivotTable5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Popular Courses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ModelSheet!$C$49:$C$50</c:f>
              <c:strCache>
                <c:ptCount val="1"/>
                <c:pt idx="0">
                  <c:v>Lakshya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ModelSheet!$B$51:$B$71</c:f>
              <c:strCache>
                <c:ptCount val="21"/>
                <c:pt idx="0">
                  <c:v>32625</c:v>
                </c:pt>
                <c:pt idx="1">
                  <c:v>32626</c:v>
                </c:pt>
                <c:pt idx="2">
                  <c:v>32627</c:v>
                </c:pt>
                <c:pt idx="3">
                  <c:v>32628</c:v>
                </c:pt>
                <c:pt idx="4">
                  <c:v>32629</c:v>
                </c:pt>
                <c:pt idx="5">
                  <c:v>32630</c:v>
                </c:pt>
                <c:pt idx="6">
                  <c:v>32631</c:v>
                </c:pt>
                <c:pt idx="7">
                  <c:v>32632</c:v>
                </c:pt>
                <c:pt idx="8">
                  <c:v>32633</c:v>
                </c:pt>
                <c:pt idx="9">
                  <c:v>32634</c:v>
                </c:pt>
                <c:pt idx="10">
                  <c:v>32635</c:v>
                </c:pt>
                <c:pt idx="11">
                  <c:v>32636</c:v>
                </c:pt>
                <c:pt idx="12">
                  <c:v>32637</c:v>
                </c:pt>
                <c:pt idx="13">
                  <c:v>32638</c:v>
                </c:pt>
                <c:pt idx="14">
                  <c:v>32639</c:v>
                </c:pt>
                <c:pt idx="15">
                  <c:v>32640</c:v>
                </c:pt>
                <c:pt idx="16">
                  <c:v>32641</c:v>
                </c:pt>
                <c:pt idx="17">
                  <c:v>32642</c:v>
                </c:pt>
                <c:pt idx="18">
                  <c:v>32643</c:v>
                </c:pt>
                <c:pt idx="19">
                  <c:v>32644</c:v>
                </c:pt>
                <c:pt idx="20">
                  <c:v>32645</c:v>
                </c:pt>
              </c:strCache>
            </c:strRef>
          </c:cat>
          <c:val>
            <c:numRef>
              <c:f>ModelSheet!$C$51:$C$71</c:f>
              <c:numCache>
                <c:formatCode>General</c:formatCode>
                <c:ptCount val="21"/>
                <c:pt idx="0">
                  <c:v>20600</c:v>
                </c:pt>
                <c:pt idx="3">
                  <c:v>37200</c:v>
                </c:pt>
                <c:pt idx="5">
                  <c:v>27400</c:v>
                </c:pt>
                <c:pt idx="19">
                  <c:v>17500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B34-45C2-9A5C-7776DA215D39}"/>
            </c:ext>
          </c:extLst>
        </c:ser>
        <c:ser>
          <c:idx val="1"/>
          <c:order val="1"/>
          <c:tx>
            <c:strRef>
              <c:f>ModelSheet!$D$49:$D$50</c:f>
              <c:strCache>
                <c:ptCount val="1"/>
                <c:pt idx="0">
                  <c:v>Pragati (PCM)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ModelSheet!$B$51:$B$71</c:f>
              <c:strCache>
                <c:ptCount val="21"/>
                <c:pt idx="0">
                  <c:v>32625</c:v>
                </c:pt>
                <c:pt idx="1">
                  <c:v>32626</c:v>
                </c:pt>
                <c:pt idx="2">
                  <c:v>32627</c:v>
                </c:pt>
                <c:pt idx="3">
                  <c:v>32628</c:v>
                </c:pt>
                <c:pt idx="4">
                  <c:v>32629</c:v>
                </c:pt>
                <c:pt idx="5">
                  <c:v>32630</c:v>
                </c:pt>
                <c:pt idx="6">
                  <c:v>32631</c:v>
                </c:pt>
                <c:pt idx="7">
                  <c:v>32632</c:v>
                </c:pt>
                <c:pt idx="8">
                  <c:v>32633</c:v>
                </c:pt>
                <c:pt idx="9">
                  <c:v>32634</c:v>
                </c:pt>
                <c:pt idx="10">
                  <c:v>32635</c:v>
                </c:pt>
                <c:pt idx="11">
                  <c:v>32636</c:v>
                </c:pt>
                <c:pt idx="12">
                  <c:v>32637</c:v>
                </c:pt>
                <c:pt idx="13">
                  <c:v>32638</c:v>
                </c:pt>
                <c:pt idx="14">
                  <c:v>32639</c:v>
                </c:pt>
                <c:pt idx="15">
                  <c:v>32640</c:v>
                </c:pt>
                <c:pt idx="16">
                  <c:v>32641</c:v>
                </c:pt>
                <c:pt idx="17">
                  <c:v>32642</c:v>
                </c:pt>
                <c:pt idx="18">
                  <c:v>32643</c:v>
                </c:pt>
                <c:pt idx="19">
                  <c:v>32644</c:v>
                </c:pt>
                <c:pt idx="20">
                  <c:v>32645</c:v>
                </c:pt>
              </c:strCache>
            </c:strRef>
          </c:cat>
          <c:val>
            <c:numRef>
              <c:f>ModelSheet!$D$51:$D$71</c:f>
              <c:numCache>
                <c:formatCode>General</c:formatCode>
                <c:ptCount val="21"/>
                <c:pt idx="1">
                  <c:v>17900</c:v>
                </c:pt>
                <c:pt idx="4">
                  <c:v>28500</c:v>
                </c:pt>
                <c:pt idx="7">
                  <c:v>24300</c:v>
                </c:pt>
                <c:pt idx="8">
                  <c:v>45700</c:v>
                </c:pt>
                <c:pt idx="9">
                  <c:v>39900</c:v>
                </c:pt>
                <c:pt idx="10">
                  <c:v>33000</c:v>
                </c:pt>
                <c:pt idx="11">
                  <c:v>33200</c:v>
                </c:pt>
                <c:pt idx="13">
                  <c:v>32800</c:v>
                </c:pt>
                <c:pt idx="15">
                  <c:v>22900</c:v>
                </c:pt>
                <c:pt idx="18">
                  <c:v>46100</c:v>
                </c:pt>
                <c:pt idx="20">
                  <c:v>25500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B34-45C2-9A5C-7776DA215D39}"/>
            </c:ext>
          </c:extLst>
        </c:ser>
        <c:ser>
          <c:idx val="2"/>
          <c:order val="2"/>
          <c:tx>
            <c:strRef>
              <c:f>ModelSheet!$E$49:$E$50</c:f>
              <c:strCache>
                <c:ptCount val="1"/>
                <c:pt idx="0">
                  <c:v>Sarthak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ModelSheet!$B$51:$B$71</c:f>
              <c:strCache>
                <c:ptCount val="21"/>
                <c:pt idx="0">
                  <c:v>32625</c:v>
                </c:pt>
                <c:pt idx="1">
                  <c:v>32626</c:v>
                </c:pt>
                <c:pt idx="2">
                  <c:v>32627</c:v>
                </c:pt>
                <c:pt idx="3">
                  <c:v>32628</c:v>
                </c:pt>
                <c:pt idx="4">
                  <c:v>32629</c:v>
                </c:pt>
                <c:pt idx="5">
                  <c:v>32630</c:v>
                </c:pt>
                <c:pt idx="6">
                  <c:v>32631</c:v>
                </c:pt>
                <c:pt idx="7">
                  <c:v>32632</c:v>
                </c:pt>
                <c:pt idx="8">
                  <c:v>32633</c:v>
                </c:pt>
                <c:pt idx="9">
                  <c:v>32634</c:v>
                </c:pt>
                <c:pt idx="10">
                  <c:v>32635</c:v>
                </c:pt>
                <c:pt idx="11">
                  <c:v>32636</c:v>
                </c:pt>
                <c:pt idx="12">
                  <c:v>32637</c:v>
                </c:pt>
                <c:pt idx="13">
                  <c:v>32638</c:v>
                </c:pt>
                <c:pt idx="14">
                  <c:v>32639</c:v>
                </c:pt>
                <c:pt idx="15">
                  <c:v>32640</c:v>
                </c:pt>
                <c:pt idx="16">
                  <c:v>32641</c:v>
                </c:pt>
                <c:pt idx="17">
                  <c:v>32642</c:v>
                </c:pt>
                <c:pt idx="18">
                  <c:v>32643</c:v>
                </c:pt>
                <c:pt idx="19">
                  <c:v>32644</c:v>
                </c:pt>
                <c:pt idx="20">
                  <c:v>32645</c:v>
                </c:pt>
              </c:strCache>
            </c:strRef>
          </c:cat>
          <c:val>
            <c:numRef>
              <c:f>ModelSheet!$E$51:$E$71</c:f>
              <c:numCache>
                <c:formatCode>General</c:formatCode>
                <c:ptCount val="21"/>
                <c:pt idx="2">
                  <c:v>29300</c:v>
                </c:pt>
                <c:pt idx="6">
                  <c:v>30600</c:v>
                </c:pt>
                <c:pt idx="12">
                  <c:v>48400</c:v>
                </c:pt>
                <c:pt idx="14">
                  <c:v>29600</c:v>
                </c:pt>
                <c:pt idx="16">
                  <c:v>25300</c:v>
                </c:pt>
                <c:pt idx="17">
                  <c:v>19700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B34-45C2-9A5C-7776DA215D39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axId val="678561615"/>
        <c:axId val="678562575"/>
      </c:barChart>
      <c:catAx>
        <c:axId val="678561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8562575"/>
        <c:crosses val="autoZero"/>
        <c:auto val="1"/>
        <c:lblAlgn val="ctr"/>
        <c:lblOffset val="100"/>
        <c:noMultiLvlLbl val="0"/>
      </c:catAx>
      <c:valAx>
        <c:axId val="678562575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6785616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[Physics Wallah - All Tables and Dashboard.xlsx]ModelSheet!PivotTable4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Monthly Performance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5.1103349482528287E-2"/>
          <c:y val="0.11566835871404399"/>
          <c:w val="0.89779330103494337"/>
          <c:h val="0.7273213690928227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ModelSheet!$C$38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ModelSheet!$B$39:$B$43</c:f>
              <c:strCache>
                <c:ptCount val="5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</c:strCache>
            </c:strRef>
          </c:cat>
          <c:val>
            <c:numRef>
              <c:f>ModelSheet!$C$39:$C$43</c:f>
              <c:numCache>
                <c:formatCode>"₹"\ #,##0</c:formatCode>
                <c:ptCount val="5"/>
                <c:pt idx="0">
                  <c:v>146300</c:v>
                </c:pt>
                <c:pt idx="1">
                  <c:v>131300</c:v>
                </c:pt>
                <c:pt idx="2">
                  <c:v>148500</c:v>
                </c:pt>
                <c:pt idx="3">
                  <c:v>109400</c:v>
                </c:pt>
                <c:pt idx="4">
                  <c:v>99900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A16-49CF-BDF4-9B39EB28B2B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axId val="745148655"/>
        <c:axId val="745149135"/>
      </c:barChart>
      <c:catAx>
        <c:axId val="7451486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5149135"/>
        <c:crosses val="autoZero"/>
        <c:auto val="1"/>
        <c:lblAlgn val="ctr"/>
        <c:lblOffset val="100"/>
        <c:noMultiLvlLbl val="0"/>
      </c:catAx>
      <c:valAx>
        <c:axId val="745149135"/>
        <c:scaling>
          <c:orientation val="minMax"/>
        </c:scaling>
        <c:delete val="1"/>
        <c:axPos val="l"/>
        <c:numFmt formatCode="&quot;₹&quot;\ #,##0" sourceLinked="1"/>
        <c:majorTickMark val="none"/>
        <c:minorTickMark val="none"/>
        <c:tickLblPos val="nextTo"/>
        <c:crossAx val="7451486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pivotSource>
    <c:name>[Physics Wallah - All Tables and Dashboard.xlsx]ModelSheet!PivotTable8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tx1"/>
                </a:solidFill>
              </a:rPr>
              <a:t>Course Language</a:t>
            </a:r>
          </a:p>
        </c:rich>
      </c:tx>
      <c:layout>
        <c:manualLayout>
          <c:xMode val="edge"/>
          <c:yMode val="edge"/>
          <c:x val="0.143530571722013"/>
          <c:y val="4.733729575075087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>
              <a:shade val="53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14"/>
        <c:spPr>
          <a:solidFill>
            <a:schemeClr val="accent1">
              <a:shade val="76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15"/>
        <c:spPr>
          <a:solidFill>
            <a:schemeClr val="accent1">
              <a:tint val="54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"/>
        <c:spPr>
          <a:solidFill>
            <a:schemeClr val="accent1">
              <a:tint val="77000"/>
            </a:schemeClr>
          </a:solidFill>
          <a:ln w="19050">
            <a:solidFill>
              <a:schemeClr val="lt1"/>
            </a:solidFill>
          </a:ln>
          <a:effectLst/>
        </c:spPr>
      </c:pivotFmt>
    </c:pivotFmts>
    <c:plotArea>
      <c:layout>
        <c:manualLayout>
          <c:layoutTarget val="inner"/>
          <c:xMode val="edge"/>
          <c:yMode val="edge"/>
          <c:x val="9.9246559397466627E-2"/>
          <c:y val="0.18073379517636681"/>
          <c:w val="0.57415624786032171"/>
          <c:h val="0.78139636822303238"/>
        </c:manualLayout>
      </c:layout>
      <c:doughnutChart>
        <c:varyColors val="1"/>
        <c:ser>
          <c:idx val="0"/>
          <c:order val="0"/>
          <c:tx>
            <c:strRef>
              <c:f>ModelSheet!$C$98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>
                  <a:shade val="53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8444-4889-8177-2250B3E00B6D}"/>
              </c:ext>
            </c:extLst>
          </c:dPt>
          <c:dPt>
            <c:idx val="1"/>
            <c:bubble3D val="0"/>
            <c:spPr>
              <a:solidFill>
                <a:schemeClr val="accent1">
                  <a:shade val="76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8444-4889-8177-2250B3E00B6D}"/>
              </c:ext>
            </c:extLst>
          </c:dPt>
          <c:dPt>
            <c:idx val="2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8444-4889-8177-2250B3E00B6D}"/>
              </c:ext>
            </c:extLst>
          </c:dPt>
          <c:dPt>
            <c:idx val="3"/>
            <c:bubble3D val="0"/>
            <c:spPr>
              <a:solidFill>
                <a:schemeClr val="accent1">
                  <a:tint val="77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8444-4889-8177-2250B3E00B6D}"/>
              </c:ext>
            </c:extLst>
          </c:dPt>
          <c:dPt>
            <c:idx val="4"/>
            <c:bubble3D val="0"/>
            <c:spPr>
              <a:solidFill>
                <a:schemeClr val="accent1">
                  <a:tint val="54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8444-4889-8177-2250B3E00B6D}"/>
              </c:ext>
            </c:extLst>
          </c:dPt>
          <c:cat>
            <c:strRef>
              <c:f>ModelSheet!$B$99:$B$103</c:f>
              <c:strCache>
                <c:ptCount val="5"/>
                <c:pt idx="0">
                  <c:v>English</c:v>
                </c:pt>
                <c:pt idx="1">
                  <c:v>Hindi</c:v>
                </c:pt>
                <c:pt idx="2">
                  <c:v>Marathi</c:v>
                </c:pt>
                <c:pt idx="3">
                  <c:v>Telugu</c:v>
                </c:pt>
                <c:pt idx="4">
                  <c:v>Kannada</c:v>
                </c:pt>
              </c:strCache>
            </c:strRef>
          </c:cat>
          <c:val>
            <c:numRef>
              <c:f>ModelSheet!$C$99:$C$103</c:f>
              <c:numCache>
                <c:formatCode>General</c:formatCode>
                <c:ptCount val="5"/>
                <c:pt idx="0">
                  <c:v>5</c:v>
                </c:pt>
                <c:pt idx="1">
                  <c:v>5</c:v>
                </c:pt>
                <c:pt idx="2">
                  <c:v>4</c:v>
                </c:pt>
                <c:pt idx="3">
                  <c:v>4</c:v>
                </c:pt>
                <c:pt idx="4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8444-4889-8177-2250B3E00B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7525861006504617"/>
          <c:y val="0.23770180783741615"/>
          <c:w val="0.32474138993495383"/>
          <c:h val="0.70533017950153443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pivotSource>
    <c:name>[Physics Wallah - All Tables and Dashboard.xlsx]ModelSheet!PivotTable9</c:name>
    <c:fmtId val="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Payment Mode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5.0925915760165474E-2"/>
          <c:y val="0.10508262364323316"/>
          <c:w val="0.89814816847966916"/>
          <c:h val="0.7577888407319904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ModelSheet!$C$110</c:f>
              <c:strCache>
                <c:ptCount val="1"/>
                <c:pt idx="0">
                  <c:v>Popular Payment Mode</c:v>
                </c:pt>
              </c:strCache>
            </c:strRef>
          </c:tx>
          <c:spPr>
            <a:solidFill>
              <a:schemeClr val="accent1">
                <a:shade val="76000"/>
              </a:schemeClr>
            </a:solidFill>
            <a:ln w="19050">
              <a:solidFill>
                <a:schemeClr val="lt1"/>
              </a:solidFill>
            </a:ln>
            <a:effectLst/>
          </c:spPr>
          <c:invertIfNegative val="0"/>
          <c:cat>
            <c:strRef>
              <c:f>ModelSheet!$B$111:$B$116</c:f>
              <c:strCache>
                <c:ptCount val="6"/>
                <c:pt idx="0">
                  <c:v>UPI</c:v>
                </c:pt>
                <c:pt idx="1">
                  <c:v>NEFT</c:v>
                </c:pt>
                <c:pt idx="2">
                  <c:v>Debit Card</c:v>
                </c:pt>
                <c:pt idx="3">
                  <c:v>Cash</c:v>
                </c:pt>
                <c:pt idx="4">
                  <c:v>Credit Card</c:v>
                </c:pt>
                <c:pt idx="5">
                  <c:v>BNPL</c:v>
                </c:pt>
              </c:strCache>
            </c:strRef>
          </c:cat>
          <c:val>
            <c:numRef>
              <c:f>ModelSheet!$C$111:$C$116</c:f>
              <c:numCache>
                <c:formatCode>General</c:formatCode>
                <c:ptCount val="6"/>
                <c:pt idx="0">
                  <c:v>77</c:v>
                </c:pt>
                <c:pt idx="1">
                  <c:v>28</c:v>
                </c:pt>
                <c:pt idx="2">
                  <c:v>28</c:v>
                </c:pt>
                <c:pt idx="3">
                  <c:v>25</c:v>
                </c:pt>
                <c:pt idx="4">
                  <c:v>27</c:v>
                </c:pt>
                <c:pt idx="5">
                  <c:v>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F47-4D30-BAD1-245D5591E2FE}"/>
            </c:ext>
          </c:extLst>
        </c:ser>
        <c:ser>
          <c:idx val="1"/>
          <c:order val="1"/>
          <c:tx>
            <c:strRef>
              <c:f>ModelSheet!$D$110</c:f>
              <c:strCache>
                <c:ptCount val="1"/>
                <c:pt idx="0">
                  <c:v>Sum of Payment Amount</c:v>
                </c:pt>
              </c:strCache>
            </c:strRef>
          </c:tx>
          <c:spPr>
            <a:solidFill>
              <a:schemeClr val="accent1">
                <a:tint val="77000"/>
              </a:schemeClr>
            </a:solidFill>
            <a:ln w="19050">
              <a:solidFill>
                <a:schemeClr val="lt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ModelSheet!$B$111:$B$116</c:f>
              <c:strCache>
                <c:ptCount val="6"/>
                <c:pt idx="0">
                  <c:v>UPI</c:v>
                </c:pt>
                <c:pt idx="1">
                  <c:v>NEFT</c:v>
                </c:pt>
                <c:pt idx="2">
                  <c:v>Debit Card</c:v>
                </c:pt>
                <c:pt idx="3">
                  <c:v>Cash</c:v>
                </c:pt>
                <c:pt idx="4">
                  <c:v>Credit Card</c:v>
                </c:pt>
                <c:pt idx="5">
                  <c:v>BNPL</c:v>
                </c:pt>
              </c:strCache>
            </c:strRef>
          </c:cat>
          <c:val>
            <c:numRef>
              <c:f>ModelSheet!$D$111:$D$116</c:f>
              <c:numCache>
                <c:formatCode>"₹"\ #,##0</c:formatCode>
                <c:ptCount val="6"/>
                <c:pt idx="0">
                  <c:v>225000</c:v>
                </c:pt>
                <c:pt idx="1">
                  <c:v>87700</c:v>
                </c:pt>
                <c:pt idx="2">
                  <c:v>84100</c:v>
                </c:pt>
                <c:pt idx="3">
                  <c:v>83700</c:v>
                </c:pt>
                <c:pt idx="4">
                  <c:v>81000</c:v>
                </c:pt>
                <c:pt idx="5">
                  <c:v>73900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F47-4D30-BAD1-245D5591E2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75356367"/>
        <c:axId val="475359727"/>
      </c:barChart>
      <c:catAx>
        <c:axId val="47535636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5359727"/>
        <c:crosses val="autoZero"/>
        <c:auto val="1"/>
        <c:lblAlgn val="ctr"/>
        <c:lblOffset val="100"/>
        <c:noMultiLvlLbl val="0"/>
      </c:catAx>
      <c:valAx>
        <c:axId val="475359727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4753563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pivotSource>
    <c:name>[Physics Wallah - All Tables and Dashboard.xlsx]ModelSheet!PivotTable11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tx1"/>
                </a:solidFill>
              </a:rPr>
              <a:t>Gender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0.17777786665560141"/>
              <c:y val="-0.2884990253411307"/>
            </c:manualLayout>
          </c:layout>
          <c:spPr>
            <a:noFill/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  <c15:layout>
                <c:manualLayout>
                  <c:w val="0.24416010206729266"/>
                  <c:h val="0.28308882442326294"/>
                </c:manualLayout>
              </c15:layout>
            </c:ext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0.16507944760877272"/>
              <c:y val="-0.13255360623781676"/>
            </c:manualLayout>
          </c:layout>
          <c:spPr>
            <a:noFill/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0.17777786665560141"/>
              <c:y val="-0.2884990253411307"/>
            </c:manualLayout>
          </c:layout>
          <c:spPr>
            <a:noFill/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  <c15:layout>
                <c:manualLayout>
                  <c:w val="0.24416010206729266"/>
                  <c:h val="0.28308882442326294"/>
                </c:manualLayout>
              </c15:layout>
            </c:ext>
          </c:extLst>
        </c:dLbl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0.16507944760877272"/>
              <c:y val="-0.13255360623781676"/>
            </c:manualLayout>
          </c:layout>
          <c:spPr>
            <a:noFill/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>
              <a:shade val="76000"/>
            </a:schemeClr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0.13987255407780047"/>
              <c:y val="-0.38362615494901314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25508709277351954"/>
                  <c:h val="0.23363768509943558"/>
                </c:manualLayout>
              </c15:layout>
            </c:ext>
          </c:extLst>
        </c:dLbl>
      </c:pivotFmt>
      <c:pivotFmt>
        <c:idx val="8"/>
        <c:spPr>
          <a:solidFill>
            <a:schemeClr val="accent1">
              <a:tint val="77000"/>
            </a:schemeClr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0.11774894985825406"/>
              <c:y val="-0.14970776778498074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20671239914439762"/>
          <c:y val="0.19779254717599726"/>
          <c:w val="0.57306215988333109"/>
          <c:h val="0.77413724636431902"/>
        </c:manualLayout>
      </c:layout>
      <c:doughnutChart>
        <c:varyColors val="1"/>
        <c:ser>
          <c:idx val="0"/>
          <c:order val="0"/>
          <c:tx>
            <c:strRef>
              <c:f>ModelSheet!$C$122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>
                  <a:shade val="76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66A9-4062-8B6A-6B027899EC42}"/>
              </c:ext>
            </c:extLst>
          </c:dPt>
          <c:dPt>
            <c:idx val="1"/>
            <c:bubble3D val="0"/>
            <c:spPr>
              <a:solidFill>
                <a:schemeClr val="accent1">
                  <a:tint val="77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66A9-4062-8B6A-6B027899EC42}"/>
              </c:ext>
            </c:extLst>
          </c:dPt>
          <c:dLbls>
            <c:dLbl>
              <c:idx val="0"/>
              <c:layout>
                <c:manualLayout>
                  <c:x val="0.13987255407780047"/>
                  <c:y val="-0.38362615494901314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5508709277351954"/>
                      <c:h val="0.23363768509943558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66A9-4062-8B6A-6B027899EC42}"/>
                </c:ext>
              </c:extLst>
            </c:dLbl>
            <c:dLbl>
              <c:idx val="1"/>
              <c:layout>
                <c:manualLayout>
                  <c:x val="-0.11774894985825406"/>
                  <c:y val="-0.14970776778498074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66A9-4062-8B6A-6B027899EC4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ModelSheet!$B$123:$B$124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ModelSheet!$C$123:$C$124</c:f>
              <c:numCache>
                <c:formatCode>General</c:formatCode>
                <c:ptCount val="2"/>
                <c:pt idx="0">
                  <c:v>127</c:v>
                </c:pt>
                <c:pt idx="1">
                  <c:v>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6A9-4062-8B6A-6B027899EC4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0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pivotSource>
    <c:name>[Physics Wallah - All Tables and Dashboard.xlsx]ModelSheet!PivotTable4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Revenue Performance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5.1103349482528287E-2"/>
          <c:y val="0.17652606702170529"/>
          <c:w val="0.89779330103494337"/>
          <c:h val="0.6886860504435473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ModelSheet!$C$38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ModelSheet!$B$39:$B$43</c:f>
              <c:strCache>
                <c:ptCount val="5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</c:strCache>
            </c:strRef>
          </c:cat>
          <c:val>
            <c:numRef>
              <c:f>ModelSheet!$C$39:$C$43</c:f>
              <c:numCache>
                <c:formatCode>"₹"\ #,##0</c:formatCode>
                <c:ptCount val="5"/>
                <c:pt idx="0">
                  <c:v>146300</c:v>
                </c:pt>
                <c:pt idx="1">
                  <c:v>131300</c:v>
                </c:pt>
                <c:pt idx="2">
                  <c:v>148500</c:v>
                </c:pt>
                <c:pt idx="3">
                  <c:v>109400</c:v>
                </c:pt>
                <c:pt idx="4">
                  <c:v>99900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0C-4DBA-85A9-D308FE57B87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axId val="745148655"/>
        <c:axId val="745149135"/>
      </c:barChart>
      <c:catAx>
        <c:axId val="7451486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5149135"/>
        <c:crosses val="autoZero"/>
        <c:auto val="1"/>
        <c:lblAlgn val="ctr"/>
        <c:lblOffset val="100"/>
        <c:noMultiLvlLbl val="0"/>
      </c:catAx>
      <c:valAx>
        <c:axId val="745149135"/>
        <c:scaling>
          <c:orientation val="minMax"/>
        </c:scaling>
        <c:delete val="1"/>
        <c:axPos val="l"/>
        <c:numFmt formatCode="&quot;₹&quot;\ #,##0" sourceLinked="1"/>
        <c:majorTickMark val="none"/>
        <c:minorTickMark val="none"/>
        <c:tickLblPos val="nextTo"/>
        <c:crossAx val="7451486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pivotSource>
    <c:name>[Physics Wallah - All Tables and Dashboard.xlsx]ModelSheet!PivotTable10</c:name>
    <c:fmtId val="1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Attendance Performance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3.8294168842471714E-2"/>
          <c:y val="0.20605555555555558"/>
          <c:w val="0.92341166231505656"/>
          <c:h val="0.66506517935258092"/>
        </c:manualLayout>
      </c:layout>
      <c:lineChart>
        <c:grouping val="standard"/>
        <c:varyColors val="0"/>
        <c:ser>
          <c:idx val="0"/>
          <c:order val="0"/>
          <c:tx>
            <c:strRef>
              <c:f>ModelSheet!$H$38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ModelSheet!$G$39:$G$43</c:f>
              <c:strCache>
                <c:ptCount val="5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</c:strCache>
            </c:strRef>
          </c:cat>
          <c:val>
            <c:numRef>
              <c:f>ModelSheet!$H$39:$H$43</c:f>
              <c:numCache>
                <c:formatCode>General</c:formatCode>
                <c:ptCount val="5"/>
                <c:pt idx="0">
                  <c:v>4917</c:v>
                </c:pt>
                <c:pt idx="1">
                  <c:v>3529</c:v>
                </c:pt>
                <c:pt idx="2">
                  <c:v>5285</c:v>
                </c:pt>
                <c:pt idx="3">
                  <c:v>3224</c:v>
                </c:pt>
                <c:pt idx="4">
                  <c:v>2119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A3C-477B-888C-CC19582E223A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539897343"/>
        <c:axId val="1539897823"/>
      </c:lineChart>
      <c:catAx>
        <c:axId val="15398973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9897823"/>
        <c:crosses val="autoZero"/>
        <c:auto val="1"/>
        <c:lblAlgn val="ctr"/>
        <c:lblOffset val="100"/>
        <c:noMultiLvlLbl val="0"/>
      </c:catAx>
      <c:valAx>
        <c:axId val="1539897823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5398973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pivotSource>
    <c:name>[Physics Wallah - All Tables and Dashboard.xlsx]ModelSheet!PivotTable12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Customer 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ModelSheet!$C$131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ModelSheet!$B$132:$B$137</c:f>
              <c:strCache>
                <c:ptCount val="6"/>
                <c:pt idx="0">
                  <c:v>14</c:v>
                </c:pt>
                <c:pt idx="1">
                  <c:v>15</c:v>
                </c:pt>
                <c:pt idx="2">
                  <c:v>16</c:v>
                </c:pt>
                <c:pt idx="3">
                  <c:v>17</c:v>
                </c:pt>
                <c:pt idx="4">
                  <c:v>18</c:v>
                </c:pt>
                <c:pt idx="5">
                  <c:v>24</c:v>
                </c:pt>
              </c:strCache>
            </c:strRef>
          </c:cat>
          <c:val>
            <c:numRef>
              <c:f>ModelSheet!$C$132:$C$137</c:f>
              <c:numCache>
                <c:formatCode>General</c:formatCode>
                <c:ptCount val="6"/>
                <c:pt idx="0">
                  <c:v>45</c:v>
                </c:pt>
                <c:pt idx="1">
                  <c:v>46</c:v>
                </c:pt>
                <c:pt idx="2">
                  <c:v>41</c:v>
                </c:pt>
                <c:pt idx="3">
                  <c:v>42</c:v>
                </c:pt>
                <c:pt idx="4">
                  <c:v>38</c:v>
                </c:pt>
                <c:pt idx="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BA3-498B-8981-2B8B62D44C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62815727"/>
        <c:axId val="662816207"/>
      </c:lineChart>
      <c:catAx>
        <c:axId val="66281572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2816207"/>
        <c:crosses val="autoZero"/>
        <c:auto val="0"/>
        <c:lblAlgn val="ctr"/>
        <c:lblOffset val="100"/>
        <c:noMultiLvlLbl val="0"/>
      </c:catAx>
      <c:valAx>
        <c:axId val="662816207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6628157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pivotSource>
    <c:name>[Physics Wallah - All Tables and Dashboard.xlsx]ModelSheet!PivotTable6</c:name>
    <c:fmtId val="1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Customer Acquisition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33157310626650127"/>
          <c:y val="0.1282777777777778"/>
          <c:w val="0.66842689373349873"/>
          <c:h val="0.81061111111111117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ModelSheet!$C$76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ModelSheet!$B$77:$B$85</c:f>
              <c:strCache>
                <c:ptCount val="9"/>
                <c:pt idx="0">
                  <c:v>Affiliate marketing</c:v>
                </c:pt>
                <c:pt idx="1">
                  <c:v>Email marketing</c:v>
                </c:pt>
                <c:pt idx="2">
                  <c:v>Refferals</c:v>
                </c:pt>
                <c:pt idx="3">
                  <c:v>SEO</c:v>
                </c:pt>
                <c:pt idx="4">
                  <c:v>Word by mouth</c:v>
                </c:pt>
                <c:pt idx="5">
                  <c:v>Paid search</c:v>
                </c:pt>
                <c:pt idx="6">
                  <c:v>Paid advertisements</c:v>
                </c:pt>
                <c:pt idx="7">
                  <c:v>Cold outreach</c:v>
                </c:pt>
                <c:pt idx="8">
                  <c:v>Social media</c:v>
                </c:pt>
              </c:strCache>
            </c:strRef>
          </c:cat>
          <c:val>
            <c:numRef>
              <c:f>ModelSheet!$C$77:$C$85</c:f>
              <c:numCache>
                <c:formatCode>General</c:formatCode>
                <c:ptCount val="9"/>
                <c:pt idx="0">
                  <c:v>3</c:v>
                </c:pt>
                <c:pt idx="1">
                  <c:v>8</c:v>
                </c:pt>
                <c:pt idx="2">
                  <c:v>10</c:v>
                </c:pt>
                <c:pt idx="3">
                  <c:v>13</c:v>
                </c:pt>
                <c:pt idx="4">
                  <c:v>15</c:v>
                </c:pt>
                <c:pt idx="5">
                  <c:v>26</c:v>
                </c:pt>
                <c:pt idx="6">
                  <c:v>34</c:v>
                </c:pt>
                <c:pt idx="7">
                  <c:v>36</c:v>
                </c:pt>
                <c:pt idx="8">
                  <c:v>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430-4946-89A4-743C7B11227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740877327"/>
        <c:axId val="740877807"/>
      </c:barChart>
      <c:catAx>
        <c:axId val="74087732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0877807"/>
        <c:crosses val="autoZero"/>
        <c:auto val="1"/>
        <c:lblAlgn val="ctr"/>
        <c:lblOffset val="100"/>
        <c:noMultiLvlLbl val="0"/>
      </c:catAx>
      <c:valAx>
        <c:axId val="740877807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7408773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10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11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12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13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14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15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5.xml"/><Relationship Id="rId3" Type="http://schemas.openxmlformats.org/officeDocument/2006/relationships/chart" Target="../charts/chart10.xml"/><Relationship Id="rId7" Type="http://schemas.openxmlformats.org/officeDocument/2006/relationships/chart" Target="../charts/chart14.xml"/><Relationship Id="rId2" Type="http://schemas.openxmlformats.org/officeDocument/2006/relationships/chart" Target="../charts/chart9.xml"/><Relationship Id="rId1" Type="http://schemas.openxmlformats.org/officeDocument/2006/relationships/image" Target="../media/image1.png"/><Relationship Id="rId6" Type="http://schemas.openxmlformats.org/officeDocument/2006/relationships/chart" Target="../charts/chart13.xml"/><Relationship Id="rId5" Type="http://schemas.openxmlformats.org/officeDocument/2006/relationships/chart" Target="../charts/chart12.xml"/><Relationship Id="rId4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1009650</xdr:colOff>
      <xdr:row>45</xdr:row>
      <xdr:rowOff>114300</xdr:rowOff>
    </xdr:from>
    <xdr:to>
      <xdr:col>11</xdr:col>
      <xdr:colOff>209550</xdr:colOff>
      <xdr:row>52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D9F86F7-E688-EF8F-4C99-973277590D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219075</xdr:colOff>
      <xdr:row>128</xdr:row>
      <xdr:rowOff>152401</xdr:rowOff>
    </xdr:from>
    <xdr:to>
      <xdr:col>6</xdr:col>
      <xdr:colOff>619125</xdr:colOff>
      <xdr:row>137</xdr:row>
      <xdr:rowOff>28575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E92E728-8409-0BFC-EC01-6A5BEFCAE1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647701</xdr:colOff>
      <xdr:row>119</xdr:row>
      <xdr:rowOff>9525</xdr:rowOff>
    </xdr:from>
    <xdr:to>
      <xdr:col>6</xdr:col>
      <xdr:colOff>504825</xdr:colOff>
      <xdr:row>127</xdr:row>
      <xdr:rowOff>114300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81F5644-B0FE-F731-307B-F74EA6E4E9C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247650</xdr:colOff>
      <xdr:row>107</xdr:row>
      <xdr:rowOff>190499</xdr:rowOff>
    </xdr:from>
    <xdr:to>
      <xdr:col>7</xdr:col>
      <xdr:colOff>1409700</xdr:colOff>
      <xdr:row>117</xdr:row>
      <xdr:rowOff>142874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21ED3F5-7CDE-EA39-C1DF-D0C758272D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</xdr:col>
      <xdr:colOff>342900</xdr:colOff>
      <xdr:row>96</xdr:row>
      <xdr:rowOff>0</xdr:rowOff>
    </xdr:from>
    <xdr:to>
      <xdr:col>6</xdr:col>
      <xdr:colOff>409575</xdr:colOff>
      <xdr:row>105</xdr:row>
      <xdr:rowOff>38099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81E596D9-3BB5-98D0-EF44-1E3BF9AF3A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</xdr:col>
      <xdr:colOff>128587</xdr:colOff>
      <xdr:row>74</xdr:row>
      <xdr:rowOff>38100</xdr:rowOff>
    </xdr:from>
    <xdr:to>
      <xdr:col>7</xdr:col>
      <xdr:colOff>776287</xdr:colOff>
      <xdr:row>86</xdr:row>
      <xdr:rowOff>38100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3FD5E8ED-ECB5-4C53-F628-C1A008228D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6</xdr:col>
      <xdr:colOff>428624</xdr:colOff>
      <xdr:row>59</xdr:row>
      <xdr:rowOff>19050</xdr:rowOff>
    </xdr:from>
    <xdr:to>
      <xdr:col>11</xdr:col>
      <xdr:colOff>523874</xdr:colOff>
      <xdr:row>71</xdr:row>
      <xdr:rowOff>19050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5C23D6D8-888B-79B6-8A91-C2658E14AC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</xdr:col>
      <xdr:colOff>1333500</xdr:colOff>
      <xdr:row>26</xdr:row>
      <xdr:rowOff>28575</xdr:rowOff>
    </xdr:from>
    <xdr:to>
      <xdr:col>5</xdr:col>
      <xdr:colOff>676275</xdr:colOff>
      <xdr:row>36</xdr:row>
      <xdr:rowOff>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9D9C05CF-962B-72C7-90D3-088FF9543C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312612</xdr:colOff>
      <xdr:row>1</xdr:row>
      <xdr:rowOff>0</xdr:rowOff>
    </xdr:from>
    <xdr:to>
      <xdr:col>8</xdr:col>
      <xdr:colOff>72619</xdr:colOff>
      <xdr:row>2</xdr:row>
      <xdr:rowOff>189839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A643AED-B284-7DFB-A6FD-5996774668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48436" y="201706"/>
          <a:ext cx="365125" cy="380339"/>
        </a:xfrm>
        <a:prstGeom prst="rect">
          <a:avLst/>
        </a:prstGeom>
      </xdr:spPr>
    </xdr:pic>
    <xdr:clientData/>
  </xdr:twoCellAnchor>
  <xdr:twoCellAnchor>
    <xdr:from>
      <xdr:col>3</xdr:col>
      <xdr:colOff>593912</xdr:colOff>
      <xdr:row>5</xdr:row>
      <xdr:rowOff>0</xdr:rowOff>
    </xdr:from>
    <xdr:to>
      <xdr:col>6</xdr:col>
      <xdr:colOff>603250</xdr:colOff>
      <xdr:row>14</xdr:row>
      <xdr:rowOff>38287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291C9A9-BCD6-48F7-9138-167B27F5AD6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2101</xdr:colOff>
      <xdr:row>14</xdr:row>
      <xdr:rowOff>100853</xdr:rowOff>
    </xdr:from>
    <xdr:to>
      <xdr:col>19</xdr:col>
      <xdr:colOff>2100</xdr:colOff>
      <xdr:row>26</xdr:row>
      <xdr:rowOff>79142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399FF243-9A26-4602-A2A1-900562CCC53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582706</xdr:colOff>
      <xdr:row>5</xdr:row>
      <xdr:rowOff>0</xdr:rowOff>
    </xdr:from>
    <xdr:to>
      <xdr:col>4</xdr:col>
      <xdr:colOff>0</xdr:colOff>
      <xdr:row>14</xdr:row>
      <xdr:rowOff>38287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C123D913-BFBA-453E-9ECE-EA85566A220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582706</xdr:colOff>
      <xdr:row>14</xdr:row>
      <xdr:rowOff>89648</xdr:rowOff>
    </xdr:from>
    <xdr:to>
      <xdr:col>13</xdr:col>
      <xdr:colOff>1</xdr:colOff>
      <xdr:row>26</xdr:row>
      <xdr:rowOff>78444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7D1ED96D-50C4-441E-AEE4-6AF43B852D0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582706</xdr:colOff>
      <xdr:row>14</xdr:row>
      <xdr:rowOff>89648</xdr:rowOff>
    </xdr:from>
    <xdr:to>
      <xdr:col>6</xdr:col>
      <xdr:colOff>577663</xdr:colOff>
      <xdr:row>26</xdr:row>
      <xdr:rowOff>78443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59B6D5A3-67A3-4D9A-B298-0F6A539E442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593912</xdr:colOff>
      <xdr:row>0</xdr:row>
      <xdr:rowOff>190496</xdr:rowOff>
    </xdr:from>
    <xdr:to>
      <xdr:col>4</xdr:col>
      <xdr:colOff>0</xdr:colOff>
      <xdr:row>4</xdr:row>
      <xdr:rowOff>168084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4B7CB0DE-B3C0-9858-83E5-6576BB297131}"/>
            </a:ext>
          </a:extLst>
        </xdr:cNvPr>
        <xdr:cNvSpPr txBox="1"/>
      </xdr:nvSpPr>
      <xdr:spPr>
        <a:xfrm>
          <a:off x="593912" y="190496"/>
          <a:ext cx="1826559" cy="762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800"/>
            <a:t>Total Cohorts</a:t>
          </a:r>
        </a:p>
        <a:p>
          <a:pPr algn="ctr"/>
          <a:r>
            <a:rPr lang="en-IN" sz="1800"/>
            <a:t>21</a:t>
          </a:r>
        </a:p>
      </xdr:txBody>
    </xdr:sp>
    <xdr:clientData/>
  </xdr:twoCellAnchor>
  <xdr:twoCellAnchor>
    <xdr:from>
      <xdr:col>4</xdr:col>
      <xdr:colOff>11206</xdr:colOff>
      <xdr:row>0</xdr:row>
      <xdr:rowOff>190496</xdr:rowOff>
    </xdr:from>
    <xdr:to>
      <xdr:col>7</xdr:col>
      <xdr:colOff>0</xdr:colOff>
      <xdr:row>4</xdr:row>
      <xdr:rowOff>168084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2EC24655-25C3-EAD6-C5F6-9709F93CD758}"/>
            </a:ext>
          </a:extLst>
        </xdr:cNvPr>
        <xdr:cNvSpPr txBox="1"/>
      </xdr:nvSpPr>
      <xdr:spPr>
        <a:xfrm>
          <a:off x="2431677" y="190496"/>
          <a:ext cx="1804147" cy="762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800"/>
            <a:t>Total</a:t>
          </a:r>
          <a:r>
            <a:rPr lang="en-IN" sz="1800" baseline="0"/>
            <a:t> Customers</a:t>
          </a:r>
        </a:p>
        <a:p>
          <a:pPr algn="ctr"/>
          <a:r>
            <a:rPr lang="en-IN" sz="1800" baseline="0"/>
            <a:t>213</a:t>
          </a:r>
          <a:endParaRPr lang="en-IN" sz="1800"/>
        </a:p>
      </xdr:txBody>
    </xdr:sp>
    <xdr:clientData/>
  </xdr:twoCellAnchor>
  <xdr:twoCellAnchor>
    <xdr:from>
      <xdr:col>7</xdr:col>
      <xdr:colOff>0</xdr:colOff>
      <xdr:row>3</xdr:row>
      <xdr:rowOff>33617</xdr:rowOff>
    </xdr:from>
    <xdr:to>
      <xdr:col>13</xdr:col>
      <xdr:colOff>1</xdr:colOff>
      <xdr:row>14</xdr:row>
      <xdr:rowOff>44822</xdr:rowOff>
    </xdr:to>
    <xdr:graphicFrame macro="">
      <xdr:nvGraphicFramePr>
        <xdr:cNvPr id="22" name="Chart 21">
          <a:extLst>
            <a:ext uri="{FF2B5EF4-FFF2-40B4-BE49-F238E27FC236}">
              <a16:creationId xmlns:a16="http://schemas.microsoft.com/office/drawing/2014/main" id="{EAD4D7F1-562E-46BC-B395-89EBA9755EA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12</xdr:col>
      <xdr:colOff>593912</xdr:colOff>
      <xdr:row>1</xdr:row>
      <xdr:rowOff>22412</xdr:rowOff>
    </xdr:from>
    <xdr:to>
      <xdr:col>18</xdr:col>
      <xdr:colOff>603249</xdr:colOff>
      <xdr:row>14</xdr:row>
      <xdr:rowOff>44824</xdr:rowOff>
    </xdr:to>
    <xdr:graphicFrame macro="">
      <xdr:nvGraphicFramePr>
        <xdr:cNvPr id="23" name="Chart 22">
          <a:extLst>
            <a:ext uri="{FF2B5EF4-FFF2-40B4-BE49-F238E27FC236}">
              <a16:creationId xmlns:a16="http://schemas.microsoft.com/office/drawing/2014/main" id="{D7A7DC80-D1FF-4C12-B907-C23DF0E375D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</xdr:col>
      <xdr:colOff>0</xdr:colOff>
      <xdr:row>0</xdr:row>
      <xdr:rowOff>78439</xdr:rowOff>
    </xdr:from>
    <xdr:to>
      <xdr:col>19</xdr:col>
      <xdr:colOff>336177</xdr:colOff>
      <xdr:row>27</xdr:row>
      <xdr:rowOff>11204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17DB2B2A-A396-ED51-6E0F-58492B95AE77}"/>
            </a:ext>
          </a:extLst>
        </xdr:cNvPr>
        <xdr:cNvSpPr/>
      </xdr:nvSpPr>
      <xdr:spPr>
        <a:xfrm>
          <a:off x="605118" y="78439"/>
          <a:ext cx="11228294" cy="507626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56029</xdr:colOff>
      <xdr:row>0</xdr:row>
      <xdr:rowOff>145676</xdr:rowOff>
    </xdr:from>
    <xdr:to>
      <xdr:col>19</xdr:col>
      <xdr:colOff>268941</xdr:colOff>
      <xdr:row>26</xdr:row>
      <xdr:rowOff>145676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DCB66F4B-7ED1-D448-1182-D7898A0DDDD7}"/>
            </a:ext>
          </a:extLst>
        </xdr:cNvPr>
        <xdr:cNvSpPr/>
      </xdr:nvSpPr>
      <xdr:spPr>
        <a:xfrm>
          <a:off x="661147" y="145676"/>
          <a:ext cx="11105029" cy="49530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Dell" refreshedDate="45059.13665925926" backgroundQuery="1" createdVersion="8" refreshedVersion="8" minRefreshableVersion="3" recordCount="0" supportSubquery="1" supportAdvancedDrill="1" xr:uid="{221D63FE-E7F5-46DC-A2AF-183D7F922DF6}">
  <cacheSource type="external" connectionId="1"/>
  <cacheFields count="2">
    <cacheField name="[CustomerTable].[Customer Age].[Customer Age]" caption="Customer Age" numFmtId="0" hierarchy="37" level="1">
      <sharedItems containsSemiMixedTypes="0" containsString="0" containsNumber="1" containsInteger="1" minValue="14" maxValue="24" count="6">
        <n v="14"/>
        <n v="15"/>
        <n v="16"/>
        <n v="17"/>
        <n v="18"/>
        <n v="24"/>
      </sharedItems>
      <extLst>
        <ext xmlns:x15="http://schemas.microsoft.com/office/spreadsheetml/2010/11/main" uri="{4F2E5C28-24EA-4eb8-9CBF-B6C8F9C3D259}">
          <x15:cachedUniqueNames>
            <x15:cachedUniqueName index="0" name="[CustomerTable].[Customer Age].&amp;[14]"/>
            <x15:cachedUniqueName index="1" name="[CustomerTable].[Customer Age].&amp;[15]"/>
            <x15:cachedUniqueName index="2" name="[CustomerTable].[Customer Age].&amp;[16]"/>
            <x15:cachedUniqueName index="3" name="[CustomerTable].[Customer Age].&amp;[17]"/>
            <x15:cachedUniqueName index="4" name="[CustomerTable].[Customer Age].&amp;[18]"/>
            <x15:cachedUniqueName index="5" name="[CustomerTable].[Customer Age].&amp;[24]"/>
          </x15:cachedUniqueNames>
        </ext>
      </extLst>
    </cacheField>
    <cacheField name="[Measures].[Count of Customer Age]" caption="Count of Customer Age" numFmtId="0" hierarchy="77" level="32767"/>
  </cacheFields>
  <cacheHierarchies count="78">
    <cacheHierarchy uniqueName="[CohortTable].[Course ID]" caption="Course ID" attribute="1" defaultMemberUniqueName="[CohortTable].[Course ID].[All]" allUniqueName="[CohortTable].[Course ID].[All]" dimensionUniqueName="[CohortTable]" displayFolder="" count="0" memberValueDatatype="20" unbalanced="0"/>
    <cacheHierarchy uniqueName="[CohortTable].[Cohort ID]" caption="Cohort ID" attribute="1" defaultMemberUniqueName="[CohortTable].[Cohort ID].[All]" allUniqueName="[CohortTable].[Cohort ID].[All]" dimensionUniqueName="[CohortTable]" displayFolder="" count="0" memberValueDatatype="130" unbalanced="0"/>
    <cacheHierarchy uniqueName="[CohortTable].[Total No of Students]" caption="Total No of Students" attribute="1" defaultMemberUniqueName="[CohortTable].[Total No of Students].[All]" allUniqueName="[CohortTable].[Total No of Students].[All]" dimensionUniqueName="[CohortTable]" displayFolder="" count="0" memberValueDatatype="20" unbalanced="0"/>
    <cacheHierarchy uniqueName="[CohortTable].[Students Attendance]" caption="Students Attendance" attribute="1" defaultMemberUniqueName="[CohortTable].[Students Attendance].[All]" allUniqueName="[CohortTable].[Students Attendance].[All]" dimensionUniqueName="[CohortTable]" displayFolder="" count="0" memberValueDatatype="20" unbalanced="0"/>
    <cacheHierarchy uniqueName="[CohortTable].[Date of the Session]" caption="Date of the Session" attribute="1" time="1" defaultMemberUniqueName="[CohortTable].[Date of the Session].[All]" allUniqueName="[CohortTable].[Date of the Session].[All]" dimensionUniqueName="[CohortTable]" displayFolder="" count="0" memberValueDatatype="7" unbalanced="0"/>
    <cacheHierarchy uniqueName="[CohortTable].[Start Time of Live Sessions]" caption="Start Time of Live Sessions" attribute="1" time="1" defaultMemberUniqueName="[CohortTable].[Start Time of Live Sessions].[All]" allUniqueName="[CohortTable].[Start Time of Live Sessions].[All]" dimensionUniqueName="[CohortTable]" displayFolder="" count="0" memberValueDatatype="7" unbalanced="0"/>
    <cacheHierarchy uniqueName="[CohortTable].[End Time of Live Session]" caption="End Time of Live Session" attribute="1" time="1" defaultMemberUniqueName="[CohortTable].[End Time of Live Session].[All]" allUniqueName="[CohortTable].[End Time of Live Session].[All]" dimensionUniqueName="[CohortTable]" displayFolder="" count="0" memberValueDatatype="7" unbalanced="0"/>
    <cacheHierarchy uniqueName="[CohortTable].[Instruction Location]" caption="Instruction Location" attribute="1" defaultMemberUniqueName="[CohortTable].[Instruction Location].[All]" allUniqueName="[CohortTable].[Instruction Location].[All]" dimensionUniqueName="[CohortTable]" displayFolder="" count="0" memberValueDatatype="130" unbalanced="0"/>
    <cacheHierarchy uniqueName="[CohortTable].[Date of the Session (Month)]" caption="Date of the Session (Month)" attribute="1" defaultMemberUniqueName="[CohortTable].[Date of the Session (Month)].[All]" allUniqueName="[CohortTable].[Date of the Session (Month)].[All]" dimensionUniqueName="[CohortTable]" displayFolder="" count="0" memberValueDatatype="130" unbalanced="0"/>
    <cacheHierarchy uniqueName="[CourseTable].[Course ID]" caption="Course ID" attribute="1" defaultMemberUniqueName="[CourseTable].[Course ID].[All]" allUniqueName="[CourseTable].[Course ID].[All]" dimensionUniqueName="[CourseTable]" displayFolder="" count="0" memberValueDatatype="20" unbalanced="0"/>
    <cacheHierarchy uniqueName="[CourseTable].[Course Name]" caption="Course Name" attribute="1" defaultMemberUniqueName="[CourseTable].[Course Name].[All]" allUniqueName="[CourseTable].[Course Name].[All]" dimensionUniqueName="[CourseTable]" displayFolder="" count="0" memberValueDatatype="130" unbalanced="0"/>
    <cacheHierarchy uniqueName="[CourseTable].[Course Duration(Months)]" caption="Course Duration(Months)" attribute="1" defaultMemberUniqueName="[CourseTable].[Course Duration(Months)].[All]" allUniqueName="[CourseTable].[Course Duration(Months)].[All]" dimensionUniqueName="[CourseTable]" displayFolder="" count="0" memberValueDatatype="20" unbalanced="0"/>
    <cacheHierarchy uniqueName="[CourseTable].[Course Language]" caption="Course Language" attribute="1" defaultMemberUniqueName="[CourseTable].[Course Language].[All]" allUniqueName="[CourseTable].[Course Language].[All]" dimensionUniqueName="[CourseTable]" displayFolder="" count="0" memberValueDatatype="130" unbalanced="0"/>
    <cacheHierarchy uniqueName="[CourseTable].[Course Mentor]" caption="Course Mentor" attribute="1" defaultMemberUniqueName="[CourseTable].[Course Mentor].[All]" allUniqueName="[CourseTable].[Course Mentor].[All]" dimensionUniqueName="[CourseTable]" displayFolder="" count="0" memberValueDatatype="130" unbalanced="0"/>
    <cacheHierarchy uniqueName="[CourseTable].[No of Live Classes]" caption="No of Live Classes" attribute="1" defaultMemberUniqueName="[CourseTable].[No of Live Classes].[All]" allUniqueName="[CourseTable].[No of Live Classes].[All]" dimensionUniqueName="[CourseTable]" displayFolder="" count="0" memberValueDatatype="20" unbalanced="0"/>
    <cacheHierarchy uniqueName="[CourseTable].[Course Content Duration]" caption="Course Content Duration" attribute="1" defaultMemberUniqueName="[CourseTable].[Course Content Duration].[All]" allUniqueName="[CourseTable].[Course Content Duration].[All]" dimensionUniqueName="[CourseTable]" displayFolder="" count="0" memberValueDatatype="20" unbalanced="0"/>
    <cacheHierarchy uniqueName="[CourseTable].[Course Subject]" caption="Course Subject" attribute="1" defaultMemberUniqueName="[CourseTable].[Course Subject].[All]" allUniqueName="[CourseTable].[Course Subject].[All]" dimensionUniqueName="[CourseTable]" displayFolder="" count="0" memberValueDatatype="130" unbalanced="0"/>
    <cacheHierarchy uniqueName="[CourseTable].[Course Original Price]" caption="Course Original Price" attribute="1" defaultMemberUniqueName="[CourseTable].[Course Original Price].[All]" allUniqueName="[CourseTable].[Course Original Price].[All]" dimensionUniqueName="[CourseTable]" displayFolder="" count="0" memberValueDatatype="20" unbalanced="0"/>
    <cacheHierarchy uniqueName="[CourseTable].[Course Type]" caption="Course Type" attribute="1" defaultMemberUniqueName="[CourseTable].[Course Type].[All]" allUniqueName="[CourseTable].[Course Type].[All]" dimensionUniqueName="[CourseTable]" displayFolder="" count="0" memberValueDatatype="130" unbalanced="0"/>
    <cacheHierarchy uniqueName="[CourseTable].[Course Quiz Questions]" caption="Course Quiz Questions" attribute="1" defaultMemberUniqueName="[CourseTable].[Course Quiz Questions].[All]" allUniqueName="[CourseTable].[Course Quiz Questions].[All]" dimensionUniqueName="[CourseTable]" displayFolder="" count="0" memberValueDatatype="20" unbalanced="0"/>
    <cacheHierarchy uniqueName="[CourseTable].[Course Resources]" caption="Course Resources" attribute="1" defaultMemberUniqueName="[CourseTable].[Course Resources].[All]" allUniqueName="[CourseTable].[Course Resources].[All]" dimensionUniqueName="[CourseTable]" displayFolder="" count="0" memberValueDatatype="130" unbalanced="0"/>
    <cacheHierarchy uniqueName="[CourseTable].[Doubt Session]" caption="Doubt Session" attribute="1" defaultMemberUniqueName="[CourseTable].[Doubt Session].[All]" allUniqueName="[CourseTable].[Doubt Session].[All]" dimensionUniqueName="[CourseTable]" displayFolder="" count="0" memberValueDatatype="130" unbalanced="0"/>
    <cacheHierarchy uniqueName="[CourseTable].[Course Start Date]" caption="Course Start Date" attribute="1" time="1" defaultMemberUniqueName="[CourseTable].[Course Start Date].[All]" allUniqueName="[CourseTable].[Course Start Date].[All]" dimensionUniqueName="[CourseTable]" displayFolder="" count="0" memberValueDatatype="7" unbalanced="0"/>
    <cacheHierarchy uniqueName="[CourseTable].[Course End Date]" caption="Course End Date" attribute="1" time="1" defaultMemberUniqueName="[CourseTable].[Course End Date].[All]" allUniqueName="[CourseTable].[Course End Date].[All]" dimensionUniqueName="[CourseTable]" displayFolder="" count="0" memberValueDatatype="7" unbalanced="0"/>
    <cacheHierarchy uniqueName="[CourseTable].[Course Price Categorization]" caption="Course Price Categorization" attribute="1" defaultMemberUniqueName="[CourseTable].[Course Price Categorization].[All]" allUniqueName="[CourseTable].[Course Price Categorization].[All]" dimensionUniqueName="[CourseTable]" displayFolder="" count="0" memberValueDatatype="130" unbalanced="0"/>
    <cacheHierarchy uniqueName="[CourseTable].[Course Start Date (Month)]" caption="Course Start Date (Month)" attribute="1" defaultMemberUniqueName="[CourseTable].[Course Start Date (Month)].[All]" allUniqueName="[CourseTable].[Course Start Date (Month)].[All]" dimensionUniqueName="[CourseTable]" displayFolder="" count="0" memberValueDatatype="130" unbalanced="0"/>
    <cacheHierarchy uniqueName="[CustomerTable].[Customer ID]" caption="Customer ID" attribute="1" defaultMemberUniqueName="[CustomerTable].[Customer ID].[All]" allUniqueName="[CustomerTable].[Customer ID].[All]" dimensionUniqueName="[CustomerTable]" displayFolder="" count="0" memberValueDatatype="20" unbalanced="0"/>
    <cacheHierarchy uniqueName="[CustomerTable].[Customer Name]" caption="Customer Name" attribute="1" defaultMemberUniqueName="[CustomerTable].[Customer Name].[All]" allUniqueName="[CustomerTable].[Customer Name].[All]" dimensionUniqueName="[CustomerTable]" displayFolder="" count="0" memberValueDatatype="130" unbalanced="0"/>
    <cacheHierarchy uniqueName="[CustomerTable].[Customer Contact Number]" caption="Customer Contact Number" attribute="1" defaultMemberUniqueName="[CustomerTable].[Customer Contact Number].[All]" allUniqueName="[CustomerTable].[Customer Contact Number].[All]" dimensionUniqueName="[CustomerTable]" displayFolder="" count="0" memberValueDatatype="5" unbalanced="0"/>
    <cacheHierarchy uniqueName="[CustomerTable].[Customer Email]" caption="Customer Email" attribute="1" defaultMemberUniqueName="[CustomerTable].[Customer Email].[All]" allUniqueName="[CustomerTable].[Customer Email].[All]" dimensionUniqueName="[CustomerTable]" displayFolder="" count="0" memberValueDatatype="130" unbalanced="0"/>
    <cacheHierarchy uniqueName="[CustomerTable].[Payment Mode]" caption="Payment Mode" attribute="1" defaultMemberUniqueName="[CustomerTable].[Payment Mode].[All]" allUniqueName="[CustomerTable].[Payment Mode].[All]" dimensionUniqueName="[CustomerTable]" displayFolder="" count="0" memberValueDatatype="130" unbalanced="0"/>
    <cacheHierarchy uniqueName="[CustomerTable].[Payment Date]" caption="Payment Date" attribute="1" time="1" defaultMemberUniqueName="[CustomerTable].[Payment Date].[All]" allUniqueName="[CustomerTable].[Payment Date].[All]" dimensionUniqueName="[CustomerTable]" displayFolder="" count="0" memberValueDatatype="7" unbalanced="0"/>
    <cacheHierarchy uniqueName="[CustomerTable].[Gender]" caption="Gender" attribute="1" defaultMemberUniqueName="[CustomerTable].[Gender].[All]" allUniqueName="[CustomerTable].[Gender].[All]" dimensionUniqueName="[CustomerTable]" displayFolder="" count="0" memberValueDatatype="130" unbalanced="0"/>
    <cacheHierarchy uniqueName="[CustomerTable].[Payment Amount]" caption="Payment Amount" attribute="1" defaultMemberUniqueName="[CustomerTable].[Payment Amount].[All]" allUniqueName="[CustomerTable].[Payment Amount].[All]" dimensionUniqueName="[CustomerTable]" displayFolder="" count="0" memberValueDatatype="20" unbalanced="0"/>
    <cacheHierarchy uniqueName="[CustomerTable].[Channel of Acquisition]" caption="Channel of Acquisition" attribute="1" defaultMemberUniqueName="[CustomerTable].[Channel of Acquisition].[All]" allUniqueName="[CustomerTable].[Channel of Acquisition].[All]" dimensionUniqueName="[CustomerTable]" displayFolder="" count="0" memberValueDatatype="130" unbalanced="0"/>
    <cacheHierarchy uniqueName="[CustomerTable].[Customer State]" caption="Customer State" attribute="1" defaultMemberUniqueName="[CustomerTable].[Customer State].[All]" allUniqueName="[CustomerTable].[Customer State].[All]" dimensionUniqueName="[CustomerTable]" displayFolder="" count="0" memberValueDatatype="130" unbalanced="0"/>
    <cacheHierarchy uniqueName="[CustomerTable].[Customer Address]" caption="Customer Address" attribute="1" defaultMemberUniqueName="[CustomerTable].[Customer Address].[All]" allUniqueName="[CustomerTable].[Customer Address].[All]" dimensionUniqueName="[CustomerTable]" displayFolder="" count="0" memberValueDatatype="130" unbalanced="0"/>
    <cacheHierarchy uniqueName="[CustomerTable].[Customer Age]" caption="Customer Age" attribute="1" defaultMemberUniqueName="[CustomerTable].[Customer Age].[All]" allUniqueName="[CustomerTable].[Customer Age].[All]" dimensionUniqueName="[CustomerTable]" displayFolder="" count="2" memberValueDatatype="20" unbalanced="0">
      <fieldsUsage count="2">
        <fieldUsage x="-1"/>
        <fieldUsage x="0"/>
      </fieldsUsage>
    </cacheHierarchy>
    <cacheHierarchy uniqueName="[CustomerTable].[Customer Primary Language]" caption="Customer Primary Language" attribute="1" defaultMemberUniqueName="[CustomerTable].[Customer Primary Language].[All]" allUniqueName="[CustomerTable].[Customer Primary Language].[All]" dimensionUniqueName="[CustomerTable]" displayFolder="" count="0" memberValueDatatype="130" unbalanced="0"/>
    <cacheHierarchy uniqueName="[CustomerTable].[Customer Medium of Study]" caption="Customer Medium of Study" attribute="1" defaultMemberUniqueName="[CustomerTable].[Customer Medium of Study].[All]" allUniqueName="[CustomerTable].[Customer Medium of Study].[All]" dimensionUniqueName="[CustomerTable]" displayFolder="" count="0" memberValueDatatype="130" unbalanced="0"/>
    <cacheHierarchy uniqueName="[CustomerTable].[Course ID]" caption="Course ID" attribute="1" defaultMemberUniqueName="[CustomerTable].[Course ID].[All]" allUniqueName="[CustomerTable].[Course ID].[All]" dimensionUniqueName="[CustomerTable]" displayFolder="" count="0" memberValueDatatype="20" unbalanced="0"/>
    <cacheHierarchy uniqueName="[CustomerTable].[Payment Date (Year)]" caption="Payment Date (Year)" attribute="1" defaultMemberUniqueName="[CustomerTable].[Payment Date (Year)].[All]" allUniqueName="[CustomerTable].[Payment Date (Year)].[All]" dimensionUniqueName="[CustomerTable]" displayFolder="" count="0" memberValueDatatype="130" unbalanced="0"/>
    <cacheHierarchy uniqueName="[CustomerTable].[Payment Date (Quarter)]" caption="Payment Date (Quarter)" attribute="1" defaultMemberUniqueName="[CustomerTable].[Payment Date (Quarter)].[All]" allUniqueName="[CustomerTable].[Payment Date (Quarter)].[All]" dimensionUniqueName="[CustomerTable]" displayFolder="" count="0" memberValueDatatype="130" unbalanced="0"/>
    <cacheHierarchy uniqueName="[CustomerTable].[Payment Date (Month)]" caption="Payment Date (Month)" attribute="1" defaultMemberUniqueName="[CustomerTable].[Payment Date (Month)].[All]" allUniqueName="[CustomerTable].[Payment Date (Month)].[All]" dimensionUniqueName="[CustomerTable]" displayFolder="" count="0" memberValueDatatype="130" unbalanced="0"/>
    <cacheHierarchy uniqueName="[InstructorTable].[Ins ID]" caption="Ins ID" attribute="1" defaultMemberUniqueName="[InstructorTable].[Ins ID].[All]" allUniqueName="[InstructorTable].[Ins ID].[All]" dimensionUniqueName="[InstructorTable]" displayFolder="" count="0" memberValueDatatype="20" unbalanced="0"/>
    <cacheHierarchy uniqueName="[InstructorTable].[Name]" caption="Name" attribute="1" defaultMemberUniqueName="[InstructorTable].[Name].[All]" allUniqueName="[InstructorTable].[Name].[All]" dimensionUniqueName="[InstructorTable]" displayFolder="" count="0" memberValueDatatype="130" unbalanced="0"/>
    <cacheHierarchy uniqueName="[InstructorTable].[Primary Subject]" caption="Primary Subject" attribute="1" defaultMemberUniqueName="[InstructorTable].[Primary Subject].[All]" allUniqueName="[InstructorTable].[Primary Subject].[All]" dimensionUniqueName="[InstructorTable]" displayFolder="" count="0" memberValueDatatype="130" unbalanced="0"/>
    <cacheHierarchy uniqueName="[InstructorTable].[Secondary Subject]" caption="Secondary Subject" attribute="1" defaultMemberUniqueName="[InstructorTable].[Secondary Subject].[All]" allUniqueName="[InstructorTable].[Secondary Subject].[All]" dimensionUniqueName="[InstructorTable]" displayFolder="" count="0" memberValueDatatype="130" unbalanced="0"/>
    <cacheHierarchy uniqueName="[InstructorTable].[Age]" caption="Age" attribute="1" defaultMemberUniqueName="[InstructorTable].[Age].[All]" allUniqueName="[InstructorTable].[Age].[All]" dimensionUniqueName="[InstructorTable]" displayFolder="" count="0" memberValueDatatype="20" unbalanced="0"/>
    <cacheHierarchy uniqueName="[InstructorTable].[Gender]" caption="Gender" attribute="1" defaultMemberUniqueName="[InstructorTable].[Gender].[All]" allUniqueName="[InstructorTable].[Gender].[All]" dimensionUniqueName="[InstructorTable]" displayFolder="" count="0" memberValueDatatype="130" unbalanced="0"/>
    <cacheHierarchy uniqueName="[InstructorTable].[Language of Instruction]" caption="Language of Instruction" attribute="1" defaultMemberUniqueName="[InstructorTable].[Language of Instruction].[All]" allUniqueName="[InstructorTable].[Language of Instruction].[All]" dimensionUniqueName="[InstructorTable]" displayFolder="" count="0" memberValueDatatype="130" unbalanced="0"/>
    <cacheHierarchy uniqueName="[InstructorTable].[Year of Exp]" caption="Year of Exp" attribute="1" defaultMemberUniqueName="[InstructorTable].[Year of Exp].[All]" allUniqueName="[InstructorTable].[Year of Exp].[All]" dimensionUniqueName="[InstructorTable]" displayFolder="" count="0" memberValueDatatype="20" unbalanced="0"/>
    <cacheHierarchy uniqueName="[InstructorTable].[Current Location]" caption="Current Location" attribute="1" defaultMemberUniqueName="[InstructorTable].[Current Location].[All]" allUniqueName="[InstructorTable].[Current Location].[All]" dimensionUniqueName="[InstructorTable]" displayFolder="" count="0" memberValueDatatype="130" unbalanced="0"/>
    <cacheHierarchy uniqueName="[CohortTable].[Date of the Session (Month Index)]" caption="Date of the Session (Month Index)" attribute="1" defaultMemberUniqueName="[CohortTable].[Date of the Session (Month Index)].[All]" allUniqueName="[CohortTable].[Date of the Session (Month Index)].[All]" dimensionUniqueName="[CohortTable]" displayFolder="" count="0" memberValueDatatype="20" unbalanced="0" hidden="1"/>
    <cacheHierarchy uniqueName="[CourseTable].[Course Start Date (Month Index)]" caption="Course Start Date (Month Index)" attribute="1" defaultMemberUniqueName="[CourseTable].[Course Start Date (Month Index)].[All]" allUniqueName="[CourseTable].[Course Start Date (Month Index)].[All]" dimensionUniqueName="[CourseTable]" displayFolder="" count="0" memberValueDatatype="20" unbalanced="0" hidden="1"/>
    <cacheHierarchy uniqueName="[CustomerTable].[Payment Date (Month Index)]" caption="Payment Date (Month Index)" attribute="1" defaultMemberUniqueName="[CustomerTable].[Payment Date (Month Index)].[All]" allUniqueName="[CustomerTable].[Payment Date (Month Index)].[All]" dimensionUniqueName="[CustomerTable]" displayFolder="" count="0" memberValueDatatype="20" unbalanced="0" hidden="1"/>
    <cacheHierarchy uniqueName="[Measures].[__XL_Count InstructorTable]" caption="__XL_Count InstructorTable" measure="1" displayFolder="" measureGroup="InstructorTable" count="0" hidden="1"/>
    <cacheHierarchy uniqueName="[Measures].[__XL_Count CustomerTable]" caption="__XL_Count CustomerTable" measure="1" displayFolder="" measureGroup="CustomerTable" count="0" hidden="1"/>
    <cacheHierarchy uniqueName="[Measures].[__XL_Count CourseTable]" caption="__XL_Count CourseTable" measure="1" displayFolder="" measureGroup="CourseTable" count="0" hidden="1"/>
    <cacheHierarchy uniqueName="[Measures].[__XL_Count CohortTable]" caption="__XL_Count CohortTable" measure="1" displayFolder="" measureGroup="CohortTable" count="0" hidden="1"/>
    <cacheHierarchy uniqueName="[Measures].[__No measures defined]" caption="__No measures defined" measure="1" displayFolder="" count="0" hidden="1"/>
    <cacheHierarchy uniqueName="[Measures].[Count of Cohort ID]" caption="Count of Cohort ID" measure="1" displayFolder="" measureGroup="CohortTable" count="0" hidden="1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Sum of Customer ID]" caption="Sum of Customer ID" measure="1" displayFolder="" measureGroup="CustomerTable" count="0" hidden="1">
      <extLst>
        <ext xmlns:x15="http://schemas.microsoft.com/office/spreadsheetml/2010/11/main" uri="{B97F6D7D-B522-45F9-BDA1-12C45D357490}">
          <x15:cacheHierarchy aggregatedColumn="26"/>
        </ext>
      </extLst>
    </cacheHierarchy>
    <cacheHierarchy uniqueName="[Measures].[Count of Customer ID]" caption="Count of Customer ID" measure="1" displayFolder="" measureGroup="CustomerTable" count="0" hidden="1">
      <extLst>
        <ext xmlns:x15="http://schemas.microsoft.com/office/spreadsheetml/2010/11/main" uri="{B97F6D7D-B522-45F9-BDA1-12C45D357490}">
          <x15:cacheHierarchy aggregatedColumn="26"/>
        </ext>
      </extLst>
    </cacheHierarchy>
    <cacheHierarchy uniqueName="[Measures].[Sum of Payment Amount]" caption="Sum of Payment Amount" measure="1" displayFolder="" measureGroup="CustomerTable" count="0" hidden="1">
      <extLst>
        <ext xmlns:x15="http://schemas.microsoft.com/office/spreadsheetml/2010/11/main" uri="{B97F6D7D-B522-45F9-BDA1-12C45D357490}">
          <x15:cacheHierarchy aggregatedColumn="33"/>
        </ext>
      </extLst>
    </cacheHierarchy>
    <cacheHierarchy uniqueName="[Measures].[Count of Payment Date]" caption="Count of Payment Date" measure="1" displayFolder="" measureGroup="CustomerTable" count="0" hidden="1">
      <extLst>
        <ext xmlns:x15="http://schemas.microsoft.com/office/spreadsheetml/2010/11/main" uri="{B97F6D7D-B522-45F9-BDA1-12C45D357490}">
          <x15:cacheHierarchy aggregatedColumn="31"/>
        </ext>
      </extLst>
    </cacheHierarchy>
    <cacheHierarchy uniqueName="[Measures].[Max of Payment Date]" caption="Max of Payment Date" measure="1" displayFolder="" measureGroup="CustomerTable" count="0" hidden="1">
      <extLst>
        <ext xmlns:x15="http://schemas.microsoft.com/office/spreadsheetml/2010/11/main" uri="{B97F6D7D-B522-45F9-BDA1-12C45D357490}">
          <x15:cacheHierarchy aggregatedColumn="31"/>
        </ext>
      </extLst>
    </cacheHierarchy>
    <cacheHierarchy uniqueName="[Measures].[Sum of Students Attendance]" caption="Sum of Students Attendance" measure="1" displayFolder="" measureGroup="CohortTable" count="0" hidden="1"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Count of Students Attendance]" caption="Count of Students Attendance" measure="1" displayFolder="" measureGroup="CohortTable" count="0" hidden="1"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Count of Channel of Acquisition]" caption="Count of Channel of Acquisition" measure="1" displayFolder="" measureGroup="CustomerTable" count="0" hidden="1">
      <extLst>
        <ext xmlns:x15="http://schemas.microsoft.com/office/spreadsheetml/2010/11/main" uri="{B97F6D7D-B522-45F9-BDA1-12C45D357490}">
          <x15:cacheHierarchy aggregatedColumn="34"/>
        </ext>
      </extLst>
    </cacheHierarchy>
    <cacheHierarchy uniqueName="[Measures].[Sum of Ins ID]" caption="Sum of Ins ID" measure="1" displayFolder="" measureGroup="InstructorTable" count="0" hidden="1">
      <extLst>
        <ext xmlns:x15="http://schemas.microsoft.com/office/spreadsheetml/2010/11/main" uri="{B97F6D7D-B522-45F9-BDA1-12C45D357490}">
          <x15:cacheHierarchy aggregatedColumn="44"/>
        </ext>
      </extLst>
    </cacheHierarchy>
    <cacheHierarchy uniqueName="[Measures].[Count of Ins ID]" caption="Count of Ins ID" measure="1" displayFolder="" measureGroup="InstructorTable" count="0" hidden="1">
      <extLst>
        <ext xmlns:x15="http://schemas.microsoft.com/office/spreadsheetml/2010/11/main" uri="{B97F6D7D-B522-45F9-BDA1-12C45D357490}">
          <x15:cacheHierarchy aggregatedColumn="44"/>
        </ext>
      </extLst>
    </cacheHierarchy>
    <cacheHierarchy uniqueName="[Measures].[Count of Course Language]" caption="Count of Course Language" measure="1" displayFolder="" measureGroup="CourseTable" count="0" hidden="1">
      <extLst>
        <ext xmlns:x15="http://schemas.microsoft.com/office/spreadsheetml/2010/11/main" uri="{B97F6D7D-B522-45F9-BDA1-12C45D357490}">
          <x15:cacheHierarchy aggregatedColumn="12"/>
        </ext>
      </extLst>
    </cacheHierarchy>
    <cacheHierarchy uniqueName="[Measures].[Count of Payment Mode]" caption="Count of Payment Mode" measure="1" displayFolder="" measureGroup="CustomerTable" count="0" hidden="1">
      <extLst>
        <ext xmlns:x15="http://schemas.microsoft.com/office/spreadsheetml/2010/11/main" uri="{B97F6D7D-B522-45F9-BDA1-12C45D357490}">
          <x15:cacheHierarchy aggregatedColumn="30"/>
        </ext>
      </extLst>
    </cacheHierarchy>
    <cacheHierarchy uniqueName="[Measures].[Sum of Total No of Students]" caption="Sum of Total No of Students" measure="1" displayFolder="" measureGroup="CohortTable" count="0" hidden="1"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Count of Gender]" caption="Count of Gender" measure="1" displayFolder="" measureGroup="CustomerTable" count="0" hidden="1">
      <extLst>
        <ext xmlns:x15="http://schemas.microsoft.com/office/spreadsheetml/2010/11/main" uri="{B97F6D7D-B522-45F9-BDA1-12C45D357490}">
          <x15:cacheHierarchy aggregatedColumn="32"/>
        </ext>
      </extLst>
    </cacheHierarchy>
    <cacheHierarchy uniqueName="[Measures].[Sum of Customer Age]" caption="Sum of Customer Age" measure="1" displayFolder="" measureGroup="CustomerTable" count="0" hidden="1">
      <extLst>
        <ext xmlns:x15="http://schemas.microsoft.com/office/spreadsheetml/2010/11/main" uri="{B97F6D7D-B522-45F9-BDA1-12C45D357490}">
          <x15:cacheHierarchy aggregatedColumn="37"/>
        </ext>
      </extLst>
    </cacheHierarchy>
    <cacheHierarchy uniqueName="[Measures].[Count of Customer Age]" caption="Count of Customer Age" measure="1" displayFolder="" measureGroup="CustomerTable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37"/>
        </ext>
      </extLst>
    </cacheHierarchy>
  </cacheHierarchies>
  <kpis count="0"/>
  <dimensions count="5">
    <dimension name="CohortTable" uniqueName="[CohortTable]" caption="CohortTable"/>
    <dimension name="CourseTable" uniqueName="[CourseTable]" caption="CourseTable"/>
    <dimension name="CustomerTable" uniqueName="[CustomerTable]" caption="CustomerTable"/>
    <dimension name="InstructorTable" uniqueName="[InstructorTable]" caption="InstructorTable"/>
    <dimension measure="1" name="Measures" uniqueName="[Measures]" caption="Measures"/>
  </dimensions>
  <measureGroups count="4">
    <measureGroup name="CohortTable" caption="CohortTable"/>
    <measureGroup name="CourseTable" caption="CourseTable"/>
    <measureGroup name="CustomerTable" caption="CustomerTable"/>
    <measureGroup name="InstructorTable" caption="InstructorTable"/>
  </measureGroups>
  <maps count="7">
    <map measureGroup="0" dimension="0"/>
    <map measureGroup="1" dimension="1"/>
    <map measureGroup="2" dimension="0"/>
    <map measureGroup="2" dimension="1"/>
    <map measureGroup="2" dimension="2"/>
    <map measureGroup="3" dimension="1"/>
    <map measureGroup="3" dimension="3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Dell" refreshedDate="45059.135766782405" backgroundQuery="1" createdVersion="8" refreshedVersion="8" minRefreshableVersion="3" recordCount="0" supportSubquery="1" supportAdvancedDrill="1" xr:uid="{163C1811-F5FF-41F7-87ED-D3A45FB7F086}">
  <cacheSource type="external" connectionId="1"/>
  <cacheFields count="2">
    <cacheField name="[CustomerTable].[Gender].[Gender]" caption="Gender" numFmtId="0" hierarchy="32" level="1">
      <sharedItems count="2">
        <s v="Female"/>
        <s v="Male"/>
      </sharedItems>
    </cacheField>
    <cacheField name="[Measures].[Count of Gender]" caption="Count of Gender" numFmtId="0" hierarchy="75" level="32767"/>
  </cacheFields>
  <cacheHierarchies count="78">
    <cacheHierarchy uniqueName="[CohortTable].[Course ID]" caption="Course ID" attribute="1" defaultMemberUniqueName="[CohortTable].[Course ID].[All]" allUniqueName="[CohortTable].[Course ID].[All]" dimensionUniqueName="[CohortTable]" displayFolder="" count="0" memberValueDatatype="20" unbalanced="0"/>
    <cacheHierarchy uniqueName="[CohortTable].[Cohort ID]" caption="Cohort ID" attribute="1" defaultMemberUniqueName="[CohortTable].[Cohort ID].[All]" allUniqueName="[CohortTable].[Cohort ID].[All]" dimensionUniqueName="[CohortTable]" displayFolder="" count="0" memberValueDatatype="130" unbalanced="0"/>
    <cacheHierarchy uniqueName="[CohortTable].[Total No of Students]" caption="Total No of Students" attribute="1" defaultMemberUniqueName="[CohortTable].[Total No of Students].[All]" allUniqueName="[CohortTable].[Total No of Students].[All]" dimensionUniqueName="[CohortTable]" displayFolder="" count="0" memberValueDatatype="20" unbalanced="0"/>
    <cacheHierarchy uniqueName="[CohortTable].[Students Attendance]" caption="Students Attendance" attribute="1" defaultMemberUniqueName="[CohortTable].[Students Attendance].[All]" allUniqueName="[CohortTable].[Students Attendance].[All]" dimensionUniqueName="[CohortTable]" displayFolder="" count="0" memberValueDatatype="20" unbalanced="0"/>
    <cacheHierarchy uniqueName="[CohortTable].[Date of the Session]" caption="Date of the Session" attribute="1" time="1" defaultMemberUniqueName="[CohortTable].[Date of the Session].[All]" allUniqueName="[CohortTable].[Date of the Session].[All]" dimensionUniqueName="[CohortTable]" displayFolder="" count="0" memberValueDatatype="7" unbalanced="0"/>
    <cacheHierarchy uniqueName="[CohortTable].[Start Time of Live Sessions]" caption="Start Time of Live Sessions" attribute="1" time="1" defaultMemberUniqueName="[CohortTable].[Start Time of Live Sessions].[All]" allUniqueName="[CohortTable].[Start Time of Live Sessions].[All]" dimensionUniqueName="[CohortTable]" displayFolder="" count="0" memberValueDatatype="7" unbalanced="0"/>
    <cacheHierarchy uniqueName="[CohortTable].[End Time of Live Session]" caption="End Time of Live Session" attribute="1" time="1" defaultMemberUniqueName="[CohortTable].[End Time of Live Session].[All]" allUniqueName="[CohortTable].[End Time of Live Session].[All]" dimensionUniqueName="[CohortTable]" displayFolder="" count="0" memberValueDatatype="7" unbalanced="0"/>
    <cacheHierarchy uniqueName="[CohortTable].[Instruction Location]" caption="Instruction Location" attribute="1" defaultMemberUniqueName="[CohortTable].[Instruction Location].[All]" allUniqueName="[CohortTable].[Instruction Location].[All]" dimensionUniqueName="[CohortTable]" displayFolder="" count="0" memberValueDatatype="130" unbalanced="0"/>
    <cacheHierarchy uniqueName="[CohortTable].[Date of the Session (Month)]" caption="Date of the Session (Month)" attribute="1" defaultMemberUniqueName="[CohortTable].[Date of the Session (Month)].[All]" allUniqueName="[CohortTable].[Date of the Session (Month)].[All]" dimensionUniqueName="[CohortTable]" displayFolder="" count="0" memberValueDatatype="130" unbalanced="0"/>
    <cacheHierarchy uniqueName="[CourseTable].[Course ID]" caption="Course ID" attribute="1" defaultMemberUniqueName="[CourseTable].[Course ID].[All]" allUniqueName="[CourseTable].[Course ID].[All]" dimensionUniqueName="[CourseTable]" displayFolder="" count="0" memberValueDatatype="20" unbalanced="0"/>
    <cacheHierarchy uniqueName="[CourseTable].[Course Name]" caption="Course Name" attribute="1" defaultMemberUniqueName="[CourseTable].[Course Name].[All]" allUniqueName="[CourseTable].[Course Name].[All]" dimensionUniqueName="[CourseTable]" displayFolder="" count="0" memberValueDatatype="130" unbalanced="0"/>
    <cacheHierarchy uniqueName="[CourseTable].[Course Duration(Months)]" caption="Course Duration(Months)" attribute="1" defaultMemberUniqueName="[CourseTable].[Course Duration(Months)].[All]" allUniqueName="[CourseTable].[Course Duration(Months)].[All]" dimensionUniqueName="[CourseTable]" displayFolder="" count="0" memberValueDatatype="20" unbalanced="0"/>
    <cacheHierarchy uniqueName="[CourseTable].[Course Language]" caption="Course Language" attribute="1" defaultMemberUniqueName="[CourseTable].[Course Language].[All]" allUniqueName="[CourseTable].[Course Language].[All]" dimensionUniqueName="[CourseTable]" displayFolder="" count="0" memberValueDatatype="130" unbalanced="0"/>
    <cacheHierarchy uniqueName="[CourseTable].[Course Mentor]" caption="Course Mentor" attribute="1" defaultMemberUniqueName="[CourseTable].[Course Mentor].[All]" allUniqueName="[CourseTable].[Course Mentor].[All]" dimensionUniqueName="[CourseTable]" displayFolder="" count="0" memberValueDatatype="130" unbalanced="0"/>
    <cacheHierarchy uniqueName="[CourseTable].[No of Live Classes]" caption="No of Live Classes" attribute="1" defaultMemberUniqueName="[CourseTable].[No of Live Classes].[All]" allUniqueName="[CourseTable].[No of Live Classes].[All]" dimensionUniqueName="[CourseTable]" displayFolder="" count="0" memberValueDatatype="20" unbalanced="0"/>
    <cacheHierarchy uniqueName="[CourseTable].[Course Content Duration]" caption="Course Content Duration" attribute="1" defaultMemberUniqueName="[CourseTable].[Course Content Duration].[All]" allUniqueName="[CourseTable].[Course Content Duration].[All]" dimensionUniqueName="[CourseTable]" displayFolder="" count="0" memberValueDatatype="20" unbalanced="0"/>
    <cacheHierarchy uniqueName="[CourseTable].[Course Subject]" caption="Course Subject" attribute="1" defaultMemberUniqueName="[CourseTable].[Course Subject].[All]" allUniqueName="[CourseTable].[Course Subject].[All]" dimensionUniqueName="[CourseTable]" displayFolder="" count="0" memberValueDatatype="130" unbalanced="0"/>
    <cacheHierarchy uniqueName="[CourseTable].[Course Original Price]" caption="Course Original Price" attribute="1" defaultMemberUniqueName="[CourseTable].[Course Original Price].[All]" allUniqueName="[CourseTable].[Course Original Price].[All]" dimensionUniqueName="[CourseTable]" displayFolder="" count="0" memberValueDatatype="20" unbalanced="0"/>
    <cacheHierarchy uniqueName="[CourseTable].[Course Type]" caption="Course Type" attribute="1" defaultMemberUniqueName="[CourseTable].[Course Type].[All]" allUniqueName="[CourseTable].[Course Type].[All]" dimensionUniqueName="[CourseTable]" displayFolder="" count="0" memberValueDatatype="130" unbalanced="0"/>
    <cacheHierarchy uniqueName="[CourseTable].[Course Quiz Questions]" caption="Course Quiz Questions" attribute="1" defaultMemberUniqueName="[CourseTable].[Course Quiz Questions].[All]" allUniqueName="[CourseTable].[Course Quiz Questions].[All]" dimensionUniqueName="[CourseTable]" displayFolder="" count="0" memberValueDatatype="20" unbalanced="0"/>
    <cacheHierarchy uniqueName="[CourseTable].[Course Resources]" caption="Course Resources" attribute="1" defaultMemberUniqueName="[CourseTable].[Course Resources].[All]" allUniqueName="[CourseTable].[Course Resources].[All]" dimensionUniqueName="[CourseTable]" displayFolder="" count="0" memberValueDatatype="130" unbalanced="0"/>
    <cacheHierarchy uniqueName="[CourseTable].[Doubt Session]" caption="Doubt Session" attribute="1" defaultMemberUniqueName="[CourseTable].[Doubt Session].[All]" allUniqueName="[CourseTable].[Doubt Session].[All]" dimensionUniqueName="[CourseTable]" displayFolder="" count="0" memberValueDatatype="130" unbalanced="0"/>
    <cacheHierarchy uniqueName="[CourseTable].[Course Start Date]" caption="Course Start Date" attribute="1" time="1" defaultMemberUniqueName="[CourseTable].[Course Start Date].[All]" allUniqueName="[CourseTable].[Course Start Date].[All]" dimensionUniqueName="[CourseTable]" displayFolder="" count="0" memberValueDatatype="7" unbalanced="0"/>
    <cacheHierarchy uniqueName="[CourseTable].[Course End Date]" caption="Course End Date" attribute="1" time="1" defaultMemberUniqueName="[CourseTable].[Course End Date].[All]" allUniqueName="[CourseTable].[Course End Date].[All]" dimensionUniqueName="[CourseTable]" displayFolder="" count="0" memberValueDatatype="7" unbalanced="0"/>
    <cacheHierarchy uniqueName="[CourseTable].[Course Price Categorization]" caption="Course Price Categorization" attribute="1" defaultMemberUniqueName="[CourseTable].[Course Price Categorization].[All]" allUniqueName="[CourseTable].[Course Price Categorization].[All]" dimensionUniqueName="[CourseTable]" displayFolder="" count="0" memberValueDatatype="130" unbalanced="0"/>
    <cacheHierarchy uniqueName="[CourseTable].[Course Start Date (Month)]" caption="Course Start Date (Month)" attribute="1" defaultMemberUniqueName="[CourseTable].[Course Start Date (Month)].[All]" allUniqueName="[CourseTable].[Course Start Date (Month)].[All]" dimensionUniqueName="[CourseTable]" displayFolder="" count="0" memberValueDatatype="130" unbalanced="0"/>
    <cacheHierarchy uniqueName="[CustomerTable].[Customer ID]" caption="Customer ID" attribute="1" defaultMemberUniqueName="[CustomerTable].[Customer ID].[All]" allUniqueName="[CustomerTable].[Customer ID].[All]" dimensionUniqueName="[CustomerTable]" displayFolder="" count="0" memberValueDatatype="20" unbalanced="0"/>
    <cacheHierarchy uniqueName="[CustomerTable].[Customer Name]" caption="Customer Name" attribute="1" defaultMemberUniqueName="[CustomerTable].[Customer Name].[All]" allUniqueName="[CustomerTable].[Customer Name].[All]" dimensionUniqueName="[CustomerTable]" displayFolder="" count="0" memberValueDatatype="130" unbalanced="0"/>
    <cacheHierarchy uniqueName="[CustomerTable].[Customer Contact Number]" caption="Customer Contact Number" attribute="1" defaultMemberUniqueName="[CustomerTable].[Customer Contact Number].[All]" allUniqueName="[CustomerTable].[Customer Contact Number].[All]" dimensionUniqueName="[CustomerTable]" displayFolder="" count="0" memberValueDatatype="5" unbalanced="0"/>
    <cacheHierarchy uniqueName="[CustomerTable].[Customer Email]" caption="Customer Email" attribute="1" defaultMemberUniqueName="[CustomerTable].[Customer Email].[All]" allUniqueName="[CustomerTable].[Customer Email].[All]" dimensionUniqueName="[CustomerTable]" displayFolder="" count="0" memberValueDatatype="130" unbalanced="0"/>
    <cacheHierarchy uniqueName="[CustomerTable].[Payment Mode]" caption="Payment Mode" attribute="1" defaultMemberUniqueName="[CustomerTable].[Payment Mode].[All]" allUniqueName="[CustomerTable].[Payment Mode].[All]" dimensionUniqueName="[CustomerTable]" displayFolder="" count="0" memberValueDatatype="130" unbalanced="0"/>
    <cacheHierarchy uniqueName="[CustomerTable].[Payment Date]" caption="Payment Date" attribute="1" time="1" defaultMemberUniqueName="[CustomerTable].[Payment Date].[All]" allUniqueName="[CustomerTable].[Payment Date].[All]" dimensionUniqueName="[CustomerTable]" displayFolder="" count="0" memberValueDatatype="7" unbalanced="0"/>
    <cacheHierarchy uniqueName="[CustomerTable].[Gender]" caption="Gender" attribute="1" defaultMemberUniqueName="[CustomerTable].[Gender].[All]" allUniqueName="[CustomerTable].[Gender].[All]" dimensionUniqueName="[CustomerTable]" displayFolder="" count="2" memberValueDatatype="130" unbalanced="0">
      <fieldsUsage count="2">
        <fieldUsage x="-1"/>
        <fieldUsage x="0"/>
      </fieldsUsage>
    </cacheHierarchy>
    <cacheHierarchy uniqueName="[CustomerTable].[Payment Amount]" caption="Payment Amount" attribute="1" defaultMemberUniqueName="[CustomerTable].[Payment Amount].[All]" allUniqueName="[CustomerTable].[Payment Amount].[All]" dimensionUniqueName="[CustomerTable]" displayFolder="" count="0" memberValueDatatype="20" unbalanced="0"/>
    <cacheHierarchy uniqueName="[CustomerTable].[Channel of Acquisition]" caption="Channel of Acquisition" attribute="1" defaultMemberUniqueName="[CustomerTable].[Channel of Acquisition].[All]" allUniqueName="[CustomerTable].[Channel of Acquisition].[All]" dimensionUniqueName="[CustomerTable]" displayFolder="" count="0" memberValueDatatype="130" unbalanced="0"/>
    <cacheHierarchy uniqueName="[CustomerTable].[Customer State]" caption="Customer State" attribute="1" defaultMemberUniqueName="[CustomerTable].[Customer State].[All]" allUniqueName="[CustomerTable].[Customer State].[All]" dimensionUniqueName="[CustomerTable]" displayFolder="" count="0" memberValueDatatype="130" unbalanced="0"/>
    <cacheHierarchy uniqueName="[CustomerTable].[Customer Address]" caption="Customer Address" attribute="1" defaultMemberUniqueName="[CustomerTable].[Customer Address].[All]" allUniqueName="[CustomerTable].[Customer Address].[All]" dimensionUniqueName="[CustomerTable]" displayFolder="" count="0" memberValueDatatype="130" unbalanced="0"/>
    <cacheHierarchy uniqueName="[CustomerTable].[Customer Age]" caption="Customer Age" attribute="1" defaultMemberUniqueName="[CustomerTable].[Customer Age].[All]" allUniqueName="[CustomerTable].[Customer Age].[All]" dimensionUniqueName="[CustomerTable]" displayFolder="" count="0" memberValueDatatype="20" unbalanced="0"/>
    <cacheHierarchy uniqueName="[CustomerTable].[Customer Primary Language]" caption="Customer Primary Language" attribute="1" defaultMemberUniqueName="[CustomerTable].[Customer Primary Language].[All]" allUniqueName="[CustomerTable].[Customer Primary Language].[All]" dimensionUniqueName="[CustomerTable]" displayFolder="" count="0" memberValueDatatype="130" unbalanced="0"/>
    <cacheHierarchy uniqueName="[CustomerTable].[Customer Medium of Study]" caption="Customer Medium of Study" attribute="1" defaultMemberUniqueName="[CustomerTable].[Customer Medium of Study].[All]" allUniqueName="[CustomerTable].[Customer Medium of Study].[All]" dimensionUniqueName="[CustomerTable]" displayFolder="" count="0" memberValueDatatype="130" unbalanced="0"/>
    <cacheHierarchy uniqueName="[CustomerTable].[Course ID]" caption="Course ID" attribute="1" defaultMemberUniqueName="[CustomerTable].[Course ID].[All]" allUniqueName="[CustomerTable].[Course ID].[All]" dimensionUniqueName="[CustomerTable]" displayFolder="" count="0" memberValueDatatype="20" unbalanced="0"/>
    <cacheHierarchy uniqueName="[CustomerTable].[Payment Date (Year)]" caption="Payment Date (Year)" attribute="1" defaultMemberUniqueName="[CustomerTable].[Payment Date (Year)].[All]" allUniqueName="[CustomerTable].[Payment Date (Year)].[All]" dimensionUniqueName="[CustomerTable]" displayFolder="" count="0" memberValueDatatype="130" unbalanced="0"/>
    <cacheHierarchy uniqueName="[CustomerTable].[Payment Date (Quarter)]" caption="Payment Date (Quarter)" attribute="1" defaultMemberUniqueName="[CustomerTable].[Payment Date (Quarter)].[All]" allUniqueName="[CustomerTable].[Payment Date (Quarter)].[All]" dimensionUniqueName="[CustomerTable]" displayFolder="" count="0" memberValueDatatype="130" unbalanced="0"/>
    <cacheHierarchy uniqueName="[CustomerTable].[Payment Date (Month)]" caption="Payment Date (Month)" attribute="1" defaultMemberUniqueName="[CustomerTable].[Payment Date (Month)].[All]" allUniqueName="[CustomerTable].[Payment Date (Month)].[All]" dimensionUniqueName="[CustomerTable]" displayFolder="" count="0" memberValueDatatype="130" unbalanced="0"/>
    <cacheHierarchy uniqueName="[InstructorTable].[Ins ID]" caption="Ins ID" attribute="1" defaultMemberUniqueName="[InstructorTable].[Ins ID].[All]" allUniqueName="[InstructorTable].[Ins ID].[All]" dimensionUniqueName="[InstructorTable]" displayFolder="" count="0" memberValueDatatype="20" unbalanced="0"/>
    <cacheHierarchy uniqueName="[InstructorTable].[Name]" caption="Name" attribute="1" defaultMemberUniqueName="[InstructorTable].[Name].[All]" allUniqueName="[InstructorTable].[Name].[All]" dimensionUniqueName="[InstructorTable]" displayFolder="" count="0" memberValueDatatype="130" unbalanced="0"/>
    <cacheHierarchy uniqueName="[InstructorTable].[Primary Subject]" caption="Primary Subject" attribute="1" defaultMemberUniqueName="[InstructorTable].[Primary Subject].[All]" allUniqueName="[InstructorTable].[Primary Subject].[All]" dimensionUniqueName="[InstructorTable]" displayFolder="" count="0" memberValueDatatype="130" unbalanced="0"/>
    <cacheHierarchy uniqueName="[InstructorTable].[Secondary Subject]" caption="Secondary Subject" attribute="1" defaultMemberUniqueName="[InstructorTable].[Secondary Subject].[All]" allUniqueName="[InstructorTable].[Secondary Subject].[All]" dimensionUniqueName="[InstructorTable]" displayFolder="" count="0" memberValueDatatype="130" unbalanced="0"/>
    <cacheHierarchy uniqueName="[InstructorTable].[Age]" caption="Age" attribute="1" defaultMemberUniqueName="[InstructorTable].[Age].[All]" allUniqueName="[InstructorTable].[Age].[All]" dimensionUniqueName="[InstructorTable]" displayFolder="" count="0" memberValueDatatype="20" unbalanced="0"/>
    <cacheHierarchy uniqueName="[InstructorTable].[Gender]" caption="Gender" attribute="1" defaultMemberUniqueName="[InstructorTable].[Gender].[All]" allUniqueName="[InstructorTable].[Gender].[All]" dimensionUniqueName="[InstructorTable]" displayFolder="" count="0" memberValueDatatype="130" unbalanced="0"/>
    <cacheHierarchy uniqueName="[InstructorTable].[Language of Instruction]" caption="Language of Instruction" attribute="1" defaultMemberUniqueName="[InstructorTable].[Language of Instruction].[All]" allUniqueName="[InstructorTable].[Language of Instruction].[All]" dimensionUniqueName="[InstructorTable]" displayFolder="" count="0" memberValueDatatype="130" unbalanced="0"/>
    <cacheHierarchy uniqueName="[InstructorTable].[Year of Exp]" caption="Year of Exp" attribute="1" defaultMemberUniqueName="[InstructorTable].[Year of Exp].[All]" allUniqueName="[InstructorTable].[Year of Exp].[All]" dimensionUniqueName="[InstructorTable]" displayFolder="" count="0" memberValueDatatype="20" unbalanced="0"/>
    <cacheHierarchy uniqueName="[InstructorTable].[Current Location]" caption="Current Location" attribute="1" defaultMemberUniqueName="[InstructorTable].[Current Location].[All]" allUniqueName="[InstructorTable].[Current Location].[All]" dimensionUniqueName="[InstructorTable]" displayFolder="" count="0" memberValueDatatype="130" unbalanced="0"/>
    <cacheHierarchy uniqueName="[CohortTable].[Date of the Session (Month Index)]" caption="Date of the Session (Month Index)" attribute="1" defaultMemberUniqueName="[CohortTable].[Date of the Session (Month Index)].[All]" allUniqueName="[CohortTable].[Date of the Session (Month Index)].[All]" dimensionUniqueName="[CohortTable]" displayFolder="" count="0" memberValueDatatype="20" unbalanced="0" hidden="1"/>
    <cacheHierarchy uniqueName="[CourseTable].[Course Start Date (Month Index)]" caption="Course Start Date (Month Index)" attribute="1" defaultMemberUniqueName="[CourseTable].[Course Start Date (Month Index)].[All]" allUniqueName="[CourseTable].[Course Start Date (Month Index)].[All]" dimensionUniqueName="[CourseTable]" displayFolder="" count="0" memberValueDatatype="20" unbalanced="0" hidden="1"/>
    <cacheHierarchy uniqueName="[CustomerTable].[Payment Date (Month Index)]" caption="Payment Date (Month Index)" attribute="1" defaultMemberUniqueName="[CustomerTable].[Payment Date (Month Index)].[All]" allUniqueName="[CustomerTable].[Payment Date (Month Index)].[All]" dimensionUniqueName="[CustomerTable]" displayFolder="" count="0" memberValueDatatype="20" unbalanced="0" hidden="1"/>
    <cacheHierarchy uniqueName="[Measures].[__XL_Count InstructorTable]" caption="__XL_Count InstructorTable" measure="1" displayFolder="" measureGroup="InstructorTable" count="0" hidden="1"/>
    <cacheHierarchy uniqueName="[Measures].[__XL_Count CustomerTable]" caption="__XL_Count CustomerTable" measure="1" displayFolder="" measureGroup="CustomerTable" count="0" hidden="1"/>
    <cacheHierarchy uniqueName="[Measures].[__XL_Count CourseTable]" caption="__XL_Count CourseTable" measure="1" displayFolder="" measureGroup="CourseTable" count="0" hidden="1"/>
    <cacheHierarchy uniqueName="[Measures].[__XL_Count CohortTable]" caption="__XL_Count CohortTable" measure="1" displayFolder="" measureGroup="CohortTable" count="0" hidden="1"/>
    <cacheHierarchy uniqueName="[Measures].[__No measures defined]" caption="__No measures defined" measure="1" displayFolder="" count="0" hidden="1"/>
    <cacheHierarchy uniqueName="[Measures].[Count of Cohort ID]" caption="Count of Cohort ID" measure="1" displayFolder="" measureGroup="CohortTable" count="0" hidden="1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Sum of Customer ID]" caption="Sum of Customer ID" measure="1" displayFolder="" measureGroup="CustomerTable" count="0" hidden="1">
      <extLst>
        <ext xmlns:x15="http://schemas.microsoft.com/office/spreadsheetml/2010/11/main" uri="{B97F6D7D-B522-45F9-BDA1-12C45D357490}">
          <x15:cacheHierarchy aggregatedColumn="26"/>
        </ext>
      </extLst>
    </cacheHierarchy>
    <cacheHierarchy uniqueName="[Measures].[Count of Customer ID]" caption="Count of Customer ID" measure="1" displayFolder="" measureGroup="CustomerTable" count="0" hidden="1">
      <extLst>
        <ext xmlns:x15="http://schemas.microsoft.com/office/spreadsheetml/2010/11/main" uri="{B97F6D7D-B522-45F9-BDA1-12C45D357490}">
          <x15:cacheHierarchy aggregatedColumn="26"/>
        </ext>
      </extLst>
    </cacheHierarchy>
    <cacheHierarchy uniqueName="[Measures].[Sum of Payment Amount]" caption="Sum of Payment Amount" measure="1" displayFolder="" measureGroup="CustomerTable" count="0" hidden="1">
      <extLst>
        <ext xmlns:x15="http://schemas.microsoft.com/office/spreadsheetml/2010/11/main" uri="{B97F6D7D-B522-45F9-BDA1-12C45D357490}">
          <x15:cacheHierarchy aggregatedColumn="33"/>
        </ext>
      </extLst>
    </cacheHierarchy>
    <cacheHierarchy uniqueName="[Measures].[Count of Payment Date]" caption="Count of Payment Date" measure="1" displayFolder="" measureGroup="CustomerTable" count="0" hidden="1">
      <extLst>
        <ext xmlns:x15="http://schemas.microsoft.com/office/spreadsheetml/2010/11/main" uri="{B97F6D7D-B522-45F9-BDA1-12C45D357490}">
          <x15:cacheHierarchy aggregatedColumn="31"/>
        </ext>
      </extLst>
    </cacheHierarchy>
    <cacheHierarchy uniqueName="[Measures].[Max of Payment Date]" caption="Max of Payment Date" measure="1" displayFolder="" measureGroup="CustomerTable" count="0" hidden="1">
      <extLst>
        <ext xmlns:x15="http://schemas.microsoft.com/office/spreadsheetml/2010/11/main" uri="{B97F6D7D-B522-45F9-BDA1-12C45D357490}">
          <x15:cacheHierarchy aggregatedColumn="31"/>
        </ext>
      </extLst>
    </cacheHierarchy>
    <cacheHierarchy uniqueName="[Measures].[Sum of Students Attendance]" caption="Sum of Students Attendance" measure="1" displayFolder="" measureGroup="CohortTable" count="0" hidden="1"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Count of Students Attendance]" caption="Count of Students Attendance" measure="1" displayFolder="" measureGroup="CohortTable" count="0" hidden="1"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Count of Channel of Acquisition]" caption="Count of Channel of Acquisition" measure="1" displayFolder="" measureGroup="CustomerTable" count="0" hidden="1">
      <extLst>
        <ext xmlns:x15="http://schemas.microsoft.com/office/spreadsheetml/2010/11/main" uri="{B97F6D7D-B522-45F9-BDA1-12C45D357490}">
          <x15:cacheHierarchy aggregatedColumn="34"/>
        </ext>
      </extLst>
    </cacheHierarchy>
    <cacheHierarchy uniqueName="[Measures].[Sum of Ins ID]" caption="Sum of Ins ID" measure="1" displayFolder="" measureGroup="InstructorTable" count="0" hidden="1">
      <extLst>
        <ext xmlns:x15="http://schemas.microsoft.com/office/spreadsheetml/2010/11/main" uri="{B97F6D7D-B522-45F9-BDA1-12C45D357490}">
          <x15:cacheHierarchy aggregatedColumn="44"/>
        </ext>
      </extLst>
    </cacheHierarchy>
    <cacheHierarchy uniqueName="[Measures].[Count of Ins ID]" caption="Count of Ins ID" measure="1" displayFolder="" measureGroup="InstructorTable" count="0" hidden="1">
      <extLst>
        <ext xmlns:x15="http://schemas.microsoft.com/office/spreadsheetml/2010/11/main" uri="{B97F6D7D-B522-45F9-BDA1-12C45D357490}">
          <x15:cacheHierarchy aggregatedColumn="44"/>
        </ext>
      </extLst>
    </cacheHierarchy>
    <cacheHierarchy uniqueName="[Measures].[Count of Course Language]" caption="Count of Course Language" measure="1" displayFolder="" measureGroup="CourseTable" count="0" hidden="1">
      <extLst>
        <ext xmlns:x15="http://schemas.microsoft.com/office/spreadsheetml/2010/11/main" uri="{B97F6D7D-B522-45F9-BDA1-12C45D357490}">
          <x15:cacheHierarchy aggregatedColumn="12"/>
        </ext>
      </extLst>
    </cacheHierarchy>
    <cacheHierarchy uniqueName="[Measures].[Count of Payment Mode]" caption="Count of Payment Mode" measure="1" displayFolder="" measureGroup="CustomerTable" count="0" hidden="1">
      <extLst>
        <ext xmlns:x15="http://schemas.microsoft.com/office/spreadsheetml/2010/11/main" uri="{B97F6D7D-B522-45F9-BDA1-12C45D357490}">
          <x15:cacheHierarchy aggregatedColumn="30"/>
        </ext>
      </extLst>
    </cacheHierarchy>
    <cacheHierarchy uniqueName="[Measures].[Sum of Total No of Students]" caption="Sum of Total No of Students" measure="1" displayFolder="" measureGroup="CohortTable" count="0" hidden="1"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Count of Gender]" caption="Count of Gender" measure="1" displayFolder="" measureGroup="CustomerTable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32"/>
        </ext>
      </extLst>
    </cacheHierarchy>
    <cacheHierarchy uniqueName="[Measures].[Sum of Customer Age]" caption="Sum of Customer Age" measure="1" displayFolder="" measureGroup="CustomerTable" count="0" hidden="1">
      <extLst>
        <ext xmlns:x15="http://schemas.microsoft.com/office/spreadsheetml/2010/11/main" uri="{B97F6D7D-B522-45F9-BDA1-12C45D357490}">
          <x15:cacheHierarchy aggregatedColumn="37"/>
        </ext>
      </extLst>
    </cacheHierarchy>
    <cacheHierarchy uniqueName="[Measures].[Count of Customer Age]" caption="Count of Customer Age" measure="1" displayFolder="" measureGroup="CustomerTable" count="0" hidden="1">
      <extLst>
        <ext xmlns:x15="http://schemas.microsoft.com/office/spreadsheetml/2010/11/main" uri="{B97F6D7D-B522-45F9-BDA1-12C45D357490}">
          <x15:cacheHierarchy aggregatedColumn="37"/>
        </ext>
      </extLst>
    </cacheHierarchy>
  </cacheHierarchies>
  <kpis count="0"/>
  <dimensions count="5">
    <dimension name="CohortTable" uniqueName="[CohortTable]" caption="CohortTable"/>
    <dimension name="CourseTable" uniqueName="[CourseTable]" caption="CourseTable"/>
    <dimension name="CustomerTable" uniqueName="[CustomerTable]" caption="CustomerTable"/>
    <dimension name="InstructorTable" uniqueName="[InstructorTable]" caption="InstructorTable"/>
    <dimension measure="1" name="Measures" uniqueName="[Measures]" caption="Measures"/>
  </dimensions>
  <measureGroups count="4">
    <measureGroup name="CohortTable" caption="CohortTable"/>
    <measureGroup name="CourseTable" caption="CourseTable"/>
    <measureGroup name="CustomerTable" caption="CustomerTable"/>
    <measureGroup name="InstructorTable" caption="InstructorTable"/>
  </measureGroups>
  <maps count="7">
    <map measureGroup="0" dimension="0"/>
    <map measureGroup="1" dimension="1"/>
    <map measureGroup="2" dimension="0"/>
    <map measureGroup="2" dimension="1"/>
    <map measureGroup="2" dimension="2"/>
    <map measureGroup="3" dimension="1"/>
    <map measureGroup="3" dimension="3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Dell" refreshedDate="45059.11891597222" backgroundQuery="1" createdVersion="8" refreshedVersion="8" minRefreshableVersion="3" recordCount="0" supportSubquery="1" supportAdvancedDrill="1" xr:uid="{52F6AB97-CABA-4D74-8421-648B5D67D150}">
  <cacheSource type="external" connectionId="1"/>
  <cacheFields count="1">
    <cacheField name="[Measures].[Count of Ins ID]" caption="Count of Ins ID" numFmtId="0" hierarchy="71" level="32767"/>
  </cacheFields>
  <cacheHierarchies count="78">
    <cacheHierarchy uniqueName="[CohortTable].[Course ID]" caption="Course ID" attribute="1" defaultMemberUniqueName="[CohortTable].[Course ID].[All]" allUniqueName="[CohortTable].[Course ID].[All]" dimensionUniqueName="[CohortTable]" displayFolder="" count="2" memberValueDatatype="20" unbalanced="0"/>
    <cacheHierarchy uniqueName="[CohortTable].[Cohort ID]" caption="Cohort ID" attribute="1" defaultMemberUniqueName="[CohortTable].[Cohort ID].[All]" allUniqueName="[CohortTable].[Cohort ID].[All]" dimensionUniqueName="[CohortTable]" displayFolder="" count="2" memberValueDatatype="130" unbalanced="0"/>
    <cacheHierarchy uniqueName="[CohortTable].[Total No of Students]" caption="Total No of Students" attribute="1" defaultMemberUniqueName="[CohortTable].[Total No of Students].[All]" allUniqueName="[CohortTable].[Total No of Students].[All]" dimensionUniqueName="[CohortTable]" displayFolder="" count="2" memberValueDatatype="20" unbalanced="0"/>
    <cacheHierarchy uniqueName="[CohortTable].[Students Attendance]" caption="Students Attendance" attribute="1" defaultMemberUniqueName="[CohortTable].[Students Attendance].[All]" allUniqueName="[CohortTable].[Students Attendance].[All]" dimensionUniqueName="[CohortTable]" displayFolder="" count="2" memberValueDatatype="20" unbalanced="0"/>
    <cacheHierarchy uniqueName="[CohortTable].[Date of the Session]" caption="Date of the Session" attribute="1" time="1" defaultMemberUniqueName="[CohortTable].[Date of the Session].[All]" allUniqueName="[CohortTable].[Date of the Session].[All]" dimensionUniqueName="[CohortTable]" displayFolder="" count="2" memberValueDatatype="7" unbalanced="0"/>
    <cacheHierarchy uniqueName="[CohortTable].[Start Time of Live Sessions]" caption="Start Time of Live Sessions" attribute="1" time="1" defaultMemberUniqueName="[CohortTable].[Start Time of Live Sessions].[All]" allUniqueName="[CohortTable].[Start Time of Live Sessions].[All]" dimensionUniqueName="[CohortTable]" displayFolder="" count="2" memberValueDatatype="7" unbalanced="0"/>
    <cacheHierarchy uniqueName="[CohortTable].[End Time of Live Session]" caption="End Time of Live Session" attribute="1" time="1" defaultMemberUniqueName="[CohortTable].[End Time of Live Session].[All]" allUniqueName="[CohortTable].[End Time of Live Session].[All]" dimensionUniqueName="[CohortTable]" displayFolder="" count="2" memberValueDatatype="7" unbalanced="0"/>
    <cacheHierarchy uniqueName="[CohortTable].[Instruction Location]" caption="Instruction Location" attribute="1" defaultMemberUniqueName="[CohortTable].[Instruction Location].[All]" allUniqueName="[CohortTable].[Instruction Location].[All]" dimensionUniqueName="[CohortTable]" displayFolder="" count="2" memberValueDatatype="130" unbalanced="0"/>
    <cacheHierarchy uniqueName="[CohortTable].[Date of the Session (Month)]" caption="Date of the Session (Month)" attribute="1" defaultMemberUniqueName="[CohortTable].[Date of the Session (Month)].[All]" allUniqueName="[CohortTable].[Date of the Session (Month)].[All]" dimensionUniqueName="[CohortTable]" displayFolder="" count="2" memberValueDatatype="130" unbalanced="0"/>
    <cacheHierarchy uniqueName="[CourseTable].[Course ID]" caption="Course ID" attribute="1" defaultMemberUniqueName="[CourseTable].[Course ID].[All]" allUniqueName="[CourseTable].[Course ID].[All]" dimensionUniqueName="[CourseTable]" displayFolder="" count="2" memberValueDatatype="20" unbalanced="0"/>
    <cacheHierarchy uniqueName="[CourseTable].[Course Name]" caption="Course Name" attribute="1" defaultMemberUniqueName="[CourseTable].[Course Name].[All]" allUniqueName="[CourseTable].[Course Name].[All]" dimensionUniqueName="[CourseTable]" displayFolder="" count="2" memberValueDatatype="130" unbalanced="0"/>
    <cacheHierarchy uniqueName="[CourseTable].[Course Duration(Months)]" caption="Course Duration(Months)" attribute="1" defaultMemberUniqueName="[CourseTable].[Course Duration(Months)].[All]" allUniqueName="[CourseTable].[Course Duration(Months)].[All]" dimensionUniqueName="[CourseTable]" displayFolder="" count="2" memberValueDatatype="20" unbalanced="0"/>
    <cacheHierarchy uniqueName="[CourseTable].[Course Language]" caption="Course Language" attribute="1" defaultMemberUniqueName="[CourseTable].[Course Language].[All]" allUniqueName="[CourseTable].[Course Language].[All]" dimensionUniqueName="[CourseTable]" displayFolder="" count="2" memberValueDatatype="130" unbalanced="0"/>
    <cacheHierarchy uniqueName="[CourseTable].[Course Mentor]" caption="Course Mentor" attribute="1" defaultMemberUniqueName="[CourseTable].[Course Mentor].[All]" allUniqueName="[CourseTable].[Course Mentor].[All]" dimensionUniqueName="[CourseTable]" displayFolder="" count="2" memberValueDatatype="130" unbalanced="0"/>
    <cacheHierarchy uniqueName="[CourseTable].[No of Live Classes]" caption="No of Live Classes" attribute="1" defaultMemberUniqueName="[CourseTable].[No of Live Classes].[All]" allUniqueName="[CourseTable].[No of Live Classes].[All]" dimensionUniqueName="[CourseTable]" displayFolder="" count="2" memberValueDatatype="20" unbalanced="0"/>
    <cacheHierarchy uniqueName="[CourseTable].[Course Content Duration]" caption="Course Content Duration" attribute="1" defaultMemberUniqueName="[CourseTable].[Course Content Duration].[All]" allUniqueName="[CourseTable].[Course Content Duration].[All]" dimensionUniqueName="[CourseTable]" displayFolder="" count="2" memberValueDatatype="20" unbalanced="0"/>
    <cacheHierarchy uniqueName="[CourseTable].[Course Subject]" caption="Course Subject" attribute="1" defaultMemberUniqueName="[CourseTable].[Course Subject].[All]" allUniqueName="[CourseTable].[Course Subject].[All]" dimensionUniqueName="[CourseTable]" displayFolder="" count="2" memberValueDatatype="130" unbalanced="0"/>
    <cacheHierarchy uniqueName="[CourseTable].[Course Original Price]" caption="Course Original Price" attribute="1" defaultMemberUniqueName="[CourseTable].[Course Original Price].[All]" allUniqueName="[CourseTable].[Course Original Price].[All]" dimensionUniqueName="[CourseTable]" displayFolder="" count="2" memberValueDatatype="20" unbalanced="0"/>
    <cacheHierarchy uniqueName="[CourseTable].[Course Type]" caption="Course Type" attribute="1" defaultMemberUniqueName="[CourseTable].[Course Type].[All]" allUniqueName="[CourseTable].[Course Type].[All]" dimensionUniqueName="[CourseTable]" displayFolder="" count="2" memberValueDatatype="130" unbalanced="0"/>
    <cacheHierarchy uniqueName="[CourseTable].[Course Quiz Questions]" caption="Course Quiz Questions" attribute="1" defaultMemberUniqueName="[CourseTable].[Course Quiz Questions].[All]" allUniqueName="[CourseTable].[Course Quiz Questions].[All]" dimensionUniqueName="[CourseTable]" displayFolder="" count="2" memberValueDatatype="20" unbalanced="0"/>
    <cacheHierarchy uniqueName="[CourseTable].[Course Resources]" caption="Course Resources" attribute="1" defaultMemberUniqueName="[CourseTable].[Course Resources].[All]" allUniqueName="[CourseTable].[Course Resources].[All]" dimensionUniqueName="[CourseTable]" displayFolder="" count="2" memberValueDatatype="130" unbalanced="0"/>
    <cacheHierarchy uniqueName="[CourseTable].[Doubt Session]" caption="Doubt Session" attribute="1" defaultMemberUniqueName="[CourseTable].[Doubt Session].[All]" allUniqueName="[CourseTable].[Doubt Session].[All]" dimensionUniqueName="[CourseTable]" displayFolder="" count="2" memberValueDatatype="130" unbalanced="0"/>
    <cacheHierarchy uniqueName="[CourseTable].[Course Start Date]" caption="Course Start Date" attribute="1" time="1" defaultMemberUniqueName="[CourseTable].[Course Start Date].[All]" allUniqueName="[CourseTable].[Course Start Date].[All]" dimensionUniqueName="[CourseTable]" displayFolder="" count="2" memberValueDatatype="7" unbalanced="0"/>
    <cacheHierarchy uniqueName="[CourseTable].[Course End Date]" caption="Course End Date" attribute="1" time="1" defaultMemberUniqueName="[CourseTable].[Course End Date].[All]" allUniqueName="[CourseTable].[Course End Date].[All]" dimensionUniqueName="[CourseTable]" displayFolder="" count="2" memberValueDatatype="7" unbalanced="0"/>
    <cacheHierarchy uniqueName="[CourseTable].[Course Price Categorization]" caption="Course Price Categorization" attribute="1" defaultMemberUniqueName="[CourseTable].[Course Price Categorization].[All]" allUniqueName="[CourseTable].[Course Price Categorization].[All]" dimensionUniqueName="[CourseTable]" displayFolder="" count="2" memberValueDatatype="130" unbalanced="0"/>
    <cacheHierarchy uniqueName="[CourseTable].[Course Start Date (Month)]" caption="Course Start Date (Month)" attribute="1" defaultMemberUniqueName="[CourseTable].[Course Start Date (Month)].[All]" allUniqueName="[CourseTable].[Course Start Date (Month)].[All]" dimensionUniqueName="[CourseTable]" displayFolder="" count="2" memberValueDatatype="130" unbalanced="0"/>
    <cacheHierarchy uniqueName="[CustomerTable].[Customer ID]" caption="Customer ID" attribute="1" defaultMemberUniqueName="[CustomerTable].[Customer ID].[All]" allUniqueName="[CustomerTable].[Customer ID].[All]" dimensionUniqueName="[CustomerTable]" displayFolder="" count="2" memberValueDatatype="20" unbalanced="0"/>
    <cacheHierarchy uniqueName="[CustomerTable].[Customer Name]" caption="Customer Name" attribute="1" defaultMemberUniqueName="[CustomerTable].[Customer Name].[All]" allUniqueName="[CustomerTable].[Customer Name].[All]" dimensionUniqueName="[CustomerTable]" displayFolder="" count="2" memberValueDatatype="130" unbalanced="0"/>
    <cacheHierarchy uniqueName="[CustomerTable].[Customer Contact Number]" caption="Customer Contact Number" attribute="1" defaultMemberUniqueName="[CustomerTable].[Customer Contact Number].[All]" allUniqueName="[CustomerTable].[Customer Contact Number].[All]" dimensionUniqueName="[CustomerTable]" displayFolder="" count="2" memberValueDatatype="5" unbalanced="0"/>
    <cacheHierarchy uniqueName="[CustomerTable].[Customer Email]" caption="Customer Email" attribute="1" defaultMemberUniqueName="[CustomerTable].[Customer Email].[All]" allUniqueName="[CustomerTable].[Customer Email].[All]" dimensionUniqueName="[CustomerTable]" displayFolder="" count="2" memberValueDatatype="130" unbalanced="0"/>
    <cacheHierarchy uniqueName="[CustomerTable].[Payment Mode]" caption="Payment Mode" attribute="1" defaultMemberUniqueName="[CustomerTable].[Payment Mode].[All]" allUniqueName="[CustomerTable].[Payment Mode].[All]" dimensionUniqueName="[CustomerTable]" displayFolder="" count="2" memberValueDatatype="130" unbalanced="0"/>
    <cacheHierarchy uniqueName="[CustomerTable].[Payment Date]" caption="Payment Date" attribute="1" time="1" defaultMemberUniqueName="[CustomerTable].[Payment Date].[All]" allUniqueName="[CustomerTable].[Payment Date].[All]" dimensionUniqueName="[CustomerTable]" displayFolder="" count="2" memberValueDatatype="7" unbalanced="0"/>
    <cacheHierarchy uniqueName="[CustomerTable].[Gender]" caption="Gender" attribute="1" defaultMemberUniqueName="[CustomerTable].[Gender].[All]" allUniqueName="[CustomerTable].[Gender].[All]" dimensionUniqueName="[CustomerTable]" displayFolder="" count="2" memberValueDatatype="130" unbalanced="0"/>
    <cacheHierarchy uniqueName="[CustomerTable].[Payment Amount]" caption="Payment Amount" attribute="1" defaultMemberUniqueName="[CustomerTable].[Payment Amount].[All]" allUniqueName="[CustomerTable].[Payment Amount].[All]" dimensionUniqueName="[CustomerTable]" displayFolder="" count="2" memberValueDatatype="20" unbalanced="0"/>
    <cacheHierarchy uniqueName="[CustomerTable].[Channel of Acquisition]" caption="Channel of Acquisition" attribute="1" defaultMemberUniqueName="[CustomerTable].[Channel of Acquisition].[All]" allUniqueName="[CustomerTable].[Channel of Acquisition].[All]" dimensionUniqueName="[CustomerTable]" displayFolder="" count="2" memberValueDatatype="130" unbalanced="0"/>
    <cacheHierarchy uniqueName="[CustomerTable].[Customer State]" caption="Customer State" attribute="1" defaultMemberUniqueName="[CustomerTable].[Customer State].[All]" allUniqueName="[CustomerTable].[Customer State].[All]" dimensionUniqueName="[CustomerTable]" displayFolder="" count="2" memberValueDatatype="130" unbalanced="0"/>
    <cacheHierarchy uniqueName="[CustomerTable].[Customer Address]" caption="Customer Address" attribute="1" defaultMemberUniqueName="[CustomerTable].[Customer Address].[All]" allUniqueName="[CustomerTable].[Customer Address].[All]" dimensionUniqueName="[CustomerTable]" displayFolder="" count="2" memberValueDatatype="130" unbalanced="0"/>
    <cacheHierarchy uniqueName="[CustomerTable].[Customer Age]" caption="Customer Age" attribute="1" defaultMemberUniqueName="[CustomerTable].[Customer Age].[All]" allUniqueName="[CustomerTable].[Customer Age].[All]" dimensionUniqueName="[CustomerTable]" displayFolder="" count="2" memberValueDatatype="20" unbalanced="0"/>
    <cacheHierarchy uniqueName="[CustomerTable].[Customer Primary Language]" caption="Customer Primary Language" attribute="1" defaultMemberUniqueName="[CustomerTable].[Customer Primary Language].[All]" allUniqueName="[CustomerTable].[Customer Primary Language].[All]" dimensionUniqueName="[CustomerTable]" displayFolder="" count="2" memberValueDatatype="130" unbalanced="0"/>
    <cacheHierarchy uniqueName="[CustomerTable].[Customer Medium of Study]" caption="Customer Medium of Study" attribute="1" defaultMemberUniqueName="[CustomerTable].[Customer Medium of Study].[All]" allUniqueName="[CustomerTable].[Customer Medium of Study].[All]" dimensionUniqueName="[CustomerTable]" displayFolder="" count="2" memberValueDatatype="130" unbalanced="0"/>
    <cacheHierarchy uniqueName="[CustomerTable].[Course ID]" caption="Course ID" attribute="1" defaultMemberUniqueName="[CustomerTable].[Course ID].[All]" allUniqueName="[CustomerTable].[Course ID].[All]" dimensionUniqueName="[CustomerTable]" displayFolder="" count="2" memberValueDatatype="20" unbalanced="0"/>
    <cacheHierarchy uniqueName="[CustomerTable].[Payment Date (Year)]" caption="Payment Date (Year)" attribute="1" defaultMemberUniqueName="[CustomerTable].[Payment Date (Year)].[All]" allUniqueName="[CustomerTable].[Payment Date (Year)].[All]" dimensionUniqueName="[CustomerTable]" displayFolder="" count="2" memberValueDatatype="130" unbalanced="0"/>
    <cacheHierarchy uniqueName="[CustomerTable].[Payment Date (Quarter)]" caption="Payment Date (Quarter)" attribute="1" defaultMemberUniqueName="[CustomerTable].[Payment Date (Quarter)].[All]" allUniqueName="[CustomerTable].[Payment Date (Quarter)].[All]" dimensionUniqueName="[CustomerTable]" displayFolder="" count="2" memberValueDatatype="130" unbalanced="0"/>
    <cacheHierarchy uniqueName="[CustomerTable].[Payment Date (Month)]" caption="Payment Date (Month)" attribute="1" defaultMemberUniqueName="[CustomerTable].[Payment Date (Month)].[All]" allUniqueName="[CustomerTable].[Payment Date (Month)].[All]" dimensionUniqueName="[CustomerTable]" displayFolder="" count="2" memberValueDatatype="130" unbalanced="0"/>
    <cacheHierarchy uniqueName="[InstructorTable].[Ins ID]" caption="Ins ID" attribute="1" defaultMemberUniqueName="[InstructorTable].[Ins ID].[All]" allUniqueName="[InstructorTable].[Ins ID].[All]" dimensionUniqueName="[InstructorTable]" displayFolder="" count="2" memberValueDatatype="20" unbalanced="0"/>
    <cacheHierarchy uniqueName="[InstructorTable].[Name]" caption="Name" attribute="1" defaultMemberUniqueName="[InstructorTable].[Name].[All]" allUniqueName="[InstructorTable].[Name].[All]" dimensionUniqueName="[InstructorTable]" displayFolder="" count="2" memberValueDatatype="130" unbalanced="0"/>
    <cacheHierarchy uniqueName="[InstructorTable].[Primary Subject]" caption="Primary Subject" attribute="1" defaultMemberUniqueName="[InstructorTable].[Primary Subject].[All]" allUniqueName="[InstructorTable].[Primary Subject].[All]" dimensionUniqueName="[InstructorTable]" displayFolder="" count="2" memberValueDatatype="130" unbalanced="0"/>
    <cacheHierarchy uniqueName="[InstructorTable].[Secondary Subject]" caption="Secondary Subject" attribute="1" defaultMemberUniqueName="[InstructorTable].[Secondary Subject].[All]" allUniqueName="[InstructorTable].[Secondary Subject].[All]" dimensionUniqueName="[InstructorTable]" displayFolder="" count="2" memberValueDatatype="130" unbalanced="0"/>
    <cacheHierarchy uniqueName="[InstructorTable].[Age]" caption="Age" attribute="1" defaultMemberUniqueName="[InstructorTable].[Age].[All]" allUniqueName="[InstructorTable].[Age].[All]" dimensionUniqueName="[InstructorTable]" displayFolder="" count="2" memberValueDatatype="20" unbalanced="0"/>
    <cacheHierarchy uniqueName="[InstructorTable].[Gender]" caption="Gender" attribute="1" defaultMemberUniqueName="[InstructorTable].[Gender].[All]" allUniqueName="[InstructorTable].[Gender].[All]" dimensionUniqueName="[InstructorTable]" displayFolder="" count="2" memberValueDatatype="130" unbalanced="0"/>
    <cacheHierarchy uniqueName="[InstructorTable].[Language of Instruction]" caption="Language of Instruction" attribute="1" defaultMemberUniqueName="[InstructorTable].[Language of Instruction].[All]" allUniqueName="[InstructorTable].[Language of Instruction].[All]" dimensionUniqueName="[InstructorTable]" displayFolder="" count="2" memberValueDatatype="130" unbalanced="0"/>
    <cacheHierarchy uniqueName="[InstructorTable].[Year of Exp]" caption="Year of Exp" attribute="1" defaultMemberUniqueName="[InstructorTable].[Year of Exp].[All]" allUniqueName="[InstructorTable].[Year of Exp].[All]" dimensionUniqueName="[InstructorTable]" displayFolder="" count="2" memberValueDatatype="20" unbalanced="0"/>
    <cacheHierarchy uniqueName="[InstructorTable].[Current Location]" caption="Current Location" attribute="1" defaultMemberUniqueName="[InstructorTable].[Current Location].[All]" allUniqueName="[InstructorTable].[Current Location].[All]" dimensionUniqueName="[InstructorTable]" displayFolder="" count="2" memberValueDatatype="130" unbalanced="0"/>
    <cacheHierarchy uniqueName="[CohortTable].[Date of the Session (Month Index)]" caption="Date of the Session (Month Index)" attribute="1" defaultMemberUniqueName="[CohortTable].[Date of the Session (Month Index)].[All]" allUniqueName="[CohortTable].[Date of the Session (Month Index)].[All]" dimensionUniqueName="[CohortTable]" displayFolder="" count="2" memberValueDatatype="20" unbalanced="0" hidden="1"/>
    <cacheHierarchy uniqueName="[CourseTable].[Course Start Date (Month Index)]" caption="Course Start Date (Month Index)" attribute="1" defaultMemberUniqueName="[CourseTable].[Course Start Date (Month Index)].[All]" allUniqueName="[CourseTable].[Course Start Date (Month Index)].[All]" dimensionUniqueName="[CourseTable]" displayFolder="" count="2" memberValueDatatype="20" unbalanced="0" hidden="1"/>
    <cacheHierarchy uniqueName="[CustomerTable].[Payment Date (Month Index)]" caption="Payment Date (Month Index)" attribute="1" defaultMemberUniqueName="[CustomerTable].[Payment Date (Month Index)].[All]" allUniqueName="[CustomerTable].[Payment Date (Month Index)].[All]" dimensionUniqueName="[CustomerTable]" displayFolder="" count="2" memberValueDatatype="20" unbalanced="0" hidden="1"/>
    <cacheHierarchy uniqueName="[Measures].[__XL_Count InstructorTable]" caption="__XL_Count InstructorTable" measure="1" displayFolder="" measureGroup="InstructorTable" count="0" hidden="1"/>
    <cacheHierarchy uniqueName="[Measures].[__XL_Count CustomerTable]" caption="__XL_Count CustomerTable" measure="1" displayFolder="" measureGroup="CustomerTable" count="0" hidden="1"/>
    <cacheHierarchy uniqueName="[Measures].[__XL_Count CourseTable]" caption="__XL_Count CourseTable" measure="1" displayFolder="" measureGroup="CourseTable" count="0" hidden="1"/>
    <cacheHierarchy uniqueName="[Measures].[__XL_Count CohortTable]" caption="__XL_Count CohortTable" measure="1" displayFolder="" measureGroup="CohortTable" count="0" hidden="1"/>
    <cacheHierarchy uniqueName="[Measures].[__No measures defined]" caption="__No measures defined" measure="1" displayFolder="" count="0" hidden="1"/>
    <cacheHierarchy uniqueName="[Measures].[Count of Cohort ID]" caption="Count of Cohort ID" measure="1" displayFolder="" measureGroup="CohortTable" count="0" hidden="1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Sum of Customer ID]" caption="Sum of Customer ID" measure="1" displayFolder="" measureGroup="CustomerTable" count="0" hidden="1">
      <extLst>
        <ext xmlns:x15="http://schemas.microsoft.com/office/spreadsheetml/2010/11/main" uri="{B97F6D7D-B522-45F9-BDA1-12C45D357490}">
          <x15:cacheHierarchy aggregatedColumn="26"/>
        </ext>
      </extLst>
    </cacheHierarchy>
    <cacheHierarchy uniqueName="[Measures].[Count of Customer ID]" caption="Count of Customer ID" measure="1" displayFolder="" measureGroup="CustomerTable" count="0" hidden="1">
      <extLst>
        <ext xmlns:x15="http://schemas.microsoft.com/office/spreadsheetml/2010/11/main" uri="{B97F6D7D-B522-45F9-BDA1-12C45D357490}">
          <x15:cacheHierarchy aggregatedColumn="26"/>
        </ext>
      </extLst>
    </cacheHierarchy>
    <cacheHierarchy uniqueName="[Measures].[Sum of Payment Amount]" caption="Sum of Payment Amount" measure="1" displayFolder="" measureGroup="CustomerTable" count="0" hidden="1">
      <extLst>
        <ext xmlns:x15="http://schemas.microsoft.com/office/spreadsheetml/2010/11/main" uri="{B97F6D7D-B522-45F9-BDA1-12C45D357490}">
          <x15:cacheHierarchy aggregatedColumn="33"/>
        </ext>
      </extLst>
    </cacheHierarchy>
    <cacheHierarchy uniqueName="[Measures].[Count of Payment Date]" caption="Count of Payment Date" measure="1" displayFolder="" measureGroup="CustomerTable" count="0" hidden="1">
      <extLst>
        <ext xmlns:x15="http://schemas.microsoft.com/office/spreadsheetml/2010/11/main" uri="{B97F6D7D-B522-45F9-BDA1-12C45D357490}">
          <x15:cacheHierarchy aggregatedColumn="31"/>
        </ext>
      </extLst>
    </cacheHierarchy>
    <cacheHierarchy uniqueName="[Measures].[Max of Payment Date]" caption="Max of Payment Date" measure="1" displayFolder="" measureGroup="CustomerTable" count="0" hidden="1">
      <extLst>
        <ext xmlns:x15="http://schemas.microsoft.com/office/spreadsheetml/2010/11/main" uri="{B97F6D7D-B522-45F9-BDA1-12C45D357490}">
          <x15:cacheHierarchy aggregatedColumn="31"/>
        </ext>
      </extLst>
    </cacheHierarchy>
    <cacheHierarchy uniqueName="[Measures].[Sum of Students Attendance]" caption="Sum of Students Attendance" measure="1" displayFolder="" measureGroup="CohortTable" count="0" hidden="1"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Count of Students Attendance]" caption="Count of Students Attendance" measure="1" displayFolder="" measureGroup="CohortTable" count="0" hidden="1"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Count of Channel of Acquisition]" caption="Count of Channel of Acquisition" measure="1" displayFolder="" measureGroup="CustomerTable" count="0" hidden="1">
      <extLst>
        <ext xmlns:x15="http://schemas.microsoft.com/office/spreadsheetml/2010/11/main" uri="{B97F6D7D-B522-45F9-BDA1-12C45D357490}">
          <x15:cacheHierarchy aggregatedColumn="34"/>
        </ext>
      </extLst>
    </cacheHierarchy>
    <cacheHierarchy uniqueName="[Measures].[Sum of Ins ID]" caption="Sum of Ins ID" measure="1" displayFolder="" measureGroup="InstructorTable" count="0" hidden="1">
      <extLst>
        <ext xmlns:x15="http://schemas.microsoft.com/office/spreadsheetml/2010/11/main" uri="{B97F6D7D-B522-45F9-BDA1-12C45D357490}">
          <x15:cacheHierarchy aggregatedColumn="44"/>
        </ext>
      </extLst>
    </cacheHierarchy>
    <cacheHierarchy uniqueName="[Measures].[Count of Ins ID]" caption="Count of Ins ID" measure="1" displayFolder="" measureGroup="InstructorTable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44"/>
        </ext>
      </extLst>
    </cacheHierarchy>
    <cacheHierarchy uniqueName="[Measures].[Count of Course Language]" caption="Count of Course Language" measure="1" displayFolder="" measureGroup="CourseTable" count="0" hidden="1">
      <extLst>
        <ext xmlns:x15="http://schemas.microsoft.com/office/spreadsheetml/2010/11/main" uri="{B97F6D7D-B522-45F9-BDA1-12C45D357490}">
          <x15:cacheHierarchy aggregatedColumn="12"/>
        </ext>
      </extLst>
    </cacheHierarchy>
    <cacheHierarchy uniqueName="[Measures].[Count of Payment Mode]" caption="Count of Payment Mode" measure="1" displayFolder="" measureGroup="CustomerTable" count="0" hidden="1">
      <extLst>
        <ext xmlns:x15="http://schemas.microsoft.com/office/spreadsheetml/2010/11/main" uri="{B97F6D7D-B522-45F9-BDA1-12C45D357490}">
          <x15:cacheHierarchy aggregatedColumn="30"/>
        </ext>
      </extLst>
    </cacheHierarchy>
    <cacheHierarchy uniqueName="[Measures].[Sum of Total No of Students]" caption="Sum of Total No of Students" measure="1" displayFolder="" measureGroup="CohortTable" count="0" hidden="1"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Count of Gender]" caption="Count of Gender" measure="1" displayFolder="" measureGroup="CustomerTable" count="0" hidden="1">
      <extLst>
        <ext xmlns:x15="http://schemas.microsoft.com/office/spreadsheetml/2010/11/main" uri="{B97F6D7D-B522-45F9-BDA1-12C45D357490}">
          <x15:cacheHierarchy aggregatedColumn="32"/>
        </ext>
      </extLst>
    </cacheHierarchy>
    <cacheHierarchy uniqueName="[Measures].[Sum of Customer Age]" caption="Sum of Customer Age" measure="1" displayFolder="" measureGroup="CustomerTable" count="0" hidden="1">
      <extLst>
        <ext xmlns:x15="http://schemas.microsoft.com/office/spreadsheetml/2010/11/main" uri="{B97F6D7D-B522-45F9-BDA1-12C45D357490}">
          <x15:cacheHierarchy aggregatedColumn="37"/>
        </ext>
      </extLst>
    </cacheHierarchy>
    <cacheHierarchy uniqueName="[Measures].[Count of Customer Age]" caption="Count of Customer Age" measure="1" displayFolder="" measureGroup="CustomerTable" count="0" hidden="1">
      <extLst>
        <ext xmlns:x15="http://schemas.microsoft.com/office/spreadsheetml/2010/11/main" uri="{B97F6D7D-B522-45F9-BDA1-12C45D357490}">
          <x15:cacheHierarchy aggregatedColumn="37"/>
        </ext>
      </extLst>
    </cacheHierarchy>
  </cacheHierarchies>
  <kpis count="0"/>
  <dimensions count="5">
    <dimension name="CohortTable" uniqueName="[CohortTable]" caption="CohortTable"/>
    <dimension name="CourseTable" uniqueName="[CourseTable]" caption="CourseTable"/>
    <dimension name="CustomerTable" uniqueName="[CustomerTable]" caption="CustomerTable"/>
    <dimension name="InstructorTable" uniqueName="[InstructorTable]" caption="InstructorTable"/>
    <dimension measure="1" name="Measures" uniqueName="[Measures]" caption="Measures"/>
  </dimensions>
  <measureGroups count="4">
    <measureGroup name="CohortTable" caption="CohortTable"/>
    <measureGroup name="CourseTable" caption="CourseTable"/>
    <measureGroup name="CustomerTable" caption="CustomerTable"/>
    <measureGroup name="InstructorTable" caption="InstructorTable"/>
  </measureGroups>
  <maps count="7">
    <map measureGroup="0" dimension="0"/>
    <map measureGroup="1" dimension="1"/>
    <map measureGroup="2" dimension="0"/>
    <map measureGroup="2" dimension="1"/>
    <map measureGroup="2" dimension="2"/>
    <map measureGroup="3" dimension="1"/>
    <map measureGroup="3" dimension="3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Dell" refreshedDate="45059.133138657409" backgroundQuery="1" createdVersion="8" refreshedVersion="8" minRefreshableVersion="3" recordCount="0" supportSubquery="1" supportAdvancedDrill="1" xr:uid="{620EC481-5ED6-4445-A604-C9A49A59107E}">
  <cacheSource type="external" connectionId="1"/>
  <cacheFields count="3">
    <cacheField name="[CourseTable].[Course ID].[Course ID]" caption="Course ID" numFmtId="0" hierarchy="9" level="1">
      <sharedItems containsSemiMixedTypes="0" containsString="0" containsNumber="1" containsInteger="1" minValue="32625" maxValue="32645" count="21">
        <n v="32625"/>
        <n v="32626"/>
        <n v="32627"/>
        <n v="32628"/>
        <n v="32629"/>
        <n v="32630"/>
        <n v="32631"/>
        <n v="32632"/>
        <n v="32633"/>
        <n v="32634"/>
        <n v="32635"/>
        <n v="32636"/>
        <n v="32637"/>
        <n v="32638"/>
        <n v="32639"/>
        <n v="32640"/>
        <n v="32641"/>
        <n v="32642"/>
        <n v="32643"/>
        <n v="32644"/>
        <n v="32645"/>
      </sharedItems>
      <extLst>
        <ext xmlns:x15="http://schemas.microsoft.com/office/spreadsheetml/2010/11/main" uri="{4F2E5C28-24EA-4eb8-9CBF-B6C8F9C3D259}">
          <x15:cachedUniqueNames>
            <x15:cachedUniqueName index="0" name="[CourseTable].[Course ID].&amp;[32625]"/>
            <x15:cachedUniqueName index="1" name="[CourseTable].[Course ID].&amp;[32626]"/>
            <x15:cachedUniqueName index="2" name="[CourseTable].[Course ID].&amp;[32627]"/>
            <x15:cachedUniqueName index="3" name="[CourseTable].[Course ID].&amp;[32628]"/>
            <x15:cachedUniqueName index="4" name="[CourseTable].[Course ID].&amp;[32629]"/>
            <x15:cachedUniqueName index="5" name="[CourseTable].[Course ID].&amp;[32630]"/>
            <x15:cachedUniqueName index="6" name="[CourseTable].[Course ID].&amp;[32631]"/>
            <x15:cachedUniqueName index="7" name="[CourseTable].[Course ID].&amp;[32632]"/>
            <x15:cachedUniqueName index="8" name="[CourseTable].[Course ID].&amp;[32633]"/>
            <x15:cachedUniqueName index="9" name="[CourseTable].[Course ID].&amp;[32634]"/>
            <x15:cachedUniqueName index="10" name="[CourseTable].[Course ID].&amp;[32635]"/>
            <x15:cachedUniqueName index="11" name="[CourseTable].[Course ID].&amp;[32636]"/>
            <x15:cachedUniqueName index="12" name="[CourseTable].[Course ID].&amp;[32637]"/>
            <x15:cachedUniqueName index="13" name="[CourseTable].[Course ID].&amp;[32638]"/>
            <x15:cachedUniqueName index="14" name="[CourseTable].[Course ID].&amp;[32639]"/>
            <x15:cachedUniqueName index="15" name="[CourseTable].[Course ID].&amp;[32640]"/>
            <x15:cachedUniqueName index="16" name="[CourseTable].[Course ID].&amp;[32641]"/>
            <x15:cachedUniqueName index="17" name="[CourseTable].[Course ID].&amp;[32642]"/>
            <x15:cachedUniqueName index="18" name="[CourseTable].[Course ID].&amp;[32643]"/>
            <x15:cachedUniqueName index="19" name="[CourseTable].[Course ID].&amp;[32644]"/>
            <x15:cachedUniqueName index="20" name="[CourseTable].[Course ID].&amp;[32645]"/>
          </x15:cachedUniqueNames>
        </ext>
      </extLst>
    </cacheField>
    <cacheField name="[Measures].[Sum of Payment Amount]" caption="Sum of Payment Amount" numFmtId="0" hierarchy="64" level="32767"/>
    <cacheField name="[CourseTable].[Course Name].[Course Name]" caption="Course Name" numFmtId="0" hierarchy="10" level="1">
      <sharedItems count="3">
        <s v="Lakshya"/>
        <s v="Pragati (PCM)"/>
        <s v="Sarthak"/>
      </sharedItems>
    </cacheField>
  </cacheFields>
  <cacheHierarchies count="78">
    <cacheHierarchy uniqueName="[CohortTable].[Course ID]" caption="Course ID" attribute="1" defaultMemberUniqueName="[CohortTable].[Course ID].[All]" allUniqueName="[CohortTable].[Course ID].[All]" dimensionUniqueName="[CohortTable]" displayFolder="" count="0" memberValueDatatype="20" unbalanced="0"/>
    <cacheHierarchy uniqueName="[CohortTable].[Cohort ID]" caption="Cohort ID" attribute="1" defaultMemberUniqueName="[CohortTable].[Cohort ID].[All]" allUniqueName="[CohortTable].[Cohort ID].[All]" dimensionUniqueName="[CohortTable]" displayFolder="" count="0" memberValueDatatype="130" unbalanced="0"/>
    <cacheHierarchy uniqueName="[CohortTable].[Total No of Students]" caption="Total No of Students" attribute="1" defaultMemberUniqueName="[CohortTable].[Total No of Students].[All]" allUniqueName="[CohortTable].[Total No of Students].[All]" dimensionUniqueName="[CohortTable]" displayFolder="" count="0" memberValueDatatype="20" unbalanced="0"/>
    <cacheHierarchy uniqueName="[CohortTable].[Students Attendance]" caption="Students Attendance" attribute="1" defaultMemberUniqueName="[CohortTable].[Students Attendance].[All]" allUniqueName="[CohortTable].[Students Attendance].[All]" dimensionUniqueName="[CohortTable]" displayFolder="" count="0" memberValueDatatype="20" unbalanced="0"/>
    <cacheHierarchy uniqueName="[CohortTable].[Date of the Session]" caption="Date of the Session" attribute="1" time="1" defaultMemberUniqueName="[CohortTable].[Date of the Session].[All]" allUniqueName="[CohortTable].[Date of the Session].[All]" dimensionUniqueName="[CohortTable]" displayFolder="" count="0" memberValueDatatype="7" unbalanced="0"/>
    <cacheHierarchy uniqueName="[CohortTable].[Start Time of Live Sessions]" caption="Start Time of Live Sessions" attribute="1" time="1" defaultMemberUniqueName="[CohortTable].[Start Time of Live Sessions].[All]" allUniqueName="[CohortTable].[Start Time of Live Sessions].[All]" dimensionUniqueName="[CohortTable]" displayFolder="" count="0" memberValueDatatype="7" unbalanced="0"/>
    <cacheHierarchy uniqueName="[CohortTable].[End Time of Live Session]" caption="End Time of Live Session" attribute="1" time="1" defaultMemberUniqueName="[CohortTable].[End Time of Live Session].[All]" allUniqueName="[CohortTable].[End Time of Live Session].[All]" dimensionUniqueName="[CohortTable]" displayFolder="" count="0" memberValueDatatype="7" unbalanced="0"/>
    <cacheHierarchy uniqueName="[CohortTable].[Instruction Location]" caption="Instruction Location" attribute="1" defaultMemberUniqueName="[CohortTable].[Instruction Location].[All]" allUniqueName="[CohortTable].[Instruction Location].[All]" dimensionUniqueName="[CohortTable]" displayFolder="" count="0" memberValueDatatype="130" unbalanced="0"/>
    <cacheHierarchy uniqueName="[CohortTable].[Date of the Session (Month)]" caption="Date of the Session (Month)" attribute="1" defaultMemberUniqueName="[CohortTable].[Date of the Session (Month)].[All]" allUniqueName="[CohortTable].[Date of the Session (Month)].[All]" dimensionUniqueName="[CohortTable]" displayFolder="" count="0" memberValueDatatype="130" unbalanced="0"/>
    <cacheHierarchy uniqueName="[CourseTable].[Course ID]" caption="Course ID" attribute="1" defaultMemberUniqueName="[CourseTable].[Course ID].[All]" allUniqueName="[CourseTable].[Course ID].[All]" dimensionUniqueName="[CourseTable]" displayFolder="" count="2" memberValueDatatype="20" unbalanced="0">
      <fieldsUsage count="2">
        <fieldUsage x="-1"/>
        <fieldUsage x="0"/>
      </fieldsUsage>
    </cacheHierarchy>
    <cacheHierarchy uniqueName="[CourseTable].[Course Name]" caption="Course Name" attribute="1" defaultMemberUniqueName="[CourseTable].[Course Name].[All]" allUniqueName="[CourseTable].[Course Name].[All]" dimensionUniqueName="[CourseTable]" displayFolder="" count="2" memberValueDatatype="130" unbalanced="0">
      <fieldsUsage count="2">
        <fieldUsage x="-1"/>
        <fieldUsage x="2"/>
      </fieldsUsage>
    </cacheHierarchy>
    <cacheHierarchy uniqueName="[CourseTable].[Course Duration(Months)]" caption="Course Duration(Months)" attribute="1" defaultMemberUniqueName="[CourseTable].[Course Duration(Months)].[All]" allUniqueName="[CourseTable].[Course Duration(Months)].[All]" dimensionUniqueName="[CourseTable]" displayFolder="" count="0" memberValueDatatype="20" unbalanced="0"/>
    <cacheHierarchy uniqueName="[CourseTable].[Course Language]" caption="Course Language" attribute="1" defaultMemberUniqueName="[CourseTable].[Course Language].[All]" allUniqueName="[CourseTable].[Course Language].[All]" dimensionUniqueName="[CourseTable]" displayFolder="" count="0" memberValueDatatype="130" unbalanced="0"/>
    <cacheHierarchy uniqueName="[CourseTable].[Course Mentor]" caption="Course Mentor" attribute="1" defaultMemberUniqueName="[CourseTable].[Course Mentor].[All]" allUniqueName="[CourseTable].[Course Mentor].[All]" dimensionUniqueName="[CourseTable]" displayFolder="" count="0" memberValueDatatype="130" unbalanced="0"/>
    <cacheHierarchy uniqueName="[CourseTable].[No of Live Classes]" caption="No of Live Classes" attribute="1" defaultMemberUniqueName="[CourseTable].[No of Live Classes].[All]" allUniqueName="[CourseTable].[No of Live Classes].[All]" dimensionUniqueName="[CourseTable]" displayFolder="" count="0" memberValueDatatype="20" unbalanced="0"/>
    <cacheHierarchy uniqueName="[CourseTable].[Course Content Duration]" caption="Course Content Duration" attribute="1" defaultMemberUniqueName="[CourseTable].[Course Content Duration].[All]" allUniqueName="[CourseTable].[Course Content Duration].[All]" dimensionUniqueName="[CourseTable]" displayFolder="" count="0" memberValueDatatype="20" unbalanced="0"/>
    <cacheHierarchy uniqueName="[CourseTable].[Course Subject]" caption="Course Subject" attribute="1" defaultMemberUniqueName="[CourseTable].[Course Subject].[All]" allUniqueName="[CourseTable].[Course Subject].[All]" dimensionUniqueName="[CourseTable]" displayFolder="" count="0" memberValueDatatype="130" unbalanced="0"/>
    <cacheHierarchy uniqueName="[CourseTable].[Course Original Price]" caption="Course Original Price" attribute="1" defaultMemberUniqueName="[CourseTable].[Course Original Price].[All]" allUniqueName="[CourseTable].[Course Original Price].[All]" dimensionUniqueName="[CourseTable]" displayFolder="" count="0" memberValueDatatype="20" unbalanced="0"/>
    <cacheHierarchy uniqueName="[CourseTable].[Course Type]" caption="Course Type" attribute="1" defaultMemberUniqueName="[CourseTable].[Course Type].[All]" allUniqueName="[CourseTable].[Course Type].[All]" dimensionUniqueName="[CourseTable]" displayFolder="" count="0" memberValueDatatype="130" unbalanced="0"/>
    <cacheHierarchy uniqueName="[CourseTable].[Course Quiz Questions]" caption="Course Quiz Questions" attribute="1" defaultMemberUniqueName="[CourseTable].[Course Quiz Questions].[All]" allUniqueName="[CourseTable].[Course Quiz Questions].[All]" dimensionUniqueName="[CourseTable]" displayFolder="" count="0" memberValueDatatype="20" unbalanced="0"/>
    <cacheHierarchy uniqueName="[CourseTable].[Course Resources]" caption="Course Resources" attribute="1" defaultMemberUniqueName="[CourseTable].[Course Resources].[All]" allUniqueName="[CourseTable].[Course Resources].[All]" dimensionUniqueName="[CourseTable]" displayFolder="" count="0" memberValueDatatype="130" unbalanced="0"/>
    <cacheHierarchy uniqueName="[CourseTable].[Doubt Session]" caption="Doubt Session" attribute="1" defaultMemberUniqueName="[CourseTable].[Doubt Session].[All]" allUniqueName="[CourseTable].[Doubt Session].[All]" dimensionUniqueName="[CourseTable]" displayFolder="" count="0" memberValueDatatype="130" unbalanced="0"/>
    <cacheHierarchy uniqueName="[CourseTable].[Course Start Date]" caption="Course Start Date" attribute="1" time="1" defaultMemberUniqueName="[CourseTable].[Course Start Date].[All]" allUniqueName="[CourseTable].[Course Start Date].[All]" dimensionUniqueName="[CourseTable]" displayFolder="" count="0" memberValueDatatype="7" unbalanced="0"/>
    <cacheHierarchy uniqueName="[CourseTable].[Course End Date]" caption="Course End Date" attribute="1" time="1" defaultMemberUniqueName="[CourseTable].[Course End Date].[All]" allUniqueName="[CourseTable].[Course End Date].[All]" dimensionUniqueName="[CourseTable]" displayFolder="" count="0" memberValueDatatype="7" unbalanced="0"/>
    <cacheHierarchy uniqueName="[CourseTable].[Course Price Categorization]" caption="Course Price Categorization" attribute="1" defaultMemberUniqueName="[CourseTable].[Course Price Categorization].[All]" allUniqueName="[CourseTable].[Course Price Categorization].[All]" dimensionUniqueName="[CourseTable]" displayFolder="" count="0" memberValueDatatype="130" unbalanced="0"/>
    <cacheHierarchy uniqueName="[CourseTable].[Course Start Date (Month)]" caption="Course Start Date (Month)" attribute="1" defaultMemberUniqueName="[CourseTable].[Course Start Date (Month)].[All]" allUniqueName="[CourseTable].[Course Start Date (Month)].[All]" dimensionUniqueName="[CourseTable]" displayFolder="" count="0" memberValueDatatype="130" unbalanced="0"/>
    <cacheHierarchy uniqueName="[CustomerTable].[Customer ID]" caption="Customer ID" attribute="1" defaultMemberUniqueName="[CustomerTable].[Customer ID].[All]" allUniqueName="[CustomerTable].[Customer ID].[All]" dimensionUniqueName="[CustomerTable]" displayFolder="" count="0" memberValueDatatype="20" unbalanced="0"/>
    <cacheHierarchy uniqueName="[CustomerTable].[Customer Name]" caption="Customer Name" attribute="1" defaultMemberUniqueName="[CustomerTable].[Customer Name].[All]" allUniqueName="[CustomerTable].[Customer Name].[All]" dimensionUniqueName="[CustomerTable]" displayFolder="" count="0" memberValueDatatype="130" unbalanced="0"/>
    <cacheHierarchy uniqueName="[CustomerTable].[Customer Contact Number]" caption="Customer Contact Number" attribute="1" defaultMemberUniqueName="[CustomerTable].[Customer Contact Number].[All]" allUniqueName="[CustomerTable].[Customer Contact Number].[All]" dimensionUniqueName="[CustomerTable]" displayFolder="" count="0" memberValueDatatype="5" unbalanced="0"/>
    <cacheHierarchy uniqueName="[CustomerTable].[Customer Email]" caption="Customer Email" attribute="1" defaultMemberUniqueName="[CustomerTable].[Customer Email].[All]" allUniqueName="[CustomerTable].[Customer Email].[All]" dimensionUniqueName="[CustomerTable]" displayFolder="" count="0" memberValueDatatype="130" unbalanced="0"/>
    <cacheHierarchy uniqueName="[CustomerTable].[Payment Mode]" caption="Payment Mode" attribute="1" defaultMemberUniqueName="[CustomerTable].[Payment Mode].[All]" allUniqueName="[CustomerTable].[Payment Mode].[All]" dimensionUniqueName="[CustomerTable]" displayFolder="" count="0" memberValueDatatype="130" unbalanced="0"/>
    <cacheHierarchy uniqueName="[CustomerTable].[Payment Date]" caption="Payment Date" attribute="1" time="1" defaultMemberUniqueName="[CustomerTable].[Payment Date].[All]" allUniqueName="[CustomerTable].[Payment Date].[All]" dimensionUniqueName="[CustomerTable]" displayFolder="" count="0" memberValueDatatype="7" unbalanced="0"/>
    <cacheHierarchy uniqueName="[CustomerTable].[Gender]" caption="Gender" attribute="1" defaultMemberUniqueName="[CustomerTable].[Gender].[All]" allUniqueName="[CustomerTable].[Gender].[All]" dimensionUniqueName="[CustomerTable]" displayFolder="" count="0" memberValueDatatype="130" unbalanced="0"/>
    <cacheHierarchy uniqueName="[CustomerTable].[Payment Amount]" caption="Payment Amount" attribute="1" defaultMemberUniqueName="[CustomerTable].[Payment Amount].[All]" allUniqueName="[CustomerTable].[Payment Amount].[All]" dimensionUniqueName="[CustomerTable]" displayFolder="" count="0" memberValueDatatype="20" unbalanced="0"/>
    <cacheHierarchy uniqueName="[CustomerTable].[Channel of Acquisition]" caption="Channel of Acquisition" attribute="1" defaultMemberUniqueName="[CustomerTable].[Channel of Acquisition].[All]" allUniqueName="[CustomerTable].[Channel of Acquisition].[All]" dimensionUniqueName="[CustomerTable]" displayFolder="" count="0" memberValueDatatype="130" unbalanced="0"/>
    <cacheHierarchy uniqueName="[CustomerTable].[Customer State]" caption="Customer State" attribute="1" defaultMemberUniqueName="[CustomerTable].[Customer State].[All]" allUniqueName="[CustomerTable].[Customer State].[All]" dimensionUniqueName="[CustomerTable]" displayFolder="" count="0" memberValueDatatype="130" unbalanced="0"/>
    <cacheHierarchy uniqueName="[CustomerTable].[Customer Address]" caption="Customer Address" attribute="1" defaultMemberUniqueName="[CustomerTable].[Customer Address].[All]" allUniqueName="[CustomerTable].[Customer Address].[All]" dimensionUniqueName="[CustomerTable]" displayFolder="" count="0" memberValueDatatype="130" unbalanced="0"/>
    <cacheHierarchy uniqueName="[CustomerTable].[Customer Age]" caption="Customer Age" attribute="1" defaultMemberUniqueName="[CustomerTable].[Customer Age].[All]" allUniqueName="[CustomerTable].[Customer Age].[All]" dimensionUniqueName="[CustomerTable]" displayFolder="" count="0" memberValueDatatype="20" unbalanced="0"/>
    <cacheHierarchy uniqueName="[CustomerTable].[Customer Primary Language]" caption="Customer Primary Language" attribute="1" defaultMemberUniqueName="[CustomerTable].[Customer Primary Language].[All]" allUniqueName="[CustomerTable].[Customer Primary Language].[All]" dimensionUniqueName="[CustomerTable]" displayFolder="" count="0" memberValueDatatype="130" unbalanced="0"/>
    <cacheHierarchy uniqueName="[CustomerTable].[Customer Medium of Study]" caption="Customer Medium of Study" attribute="1" defaultMemberUniqueName="[CustomerTable].[Customer Medium of Study].[All]" allUniqueName="[CustomerTable].[Customer Medium of Study].[All]" dimensionUniqueName="[CustomerTable]" displayFolder="" count="0" memberValueDatatype="130" unbalanced="0"/>
    <cacheHierarchy uniqueName="[CustomerTable].[Course ID]" caption="Course ID" attribute="1" defaultMemberUniqueName="[CustomerTable].[Course ID].[All]" allUniqueName="[CustomerTable].[Course ID].[All]" dimensionUniqueName="[CustomerTable]" displayFolder="" count="0" memberValueDatatype="20" unbalanced="0"/>
    <cacheHierarchy uniqueName="[CustomerTable].[Payment Date (Year)]" caption="Payment Date (Year)" attribute="1" defaultMemberUniqueName="[CustomerTable].[Payment Date (Year)].[All]" allUniqueName="[CustomerTable].[Payment Date (Year)].[All]" dimensionUniqueName="[CustomerTable]" displayFolder="" count="0" memberValueDatatype="130" unbalanced="0"/>
    <cacheHierarchy uniqueName="[CustomerTable].[Payment Date (Quarter)]" caption="Payment Date (Quarter)" attribute="1" defaultMemberUniqueName="[CustomerTable].[Payment Date (Quarter)].[All]" allUniqueName="[CustomerTable].[Payment Date (Quarter)].[All]" dimensionUniqueName="[CustomerTable]" displayFolder="" count="0" memberValueDatatype="130" unbalanced="0"/>
    <cacheHierarchy uniqueName="[CustomerTable].[Payment Date (Month)]" caption="Payment Date (Month)" attribute="1" defaultMemberUniqueName="[CustomerTable].[Payment Date (Month)].[All]" allUniqueName="[CustomerTable].[Payment Date (Month)].[All]" dimensionUniqueName="[CustomerTable]" displayFolder="" count="0" memberValueDatatype="130" unbalanced="0"/>
    <cacheHierarchy uniqueName="[InstructorTable].[Ins ID]" caption="Ins ID" attribute="1" defaultMemberUniqueName="[InstructorTable].[Ins ID].[All]" allUniqueName="[InstructorTable].[Ins ID].[All]" dimensionUniqueName="[InstructorTable]" displayFolder="" count="0" memberValueDatatype="20" unbalanced="0"/>
    <cacheHierarchy uniqueName="[InstructorTable].[Name]" caption="Name" attribute="1" defaultMemberUniqueName="[InstructorTable].[Name].[All]" allUniqueName="[InstructorTable].[Name].[All]" dimensionUniqueName="[InstructorTable]" displayFolder="" count="0" memberValueDatatype="130" unbalanced="0"/>
    <cacheHierarchy uniqueName="[InstructorTable].[Primary Subject]" caption="Primary Subject" attribute="1" defaultMemberUniqueName="[InstructorTable].[Primary Subject].[All]" allUniqueName="[InstructorTable].[Primary Subject].[All]" dimensionUniqueName="[InstructorTable]" displayFolder="" count="0" memberValueDatatype="130" unbalanced="0"/>
    <cacheHierarchy uniqueName="[InstructorTable].[Secondary Subject]" caption="Secondary Subject" attribute="1" defaultMemberUniqueName="[InstructorTable].[Secondary Subject].[All]" allUniqueName="[InstructorTable].[Secondary Subject].[All]" dimensionUniqueName="[InstructorTable]" displayFolder="" count="0" memberValueDatatype="130" unbalanced="0"/>
    <cacheHierarchy uniqueName="[InstructorTable].[Age]" caption="Age" attribute="1" defaultMemberUniqueName="[InstructorTable].[Age].[All]" allUniqueName="[InstructorTable].[Age].[All]" dimensionUniqueName="[InstructorTable]" displayFolder="" count="0" memberValueDatatype="20" unbalanced="0"/>
    <cacheHierarchy uniqueName="[InstructorTable].[Gender]" caption="Gender" attribute="1" defaultMemberUniqueName="[InstructorTable].[Gender].[All]" allUniqueName="[InstructorTable].[Gender].[All]" dimensionUniqueName="[InstructorTable]" displayFolder="" count="0" memberValueDatatype="130" unbalanced="0"/>
    <cacheHierarchy uniqueName="[InstructorTable].[Language of Instruction]" caption="Language of Instruction" attribute="1" defaultMemberUniqueName="[InstructorTable].[Language of Instruction].[All]" allUniqueName="[InstructorTable].[Language of Instruction].[All]" dimensionUniqueName="[InstructorTable]" displayFolder="" count="0" memberValueDatatype="130" unbalanced="0"/>
    <cacheHierarchy uniqueName="[InstructorTable].[Year of Exp]" caption="Year of Exp" attribute="1" defaultMemberUniqueName="[InstructorTable].[Year of Exp].[All]" allUniqueName="[InstructorTable].[Year of Exp].[All]" dimensionUniqueName="[InstructorTable]" displayFolder="" count="0" memberValueDatatype="20" unbalanced="0"/>
    <cacheHierarchy uniqueName="[InstructorTable].[Current Location]" caption="Current Location" attribute="1" defaultMemberUniqueName="[InstructorTable].[Current Location].[All]" allUniqueName="[InstructorTable].[Current Location].[All]" dimensionUniqueName="[InstructorTable]" displayFolder="" count="0" memberValueDatatype="130" unbalanced="0"/>
    <cacheHierarchy uniqueName="[CohortTable].[Date of the Session (Month Index)]" caption="Date of the Session (Month Index)" attribute="1" defaultMemberUniqueName="[CohortTable].[Date of the Session (Month Index)].[All]" allUniqueName="[CohortTable].[Date of the Session (Month Index)].[All]" dimensionUniqueName="[CohortTable]" displayFolder="" count="0" memberValueDatatype="20" unbalanced="0" hidden="1"/>
    <cacheHierarchy uniqueName="[CourseTable].[Course Start Date (Month Index)]" caption="Course Start Date (Month Index)" attribute="1" defaultMemberUniqueName="[CourseTable].[Course Start Date (Month Index)].[All]" allUniqueName="[CourseTable].[Course Start Date (Month Index)].[All]" dimensionUniqueName="[CourseTable]" displayFolder="" count="0" memberValueDatatype="20" unbalanced="0" hidden="1"/>
    <cacheHierarchy uniqueName="[CustomerTable].[Payment Date (Month Index)]" caption="Payment Date (Month Index)" attribute="1" defaultMemberUniqueName="[CustomerTable].[Payment Date (Month Index)].[All]" allUniqueName="[CustomerTable].[Payment Date (Month Index)].[All]" dimensionUniqueName="[CustomerTable]" displayFolder="" count="0" memberValueDatatype="20" unbalanced="0" hidden="1"/>
    <cacheHierarchy uniqueName="[Measures].[__XL_Count InstructorTable]" caption="__XL_Count InstructorTable" measure="1" displayFolder="" measureGroup="InstructorTable" count="0" hidden="1"/>
    <cacheHierarchy uniqueName="[Measures].[__XL_Count CustomerTable]" caption="__XL_Count CustomerTable" measure="1" displayFolder="" measureGroup="CustomerTable" count="0" hidden="1"/>
    <cacheHierarchy uniqueName="[Measures].[__XL_Count CourseTable]" caption="__XL_Count CourseTable" measure="1" displayFolder="" measureGroup="CourseTable" count="0" hidden="1"/>
    <cacheHierarchy uniqueName="[Measures].[__XL_Count CohortTable]" caption="__XL_Count CohortTable" measure="1" displayFolder="" measureGroup="CohortTable" count="0" hidden="1"/>
    <cacheHierarchy uniqueName="[Measures].[__No measures defined]" caption="__No measures defined" measure="1" displayFolder="" count="0" hidden="1"/>
    <cacheHierarchy uniqueName="[Measures].[Count of Cohort ID]" caption="Count of Cohort ID" measure="1" displayFolder="" measureGroup="CohortTable" count="0" hidden="1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Sum of Customer ID]" caption="Sum of Customer ID" measure="1" displayFolder="" measureGroup="CustomerTable" count="0" hidden="1">
      <extLst>
        <ext xmlns:x15="http://schemas.microsoft.com/office/spreadsheetml/2010/11/main" uri="{B97F6D7D-B522-45F9-BDA1-12C45D357490}">
          <x15:cacheHierarchy aggregatedColumn="26"/>
        </ext>
      </extLst>
    </cacheHierarchy>
    <cacheHierarchy uniqueName="[Measures].[Count of Customer ID]" caption="Count of Customer ID" measure="1" displayFolder="" measureGroup="CustomerTable" count="0" hidden="1">
      <extLst>
        <ext xmlns:x15="http://schemas.microsoft.com/office/spreadsheetml/2010/11/main" uri="{B97F6D7D-B522-45F9-BDA1-12C45D357490}">
          <x15:cacheHierarchy aggregatedColumn="26"/>
        </ext>
      </extLst>
    </cacheHierarchy>
    <cacheHierarchy uniqueName="[Measures].[Sum of Payment Amount]" caption="Sum of Payment Amount" measure="1" displayFolder="" measureGroup="CustomerTable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33"/>
        </ext>
      </extLst>
    </cacheHierarchy>
    <cacheHierarchy uniqueName="[Measures].[Count of Payment Date]" caption="Count of Payment Date" measure="1" displayFolder="" measureGroup="CustomerTable" count="0" hidden="1">
      <extLst>
        <ext xmlns:x15="http://schemas.microsoft.com/office/spreadsheetml/2010/11/main" uri="{B97F6D7D-B522-45F9-BDA1-12C45D357490}">
          <x15:cacheHierarchy aggregatedColumn="31"/>
        </ext>
      </extLst>
    </cacheHierarchy>
    <cacheHierarchy uniqueName="[Measures].[Max of Payment Date]" caption="Max of Payment Date" measure="1" displayFolder="" measureGroup="CustomerTable" count="0" hidden="1">
      <extLst>
        <ext xmlns:x15="http://schemas.microsoft.com/office/spreadsheetml/2010/11/main" uri="{B97F6D7D-B522-45F9-BDA1-12C45D357490}">
          <x15:cacheHierarchy aggregatedColumn="31"/>
        </ext>
      </extLst>
    </cacheHierarchy>
    <cacheHierarchy uniqueName="[Measures].[Sum of Students Attendance]" caption="Sum of Students Attendance" measure="1" displayFolder="" measureGroup="CohortTable" count="0" hidden="1"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Count of Students Attendance]" caption="Count of Students Attendance" measure="1" displayFolder="" measureGroup="CohortTable" count="0" hidden="1"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Count of Channel of Acquisition]" caption="Count of Channel of Acquisition" measure="1" displayFolder="" measureGroup="CustomerTable" count="0" hidden="1">
      <extLst>
        <ext xmlns:x15="http://schemas.microsoft.com/office/spreadsheetml/2010/11/main" uri="{B97F6D7D-B522-45F9-BDA1-12C45D357490}">
          <x15:cacheHierarchy aggregatedColumn="34"/>
        </ext>
      </extLst>
    </cacheHierarchy>
    <cacheHierarchy uniqueName="[Measures].[Sum of Ins ID]" caption="Sum of Ins ID" measure="1" displayFolder="" measureGroup="InstructorTable" count="0" hidden="1">
      <extLst>
        <ext xmlns:x15="http://schemas.microsoft.com/office/spreadsheetml/2010/11/main" uri="{B97F6D7D-B522-45F9-BDA1-12C45D357490}">
          <x15:cacheHierarchy aggregatedColumn="44"/>
        </ext>
      </extLst>
    </cacheHierarchy>
    <cacheHierarchy uniqueName="[Measures].[Count of Ins ID]" caption="Count of Ins ID" measure="1" displayFolder="" measureGroup="InstructorTable" count="0" hidden="1">
      <extLst>
        <ext xmlns:x15="http://schemas.microsoft.com/office/spreadsheetml/2010/11/main" uri="{B97F6D7D-B522-45F9-BDA1-12C45D357490}">
          <x15:cacheHierarchy aggregatedColumn="44"/>
        </ext>
      </extLst>
    </cacheHierarchy>
    <cacheHierarchy uniqueName="[Measures].[Count of Course Language]" caption="Count of Course Language" measure="1" displayFolder="" measureGroup="CourseTable" count="0" hidden="1">
      <extLst>
        <ext xmlns:x15="http://schemas.microsoft.com/office/spreadsheetml/2010/11/main" uri="{B97F6D7D-B522-45F9-BDA1-12C45D357490}">
          <x15:cacheHierarchy aggregatedColumn="12"/>
        </ext>
      </extLst>
    </cacheHierarchy>
    <cacheHierarchy uniqueName="[Measures].[Count of Payment Mode]" caption="Count of Payment Mode" measure="1" displayFolder="" measureGroup="CustomerTable" count="0" hidden="1">
      <extLst>
        <ext xmlns:x15="http://schemas.microsoft.com/office/spreadsheetml/2010/11/main" uri="{B97F6D7D-B522-45F9-BDA1-12C45D357490}">
          <x15:cacheHierarchy aggregatedColumn="30"/>
        </ext>
      </extLst>
    </cacheHierarchy>
    <cacheHierarchy uniqueName="[Measures].[Sum of Total No of Students]" caption="Sum of Total No of Students" measure="1" displayFolder="" measureGroup="CohortTable" count="0" hidden="1"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Count of Gender]" caption="Count of Gender" measure="1" displayFolder="" measureGroup="CustomerTable" count="0" hidden="1">
      <extLst>
        <ext xmlns:x15="http://schemas.microsoft.com/office/spreadsheetml/2010/11/main" uri="{B97F6D7D-B522-45F9-BDA1-12C45D357490}">
          <x15:cacheHierarchy aggregatedColumn="32"/>
        </ext>
      </extLst>
    </cacheHierarchy>
    <cacheHierarchy uniqueName="[Measures].[Sum of Customer Age]" caption="Sum of Customer Age" measure="1" displayFolder="" measureGroup="CustomerTable" count="0" hidden="1">
      <extLst>
        <ext xmlns:x15="http://schemas.microsoft.com/office/spreadsheetml/2010/11/main" uri="{B97F6D7D-B522-45F9-BDA1-12C45D357490}">
          <x15:cacheHierarchy aggregatedColumn="37"/>
        </ext>
      </extLst>
    </cacheHierarchy>
    <cacheHierarchy uniqueName="[Measures].[Count of Customer Age]" caption="Count of Customer Age" measure="1" displayFolder="" measureGroup="CustomerTable" count="0" hidden="1">
      <extLst>
        <ext xmlns:x15="http://schemas.microsoft.com/office/spreadsheetml/2010/11/main" uri="{B97F6D7D-B522-45F9-BDA1-12C45D357490}">
          <x15:cacheHierarchy aggregatedColumn="37"/>
        </ext>
      </extLst>
    </cacheHierarchy>
  </cacheHierarchies>
  <kpis count="0"/>
  <dimensions count="5">
    <dimension name="CohortTable" uniqueName="[CohortTable]" caption="CohortTable"/>
    <dimension name="CourseTable" uniqueName="[CourseTable]" caption="CourseTable"/>
    <dimension name="CustomerTable" uniqueName="[CustomerTable]" caption="CustomerTable"/>
    <dimension name="InstructorTable" uniqueName="[InstructorTable]" caption="InstructorTable"/>
    <dimension measure="1" name="Measures" uniqueName="[Measures]" caption="Measures"/>
  </dimensions>
  <measureGroups count="4">
    <measureGroup name="CohortTable" caption="CohortTable"/>
    <measureGroup name="CourseTable" caption="CourseTable"/>
    <measureGroup name="CustomerTable" caption="CustomerTable"/>
    <measureGroup name="InstructorTable" caption="InstructorTable"/>
  </measureGroups>
  <maps count="7">
    <map measureGroup="0" dimension="0"/>
    <map measureGroup="1" dimension="1"/>
    <map measureGroup="2" dimension="0"/>
    <map measureGroup="2" dimension="1"/>
    <map measureGroup="2" dimension="2"/>
    <map measureGroup="3" dimension="1"/>
    <map measureGroup="3" dimension="3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Dell" refreshedDate="45059.133136458331" backgroundQuery="1" createdVersion="8" refreshedVersion="8" minRefreshableVersion="3" recordCount="0" supportSubquery="1" supportAdvancedDrill="1" xr:uid="{F49AF5E2-DF0C-4165-99A7-F62429B7C931}">
  <cacheSource type="external" connectionId="1"/>
  <cacheFields count="2">
    <cacheField name="[CourseTable].[Course Start Date (Month)].[Course Start Date (Month)]" caption="Course Start Date (Month)" numFmtId="0" hierarchy="25" level="1">
      <sharedItems count="5">
        <s v="Jan"/>
        <s v="Feb"/>
        <s v="Mar"/>
        <s v="Apr"/>
        <s v="May"/>
      </sharedItems>
    </cacheField>
    <cacheField name="[Measures].[Sum of Payment Amount]" caption="Sum of Payment Amount" numFmtId="0" hierarchy="64" level="32767"/>
  </cacheFields>
  <cacheHierarchies count="78">
    <cacheHierarchy uniqueName="[CohortTable].[Course ID]" caption="Course ID" attribute="1" defaultMemberUniqueName="[CohortTable].[Course ID].[All]" allUniqueName="[CohortTable].[Course ID].[All]" dimensionUniqueName="[CohortTable]" displayFolder="" count="0" memberValueDatatype="20" unbalanced="0"/>
    <cacheHierarchy uniqueName="[CohortTable].[Cohort ID]" caption="Cohort ID" attribute="1" defaultMemberUniqueName="[CohortTable].[Cohort ID].[All]" allUniqueName="[CohortTable].[Cohort ID].[All]" dimensionUniqueName="[CohortTable]" displayFolder="" count="0" memberValueDatatype="130" unbalanced="0"/>
    <cacheHierarchy uniqueName="[CohortTable].[Total No of Students]" caption="Total No of Students" attribute="1" defaultMemberUniqueName="[CohortTable].[Total No of Students].[All]" allUniqueName="[CohortTable].[Total No of Students].[All]" dimensionUniqueName="[CohortTable]" displayFolder="" count="0" memberValueDatatype="20" unbalanced="0"/>
    <cacheHierarchy uniqueName="[CohortTable].[Students Attendance]" caption="Students Attendance" attribute="1" defaultMemberUniqueName="[CohortTable].[Students Attendance].[All]" allUniqueName="[CohortTable].[Students Attendance].[All]" dimensionUniqueName="[CohortTable]" displayFolder="" count="0" memberValueDatatype="20" unbalanced="0"/>
    <cacheHierarchy uniqueName="[CohortTable].[Date of the Session]" caption="Date of the Session" attribute="1" time="1" defaultMemberUniqueName="[CohortTable].[Date of the Session].[All]" allUniqueName="[CohortTable].[Date of the Session].[All]" dimensionUniqueName="[CohortTable]" displayFolder="" count="0" memberValueDatatype="7" unbalanced="0"/>
    <cacheHierarchy uniqueName="[CohortTable].[Start Time of Live Sessions]" caption="Start Time of Live Sessions" attribute="1" time="1" defaultMemberUniqueName="[CohortTable].[Start Time of Live Sessions].[All]" allUniqueName="[CohortTable].[Start Time of Live Sessions].[All]" dimensionUniqueName="[CohortTable]" displayFolder="" count="0" memberValueDatatype="7" unbalanced="0"/>
    <cacheHierarchy uniqueName="[CohortTable].[End Time of Live Session]" caption="End Time of Live Session" attribute="1" time="1" defaultMemberUniqueName="[CohortTable].[End Time of Live Session].[All]" allUniqueName="[CohortTable].[End Time of Live Session].[All]" dimensionUniqueName="[CohortTable]" displayFolder="" count="0" memberValueDatatype="7" unbalanced="0"/>
    <cacheHierarchy uniqueName="[CohortTable].[Instruction Location]" caption="Instruction Location" attribute="1" defaultMemberUniqueName="[CohortTable].[Instruction Location].[All]" allUniqueName="[CohortTable].[Instruction Location].[All]" dimensionUniqueName="[CohortTable]" displayFolder="" count="0" memberValueDatatype="130" unbalanced="0"/>
    <cacheHierarchy uniqueName="[CohortTable].[Date of the Session (Month)]" caption="Date of the Session (Month)" attribute="1" defaultMemberUniqueName="[CohortTable].[Date of the Session (Month)].[All]" allUniqueName="[CohortTable].[Date of the Session (Month)].[All]" dimensionUniqueName="[CohortTable]" displayFolder="" count="0" memberValueDatatype="130" unbalanced="0"/>
    <cacheHierarchy uniqueName="[CourseTable].[Course ID]" caption="Course ID" attribute="1" defaultMemberUniqueName="[CourseTable].[Course ID].[All]" allUniqueName="[CourseTable].[Course ID].[All]" dimensionUniqueName="[CourseTable]" displayFolder="" count="0" memberValueDatatype="20" unbalanced="0"/>
    <cacheHierarchy uniqueName="[CourseTable].[Course Name]" caption="Course Name" attribute="1" defaultMemberUniqueName="[CourseTable].[Course Name].[All]" allUniqueName="[CourseTable].[Course Name].[All]" dimensionUniqueName="[CourseTable]" displayFolder="" count="0" memberValueDatatype="130" unbalanced="0"/>
    <cacheHierarchy uniqueName="[CourseTable].[Course Duration(Months)]" caption="Course Duration(Months)" attribute="1" defaultMemberUniqueName="[CourseTable].[Course Duration(Months)].[All]" allUniqueName="[CourseTable].[Course Duration(Months)].[All]" dimensionUniqueName="[CourseTable]" displayFolder="" count="0" memberValueDatatype="20" unbalanced="0"/>
    <cacheHierarchy uniqueName="[CourseTable].[Course Language]" caption="Course Language" attribute="1" defaultMemberUniqueName="[CourseTable].[Course Language].[All]" allUniqueName="[CourseTable].[Course Language].[All]" dimensionUniqueName="[CourseTable]" displayFolder="" count="0" memberValueDatatype="130" unbalanced="0"/>
    <cacheHierarchy uniqueName="[CourseTable].[Course Mentor]" caption="Course Mentor" attribute="1" defaultMemberUniqueName="[CourseTable].[Course Mentor].[All]" allUniqueName="[CourseTable].[Course Mentor].[All]" dimensionUniqueName="[CourseTable]" displayFolder="" count="0" memberValueDatatype="130" unbalanced="0"/>
    <cacheHierarchy uniqueName="[CourseTable].[No of Live Classes]" caption="No of Live Classes" attribute="1" defaultMemberUniqueName="[CourseTable].[No of Live Classes].[All]" allUniqueName="[CourseTable].[No of Live Classes].[All]" dimensionUniqueName="[CourseTable]" displayFolder="" count="0" memberValueDatatype="20" unbalanced="0"/>
    <cacheHierarchy uniqueName="[CourseTable].[Course Content Duration]" caption="Course Content Duration" attribute="1" defaultMemberUniqueName="[CourseTable].[Course Content Duration].[All]" allUniqueName="[CourseTable].[Course Content Duration].[All]" dimensionUniqueName="[CourseTable]" displayFolder="" count="0" memberValueDatatype="20" unbalanced="0"/>
    <cacheHierarchy uniqueName="[CourseTable].[Course Subject]" caption="Course Subject" attribute="1" defaultMemberUniqueName="[CourseTable].[Course Subject].[All]" allUniqueName="[CourseTable].[Course Subject].[All]" dimensionUniqueName="[CourseTable]" displayFolder="" count="0" memberValueDatatype="130" unbalanced="0"/>
    <cacheHierarchy uniqueName="[CourseTable].[Course Original Price]" caption="Course Original Price" attribute="1" defaultMemberUniqueName="[CourseTable].[Course Original Price].[All]" allUniqueName="[CourseTable].[Course Original Price].[All]" dimensionUniqueName="[CourseTable]" displayFolder="" count="0" memberValueDatatype="20" unbalanced="0"/>
    <cacheHierarchy uniqueName="[CourseTable].[Course Type]" caption="Course Type" attribute="1" defaultMemberUniqueName="[CourseTable].[Course Type].[All]" allUniqueName="[CourseTable].[Course Type].[All]" dimensionUniqueName="[CourseTable]" displayFolder="" count="0" memberValueDatatype="130" unbalanced="0"/>
    <cacheHierarchy uniqueName="[CourseTable].[Course Quiz Questions]" caption="Course Quiz Questions" attribute="1" defaultMemberUniqueName="[CourseTable].[Course Quiz Questions].[All]" allUniqueName="[CourseTable].[Course Quiz Questions].[All]" dimensionUniqueName="[CourseTable]" displayFolder="" count="0" memberValueDatatype="20" unbalanced="0"/>
    <cacheHierarchy uniqueName="[CourseTable].[Course Resources]" caption="Course Resources" attribute="1" defaultMemberUniqueName="[CourseTable].[Course Resources].[All]" allUniqueName="[CourseTable].[Course Resources].[All]" dimensionUniqueName="[CourseTable]" displayFolder="" count="0" memberValueDatatype="130" unbalanced="0"/>
    <cacheHierarchy uniqueName="[CourseTable].[Doubt Session]" caption="Doubt Session" attribute="1" defaultMemberUniqueName="[CourseTable].[Doubt Session].[All]" allUniqueName="[CourseTable].[Doubt Session].[All]" dimensionUniqueName="[CourseTable]" displayFolder="" count="0" memberValueDatatype="130" unbalanced="0"/>
    <cacheHierarchy uniqueName="[CourseTable].[Course Start Date]" caption="Course Start Date" attribute="1" time="1" defaultMemberUniqueName="[CourseTable].[Course Start Date].[All]" allUniqueName="[CourseTable].[Course Start Date].[All]" dimensionUniqueName="[CourseTable]" displayFolder="" count="0" memberValueDatatype="7" unbalanced="0"/>
    <cacheHierarchy uniqueName="[CourseTable].[Course End Date]" caption="Course End Date" attribute="1" time="1" defaultMemberUniqueName="[CourseTable].[Course End Date].[All]" allUniqueName="[CourseTable].[Course End Date].[All]" dimensionUniqueName="[CourseTable]" displayFolder="" count="0" memberValueDatatype="7" unbalanced="0"/>
    <cacheHierarchy uniqueName="[CourseTable].[Course Price Categorization]" caption="Course Price Categorization" attribute="1" defaultMemberUniqueName="[CourseTable].[Course Price Categorization].[All]" allUniqueName="[CourseTable].[Course Price Categorization].[All]" dimensionUniqueName="[CourseTable]" displayFolder="" count="0" memberValueDatatype="130" unbalanced="0"/>
    <cacheHierarchy uniqueName="[CourseTable].[Course Start Date (Month)]" caption="Course Start Date (Month)" attribute="1" defaultMemberUniqueName="[CourseTable].[Course Start Date (Month)].[All]" allUniqueName="[CourseTable].[Course Start Date (Month)].[All]" dimensionUniqueName="[CourseTable]" displayFolder="" count="2" memberValueDatatype="130" unbalanced="0">
      <fieldsUsage count="2">
        <fieldUsage x="-1"/>
        <fieldUsage x="0"/>
      </fieldsUsage>
    </cacheHierarchy>
    <cacheHierarchy uniqueName="[CustomerTable].[Customer ID]" caption="Customer ID" attribute="1" defaultMemberUniqueName="[CustomerTable].[Customer ID].[All]" allUniqueName="[CustomerTable].[Customer ID].[All]" dimensionUniqueName="[CustomerTable]" displayFolder="" count="0" memberValueDatatype="20" unbalanced="0"/>
    <cacheHierarchy uniqueName="[CustomerTable].[Customer Name]" caption="Customer Name" attribute="1" defaultMemberUniqueName="[CustomerTable].[Customer Name].[All]" allUniqueName="[CustomerTable].[Customer Name].[All]" dimensionUniqueName="[CustomerTable]" displayFolder="" count="0" memberValueDatatype="130" unbalanced="0"/>
    <cacheHierarchy uniqueName="[CustomerTable].[Customer Contact Number]" caption="Customer Contact Number" attribute="1" defaultMemberUniqueName="[CustomerTable].[Customer Contact Number].[All]" allUniqueName="[CustomerTable].[Customer Contact Number].[All]" dimensionUniqueName="[CustomerTable]" displayFolder="" count="0" memberValueDatatype="5" unbalanced="0"/>
    <cacheHierarchy uniqueName="[CustomerTable].[Customer Email]" caption="Customer Email" attribute="1" defaultMemberUniqueName="[CustomerTable].[Customer Email].[All]" allUniqueName="[CustomerTable].[Customer Email].[All]" dimensionUniqueName="[CustomerTable]" displayFolder="" count="0" memberValueDatatype="130" unbalanced="0"/>
    <cacheHierarchy uniqueName="[CustomerTable].[Payment Mode]" caption="Payment Mode" attribute="1" defaultMemberUniqueName="[CustomerTable].[Payment Mode].[All]" allUniqueName="[CustomerTable].[Payment Mode].[All]" dimensionUniqueName="[CustomerTable]" displayFolder="" count="0" memberValueDatatype="130" unbalanced="0"/>
    <cacheHierarchy uniqueName="[CustomerTable].[Payment Date]" caption="Payment Date" attribute="1" time="1" defaultMemberUniqueName="[CustomerTable].[Payment Date].[All]" allUniqueName="[CustomerTable].[Payment Date].[All]" dimensionUniqueName="[CustomerTable]" displayFolder="" count="0" memberValueDatatype="7" unbalanced="0"/>
    <cacheHierarchy uniqueName="[CustomerTable].[Gender]" caption="Gender" attribute="1" defaultMemberUniqueName="[CustomerTable].[Gender].[All]" allUniqueName="[CustomerTable].[Gender].[All]" dimensionUniqueName="[CustomerTable]" displayFolder="" count="0" memberValueDatatype="130" unbalanced="0"/>
    <cacheHierarchy uniqueName="[CustomerTable].[Payment Amount]" caption="Payment Amount" attribute="1" defaultMemberUniqueName="[CustomerTable].[Payment Amount].[All]" allUniqueName="[CustomerTable].[Payment Amount].[All]" dimensionUniqueName="[CustomerTable]" displayFolder="" count="0" memberValueDatatype="20" unbalanced="0"/>
    <cacheHierarchy uniqueName="[CustomerTable].[Channel of Acquisition]" caption="Channel of Acquisition" attribute="1" defaultMemberUniqueName="[CustomerTable].[Channel of Acquisition].[All]" allUniqueName="[CustomerTable].[Channel of Acquisition].[All]" dimensionUniqueName="[CustomerTable]" displayFolder="" count="0" memberValueDatatype="130" unbalanced="0"/>
    <cacheHierarchy uniqueName="[CustomerTable].[Customer State]" caption="Customer State" attribute="1" defaultMemberUniqueName="[CustomerTable].[Customer State].[All]" allUniqueName="[CustomerTable].[Customer State].[All]" dimensionUniqueName="[CustomerTable]" displayFolder="" count="0" memberValueDatatype="130" unbalanced="0"/>
    <cacheHierarchy uniqueName="[CustomerTable].[Customer Address]" caption="Customer Address" attribute="1" defaultMemberUniqueName="[CustomerTable].[Customer Address].[All]" allUniqueName="[CustomerTable].[Customer Address].[All]" dimensionUniqueName="[CustomerTable]" displayFolder="" count="0" memberValueDatatype="130" unbalanced="0"/>
    <cacheHierarchy uniqueName="[CustomerTable].[Customer Age]" caption="Customer Age" attribute="1" defaultMemberUniqueName="[CustomerTable].[Customer Age].[All]" allUniqueName="[CustomerTable].[Customer Age].[All]" dimensionUniqueName="[CustomerTable]" displayFolder="" count="0" memberValueDatatype="20" unbalanced="0"/>
    <cacheHierarchy uniqueName="[CustomerTable].[Customer Primary Language]" caption="Customer Primary Language" attribute="1" defaultMemberUniqueName="[CustomerTable].[Customer Primary Language].[All]" allUniqueName="[CustomerTable].[Customer Primary Language].[All]" dimensionUniqueName="[CustomerTable]" displayFolder="" count="0" memberValueDatatype="130" unbalanced="0"/>
    <cacheHierarchy uniqueName="[CustomerTable].[Customer Medium of Study]" caption="Customer Medium of Study" attribute="1" defaultMemberUniqueName="[CustomerTable].[Customer Medium of Study].[All]" allUniqueName="[CustomerTable].[Customer Medium of Study].[All]" dimensionUniqueName="[CustomerTable]" displayFolder="" count="0" memberValueDatatype="130" unbalanced="0"/>
    <cacheHierarchy uniqueName="[CustomerTable].[Course ID]" caption="Course ID" attribute="1" defaultMemberUniqueName="[CustomerTable].[Course ID].[All]" allUniqueName="[CustomerTable].[Course ID].[All]" dimensionUniqueName="[CustomerTable]" displayFolder="" count="0" memberValueDatatype="20" unbalanced="0"/>
    <cacheHierarchy uniqueName="[CustomerTable].[Payment Date (Year)]" caption="Payment Date (Year)" attribute="1" defaultMemberUniqueName="[CustomerTable].[Payment Date (Year)].[All]" allUniqueName="[CustomerTable].[Payment Date (Year)].[All]" dimensionUniqueName="[CustomerTable]" displayFolder="" count="0" memberValueDatatype="130" unbalanced="0"/>
    <cacheHierarchy uniqueName="[CustomerTable].[Payment Date (Quarter)]" caption="Payment Date (Quarter)" attribute="1" defaultMemberUniqueName="[CustomerTable].[Payment Date (Quarter)].[All]" allUniqueName="[CustomerTable].[Payment Date (Quarter)].[All]" dimensionUniqueName="[CustomerTable]" displayFolder="" count="0" memberValueDatatype="130" unbalanced="0"/>
    <cacheHierarchy uniqueName="[CustomerTable].[Payment Date (Month)]" caption="Payment Date (Month)" attribute="1" defaultMemberUniqueName="[CustomerTable].[Payment Date (Month)].[All]" allUniqueName="[CustomerTable].[Payment Date (Month)].[All]" dimensionUniqueName="[CustomerTable]" displayFolder="" count="0" memberValueDatatype="130" unbalanced="0"/>
    <cacheHierarchy uniqueName="[InstructorTable].[Ins ID]" caption="Ins ID" attribute="1" defaultMemberUniqueName="[InstructorTable].[Ins ID].[All]" allUniqueName="[InstructorTable].[Ins ID].[All]" dimensionUniqueName="[InstructorTable]" displayFolder="" count="0" memberValueDatatype="20" unbalanced="0"/>
    <cacheHierarchy uniqueName="[InstructorTable].[Name]" caption="Name" attribute="1" defaultMemberUniqueName="[InstructorTable].[Name].[All]" allUniqueName="[InstructorTable].[Name].[All]" dimensionUniqueName="[InstructorTable]" displayFolder="" count="0" memberValueDatatype="130" unbalanced="0"/>
    <cacheHierarchy uniqueName="[InstructorTable].[Primary Subject]" caption="Primary Subject" attribute="1" defaultMemberUniqueName="[InstructorTable].[Primary Subject].[All]" allUniqueName="[InstructorTable].[Primary Subject].[All]" dimensionUniqueName="[InstructorTable]" displayFolder="" count="0" memberValueDatatype="130" unbalanced="0"/>
    <cacheHierarchy uniqueName="[InstructorTable].[Secondary Subject]" caption="Secondary Subject" attribute="1" defaultMemberUniqueName="[InstructorTable].[Secondary Subject].[All]" allUniqueName="[InstructorTable].[Secondary Subject].[All]" dimensionUniqueName="[InstructorTable]" displayFolder="" count="0" memberValueDatatype="130" unbalanced="0"/>
    <cacheHierarchy uniqueName="[InstructorTable].[Age]" caption="Age" attribute="1" defaultMemberUniqueName="[InstructorTable].[Age].[All]" allUniqueName="[InstructorTable].[Age].[All]" dimensionUniqueName="[InstructorTable]" displayFolder="" count="0" memberValueDatatype="20" unbalanced="0"/>
    <cacheHierarchy uniqueName="[InstructorTable].[Gender]" caption="Gender" attribute="1" defaultMemberUniqueName="[InstructorTable].[Gender].[All]" allUniqueName="[InstructorTable].[Gender].[All]" dimensionUniqueName="[InstructorTable]" displayFolder="" count="0" memberValueDatatype="130" unbalanced="0"/>
    <cacheHierarchy uniqueName="[InstructorTable].[Language of Instruction]" caption="Language of Instruction" attribute="1" defaultMemberUniqueName="[InstructorTable].[Language of Instruction].[All]" allUniqueName="[InstructorTable].[Language of Instruction].[All]" dimensionUniqueName="[InstructorTable]" displayFolder="" count="0" memberValueDatatype="130" unbalanced="0"/>
    <cacheHierarchy uniqueName="[InstructorTable].[Year of Exp]" caption="Year of Exp" attribute="1" defaultMemberUniqueName="[InstructorTable].[Year of Exp].[All]" allUniqueName="[InstructorTable].[Year of Exp].[All]" dimensionUniqueName="[InstructorTable]" displayFolder="" count="0" memberValueDatatype="20" unbalanced="0"/>
    <cacheHierarchy uniqueName="[InstructorTable].[Current Location]" caption="Current Location" attribute="1" defaultMemberUniqueName="[InstructorTable].[Current Location].[All]" allUniqueName="[InstructorTable].[Current Location].[All]" dimensionUniqueName="[InstructorTable]" displayFolder="" count="0" memberValueDatatype="130" unbalanced="0"/>
    <cacheHierarchy uniqueName="[CohortTable].[Date of the Session (Month Index)]" caption="Date of the Session (Month Index)" attribute="1" defaultMemberUniqueName="[CohortTable].[Date of the Session (Month Index)].[All]" allUniqueName="[CohortTable].[Date of the Session (Month Index)].[All]" dimensionUniqueName="[CohortTable]" displayFolder="" count="0" memberValueDatatype="20" unbalanced="0" hidden="1"/>
    <cacheHierarchy uniqueName="[CourseTable].[Course Start Date (Month Index)]" caption="Course Start Date (Month Index)" attribute="1" defaultMemberUniqueName="[CourseTable].[Course Start Date (Month Index)].[All]" allUniqueName="[CourseTable].[Course Start Date (Month Index)].[All]" dimensionUniqueName="[CourseTable]" displayFolder="" count="0" memberValueDatatype="20" unbalanced="0" hidden="1"/>
    <cacheHierarchy uniqueName="[CustomerTable].[Payment Date (Month Index)]" caption="Payment Date (Month Index)" attribute="1" defaultMemberUniqueName="[CustomerTable].[Payment Date (Month Index)].[All]" allUniqueName="[CustomerTable].[Payment Date (Month Index)].[All]" dimensionUniqueName="[CustomerTable]" displayFolder="" count="0" memberValueDatatype="20" unbalanced="0" hidden="1"/>
    <cacheHierarchy uniqueName="[Measures].[__XL_Count InstructorTable]" caption="__XL_Count InstructorTable" measure="1" displayFolder="" measureGroup="InstructorTable" count="0" hidden="1"/>
    <cacheHierarchy uniqueName="[Measures].[__XL_Count CustomerTable]" caption="__XL_Count CustomerTable" measure="1" displayFolder="" measureGroup="CustomerTable" count="0" hidden="1"/>
    <cacheHierarchy uniqueName="[Measures].[__XL_Count CourseTable]" caption="__XL_Count CourseTable" measure="1" displayFolder="" measureGroup="CourseTable" count="0" hidden="1"/>
    <cacheHierarchy uniqueName="[Measures].[__XL_Count CohortTable]" caption="__XL_Count CohortTable" measure="1" displayFolder="" measureGroup="CohortTable" count="0" hidden="1"/>
    <cacheHierarchy uniqueName="[Measures].[__No measures defined]" caption="__No measures defined" measure="1" displayFolder="" count="0" hidden="1"/>
    <cacheHierarchy uniqueName="[Measures].[Count of Cohort ID]" caption="Count of Cohort ID" measure="1" displayFolder="" measureGroup="CohortTable" count="0" hidden="1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Sum of Customer ID]" caption="Sum of Customer ID" measure="1" displayFolder="" measureGroup="CustomerTable" count="0" hidden="1">
      <extLst>
        <ext xmlns:x15="http://schemas.microsoft.com/office/spreadsheetml/2010/11/main" uri="{B97F6D7D-B522-45F9-BDA1-12C45D357490}">
          <x15:cacheHierarchy aggregatedColumn="26"/>
        </ext>
      </extLst>
    </cacheHierarchy>
    <cacheHierarchy uniqueName="[Measures].[Count of Customer ID]" caption="Count of Customer ID" measure="1" displayFolder="" measureGroup="CustomerTable" count="0" hidden="1">
      <extLst>
        <ext xmlns:x15="http://schemas.microsoft.com/office/spreadsheetml/2010/11/main" uri="{B97F6D7D-B522-45F9-BDA1-12C45D357490}">
          <x15:cacheHierarchy aggregatedColumn="26"/>
        </ext>
      </extLst>
    </cacheHierarchy>
    <cacheHierarchy uniqueName="[Measures].[Sum of Payment Amount]" caption="Sum of Payment Amount" measure="1" displayFolder="" measureGroup="CustomerTable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33"/>
        </ext>
      </extLst>
    </cacheHierarchy>
    <cacheHierarchy uniqueName="[Measures].[Count of Payment Date]" caption="Count of Payment Date" measure="1" displayFolder="" measureGroup="CustomerTable" count="0" hidden="1">
      <extLst>
        <ext xmlns:x15="http://schemas.microsoft.com/office/spreadsheetml/2010/11/main" uri="{B97F6D7D-B522-45F9-BDA1-12C45D357490}">
          <x15:cacheHierarchy aggregatedColumn="31"/>
        </ext>
      </extLst>
    </cacheHierarchy>
    <cacheHierarchy uniqueName="[Measures].[Max of Payment Date]" caption="Max of Payment Date" measure="1" displayFolder="" measureGroup="CustomerTable" count="0" hidden="1">
      <extLst>
        <ext xmlns:x15="http://schemas.microsoft.com/office/spreadsheetml/2010/11/main" uri="{B97F6D7D-B522-45F9-BDA1-12C45D357490}">
          <x15:cacheHierarchy aggregatedColumn="31"/>
        </ext>
      </extLst>
    </cacheHierarchy>
    <cacheHierarchy uniqueName="[Measures].[Sum of Students Attendance]" caption="Sum of Students Attendance" measure="1" displayFolder="" measureGroup="CohortTable" count="0" hidden="1"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Count of Students Attendance]" caption="Count of Students Attendance" measure="1" displayFolder="" measureGroup="CohortTable" count="0" hidden="1"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Count of Channel of Acquisition]" caption="Count of Channel of Acquisition" measure="1" displayFolder="" measureGroup="CustomerTable" count="0" hidden="1">
      <extLst>
        <ext xmlns:x15="http://schemas.microsoft.com/office/spreadsheetml/2010/11/main" uri="{B97F6D7D-B522-45F9-BDA1-12C45D357490}">
          <x15:cacheHierarchy aggregatedColumn="34"/>
        </ext>
      </extLst>
    </cacheHierarchy>
    <cacheHierarchy uniqueName="[Measures].[Sum of Ins ID]" caption="Sum of Ins ID" measure="1" displayFolder="" measureGroup="InstructorTable" count="0" hidden="1">
      <extLst>
        <ext xmlns:x15="http://schemas.microsoft.com/office/spreadsheetml/2010/11/main" uri="{B97F6D7D-B522-45F9-BDA1-12C45D357490}">
          <x15:cacheHierarchy aggregatedColumn="44"/>
        </ext>
      </extLst>
    </cacheHierarchy>
    <cacheHierarchy uniqueName="[Measures].[Count of Ins ID]" caption="Count of Ins ID" measure="1" displayFolder="" measureGroup="InstructorTable" count="0" hidden="1">
      <extLst>
        <ext xmlns:x15="http://schemas.microsoft.com/office/spreadsheetml/2010/11/main" uri="{B97F6D7D-B522-45F9-BDA1-12C45D357490}">
          <x15:cacheHierarchy aggregatedColumn="44"/>
        </ext>
      </extLst>
    </cacheHierarchy>
    <cacheHierarchy uniqueName="[Measures].[Count of Course Language]" caption="Count of Course Language" measure="1" displayFolder="" measureGroup="CourseTable" count="0" hidden="1">
      <extLst>
        <ext xmlns:x15="http://schemas.microsoft.com/office/spreadsheetml/2010/11/main" uri="{B97F6D7D-B522-45F9-BDA1-12C45D357490}">
          <x15:cacheHierarchy aggregatedColumn="12"/>
        </ext>
      </extLst>
    </cacheHierarchy>
    <cacheHierarchy uniqueName="[Measures].[Count of Payment Mode]" caption="Count of Payment Mode" measure="1" displayFolder="" measureGroup="CustomerTable" count="0" hidden="1">
      <extLst>
        <ext xmlns:x15="http://schemas.microsoft.com/office/spreadsheetml/2010/11/main" uri="{B97F6D7D-B522-45F9-BDA1-12C45D357490}">
          <x15:cacheHierarchy aggregatedColumn="30"/>
        </ext>
      </extLst>
    </cacheHierarchy>
    <cacheHierarchy uniqueName="[Measures].[Sum of Total No of Students]" caption="Sum of Total No of Students" measure="1" displayFolder="" measureGroup="CohortTable" count="0" hidden="1"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Count of Gender]" caption="Count of Gender" measure="1" displayFolder="" measureGroup="CustomerTable" count="0" hidden="1">
      <extLst>
        <ext xmlns:x15="http://schemas.microsoft.com/office/spreadsheetml/2010/11/main" uri="{B97F6D7D-B522-45F9-BDA1-12C45D357490}">
          <x15:cacheHierarchy aggregatedColumn="32"/>
        </ext>
      </extLst>
    </cacheHierarchy>
    <cacheHierarchy uniqueName="[Measures].[Sum of Customer Age]" caption="Sum of Customer Age" measure="1" displayFolder="" measureGroup="CustomerTable" count="0" hidden="1">
      <extLst>
        <ext xmlns:x15="http://schemas.microsoft.com/office/spreadsheetml/2010/11/main" uri="{B97F6D7D-B522-45F9-BDA1-12C45D357490}">
          <x15:cacheHierarchy aggregatedColumn="37"/>
        </ext>
      </extLst>
    </cacheHierarchy>
    <cacheHierarchy uniqueName="[Measures].[Count of Customer Age]" caption="Count of Customer Age" measure="1" displayFolder="" measureGroup="CustomerTable" count="0" hidden="1">
      <extLst>
        <ext xmlns:x15="http://schemas.microsoft.com/office/spreadsheetml/2010/11/main" uri="{B97F6D7D-B522-45F9-BDA1-12C45D357490}">
          <x15:cacheHierarchy aggregatedColumn="37"/>
        </ext>
      </extLst>
    </cacheHierarchy>
  </cacheHierarchies>
  <kpis count="0"/>
  <dimensions count="5">
    <dimension name="CohortTable" uniqueName="[CohortTable]" caption="CohortTable"/>
    <dimension name="CourseTable" uniqueName="[CourseTable]" caption="CourseTable"/>
    <dimension name="CustomerTable" uniqueName="[CustomerTable]" caption="CustomerTable"/>
    <dimension name="InstructorTable" uniqueName="[InstructorTable]" caption="InstructorTable"/>
    <dimension measure="1" name="Measures" uniqueName="[Measures]" caption="Measures"/>
  </dimensions>
  <measureGroups count="4">
    <measureGroup name="CohortTable" caption="CohortTable"/>
    <measureGroup name="CourseTable" caption="CourseTable"/>
    <measureGroup name="CustomerTable" caption="CustomerTable"/>
    <measureGroup name="InstructorTable" caption="InstructorTable"/>
  </measureGroups>
  <maps count="7">
    <map measureGroup="0" dimension="0"/>
    <map measureGroup="1" dimension="1"/>
    <map measureGroup="2" dimension="0"/>
    <map measureGroup="2" dimension="1"/>
    <map measureGroup="2" dimension="2"/>
    <map measureGroup="3" dimension="1"/>
    <map measureGroup="3" dimension="3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Dell" refreshedDate="45059.133134490738" backgroundQuery="1" createdVersion="8" refreshedVersion="8" minRefreshableVersion="3" recordCount="0" supportSubquery="1" supportAdvancedDrill="1" xr:uid="{52AD3017-9615-4598-BFF3-EB267A3D327F}">
  <cacheSource type="external" connectionId="1"/>
  <cacheFields count="1">
    <cacheField name="[Measures].[Sum of Payment Amount]" caption="Sum of Payment Amount" numFmtId="0" hierarchy="64" level="32767"/>
  </cacheFields>
  <cacheHierarchies count="78">
    <cacheHierarchy uniqueName="[CohortTable].[Course ID]" caption="Course ID" attribute="1" defaultMemberUniqueName="[CohortTable].[Course ID].[All]" allUniqueName="[CohortTable].[Course ID].[All]" dimensionUniqueName="[CohortTable]" displayFolder="" count="0" memberValueDatatype="20" unbalanced="0"/>
    <cacheHierarchy uniqueName="[CohortTable].[Cohort ID]" caption="Cohort ID" attribute="1" defaultMemberUniqueName="[CohortTable].[Cohort ID].[All]" allUniqueName="[CohortTable].[Cohort ID].[All]" dimensionUniqueName="[CohortTable]" displayFolder="" count="0" memberValueDatatype="130" unbalanced="0"/>
    <cacheHierarchy uniqueName="[CohortTable].[Total No of Students]" caption="Total No of Students" attribute="1" defaultMemberUniqueName="[CohortTable].[Total No of Students].[All]" allUniqueName="[CohortTable].[Total No of Students].[All]" dimensionUniqueName="[CohortTable]" displayFolder="" count="0" memberValueDatatype="20" unbalanced="0"/>
    <cacheHierarchy uniqueName="[CohortTable].[Students Attendance]" caption="Students Attendance" attribute="1" defaultMemberUniqueName="[CohortTable].[Students Attendance].[All]" allUniqueName="[CohortTable].[Students Attendance].[All]" dimensionUniqueName="[CohortTable]" displayFolder="" count="0" memberValueDatatype="20" unbalanced="0"/>
    <cacheHierarchy uniqueName="[CohortTable].[Date of the Session]" caption="Date of the Session" attribute="1" time="1" defaultMemberUniqueName="[CohortTable].[Date of the Session].[All]" allUniqueName="[CohortTable].[Date of the Session].[All]" dimensionUniqueName="[CohortTable]" displayFolder="" count="0" memberValueDatatype="7" unbalanced="0"/>
    <cacheHierarchy uniqueName="[CohortTable].[Start Time of Live Sessions]" caption="Start Time of Live Sessions" attribute="1" time="1" defaultMemberUniqueName="[CohortTable].[Start Time of Live Sessions].[All]" allUniqueName="[CohortTable].[Start Time of Live Sessions].[All]" dimensionUniqueName="[CohortTable]" displayFolder="" count="0" memberValueDatatype="7" unbalanced="0"/>
    <cacheHierarchy uniqueName="[CohortTable].[End Time of Live Session]" caption="End Time of Live Session" attribute="1" time="1" defaultMemberUniqueName="[CohortTable].[End Time of Live Session].[All]" allUniqueName="[CohortTable].[End Time of Live Session].[All]" dimensionUniqueName="[CohortTable]" displayFolder="" count="0" memberValueDatatype="7" unbalanced="0"/>
    <cacheHierarchy uniqueName="[CohortTable].[Instruction Location]" caption="Instruction Location" attribute="1" defaultMemberUniqueName="[CohortTable].[Instruction Location].[All]" allUniqueName="[CohortTable].[Instruction Location].[All]" dimensionUniqueName="[CohortTable]" displayFolder="" count="0" memberValueDatatype="130" unbalanced="0"/>
    <cacheHierarchy uniqueName="[CohortTable].[Date of the Session (Month)]" caption="Date of the Session (Month)" attribute="1" defaultMemberUniqueName="[CohortTable].[Date of the Session (Month)].[All]" allUniqueName="[CohortTable].[Date of the Session (Month)].[All]" dimensionUniqueName="[CohortTable]" displayFolder="" count="0" memberValueDatatype="130" unbalanced="0"/>
    <cacheHierarchy uniqueName="[CourseTable].[Course ID]" caption="Course ID" attribute="1" defaultMemberUniqueName="[CourseTable].[Course ID].[All]" allUniqueName="[CourseTable].[Course ID].[All]" dimensionUniqueName="[CourseTable]" displayFolder="" count="0" memberValueDatatype="20" unbalanced="0"/>
    <cacheHierarchy uniqueName="[CourseTable].[Course Name]" caption="Course Name" attribute="1" defaultMemberUniqueName="[CourseTable].[Course Name].[All]" allUniqueName="[CourseTable].[Course Name].[All]" dimensionUniqueName="[CourseTable]" displayFolder="" count="0" memberValueDatatype="130" unbalanced="0"/>
    <cacheHierarchy uniqueName="[CourseTable].[Course Duration(Months)]" caption="Course Duration(Months)" attribute="1" defaultMemberUniqueName="[CourseTable].[Course Duration(Months)].[All]" allUniqueName="[CourseTable].[Course Duration(Months)].[All]" dimensionUniqueName="[CourseTable]" displayFolder="" count="0" memberValueDatatype="20" unbalanced="0"/>
    <cacheHierarchy uniqueName="[CourseTable].[Course Language]" caption="Course Language" attribute="1" defaultMemberUniqueName="[CourseTable].[Course Language].[All]" allUniqueName="[CourseTable].[Course Language].[All]" dimensionUniqueName="[CourseTable]" displayFolder="" count="0" memberValueDatatype="130" unbalanced="0"/>
    <cacheHierarchy uniqueName="[CourseTable].[Course Mentor]" caption="Course Mentor" attribute="1" defaultMemberUniqueName="[CourseTable].[Course Mentor].[All]" allUniqueName="[CourseTable].[Course Mentor].[All]" dimensionUniqueName="[CourseTable]" displayFolder="" count="0" memberValueDatatype="130" unbalanced="0"/>
    <cacheHierarchy uniqueName="[CourseTable].[No of Live Classes]" caption="No of Live Classes" attribute="1" defaultMemberUniqueName="[CourseTable].[No of Live Classes].[All]" allUniqueName="[CourseTable].[No of Live Classes].[All]" dimensionUniqueName="[CourseTable]" displayFolder="" count="0" memberValueDatatype="20" unbalanced="0"/>
    <cacheHierarchy uniqueName="[CourseTable].[Course Content Duration]" caption="Course Content Duration" attribute="1" defaultMemberUniqueName="[CourseTable].[Course Content Duration].[All]" allUniqueName="[CourseTable].[Course Content Duration].[All]" dimensionUniqueName="[CourseTable]" displayFolder="" count="0" memberValueDatatype="20" unbalanced="0"/>
    <cacheHierarchy uniqueName="[CourseTable].[Course Subject]" caption="Course Subject" attribute="1" defaultMemberUniqueName="[CourseTable].[Course Subject].[All]" allUniqueName="[CourseTable].[Course Subject].[All]" dimensionUniqueName="[CourseTable]" displayFolder="" count="0" memberValueDatatype="130" unbalanced="0"/>
    <cacheHierarchy uniqueName="[CourseTable].[Course Original Price]" caption="Course Original Price" attribute="1" defaultMemberUniqueName="[CourseTable].[Course Original Price].[All]" allUniqueName="[CourseTable].[Course Original Price].[All]" dimensionUniqueName="[CourseTable]" displayFolder="" count="0" memberValueDatatype="20" unbalanced="0"/>
    <cacheHierarchy uniqueName="[CourseTable].[Course Type]" caption="Course Type" attribute="1" defaultMemberUniqueName="[CourseTable].[Course Type].[All]" allUniqueName="[CourseTable].[Course Type].[All]" dimensionUniqueName="[CourseTable]" displayFolder="" count="0" memberValueDatatype="130" unbalanced="0"/>
    <cacheHierarchy uniqueName="[CourseTable].[Course Quiz Questions]" caption="Course Quiz Questions" attribute="1" defaultMemberUniqueName="[CourseTable].[Course Quiz Questions].[All]" allUniqueName="[CourseTable].[Course Quiz Questions].[All]" dimensionUniqueName="[CourseTable]" displayFolder="" count="0" memberValueDatatype="20" unbalanced="0"/>
    <cacheHierarchy uniqueName="[CourseTable].[Course Resources]" caption="Course Resources" attribute="1" defaultMemberUniqueName="[CourseTable].[Course Resources].[All]" allUniqueName="[CourseTable].[Course Resources].[All]" dimensionUniqueName="[CourseTable]" displayFolder="" count="0" memberValueDatatype="130" unbalanced="0"/>
    <cacheHierarchy uniqueName="[CourseTable].[Doubt Session]" caption="Doubt Session" attribute="1" defaultMemberUniqueName="[CourseTable].[Doubt Session].[All]" allUniqueName="[CourseTable].[Doubt Session].[All]" dimensionUniqueName="[CourseTable]" displayFolder="" count="0" memberValueDatatype="130" unbalanced="0"/>
    <cacheHierarchy uniqueName="[CourseTable].[Course Start Date]" caption="Course Start Date" attribute="1" time="1" defaultMemberUniqueName="[CourseTable].[Course Start Date].[All]" allUniqueName="[CourseTable].[Course Start Date].[All]" dimensionUniqueName="[CourseTable]" displayFolder="" count="0" memberValueDatatype="7" unbalanced="0"/>
    <cacheHierarchy uniqueName="[CourseTable].[Course End Date]" caption="Course End Date" attribute="1" time="1" defaultMemberUniqueName="[CourseTable].[Course End Date].[All]" allUniqueName="[CourseTable].[Course End Date].[All]" dimensionUniqueName="[CourseTable]" displayFolder="" count="0" memberValueDatatype="7" unbalanced="0"/>
    <cacheHierarchy uniqueName="[CourseTable].[Course Price Categorization]" caption="Course Price Categorization" attribute="1" defaultMemberUniqueName="[CourseTable].[Course Price Categorization].[All]" allUniqueName="[CourseTable].[Course Price Categorization].[All]" dimensionUniqueName="[CourseTable]" displayFolder="" count="0" memberValueDatatype="130" unbalanced="0"/>
    <cacheHierarchy uniqueName="[CourseTable].[Course Start Date (Month)]" caption="Course Start Date (Month)" attribute="1" defaultMemberUniqueName="[CourseTable].[Course Start Date (Month)].[All]" allUniqueName="[CourseTable].[Course Start Date (Month)].[All]" dimensionUniqueName="[CourseTable]" displayFolder="" count="0" memberValueDatatype="130" unbalanced="0"/>
    <cacheHierarchy uniqueName="[CustomerTable].[Customer ID]" caption="Customer ID" attribute="1" defaultMemberUniqueName="[CustomerTable].[Customer ID].[All]" allUniqueName="[CustomerTable].[Customer ID].[All]" dimensionUniqueName="[CustomerTable]" displayFolder="" count="0" memberValueDatatype="20" unbalanced="0"/>
    <cacheHierarchy uniqueName="[CustomerTable].[Customer Name]" caption="Customer Name" attribute="1" defaultMemberUniqueName="[CustomerTable].[Customer Name].[All]" allUniqueName="[CustomerTable].[Customer Name].[All]" dimensionUniqueName="[CustomerTable]" displayFolder="" count="0" memberValueDatatype="130" unbalanced="0"/>
    <cacheHierarchy uniqueName="[CustomerTable].[Customer Contact Number]" caption="Customer Contact Number" attribute="1" defaultMemberUniqueName="[CustomerTable].[Customer Contact Number].[All]" allUniqueName="[CustomerTable].[Customer Contact Number].[All]" dimensionUniqueName="[CustomerTable]" displayFolder="" count="0" memberValueDatatype="5" unbalanced="0"/>
    <cacheHierarchy uniqueName="[CustomerTable].[Customer Email]" caption="Customer Email" attribute="1" defaultMemberUniqueName="[CustomerTable].[Customer Email].[All]" allUniqueName="[CustomerTable].[Customer Email].[All]" dimensionUniqueName="[CustomerTable]" displayFolder="" count="0" memberValueDatatype="130" unbalanced="0"/>
    <cacheHierarchy uniqueName="[CustomerTable].[Payment Mode]" caption="Payment Mode" attribute="1" defaultMemberUniqueName="[CustomerTable].[Payment Mode].[All]" allUniqueName="[CustomerTable].[Payment Mode].[All]" dimensionUniqueName="[CustomerTable]" displayFolder="" count="0" memberValueDatatype="130" unbalanced="0"/>
    <cacheHierarchy uniqueName="[CustomerTable].[Payment Date]" caption="Payment Date" attribute="1" time="1" defaultMemberUniqueName="[CustomerTable].[Payment Date].[All]" allUniqueName="[CustomerTable].[Payment Date].[All]" dimensionUniqueName="[CustomerTable]" displayFolder="" count="0" memberValueDatatype="7" unbalanced="0"/>
    <cacheHierarchy uniqueName="[CustomerTable].[Gender]" caption="Gender" attribute="1" defaultMemberUniqueName="[CustomerTable].[Gender].[All]" allUniqueName="[CustomerTable].[Gender].[All]" dimensionUniqueName="[CustomerTable]" displayFolder="" count="0" memberValueDatatype="130" unbalanced="0"/>
    <cacheHierarchy uniqueName="[CustomerTable].[Payment Amount]" caption="Payment Amount" attribute="1" defaultMemberUniqueName="[CustomerTable].[Payment Amount].[All]" allUniqueName="[CustomerTable].[Payment Amount].[All]" dimensionUniqueName="[CustomerTable]" displayFolder="" count="0" memberValueDatatype="20" unbalanced="0"/>
    <cacheHierarchy uniqueName="[CustomerTable].[Channel of Acquisition]" caption="Channel of Acquisition" attribute="1" defaultMemberUniqueName="[CustomerTable].[Channel of Acquisition].[All]" allUniqueName="[CustomerTable].[Channel of Acquisition].[All]" dimensionUniqueName="[CustomerTable]" displayFolder="" count="0" memberValueDatatype="130" unbalanced="0"/>
    <cacheHierarchy uniqueName="[CustomerTable].[Customer State]" caption="Customer State" attribute="1" defaultMemberUniqueName="[CustomerTable].[Customer State].[All]" allUniqueName="[CustomerTable].[Customer State].[All]" dimensionUniqueName="[CustomerTable]" displayFolder="" count="0" memberValueDatatype="130" unbalanced="0"/>
    <cacheHierarchy uniqueName="[CustomerTable].[Customer Address]" caption="Customer Address" attribute="1" defaultMemberUniqueName="[CustomerTable].[Customer Address].[All]" allUniqueName="[CustomerTable].[Customer Address].[All]" dimensionUniqueName="[CustomerTable]" displayFolder="" count="0" memberValueDatatype="130" unbalanced="0"/>
    <cacheHierarchy uniqueName="[CustomerTable].[Customer Age]" caption="Customer Age" attribute="1" defaultMemberUniqueName="[CustomerTable].[Customer Age].[All]" allUniqueName="[CustomerTable].[Customer Age].[All]" dimensionUniqueName="[CustomerTable]" displayFolder="" count="0" memberValueDatatype="20" unbalanced="0"/>
    <cacheHierarchy uniqueName="[CustomerTable].[Customer Primary Language]" caption="Customer Primary Language" attribute="1" defaultMemberUniqueName="[CustomerTable].[Customer Primary Language].[All]" allUniqueName="[CustomerTable].[Customer Primary Language].[All]" dimensionUniqueName="[CustomerTable]" displayFolder="" count="0" memberValueDatatype="130" unbalanced="0"/>
    <cacheHierarchy uniqueName="[CustomerTable].[Customer Medium of Study]" caption="Customer Medium of Study" attribute="1" defaultMemberUniqueName="[CustomerTable].[Customer Medium of Study].[All]" allUniqueName="[CustomerTable].[Customer Medium of Study].[All]" dimensionUniqueName="[CustomerTable]" displayFolder="" count="0" memberValueDatatype="130" unbalanced="0"/>
    <cacheHierarchy uniqueName="[CustomerTable].[Course ID]" caption="Course ID" attribute="1" defaultMemberUniqueName="[CustomerTable].[Course ID].[All]" allUniqueName="[CustomerTable].[Course ID].[All]" dimensionUniqueName="[CustomerTable]" displayFolder="" count="0" memberValueDatatype="20" unbalanced="0"/>
    <cacheHierarchy uniqueName="[CustomerTable].[Payment Date (Year)]" caption="Payment Date (Year)" attribute="1" defaultMemberUniqueName="[CustomerTable].[Payment Date (Year)].[All]" allUniqueName="[CustomerTable].[Payment Date (Year)].[All]" dimensionUniqueName="[CustomerTable]" displayFolder="" count="0" memberValueDatatype="130" unbalanced="0"/>
    <cacheHierarchy uniqueName="[CustomerTable].[Payment Date (Quarter)]" caption="Payment Date (Quarter)" attribute="1" defaultMemberUniqueName="[CustomerTable].[Payment Date (Quarter)].[All]" allUniqueName="[CustomerTable].[Payment Date (Quarter)].[All]" dimensionUniqueName="[CustomerTable]" displayFolder="" count="0" memberValueDatatype="130" unbalanced="0"/>
    <cacheHierarchy uniqueName="[CustomerTable].[Payment Date (Month)]" caption="Payment Date (Month)" attribute="1" defaultMemberUniqueName="[CustomerTable].[Payment Date (Month)].[All]" allUniqueName="[CustomerTable].[Payment Date (Month)].[All]" dimensionUniqueName="[CustomerTable]" displayFolder="" count="0" memberValueDatatype="130" unbalanced="0"/>
    <cacheHierarchy uniqueName="[InstructorTable].[Ins ID]" caption="Ins ID" attribute="1" defaultMemberUniqueName="[InstructorTable].[Ins ID].[All]" allUniqueName="[InstructorTable].[Ins ID].[All]" dimensionUniqueName="[InstructorTable]" displayFolder="" count="0" memberValueDatatype="20" unbalanced="0"/>
    <cacheHierarchy uniqueName="[InstructorTable].[Name]" caption="Name" attribute="1" defaultMemberUniqueName="[InstructorTable].[Name].[All]" allUniqueName="[InstructorTable].[Name].[All]" dimensionUniqueName="[InstructorTable]" displayFolder="" count="0" memberValueDatatype="130" unbalanced="0"/>
    <cacheHierarchy uniqueName="[InstructorTable].[Primary Subject]" caption="Primary Subject" attribute="1" defaultMemberUniqueName="[InstructorTable].[Primary Subject].[All]" allUniqueName="[InstructorTable].[Primary Subject].[All]" dimensionUniqueName="[InstructorTable]" displayFolder="" count="0" memberValueDatatype="130" unbalanced="0"/>
    <cacheHierarchy uniqueName="[InstructorTable].[Secondary Subject]" caption="Secondary Subject" attribute="1" defaultMemberUniqueName="[InstructorTable].[Secondary Subject].[All]" allUniqueName="[InstructorTable].[Secondary Subject].[All]" dimensionUniqueName="[InstructorTable]" displayFolder="" count="0" memberValueDatatype="130" unbalanced="0"/>
    <cacheHierarchy uniqueName="[InstructorTable].[Age]" caption="Age" attribute="1" defaultMemberUniqueName="[InstructorTable].[Age].[All]" allUniqueName="[InstructorTable].[Age].[All]" dimensionUniqueName="[InstructorTable]" displayFolder="" count="0" memberValueDatatype="20" unbalanced="0"/>
    <cacheHierarchy uniqueName="[InstructorTable].[Gender]" caption="Gender" attribute="1" defaultMemberUniqueName="[InstructorTable].[Gender].[All]" allUniqueName="[InstructorTable].[Gender].[All]" dimensionUniqueName="[InstructorTable]" displayFolder="" count="0" memberValueDatatype="130" unbalanced="0"/>
    <cacheHierarchy uniqueName="[InstructorTable].[Language of Instruction]" caption="Language of Instruction" attribute="1" defaultMemberUniqueName="[InstructorTable].[Language of Instruction].[All]" allUniqueName="[InstructorTable].[Language of Instruction].[All]" dimensionUniqueName="[InstructorTable]" displayFolder="" count="0" memberValueDatatype="130" unbalanced="0"/>
    <cacheHierarchy uniqueName="[InstructorTable].[Year of Exp]" caption="Year of Exp" attribute="1" defaultMemberUniqueName="[InstructorTable].[Year of Exp].[All]" allUniqueName="[InstructorTable].[Year of Exp].[All]" dimensionUniqueName="[InstructorTable]" displayFolder="" count="0" memberValueDatatype="20" unbalanced="0"/>
    <cacheHierarchy uniqueName="[InstructorTable].[Current Location]" caption="Current Location" attribute="1" defaultMemberUniqueName="[InstructorTable].[Current Location].[All]" allUniqueName="[InstructorTable].[Current Location].[All]" dimensionUniqueName="[InstructorTable]" displayFolder="" count="0" memberValueDatatype="130" unbalanced="0"/>
    <cacheHierarchy uniqueName="[CohortTable].[Date of the Session (Month Index)]" caption="Date of the Session (Month Index)" attribute="1" defaultMemberUniqueName="[CohortTable].[Date of the Session (Month Index)].[All]" allUniqueName="[CohortTable].[Date of the Session (Month Index)].[All]" dimensionUniqueName="[CohortTable]" displayFolder="" count="0" memberValueDatatype="20" unbalanced="0" hidden="1"/>
    <cacheHierarchy uniqueName="[CourseTable].[Course Start Date (Month Index)]" caption="Course Start Date (Month Index)" attribute="1" defaultMemberUniqueName="[CourseTable].[Course Start Date (Month Index)].[All]" allUniqueName="[CourseTable].[Course Start Date (Month Index)].[All]" dimensionUniqueName="[CourseTable]" displayFolder="" count="0" memberValueDatatype="20" unbalanced="0" hidden="1"/>
    <cacheHierarchy uniqueName="[CustomerTable].[Payment Date (Month Index)]" caption="Payment Date (Month Index)" attribute="1" defaultMemberUniqueName="[CustomerTable].[Payment Date (Month Index)].[All]" allUniqueName="[CustomerTable].[Payment Date (Month Index)].[All]" dimensionUniqueName="[CustomerTable]" displayFolder="" count="0" memberValueDatatype="20" unbalanced="0" hidden="1"/>
    <cacheHierarchy uniqueName="[Measures].[__XL_Count InstructorTable]" caption="__XL_Count InstructorTable" measure="1" displayFolder="" measureGroup="InstructorTable" count="0" hidden="1"/>
    <cacheHierarchy uniqueName="[Measures].[__XL_Count CustomerTable]" caption="__XL_Count CustomerTable" measure="1" displayFolder="" measureGroup="CustomerTable" count="0" hidden="1"/>
    <cacheHierarchy uniqueName="[Measures].[__XL_Count CourseTable]" caption="__XL_Count CourseTable" measure="1" displayFolder="" measureGroup="CourseTable" count="0" hidden="1"/>
    <cacheHierarchy uniqueName="[Measures].[__XL_Count CohortTable]" caption="__XL_Count CohortTable" measure="1" displayFolder="" measureGroup="CohortTable" count="0" hidden="1"/>
    <cacheHierarchy uniqueName="[Measures].[__No measures defined]" caption="__No measures defined" measure="1" displayFolder="" count="0" hidden="1"/>
    <cacheHierarchy uniqueName="[Measures].[Count of Cohort ID]" caption="Count of Cohort ID" measure="1" displayFolder="" measureGroup="CohortTable" count="0" hidden="1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Sum of Customer ID]" caption="Sum of Customer ID" measure="1" displayFolder="" measureGroup="CustomerTable" count="0" hidden="1">
      <extLst>
        <ext xmlns:x15="http://schemas.microsoft.com/office/spreadsheetml/2010/11/main" uri="{B97F6D7D-B522-45F9-BDA1-12C45D357490}">
          <x15:cacheHierarchy aggregatedColumn="26"/>
        </ext>
      </extLst>
    </cacheHierarchy>
    <cacheHierarchy uniqueName="[Measures].[Count of Customer ID]" caption="Count of Customer ID" measure="1" displayFolder="" measureGroup="CustomerTable" count="0" hidden="1">
      <extLst>
        <ext xmlns:x15="http://schemas.microsoft.com/office/spreadsheetml/2010/11/main" uri="{B97F6D7D-B522-45F9-BDA1-12C45D357490}">
          <x15:cacheHierarchy aggregatedColumn="26"/>
        </ext>
      </extLst>
    </cacheHierarchy>
    <cacheHierarchy uniqueName="[Measures].[Sum of Payment Amount]" caption="Sum of Payment Amount" measure="1" displayFolder="" measureGroup="CustomerTable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33"/>
        </ext>
      </extLst>
    </cacheHierarchy>
    <cacheHierarchy uniqueName="[Measures].[Count of Payment Date]" caption="Count of Payment Date" measure="1" displayFolder="" measureGroup="CustomerTable" count="0" hidden="1">
      <extLst>
        <ext xmlns:x15="http://schemas.microsoft.com/office/spreadsheetml/2010/11/main" uri="{B97F6D7D-B522-45F9-BDA1-12C45D357490}">
          <x15:cacheHierarchy aggregatedColumn="31"/>
        </ext>
      </extLst>
    </cacheHierarchy>
    <cacheHierarchy uniqueName="[Measures].[Max of Payment Date]" caption="Max of Payment Date" measure="1" displayFolder="" measureGroup="CustomerTable" count="0" hidden="1">
      <extLst>
        <ext xmlns:x15="http://schemas.microsoft.com/office/spreadsheetml/2010/11/main" uri="{B97F6D7D-B522-45F9-BDA1-12C45D357490}">
          <x15:cacheHierarchy aggregatedColumn="31"/>
        </ext>
      </extLst>
    </cacheHierarchy>
    <cacheHierarchy uniqueName="[Measures].[Sum of Students Attendance]" caption="Sum of Students Attendance" measure="1" displayFolder="" measureGroup="CohortTable" count="0" hidden="1"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Count of Students Attendance]" caption="Count of Students Attendance" measure="1" displayFolder="" measureGroup="CohortTable" count="0" hidden="1"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Count of Channel of Acquisition]" caption="Count of Channel of Acquisition" measure="1" displayFolder="" measureGroup="CustomerTable" count="0" hidden="1">
      <extLst>
        <ext xmlns:x15="http://schemas.microsoft.com/office/spreadsheetml/2010/11/main" uri="{B97F6D7D-B522-45F9-BDA1-12C45D357490}">
          <x15:cacheHierarchy aggregatedColumn="34"/>
        </ext>
      </extLst>
    </cacheHierarchy>
    <cacheHierarchy uniqueName="[Measures].[Sum of Ins ID]" caption="Sum of Ins ID" measure="1" displayFolder="" measureGroup="InstructorTable" count="0" hidden="1">
      <extLst>
        <ext xmlns:x15="http://schemas.microsoft.com/office/spreadsheetml/2010/11/main" uri="{B97F6D7D-B522-45F9-BDA1-12C45D357490}">
          <x15:cacheHierarchy aggregatedColumn="44"/>
        </ext>
      </extLst>
    </cacheHierarchy>
    <cacheHierarchy uniqueName="[Measures].[Count of Ins ID]" caption="Count of Ins ID" measure="1" displayFolder="" measureGroup="InstructorTable" count="0" hidden="1">
      <extLst>
        <ext xmlns:x15="http://schemas.microsoft.com/office/spreadsheetml/2010/11/main" uri="{B97F6D7D-B522-45F9-BDA1-12C45D357490}">
          <x15:cacheHierarchy aggregatedColumn="44"/>
        </ext>
      </extLst>
    </cacheHierarchy>
    <cacheHierarchy uniqueName="[Measures].[Count of Course Language]" caption="Count of Course Language" measure="1" displayFolder="" measureGroup="CourseTable" count="0" hidden="1">
      <extLst>
        <ext xmlns:x15="http://schemas.microsoft.com/office/spreadsheetml/2010/11/main" uri="{B97F6D7D-B522-45F9-BDA1-12C45D357490}">
          <x15:cacheHierarchy aggregatedColumn="12"/>
        </ext>
      </extLst>
    </cacheHierarchy>
    <cacheHierarchy uniqueName="[Measures].[Count of Payment Mode]" caption="Count of Payment Mode" measure="1" displayFolder="" measureGroup="CustomerTable" count="0" hidden="1">
      <extLst>
        <ext xmlns:x15="http://schemas.microsoft.com/office/spreadsheetml/2010/11/main" uri="{B97F6D7D-B522-45F9-BDA1-12C45D357490}">
          <x15:cacheHierarchy aggregatedColumn="30"/>
        </ext>
      </extLst>
    </cacheHierarchy>
    <cacheHierarchy uniqueName="[Measures].[Sum of Total No of Students]" caption="Sum of Total No of Students" measure="1" displayFolder="" measureGroup="CohortTable" count="0" hidden="1"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Count of Gender]" caption="Count of Gender" measure="1" displayFolder="" measureGroup="CustomerTable" count="0" hidden="1">
      <extLst>
        <ext xmlns:x15="http://schemas.microsoft.com/office/spreadsheetml/2010/11/main" uri="{B97F6D7D-B522-45F9-BDA1-12C45D357490}">
          <x15:cacheHierarchy aggregatedColumn="32"/>
        </ext>
      </extLst>
    </cacheHierarchy>
    <cacheHierarchy uniqueName="[Measures].[Sum of Customer Age]" caption="Sum of Customer Age" measure="1" displayFolder="" measureGroup="CustomerTable" count="0" hidden="1">
      <extLst>
        <ext xmlns:x15="http://schemas.microsoft.com/office/spreadsheetml/2010/11/main" uri="{B97F6D7D-B522-45F9-BDA1-12C45D357490}">
          <x15:cacheHierarchy aggregatedColumn="37"/>
        </ext>
      </extLst>
    </cacheHierarchy>
    <cacheHierarchy uniqueName="[Measures].[Count of Customer Age]" caption="Count of Customer Age" measure="1" displayFolder="" measureGroup="CustomerTable" count="0" hidden="1">
      <extLst>
        <ext xmlns:x15="http://schemas.microsoft.com/office/spreadsheetml/2010/11/main" uri="{B97F6D7D-B522-45F9-BDA1-12C45D357490}">
          <x15:cacheHierarchy aggregatedColumn="37"/>
        </ext>
      </extLst>
    </cacheHierarchy>
  </cacheHierarchies>
  <kpis count="0"/>
  <dimensions count="5">
    <dimension name="CohortTable" uniqueName="[CohortTable]" caption="CohortTable"/>
    <dimension name="CourseTable" uniqueName="[CourseTable]" caption="CourseTable"/>
    <dimension name="CustomerTable" uniqueName="[CustomerTable]" caption="CustomerTable"/>
    <dimension name="InstructorTable" uniqueName="[InstructorTable]" caption="InstructorTable"/>
    <dimension measure="1" name="Measures" uniqueName="[Measures]" caption="Measures"/>
  </dimensions>
  <measureGroups count="4">
    <measureGroup name="CohortTable" caption="CohortTable"/>
    <measureGroup name="CourseTable" caption="CourseTable"/>
    <measureGroup name="CustomerTable" caption="CustomerTable"/>
    <measureGroup name="InstructorTable" caption="InstructorTable"/>
  </measureGroups>
  <maps count="7">
    <map measureGroup="0" dimension="0"/>
    <map measureGroup="1" dimension="1"/>
    <map measureGroup="2" dimension="0"/>
    <map measureGroup="2" dimension="1"/>
    <map measureGroup="2" dimension="2"/>
    <map measureGroup="3" dimension="1"/>
    <map measureGroup="3" dimension="3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Dell" refreshedDate="45059.133132754629" backgroundQuery="1" createdVersion="8" refreshedVersion="8" minRefreshableVersion="3" recordCount="0" supportSubquery="1" supportAdvancedDrill="1" xr:uid="{B94CC69F-E05C-4D69-ADB8-A6B5D6CD871B}">
  <cacheSource type="external" connectionId="1"/>
  <cacheFields count="1">
    <cacheField name="[Measures].[Count of Customer ID]" caption="Count of Customer ID" numFmtId="0" hierarchy="63" level="32767"/>
  </cacheFields>
  <cacheHierarchies count="78">
    <cacheHierarchy uniqueName="[CohortTable].[Course ID]" caption="Course ID" attribute="1" defaultMemberUniqueName="[CohortTable].[Course ID].[All]" allUniqueName="[CohortTable].[Course ID].[All]" dimensionUniqueName="[CohortTable]" displayFolder="" count="0" memberValueDatatype="20" unbalanced="0"/>
    <cacheHierarchy uniqueName="[CohortTable].[Cohort ID]" caption="Cohort ID" attribute="1" defaultMemberUniqueName="[CohortTable].[Cohort ID].[All]" allUniqueName="[CohortTable].[Cohort ID].[All]" dimensionUniqueName="[CohortTable]" displayFolder="" count="0" memberValueDatatype="130" unbalanced="0"/>
    <cacheHierarchy uniqueName="[CohortTable].[Total No of Students]" caption="Total No of Students" attribute="1" defaultMemberUniqueName="[CohortTable].[Total No of Students].[All]" allUniqueName="[CohortTable].[Total No of Students].[All]" dimensionUniqueName="[CohortTable]" displayFolder="" count="0" memberValueDatatype="20" unbalanced="0"/>
    <cacheHierarchy uniqueName="[CohortTable].[Students Attendance]" caption="Students Attendance" attribute="1" defaultMemberUniqueName="[CohortTable].[Students Attendance].[All]" allUniqueName="[CohortTable].[Students Attendance].[All]" dimensionUniqueName="[CohortTable]" displayFolder="" count="0" memberValueDatatype="20" unbalanced="0"/>
    <cacheHierarchy uniqueName="[CohortTable].[Date of the Session]" caption="Date of the Session" attribute="1" time="1" defaultMemberUniqueName="[CohortTable].[Date of the Session].[All]" allUniqueName="[CohortTable].[Date of the Session].[All]" dimensionUniqueName="[CohortTable]" displayFolder="" count="0" memberValueDatatype="7" unbalanced="0"/>
    <cacheHierarchy uniqueName="[CohortTable].[Start Time of Live Sessions]" caption="Start Time of Live Sessions" attribute="1" time="1" defaultMemberUniqueName="[CohortTable].[Start Time of Live Sessions].[All]" allUniqueName="[CohortTable].[Start Time of Live Sessions].[All]" dimensionUniqueName="[CohortTable]" displayFolder="" count="0" memberValueDatatype="7" unbalanced="0"/>
    <cacheHierarchy uniqueName="[CohortTable].[End Time of Live Session]" caption="End Time of Live Session" attribute="1" time="1" defaultMemberUniqueName="[CohortTable].[End Time of Live Session].[All]" allUniqueName="[CohortTable].[End Time of Live Session].[All]" dimensionUniqueName="[CohortTable]" displayFolder="" count="0" memberValueDatatype="7" unbalanced="0"/>
    <cacheHierarchy uniqueName="[CohortTable].[Instruction Location]" caption="Instruction Location" attribute="1" defaultMemberUniqueName="[CohortTable].[Instruction Location].[All]" allUniqueName="[CohortTable].[Instruction Location].[All]" dimensionUniqueName="[CohortTable]" displayFolder="" count="0" memberValueDatatype="130" unbalanced="0"/>
    <cacheHierarchy uniqueName="[CohortTable].[Date of the Session (Month)]" caption="Date of the Session (Month)" attribute="1" defaultMemberUniqueName="[CohortTable].[Date of the Session (Month)].[All]" allUniqueName="[CohortTable].[Date of the Session (Month)].[All]" dimensionUniqueName="[CohortTable]" displayFolder="" count="0" memberValueDatatype="130" unbalanced="0"/>
    <cacheHierarchy uniqueName="[CourseTable].[Course ID]" caption="Course ID" attribute="1" defaultMemberUniqueName="[CourseTable].[Course ID].[All]" allUniqueName="[CourseTable].[Course ID].[All]" dimensionUniqueName="[CourseTable]" displayFolder="" count="0" memberValueDatatype="20" unbalanced="0"/>
    <cacheHierarchy uniqueName="[CourseTable].[Course Name]" caption="Course Name" attribute="1" defaultMemberUniqueName="[CourseTable].[Course Name].[All]" allUniqueName="[CourseTable].[Course Name].[All]" dimensionUniqueName="[CourseTable]" displayFolder="" count="0" memberValueDatatype="130" unbalanced="0"/>
    <cacheHierarchy uniqueName="[CourseTable].[Course Duration(Months)]" caption="Course Duration(Months)" attribute="1" defaultMemberUniqueName="[CourseTable].[Course Duration(Months)].[All]" allUniqueName="[CourseTable].[Course Duration(Months)].[All]" dimensionUniqueName="[CourseTable]" displayFolder="" count="0" memberValueDatatype="20" unbalanced="0"/>
    <cacheHierarchy uniqueName="[CourseTable].[Course Language]" caption="Course Language" attribute="1" defaultMemberUniqueName="[CourseTable].[Course Language].[All]" allUniqueName="[CourseTable].[Course Language].[All]" dimensionUniqueName="[CourseTable]" displayFolder="" count="0" memberValueDatatype="130" unbalanced="0"/>
    <cacheHierarchy uniqueName="[CourseTable].[Course Mentor]" caption="Course Mentor" attribute="1" defaultMemberUniqueName="[CourseTable].[Course Mentor].[All]" allUniqueName="[CourseTable].[Course Mentor].[All]" dimensionUniqueName="[CourseTable]" displayFolder="" count="0" memberValueDatatype="130" unbalanced="0"/>
    <cacheHierarchy uniqueName="[CourseTable].[No of Live Classes]" caption="No of Live Classes" attribute="1" defaultMemberUniqueName="[CourseTable].[No of Live Classes].[All]" allUniqueName="[CourseTable].[No of Live Classes].[All]" dimensionUniqueName="[CourseTable]" displayFolder="" count="0" memberValueDatatype="20" unbalanced="0"/>
    <cacheHierarchy uniqueName="[CourseTable].[Course Content Duration]" caption="Course Content Duration" attribute="1" defaultMemberUniqueName="[CourseTable].[Course Content Duration].[All]" allUniqueName="[CourseTable].[Course Content Duration].[All]" dimensionUniqueName="[CourseTable]" displayFolder="" count="0" memberValueDatatype="20" unbalanced="0"/>
    <cacheHierarchy uniqueName="[CourseTable].[Course Subject]" caption="Course Subject" attribute="1" defaultMemberUniqueName="[CourseTable].[Course Subject].[All]" allUniqueName="[CourseTable].[Course Subject].[All]" dimensionUniqueName="[CourseTable]" displayFolder="" count="0" memberValueDatatype="130" unbalanced="0"/>
    <cacheHierarchy uniqueName="[CourseTable].[Course Original Price]" caption="Course Original Price" attribute="1" defaultMemberUniqueName="[CourseTable].[Course Original Price].[All]" allUniqueName="[CourseTable].[Course Original Price].[All]" dimensionUniqueName="[CourseTable]" displayFolder="" count="0" memberValueDatatype="20" unbalanced="0"/>
    <cacheHierarchy uniqueName="[CourseTable].[Course Type]" caption="Course Type" attribute="1" defaultMemberUniqueName="[CourseTable].[Course Type].[All]" allUniqueName="[CourseTable].[Course Type].[All]" dimensionUniqueName="[CourseTable]" displayFolder="" count="0" memberValueDatatype="130" unbalanced="0"/>
    <cacheHierarchy uniqueName="[CourseTable].[Course Quiz Questions]" caption="Course Quiz Questions" attribute="1" defaultMemberUniqueName="[CourseTable].[Course Quiz Questions].[All]" allUniqueName="[CourseTable].[Course Quiz Questions].[All]" dimensionUniqueName="[CourseTable]" displayFolder="" count="0" memberValueDatatype="20" unbalanced="0"/>
    <cacheHierarchy uniqueName="[CourseTable].[Course Resources]" caption="Course Resources" attribute="1" defaultMemberUniqueName="[CourseTable].[Course Resources].[All]" allUniqueName="[CourseTable].[Course Resources].[All]" dimensionUniqueName="[CourseTable]" displayFolder="" count="0" memberValueDatatype="130" unbalanced="0"/>
    <cacheHierarchy uniqueName="[CourseTable].[Doubt Session]" caption="Doubt Session" attribute="1" defaultMemberUniqueName="[CourseTable].[Doubt Session].[All]" allUniqueName="[CourseTable].[Doubt Session].[All]" dimensionUniqueName="[CourseTable]" displayFolder="" count="0" memberValueDatatype="130" unbalanced="0"/>
    <cacheHierarchy uniqueName="[CourseTable].[Course Start Date]" caption="Course Start Date" attribute="1" time="1" defaultMemberUniqueName="[CourseTable].[Course Start Date].[All]" allUniqueName="[CourseTable].[Course Start Date].[All]" dimensionUniqueName="[CourseTable]" displayFolder="" count="0" memberValueDatatype="7" unbalanced="0"/>
    <cacheHierarchy uniqueName="[CourseTable].[Course End Date]" caption="Course End Date" attribute="1" time="1" defaultMemberUniqueName="[CourseTable].[Course End Date].[All]" allUniqueName="[CourseTable].[Course End Date].[All]" dimensionUniqueName="[CourseTable]" displayFolder="" count="0" memberValueDatatype="7" unbalanced="0"/>
    <cacheHierarchy uniqueName="[CourseTable].[Course Price Categorization]" caption="Course Price Categorization" attribute="1" defaultMemberUniqueName="[CourseTable].[Course Price Categorization].[All]" allUniqueName="[CourseTable].[Course Price Categorization].[All]" dimensionUniqueName="[CourseTable]" displayFolder="" count="0" memberValueDatatype="130" unbalanced="0"/>
    <cacheHierarchy uniqueName="[CourseTable].[Course Start Date (Month)]" caption="Course Start Date (Month)" attribute="1" defaultMemberUniqueName="[CourseTable].[Course Start Date (Month)].[All]" allUniqueName="[CourseTable].[Course Start Date (Month)].[All]" dimensionUniqueName="[CourseTable]" displayFolder="" count="0" memberValueDatatype="130" unbalanced="0"/>
    <cacheHierarchy uniqueName="[CustomerTable].[Customer ID]" caption="Customer ID" attribute="1" defaultMemberUniqueName="[CustomerTable].[Customer ID].[All]" allUniqueName="[CustomerTable].[Customer ID].[All]" dimensionUniqueName="[CustomerTable]" displayFolder="" count="0" memberValueDatatype="20" unbalanced="0"/>
    <cacheHierarchy uniqueName="[CustomerTable].[Customer Name]" caption="Customer Name" attribute="1" defaultMemberUniqueName="[CustomerTable].[Customer Name].[All]" allUniqueName="[CustomerTable].[Customer Name].[All]" dimensionUniqueName="[CustomerTable]" displayFolder="" count="0" memberValueDatatype="130" unbalanced="0"/>
    <cacheHierarchy uniqueName="[CustomerTable].[Customer Contact Number]" caption="Customer Contact Number" attribute="1" defaultMemberUniqueName="[CustomerTable].[Customer Contact Number].[All]" allUniqueName="[CustomerTable].[Customer Contact Number].[All]" dimensionUniqueName="[CustomerTable]" displayFolder="" count="0" memberValueDatatype="5" unbalanced="0"/>
    <cacheHierarchy uniqueName="[CustomerTable].[Customer Email]" caption="Customer Email" attribute="1" defaultMemberUniqueName="[CustomerTable].[Customer Email].[All]" allUniqueName="[CustomerTable].[Customer Email].[All]" dimensionUniqueName="[CustomerTable]" displayFolder="" count="0" memberValueDatatype="130" unbalanced="0"/>
    <cacheHierarchy uniqueName="[CustomerTable].[Payment Mode]" caption="Payment Mode" attribute="1" defaultMemberUniqueName="[CustomerTable].[Payment Mode].[All]" allUniqueName="[CustomerTable].[Payment Mode].[All]" dimensionUniqueName="[CustomerTable]" displayFolder="" count="0" memberValueDatatype="130" unbalanced="0"/>
    <cacheHierarchy uniqueName="[CustomerTable].[Payment Date]" caption="Payment Date" attribute="1" time="1" defaultMemberUniqueName="[CustomerTable].[Payment Date].[All]" allUniqueName="[CustomerTable].[Payment Date].[All]" dimensionUniqueName="[CustomerTable]" displayFolder="" count="0" memberValueDatatype="7" unbalanced="0"/>
    <cacheHierarchy uniqueName="[CustomerTable].[Gender]" caption="Gender" attribute="1" defaultMemberUniqueName="[CustomerTable].[Gender].[All]" allUniqueName="[CustomerTable].[Gender].[All]" dimensionUniqueName="[CustomerTable]" displayFolder="" count="0" memberValueDatatype="130" unbalanced="0"/>
    <cacheHierarchy uniqueName="[CustomerTable].[Payment Amount]" caption="Payment Amount" attribute="1" defaultMemberUniqueName="[CustomerTable].[Payment Amount].[All]" allUniqueName="[CustomerTable].[Payment Amount].[All]" dimensionUniqueName="[CustomerTable]" displayFolder="" count="0" memberValueDatatype="20" unbalanced="0"/>
    <cacheHierarchy uniqueName="[CustomerTable].[Channel of Acquisition]" caption="Channel of Acquisition" attribute="1" defaultMemberUniqueName="[CustomerTable].[Channel of Acquisition].[All]" allUniqueName="[CustomerTable].[Channel of Acquisition].[All]" dimensionUniqueName="[CustomerTable]" displayFolder="" count="0" memberValueDatatype="130" unbalanced="0"/>
    <cacheHierarchy uniqueName="[CustomerTable].[Customer State]" caption="Customer State" attribute="1" defaultMemberUniqueName="[CustomerTable].[Customer State].[All]" allUniqueName="[CustomerTable].[Customer State].[All]" dimensionUniqueName="[CustomerTable]" displayFolder="" count="0" memberValueDatatype="130" unbalanced="0"/>
    <cacheHierarchy uniqueName="[CustomerTable].[Customer Address]" caption="Customer Address" attribute="1" defaultMemberUniqueName="[CustomerTable].[Customer Address].[All]" allUniqueName="[CustomerTable].[Customer Address].[All]" dimensionUniqueName="[CustomerTable]" displayFolder="" count="0" memberValueDatatype="130" unbalanced="0"/>
    <cacheHierarchy uniqueName="[CustomerTable].[Customer Age]" caption="Customer Age" attribute="1" defaultMemberUniqueName="[CustomerTable].[Customer Age].[All]" allUniqueName="[CustomerTable].[Customer Age].[All]" dimensionUniqueName="[CustomerTable]" displayFolder="" count="0" memberValueDatatype="20" unbalanced="0"/>
    <cacheHierarchy uniqueName="[CustomerTable].[Customer Primary Language]" caption="Customer Primary Language" attribute="1" defaultMemberUniqueName="[CustomerTable].[Customer Primary Language].[All]" allUniqueName="[CustomerTable].[Customer Primary Language].[All]" dimensionUniqueName="[CustomerTable]" displayFolder="" count="0" memberValueDatatype="130" unbalanced="0"/>
    <cacheHierarchy uniqueName="[CustomerTable].[Customer Medium of Study]" caption="Customer Medium of Study" attribute="1" defaultMemberUniqueName="[CustomerTable].[Customer Medium of Study].[All]" allUniqueName="[CustomerTable].[Customer Medium of Study].[All]" dimensionUniqueName="[CustomerTable]" displayFolder="" count="0" memberValueDatatype="130" unbalanced="0"/>
    <cacheHierarchy uniqueName="[CustomerTable].[Course ID]" caption="Course ID" attribute="1" defaultMemberUniqueName="[CustomerTable].[Course ID].[All]" allUniqueName="[CustomerTable].[Course ID].[All]" dimensionUniqueName="[CustomerTable]" displayFolder="" count="0" memberValueDatatype="20" unbalanced="0"/>
    <cacheHierarchy uniqueName="[CustomerTable].[Payment Date (Year)]" caption="Payment Date (Year)" attribute="1" defaultMemberUniqueName="[CustomerTable].[Payment Date (Year)].[All]" allUniqueName="[CustomerTable].[Payment Date (Year)].[All]" dimensionUniqueName="[CustomerTable]" displayFolder="" count="0" memberValueDatatype="130" unbalanced="0"/>
    <cacheHierarchy uniqueName="[CustomerTable].[Payment Date (Quarter)]" caption="Payment Date (Quarter)" attribute="1" defaultMemberUniqueName="[CustomerTable].[Payment Date (Quarter)].[All]" allUniqueName="[CustomerTable].[Payment Date (Quarter)].[All]" dimensionUniqueName="[CustomerTable]" displayFolder="" count="0" memberValueDatatype="130" unbalanced="0"/>
    <cacheHierarchy uniqueName="[CustomerTable].[Payment Date (Month)]" caption="Payment Date (Month)" attribute="1" defaultMemberUniqueName="[CustomerTable].[Payment Date (Month)].[All]" allUniqueName="[CustomerTable].[Payment Date (Month)].[All]" dimensionUniqueName="[CustomerTable]" displayFolder="" count="0" memberValueDatatype="130" unbalanced="0"/>
    <cacheHierarchy uniqueName="[InstructorTable].[Ins ID]" caption="Ins ID" attribute="1" defaultMemberUniqueName="[InstructorTable].[Ins ID].[All]" allUniqueName="[InstructorTable].[Ins ID].[All]" dimensionUniqueName="[InstructorTable]" displayFolder="" count="0" memberValueDatatype="20" unbalanced="0"/>
    <cacheHierarchy uniqueName="[InstructorTable].[Name]" caption="Name" attribute="1" defaultMemberUniqueName="[InstructorTable].[Name].[All]" allUniqueName="[InstructorTable].[Name].[All]" dimensionUniqueName="[InstructorTable]" displayFolder="" count="0" memberValueDatatype="130" unbalanced="0"/>
    <cacheHierarchy uniqueName="[InstructorTable].[Primary Subject]" caption="Primary Subject" attribute="1" defaultMemberUniqueName="[InstructorTable].[Primary Subject].[All]" allUniqueName="[InstructorTable].[Primary Subject].[All]" dimensionUniqueName="[InstructorTable]" displayFolder="" count="0" memberValueDatatype="130" unbalanced="0"/>
    <cacheHierarchy uniqueName="[InstructorTable].[Secondary Subject]" caption="Secondary Subject" attribute="1" defaultMemberUniqueName="[InstructorTable].[Secondary Subject].[All]" allUniqueName="[InstructorTable].[Secondary Subject].[All]" dimensionUniqueName="[InstructorTable]" displayFolder="" count="0" memberValueDatatype="130" unbalanced="0"/>
    <cacheHierarchy uniqueName="[InstructorTable].[Age]" caption="Age" attribute="1" defaultMemberUniqueName="[InstructorTable].[Age].[All]" allUniqueName="[InstructorTable].[Age].[All]" dimensionUniqueName="[InstructorTable]" displayFolder="" count="0" memberValueDatatype="20" unbalanced="0"/>
    <cacheHierarchy uniqueName="[InstructorTable].[Gender]" caption="Gender" attribute="1" defaultMemberUniqueName="[InstructorTable].[Gender].[All]" allUniqueName="[InstructorTable].[Gender].[All]" dimensionUniqueName="[InstructorTable]" displayFolder="" count="0" memberValueDatatype="130" unbalanced="0"/>
    <cacheHierarchy uniqueName="[InstructorTable].[Language of Instruction]" caption="Language of Instruction" attribute="1" defaultMemberUniqueName="[InstructorTable].[Language of Instruction].[All]" allUniqueName="[InstructorTable].[Language of Instruction].[All]" dimensionUniqueName="[InstructorTable]" displayFolder="" count="0" memberValueDatatype="130" unbalanced="0"/>
    <cacheHierarchy uniqueName="[InstructorTable].[Year of Exp]" caption="Year of Exp" attribute="1" defaultMemberUniqueName="[InstructorTable].[Year of Exp].[All]" allUniqueName="[InstructorTable].[Year of Exp].[All]" dimensionUniqueName="[InstructorTable]" displayFolder="" count="0" memberValueDatatype="20" unbalanced="0"/>
    <cacheHierarchy uniqueName="[InstructorTable].[Current Location]" caption="Current Location" attribute="1" defaultMemberUniqueName="[InstructorTable].[Current Location].[All]" allUniqueName="[InstructorTable].[Current Location].[All]" dimensionUniqueName="[InstructorTable]" displayFolder="" count="0" memberValueDatatype="130" unbalanced="0"/>
    <cacheHierarchy uniqueName="[CohortTable].[Date of the Session (Month Index)]" caption="Date of the Session (Month Index)" attribute="1" defaultMemberUniqueName="[CohortTable].[Date of the Session (Month Index)].[All]" allUniqueName="[CohortTable].[Date of the Session (Month Index)].[All]" dimensionUniqueName="[CohortTable]" displayFolder="" count="0" memberValueDatatype="20" unbalanced="0" hidden="1"/>
    <cacheHierarchy uniqueName="[CourseTable].[Course Start Date (Month Index)]" caption="Course Start Date (Month Index)" attribute="1" defaultMemberUniqueName="[CourseTable].[Course Start Date (Month Index)].[All]" allUniqueName="[CourseTable].[Course Start Date (Month Index)].[All]" dimensionUniqueName="[CourseTable]" displayFolder="" count="0" memberValueDatatype="20" unbalanced="0" hidden="1"/>
    <cacheHierarchy uniqueName="[CustomerTable].[Payment Date (Month Index)]" caption="Payment Date (Month Index)" attribute="1" defaultMemberUniqueName="[CustomerTable].[Payment Date (Month Index)].[All]" allUniqueName="[CustomerTable].[Payment Date (Month Index)].[All]" dimensionUniqueName="[CustomerTable]" displayFolder="" count="0" memberValueDatatype="20" unbalanced="0" hidden="1"/>
    <cacheHierarchy uniqueName="[Measures].[__XL_Count InstructorTable]" caption="__XL_Count InstructorTable" measure="1" displayFolder="" measureGroup="InstructorTable" count="0" hidden="1"/>
    <cacheHierarchy uniqueName="[Measures].[__XL_Count CustomerTable]" caption="__XL_Count CustomerTable" measure="1" displayFolder="" measureGroup="CustomerTable" count="0" hidden="1"/>
    <cacheHierarchy uniqueName="[Measures].[__XL_Count CourseTable]" caption="__XL_Count CourseTable" measure="1" displayFolder="" measureGroup="CourseTable" count="0" hidden="1"/>
    <cacheHierarchy uniqueName="[Measures].[__XL_Count CohortTable]" caption="__XL_Count CohortTable" measure="1" displayFolder="" measureGroup="CohortTable" count="0" hidden="1"/>
    <cacheHierarchy uniqueName="[Measures].[__No measures defined]" caption="__No measures defined" measure="1" displayFolder="" count="0" hidden="1"/>
    <cacheHierarchy uniqueName="[Measures].[Count of Cohort ID]" caption="Count of Cohort ID" measure="1" displayFolder="" measureGroup="CohortTable" count="0" hidden="1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Sum of Customer ID]" caption="Sum of Customer ID" measure="1" displayFolder="" measureGroup="CustomerTable" count="0" hidden="1">
      <extLst>
        <ext xmlns:x15="http://schemas.microsoft.com/office/spreadsheetml/2010/11/main" uri="{B97F6D7D-B522-45F9-BDA1-12C45D357490}">
          <x15:cacheHierarchy aggregatedColumn="26"/>
        </ext>
      </extLst>
    </cacheHierarchy>
    <cacheHierarchy uniqueName="[Measures].[Count of Customer ID]" caption="Count of Customer ID" measure="1" displayFolder="" measureGroup="CustomerTable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26"/>
        </ext>
      </extLst>
    </cacheHierarchy>
    <cacheHierarchy uniqueName="[Measures].[Sum of Payment Amount]" caption="Sum of Payment Amount" measure="1" displayFolder="" measureGroup="CustomerTable" count="0" hidden="1">
      <extLst>
        <ext xmlns:x15="http://schemas.microsoft.com/office/spreadsheetml/2010/11/main" uri="{B97F6D7D-B522-45F9-BDA1-12C45D357490}">
          <x15:cacheHierarchy aggregatedColumn="33"/>
        </ext>
      </extLst>
    </cacheHierarchy>
    <cacheHierarchy uniqueName="[Measures].[Count of Payment Date]" caption="Count of Payment Date" measure="1" displayFolder="" measureGroup="CustomerTable" count="0" hidden="1">
      <extLst>
        <ext xmlns:x15="http://schemas.microsoft.com/office/spreadsheetml/2010/11/main" uri="{B97F6D7D-B522-45F9-BDA1-12C45D357490}">
          <x15:cacheHierarchy aggregatedColumn="31"/>
        </ext>
      </extLst>
    </cacheHierarchy>
    <cacheHierarchy uniqueName="[Measures].[Max of Payment Date]" caption="Max of Payment Date" measure="1" displayFolder="" measureGroup="CustomerTable" count="0" hidden="1">
      <extLst>
        <ext xmlns:x15="http://schemas.microsoft.com/office/spreadsheetml/2010/11/main" uri="{B97F6D7D-B522-45F9-BDA1-12C45D357490}">
          <x15:cacheHierarchy aggregatedColumn="31"/>
        </ext>
      </extLst>
    </cacheHierarchy>
    <cacheHierarchy uniqueName="[Measures].[Sum of Students Attendance]" caption="Sum of Students Attendance" measure="1" displayFolder="" measureGroup="CohortTable" count="0" hidden="1"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Count of Students Attendance]" caption="Count of Students Attendance" measure="1" displayFolder="" measureGroup="CohortTable" count="0" hidden="1"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Count of Channel of Acquisition]" caption="Count of Channel of Acquisition" measure="1" displayFolder="" measureGroup="CustomerTable" count="0" hidden="1">
      <extLst>
        <ext xmlns:x15="http://schemas.microsoft.com/office/spreadsheetml/2010/11/main" uri="{B97F6D7D-B522-45F9-BDA1-12C45D357490}">
          <x15:cacheHierarchy aggregatedColumn="34"/>
        </ext>
      </extLst>
    </cacheHierarchy>
    <cacheHierarchy uniqueName="[Measures].[Sum of Ins ID]" caption="Sum of Ins ID" measure="1" displayFolder="" measureGroup="InstructorTable" count="0" hidden="1">
      <extLst>
        <ext xmlns:x15="http://schemas.microsoft.com/office/spreadsheetml/2010/11/main" uri="{B97F6D7D-B522-45F9-BDA1-12C45D357490}">
          <x15:cacheHierarchy aggregatedColumn="44"/>
        </ext>
      </extLst>
    </cacheHierarchy>
    <cacheHierarchy uniqueName="[Measures].[Count of Ins ID]" caption="Count of Ins ID" measure="1" displayFolder="" measureGroup="InstructorTable" count="0" hidden="1">
      <extLst>
        <ext xmlns:x15="http://schemas.microsoft.com/office/spreadsheetml/2010/11/main" uri="{B97F6D7D-B522-45F9-BDA1-12C45D357490}">
          <x15:cacheHierarchy aggregatedColumn="44"/>
        </ext>
      </extLst>
    </cacheHierarchy>
    <cacheHierarchy uniqueName="[Measures].[Count of Course Language]" caption="Count of Course Language" measure="1" displayFolder="" measureGroup="CourseTable" count="0" hidden="1">
      <extLst>
        <ext xmlns:x15="http://schemas.microsoft.com/office/spreadsheetml/2010/11/main" uri="{B97F6D7D-B522-45F9-BDA1-12C45D357490}">
          <x15:cacheHierarchy aggregatedColumn="12"/>
        </ext>
      </extLst>
    </cacheHierarchy>
    <cacheHierarchy uniqueName="[Measures].[Count of Payment Mode]" caption="Count of Payment Mode" measure="1" displayFolder="" measureGroup="CustomerTable" count="0" hidden="1">
      <extLst>
        <ext xmlns:x15="http://schemas.microsoft.com/office/spreadsheetml/2010/11/main" uri="{B97F6D7D-B522-45F9-BDA1-12C45D357490}">
          <x15:cacheHierarchy aggregatedColumn="30"/>
        </ext>
      </extLst>
    </cacheHierarchy>
    <cacheHierarchy uniqueName="[Measures].[Sum of Total No of Students]" caption="Sum of Total No of Students" measure="1" displayFolder="" measureGroup="CohortTable" count="0" hidden="1"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Count of Gender]" caption="Count of Gender" measure="1" displayFolder="" measureGroup="CustomerTable" count="0" hidden="1">
      <extLst>
        <ext xmlns:x15="http://schemas.microsoft.com/office/spreadsheetml/2010/11/main" uri="{B97F6D7D-B522-45F9-BDA1-12C45D357490}">
          <x15:cacheHierarchy aggregatedColumn="32"/>
        </ext>
      </extLst>
    </cacheHierarchy>
    <cacheHierarchy uniqueName="[Measures].[Sum of Customer Age]" caption="Sum of Customer Age" measure="1" displayFolder="" measureGroup="CustomerTable" count="0" hidden="1">
      <extLst>
        <ext xmlns:x15="http://schemas.microsoft.com/office/spreadsheetml/2010/11/main" uri="{B97F6D7D-B522-45F9-BDA1-12C45D357490}">
          <x15:cacheHierarchy aggregatedColumn="37"/>
        </ext>
      </extLst>
    </cacheHierarchy>
    <cacheHierarchy uniqueName="[Measures].[Count of Customer Age]" caption="Count of Customer Age" measure="1" displayFolder="" measureGroup="CustomerTable" count="0" hidden="1">
      <extLst>
        <ext xmlns:x15="http://schemas.microsoft.com/office/spreadsheetml/2010/11/main" uri="{B97F6D7D-B522-45F9-BDA1-12C45D357490}">
          <x15:cacheHierarchy aggregatedColumn="37"/>
        </ext>
      </extLst>
    </cacheHierarchy>
  </cacheHierarchies>
  <kpis count="0"/>
  <dimensions count="5">
    <dimension name="CohortTable" uniqueName="[CohortTable]" caption="CohortTable"/>
    <dimension name="CourseTable" uniqueName="[CourseTable]" caption="CourseTable"/>
    <dimension name="CustomerTable" uniqueName="[CustomerTable]" caption="CustomerTable"/>
    <dimension name="InstructorTable" uniqueName="[InstructorTable]" caption="InstructorTable"/>
    <dimension measure="1" name="Measures" uniqueName="[Measures]" caption="Measures"/>
  </dimensions>
  <measureGroups count="4">
    <measureGroup name="CohortTable" caption="CohortTable"/>
    <measureGroup name="CourseTable" caption="CourseTable"/>
    <measureGroup name="CustomerTable" caption="CustomerTable"/>
    <measureGroup name="InstructorTable" caption="InstructorTable"/>
  </measureGroups>
  <maps count="7">
    <map measureGroup="0" dimension="0"/>
    <map measureGroup="1" dimension="1"/>
    <map measureGroup="2" dimension="0"/>
    <map measureGroup="2" dimension="1"/>
    <map measureGroup="2" dimension="2"/>
    <map measureGroup="3" dimension="1"/>
    <map measureGroup="3" dimension="3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Dell" refreshedDate="45059.13313101852" backgroundQuery="1" createdVersion="8" refreshedVersion="8" minRefreshableVersion="3" recordCount="0" supportSubquery="1" supportAdvancedDrill="1" xr:uid="{FC7F4185-3AA3-475D-A48D-AF2E7D7EFEAD}">
  <cacheSource type="external" connectionId="1"/>
  <cacheFields count="1">
    <cacheField name="[Measures].[Count of Cohort ID]" caption="Count of Cohort ID" numFmtId="0" hierarchy="61" level="32767"/>
  </cacheFields>
  <cacheHierarchies count="78">
    <cacheHierarchy uniqueName="[CohortTable].[Course ID]" caption="Course ID" attribute="1" defaultMemberUniqueName="[CohortTable].[Course ID].[All]" allUniqueName="[CohortTable].[Course ID].[All]" dimensionUniqueName="[CohortTable]" displayFolder="" count="0" memberValueDatatype="20" unbalanced="0"/>
    <cacheHierarchy uniqueName="[CohortTable].[Cohort ID]" caption="Cohort ID" attribute="1" defaultMemberUniqueName="[CohortTable].[Cohort ID].[All]" allUniqueName="[CohortTable].[Cohort ID].[All]" dimensionUniqueName="[CohortTable]" displayFolder="" count="0" memberValueDatatype="130" unbalanced="0"/>
    <cacheHierarchy uniqueName="[CohortTable].[Total No of Students]" caption="Total No of Students" attribute="1" defaultMemberUniqueName="[CohortTable].[Total No of Students].[All]" allUniqueName="[CohortTable].[Total No of Students].[All]" dimensionUniqueName="[CohortTable]" displayFolder="" count="0" memberValueDatatype="20" unbalanced="0"/>
    <cacheHierarchy uniqueName="[CohortTable].[Students Attendance]" caption="Students Attendance" attribute="1" defaultMemberUniqueName="[CohortTable].[Students Attendance].[All]" allUniqueName="[CohortTable].[Students Attendance].[All]" dimensionUniqueName="[CohortTable]" displayFolder="" count="0" memberValueDatatype="20" unbalanced="0"/>
    <cacheHierarchy uniqueName="[CohortTable].[Date of the Session]" caption="Date of the Session" attribute="1" time="1" defaultMemberUniqueName="[CohortTable].[Date of the Session].[All]" allUniqueName="[CohortTable].[Date of the Session].[All]" dimensionUniqueName="[CohortTable]" displayFolder="" count="0" memberValueDatatype="7" unbalanced="0"/>
    <cacheHierarchy uniqueName="[CohortTable].[Start Time of Live Sessions]" caption="Start Time of Live Sessions" attribute="1" time="1" defaultMemberUniqueName="[CohortTable].[Start Time of Live Sessions].[All]" allUniqueName="[CohortTable].[Start Time of Live Sessions].[All]" dimensionUniqueName="[CohortTable]" displayFolder="" count="0" memberValueDatatype="7" unbalanced="0"/>
    <cacheHierarchy uniqueName="[CohortTable].[End Time of Live Session]" caption="End Time of Live Session" attribute="1" time="1" defaultMemberUniqueName="[CohortTable].[End Time of Live Session].[All]" allUniqueName="[CohortTable].[End Time of Live Session].[All]" dimensionUniqueName="[CohortTable]" displayFolder="" count="0" memberValueDatatype="7" unbalanced="0"/>
    <cacheHierarchy uniqueName="[CohortTable].[Instruction Location]" caption="Instruction Location" attribute="1" defaultMemberUniqueName="[CohortTable].[Instruction Location].[All]" allUniqueName="[CohortTable].[Instruction Location].[All]" dimensionUniqueName="[CohortTable]" displayFolder="" count="0" memberValueDatatype="130" unbalanced="0"/>
    <cacheHierarchy uniqueName="[CohortTable].[Date of the Session (Month)]" caption="Date of the Session (Month)" attribute="1" defaultMemberUniqueName="[CohortTable].[Date of the Session (Month)].[All]" allUniqueName="[CohortTable].[Date of the Session (Month)].[All]" dimensionUniqueName="[CohortTable]" displayFolder="" count="0" memberValueDatatype="130" unbalanced="0"/>
    <cacheHierarchy uniqueName="[CourseTable].[Course ID]" caption="Course ID" attribute="1" defaultMemberUniqueName="[CourseTable].[Course ID].[All]" allUniqueName="[CourseTable].[Course ID].[All]" dimensionUniqueName="[CourseTable]" displayFolder="" count="0" memberValueDatatype="20" unbalanced="0"/>
    <cacheHierarchy uniqueName="[CourseTable].[Course Name]" caption="Course Name" attribute="1" defaultMemberUniqueName="[CourseTable].[Course Name].[All]" allUniqueName="[CourseTable].[Course Name].[All]" dimensionUniqueName="[CourseTable]" displayFolder="" count="0" memberValueDatatype="130" unbalanced="0"/>
    <cacheHierarchy uniqueName="[CourseTable].[Course Duration(Months)]" caption="Course Duration(Months)" attribute="1" defaultMemberUniqueName="[CourseTable].[Course Duration(Months)].[All]" allUniqueName="[CourseTable].[Course Duration(Months)].[All]" dimensionUniqueName="[CourseTable]" displayFolder="" count="0" memberValueDatatype="20" unbalanced="0"/>
    <cacheHierarchy uniqueName="[CourseTable].[Course Language]" caption="Course Language" attribute="1" defaultMemberUniqueName="[CourseTable].[Course Language].[All]" allUniqueName="[CourseTable].[Course Language].[All]" dimensionUniqueName="[CourseTable]" displayFolder="" count="0" memberValueDatatype="130" unbalanced="0"/>
    <cacheHierarchy uniqueName="[CourseTable].[Course Mentor]" caption="Course Mentor" attribute="1" defaultMemberUniqueName="[CourseTable].[Course Mentor].[All]" allUniqueName="[CourseTable].[Course Mentor].[All]" dimensionUniqueName="[CourseTable]" displayFolder="" count="0" memberValueDatatype="130" unbalanced="0"/>
    <cacheHierarchy uniqueName="[CourseTable].[No of Live Classes]" caption="No of Live Classes" attribute="1" defaultMemberUniqueName="[CourseTable].[No of Live Classes].[All]" allUniqueName="[CourseTable].[No of Live Classes].[All]" dimensionUniqueName="[CourseTable]" displayFolder="" count="0" memberValueDatatype="20" unbalanced="0"/>
    <cacheHierarchy uniqueName="[CourseTable].[Course Content Duration]" caption="Course Content Duration" attribute="1" defaultMemberUniqueName="[CourseTable].[Course Content Duration].[All]" allUniqueName="[CourseTable].[Course Content Duration].[All]" dimensionUniqueName="[CourseTable]" displayFolder="" count="0" memberValueDatatype="20" unbalanced="0"/>
    <cacheHierarchy uniqueName="[CourseTable].[Course Subject]" caption="Course Subject" attribute="1" defaultMemberUniqueName="[CourseTable].[Course Subject].[All]" allUniqueName="[CourseTable].[Course Subject].[All]" dimensionUniqueName="[CourseTable]" displayFolder="" count="0" memberValueDatatype="130" unbalanced="0"/>
    <cacheHierarchy uniqueName="[CourseTable].[Course Original Price]" caption="Course Original Price" attribute="1" defaultMemberUniqueName="[CourseTable].[Course Original Price].[All]" allUniqueName="[CourseTable].[Course Original Price].[All]" dimensionUniqueName="[CourseTable]" displayFolder="" count="0" memberValueDatatype="20" unbalanced="0"/>
    <cacheHierarchy uniqueName="[CourseTable].[Course Type]" caption="Course Type" attribute="1" defaultMemberUniqueName="[CourseTable].[Course Type].[All]" allUniqueName="[CourseTable].[Course Type].[All]" dimensionUniqueName="[CourseTable]" displayFolder="" count="0" memberValueDatatype="130" unbalanced="0"/>
    <cacheHierarchy uniqueName="[CourseTable].[Course Quiz Questions]" caption="Course Quiz Questions" attribute="1" defaultMemberUniqueName="[CourseTable].[Course Quiz Questions].[All]" allUniqueName="[CourseTable].[Course Quiz Questions].[All]" dimensionUniqueName="[CourseTable]" displayFolder="" count="0" memberValueDatatype="20" unbalanced="0"/>
    <cacheHierarchy uniqueName="[CourseTable].[Course Resources]" caption="Course Resources" attribute="1" defaultMemberUniqueName="[CourseTable].[Course Resources].[All]" allUniqueName="[CourseTable].[Course Resources].[All]" dimensionUniqueName="[CourseTable]" displayFolder="" count="0" memberValueDatatype="130" unbalanced="0"/>
    <cacheHierarchy uniqueName="[CourseTable].[Doubt Session]" caption="Doubt Session" attribute="1" defaultMemberUniqueName="[CourseTable].[Doubt Session].[All]" allUniqueName="[CourseTable].[Doubt Session].[All]" dimensionUniqueName="[CourseTable]" displayFolder="" count="0" memberValueDatatype="130" unbalanced="0"/>
    <cacheHierarchy uniqueName="[CourseTable].[Course Start Date]" caption="Course Start Date" attribute="1" time="1" defaultMemberUniqueName="[CourseTable].[Course Start Date].[All]" allUniqueName="[CourseTable].[Course Start Date].[All]" dimensionUniqueName="[CourseTable]" displayFolder="" count="0" memberValueDatatype="7" unbalanced="0"/>
    <cacheHierarchy uniqueName="[CourseTable].[Course End Date]" caption="Course End Date" attribute="1" time="1" defaultMemberUniqueName="[CourseTable].[Course End Date].[All]" allUniqueName="[CourseTable].[Course End Date].[All]" dimensionUniqueName="[CourseTable]" displayFolder="" count="0" memberValueDatatype="7" unbalanced="0"/>
    <cacheHierarchy uniqueName="[CourseTable].[Course Price Categorization]" caption="Course Price Categorization" attribute="1" defaultMemberUniqueName="[CourseTable].[Course Price Categorization].[All]" allUniqueName="[CourseTable].[Course Price Categorization].[All]" dimensionUniqueName="[CourseTable]" displayFolder="" count="0" memberValueDatatype="130" unbalanced="0"/>
    <cacheHierarchy uniqueName="[CourseTable].[Course Start Date (Month)]" caption="Course Start Date (Month)" attribute="1" defaultMemberUniqueName="[CourseTable].[Course Start Date (Month)].[All]" allUniqueName="[CourseTable].[Course Start Date (Month)].[All]" dimensionUniqueName="[CourseTable]" displayFolder="" count="0" memberValueDatatype="130" unbalanced="0"/>
    <cacheHierarchy uniqueName="[CustomerTable].[Customer ID]" caption="Customer ID" attribute="1" defaultMemberUniqueName="[CustomerTable].[Customer ID].[All]" allUniqueName="[CustomerTable].[Customer ID].[All]" dimensionUniqueName="[CustomerTable]" displayFolder="" count="0" memberValueDatatype="20" unbalanced="0"/>
    <cacheHierarchy uniqueName="[CustomerTable].[Customer Name]" caption="Customer Name" attribute="1" defaultMemberUniqueName="[CustomerTable].[Customer Name].[All]" allUniqueName="[CustomerTable].[Customer Name].[All]" dimensionUniqueName="[CustomerTable]" displayFolder="" count="0" memberValueDatatype="130" unbalanced="0"/>
    <cacheHierarchy uniqueName="[CustomerTable].[Customer Contact Number]" caption="Customer Contact Number" attribute="1" defaultMemberUniqueName="[CustomerTable].[Customer Contact Number].[All]" allUniqueName="[CustomerTable].[Customer Contact Number].[All]" dimensionUniqueName="[CustomerTable]" displayFolder="" count="0" memberValueDatatype="5" unbalanced="0"/>
    <cacheHierarchy uniqueName="[CustomerTable].[Customer Email]" caption="Customer Email" attribute="1" defaultMemberUniqueName="[CustomerTable].[Customer Email].[All]" allUniqueName="[CustomerTable].[Customer Email].[All]" dimensionUniqueName="[CustomerTable]" displayFolder="" count="0" memberValueDatatype="130" unbalanced="0"/>
    <cacheHierarchy uniqueName="[CustomerTable].[Payment Mode]" caption="Payment Mode" attribute="1" defaultMemberUniqueName="[CustomerTable].[Payment Mode].[All]" allUniqueName="[CustomerTable].[Payment Mode].[All]" dimensionUniqueName="[CustomerTable]" displayFolder="" count="0" memberValueDatatype="130" unbalanced="0"/>
    <cacheHierarchy uniqueName="[CustomerTable].[Payment Date]" caption="Payment Date" attribute="1" time="1" defaultMemberUniqueName="[CustomerTable].[Payment Date].[All]" allUniqueName="[CustomerTable].[Payment Date].[All]" dimensionUniqueName="[CustomerTable]" displayFolder="" count="0" memberValueDatatype="7" unbalanced="0"/>
    <cacheHierarchy uniqueName="[CustomerTable].[Gender]" caption="Gender" attribute="1" defaultMemberUniqueName="[CustomerTable].[Gender].[All]" allUniqueName="[CustomerTable].[Gender].[All]" dimensionUniqueName="[CustomerTable]" displayFolder="" count="0" memberValueDatatype="130" unbalanced="0"/>
    <cacheHierarchy uniqueName="[CustomerTable].[Payment Amount]" caption="Payment Amount" attribute="1" defaultMemberUniqueName="[CustomerTable].[Payment Amount].[All]" allUniqueName="[CustomerTable].[Payment Amount].[All]" dimensionUniqueName="[CustomerTable]" displayFolder="" count="0" memberValueDatatype="20" unbalanced="0"/>
    <cacheHierarchy uniqueName="[CustomerTable].[Channel of Acquisition]" caption="Channel of Acquisition" attribute="1" defaultMemberUniqueName="[CustomerTable].[Channel of Acquisition].[All]" allUniqueName="[CustomerTable].[Channel of Acquisition].[All]" dimensionUniqueName="[CustomerTable]" displayFolder="" count="0" memberValueDatatype="130" unbalanced="0"/>
    <cacheHierarchy uniqueName="[CustomerTable].[Customer State]" caption="Customer State" attribute="1" defaultMemberUniqueName="[CustomerTable].[Customer State].[All]" allUniqueName="[CustomerTable].[Customer State].[All]" dimensionUniqueName="[CustomerTable]" displayFolder="" count="0" memberValueDatatype="130" unbalanced="0"/>
    <cacheHierarchy uniqueName="[CustomerTable].[Customer Address]" caption="Customer Address" attribute="1" defaultMemberUniqueName="[CustomerTable].[Customer Address].[All]" allUniqueName="[CustomerTable].[Customer Address].[All]" dimensionUniqueName="[CustomerTable]" displayFolder="" count="0" memberValueDatatype="130" unbalanced="0"/>
    <cacheHierarchy uniqueName="[CustomerTable].[Customer Age]" caption="Customer Age" attribute="1" defaultMemberUniqueName="[CustomerTable].[Customer Age].[All]" allUniqueName="[CustomerTable].[Customer Age].[All]" dimensionUniqueName="[CustomerTable]" displayFolder="" count="0" memberValueDatatype="20" unbalanced="0"/>
    <cacheHierarchy uniqueName="[CustomerTable].[Customer Primary Language]" caption="Customer Primary Language" attribute="1" defaultMemberUniqueName="[CustomerTable].[Customer Primary Language].[All]" allUniqueName="[CustomerTable].[Customer Primary Language].[All]" dimensionUniqueName="[CustomerTable]" displayFolder="" count="0" memberValueDatatype="130" unbalanced="0"/>
    <cacheHierarchy uniqueName="[CustomerTable].[Customer Medium of Study]" caption="Customer Medium of Study" attribute="1" defaultMemberUniqueName="[CustomerTable].[Customer Medium of Study].[All]" allUniqueName="[CustomerTable].[Customer Medium of Study].[All]" dimensionUniqueName="[CustomerTable]" displayFolder="" count="0" memberValueDatatype="130" unbalanced="0"/>
    <cacheHierarchy uniqueName="[CustomerTable].[Course ID]" caption="Course ID" attribute="1" defaultMemberUniqueName="[CustomerTable].[Course ID].[All]" allUniqueName="[CustomerTable].[Course ID].[All]" dimensionUniqueName="[CustomerTable]" displayFolder="" count="0" memberValueDatatype="20" unbalanced="0"/>
    <cacheHierarchy uniqueName="[CustomerTable].[Payment Date (Year)]" caption="Payment Date (Year)" attribute="1" defaultMemberUniqueName="[CustomerTable].[Payment Date (Year)].[All]" allUniqueName="[CustomerTable].[Payment Date (Year)].[All]" dimensionUniqueName="[CustomerTable]" displayFolder="" count="0" memberValueDatatype="130" unbalanced="0"/>
    <cacheHierarchy uniqueName="[CustomerTable].[Payment Date (Quarter)]" caption="Payment Date (Quarter)" attribute="1" defaultMemberUniqueName="[CustomerTable].[Payment Date (Quarter)].[All]" allUniqueName="[CustomerTable].[Payment Date (Quarter)].[All]" dimensionUniqueName="[CustomerTable]" displayFolder="" count="0" memberValueDatatype="130" unbalanced="0"/>
    <cacheHierarchy uniqueName="[CustomerTable].[Payment Date (Month)]" caption="Payment Date (Month)" attribute="1" defaultMemberUniqueName="[CustomerTable].[Payment Date (Month)].[All]" allUniqueName="[CustomerTable].[Payment Date (Month)].[All]" dimensionUniqueName="[CustomerTable]" displayFolder="" count="0" memberValueDatatype="130" unbalanced="0"/>
    <cacheHierarchy uniqueName="[InstructorTable].[Ins ID]" caption="Ins ID" attribute="1" defaultMemberUniqueName="[InstructorTable].[Ins ID].[All]" allUniqueName="[InstructorTable].[Ins ID].[All]" dimensionUniqueName="[InstructorTable]" displayFolder="" count="0" memberValueDatatype="20" unbalanced="0"/>
    <cacheHierarchy uniqueName="[InstructorTable].[Name]" caption="Name" attribute="1" defaultMemberUniqueName="[InstructorTable].[Name].[All]" allUniqueName="[InstructorTable].[Name].[All]" dimensionUniqueName="[InstructorTable]" displayFolder="" count="0" memberValueDatatype="130" unbalanced="0"/>
    <cacheHierarchy uniqueName="[InstructorTable].[Primary Subject]" caption="Primary Subject" attribute="1" defaultMemberUniqueName="[InstructorTable].[Primary Subject].[All]" allUniqueName="[InstructorTable].[Primary Subject].[All]" dimensionUniqueName="[InstructorTable]" displayFolder="" count="0" memberValueDatatype="130" unbalanced="0"/>
    <cacheHierarchy uniqueName="[InstructorTable].[Secondary Subject]" caption="Secondary Subject" attribute="1" defaultMemberUniqueName="[InstructorTable].[Secondary Subject].[All]" allUniqueName="[InstructorTable].[Secondary Subject].[All]" dimensionUniqueName="[InstructorTable]" displayFolder="" count="0" memberValueDatatype="130" unbalanced="0"/>
    <cacheHierarchy uniqueName="[InstructorTable].[Age]" caption="Age" attribute="1" defaultMemberUniqueName="[InstructorTable].[Age].[All]" allUniqueName="[InstructorTable].[Age].[All]" dimensionUniqueName="[InstructorTable]" displayFolder="" count="0" memberValueDatatype="20" unbalanced="0"/>
    <cacheHierarchy uniqueName="[InstructorTable].[Gender]" caption="Gender" attribute="1" defaultMemberUniqueName="[InstructorTable].[Gender].[All]" allUniqueName="[InstructorTable].[Gender].[All]" dimensionUniqueName="[InstructorTable]" displayFolder="" count="0" memberValueDatatype="130" unbalanced="0"/>
    <cacheHierarchy uniqueName="[InstructorTable].[Language of Instruction]" caption="Language of Instruction" attribute="1" defaultMemberUniqueName="[InstructorTable].[Language of Instruction].[All]" allUniqueName="[InstructorTable].[Language of Instruction].[All]" dimensionUniqueName="[InstructorTable]" displayFolder="" count="0" memberValueDatatype="130" unbalanced="0"/>
    <cacheHierarchy uniqueName="[InstructorTable].[Year of Exp]" caption="Year of Exp" attribute="1" defaultMemberUniqueName="[InstructorTable].[Year of Exp].[All]" allUniqueName="[InstructorTable].[Year of Exp].[All]" dimensionUniqueName="[InstructorTable]" displayFolder="" count="0" memberValueDatatype="20" unbalanced="0"/>
    <cacheHierarchy uniqueName="[InstructorTable].[Current Location]" caption="Current Location" attribute="1" defaultMemberUniqueName="[InstructorTable].[Current Location].[All]" allUniqueName="[InstructorTable].[Current Location].[All]" dimensionUniqueName="[InstructorTable]" displayFolder="" count="0" memberValueDatatype="130" unbalanced="0"/>
    <cacheHierarchy uniqueName="[CohortTable].[Date of the Session (Month Index)]" caption="Date of the Session (Month Index)" attribute="1" defaultMemberUniqueName="[CohortTable].[Date of the Session (Month Index)].[All]" allUniqueName="[CohortTable].[Date of the Session (Month Index)].[All]" dimensionUniqueName="[CohortTable]" displayFolder="" count="0" memberValueDatatype="20" unbalanced="0" hidden="1"/>
    <cacheHierarchy uniqueName="[CourseTable].[Course Start Date (Month Index)]" caption="Course Start Date (Month Index)" attribute="1" defaultMemberUniqueName="[CourseTable].[Course Start Date (Month Index)].[All]" allUniqueName="[CourseTable].[Course Start Date (Month Index)].[All]" dimensionUniqueName="[CourseTable]" displayFolder="" count="0" memberValueDatatype="20" unbalanced="0" hidden="1"/>
    <cacheHierarchy uniqueName="[CustomerTable].[Payment Date (Month Index)]" caption="Payment Date (Month Index)" attribute="1" defaultMemberUniqueName="[CustomerTable].[Payment Date (Month Index)].[All]" allUniqueName="[CustomerTable].[Payment Date (Month Index)].[All]" dimensionUniqueName="[CustomerTable]" displayFolder="" count="0" memberValueDatatype="20" unbalanced="0" hidden="1"/>
    <cacheHierarchy uniqueName="[Measures].[__XL_Count InstructorTable]" caption="__XL_Count InstructorTable" measure="1" displayFolder="" measureGroup="InstructorTable" count="0" hidden="1"/>
    <cacheHierarchy uniqueName="[Measures].[__XL_Count CustomerTable]" caption="__XL_Count CustomerTable" measure="1" displayFolder="" measureGroup="CustomerTable" count="0" hidden="1"/>
    <cacheHierarchy uniqueName="[Measures].[__XL_Count CourseTable]" caption="__XL_Count CourseTable" measure="1" displayFolder="" measureGroup="CourseTable" count="0" hidden="1"/>
    <cacheHierarchy uniqueName="[Measures].[__XL_Count CohortTable]" caption="__XL_Count CohortTable" measure="1" displayFolder="" measureGroup="CohortTable" count="0" hidden="1"/>
    <cacheHierarchy uniqueName="[Measures].[__No measures defined]" caption="__No measures defined" measure="1" displayFolder="" count="0" hidden="1"/>
    <cacheHierarchy uniqueName="[Measures].[Count of Cohort ID]" caption="Count of Cohort ID" measure="1" displayFolder="" measureGroup="CohortTable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Sum of Customer ID]" caption="Sum of Customer ID" measure="1" displayFolder="" measureGroup="CustomerTable" count="0" hidden="1">
      <extLst>
        <ext xmlns:x15="http://schemas.microsoft.com/office/spreadsheetml/2010/11/main" uri="{B97F6D7D-B522-45F9-BDA1-12C45D357490}">
          <x15:cacheHierarchy aggregatedColumn="26"/>
        </ext>
      </extLst>
    </cacheHierarchy>
    <cacheHierarchy uniqueName="[Measures].[Count of Customer ID]" caption="Count of Customer ID" measure="1" displayFolder="" measureGroup="CustomerTable" count="0" hidden="1">
      <extLst>
        <ext xmlns:x15="http://schemas.microsoft.com/office/spreadsheetml/2010/11/main" uri="{B97F6D7D-B522-45F9-BDA1-12C45D357490}">
          <x15:cacheHierarchy aggregatedColumn="26"/>
        </ext>
      </extLst>
    </cacheHierarchy>
    <cacheHierarchy uniqueName="[Measures].[Sum of Payment Amount]" caption="Sum of Payment Amount" measure="1" displayFolder="" measureGroup="CustomerTable" count="0" hidden="1">
      <extLst>
        <ext xmlns:x15="http://schemas.microsoft.com/office/spreadsheetml/2010/11/main" uri="{B97F6D7D-B522-45F9-BDA1-12C45D357490}">
          <x15:cacheHierarchy aggregatedColumn="33"/>
        </ext>
      </extLst>
    </cacheHierarchy>
    <cacheHierarchy uniqueName="[Measures].[Count of Payment Date]" caption="Count of Payment Date" measure="1" displayFolder="" measureGroup="CustomerTable" count="0" hidden="1">
      <extLst>
        <ext xmlns:x15="http://schemas.microsoft.com/office/spreadsheetml/2010/11/main" uri="{B97F6D7D-B522-45F9-BDA1-12C45D357490}">
          <x15:cacheHierarchy aggregatedColumn="31"/>
        </ext>
      </extLst>
    </cacheHierarchy>
    <cacheHierarchy uniqueName="[Measures].[Max of Payment Date]" caption="Max of Payment Date" measure="1" displayFolder="" measureGroup="CustomerTable" count="0" hidden="1">
      <extLst>
        <ext xmlns:x15="http://schemas.microsoft.com/office/spreadsheetml/2010/11/main" uri="{B97F6D7D-B522-45F9-BDA1-12C45D357490}">
          <x15:cacheHierarchy aggregatedColumn="31"/>
        </ext>
      </extLst>
    </cacheHierarchy>
    <cacheHierarchy uniqueName="[Measures].[Sum of Students Attendance]" caption="Sum of Students Attendance" measure="1" displayFolder="" measureGroup="CohortTable" count="0" hidden="1"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Count of Students Attendance]" caption="Count of Students Attendance" measure="1" displayFolder="" measureGroup="CohortTable" count="0" hidden="1"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Count of Channel of Acquisition]" caption="Count of Channel of Acquisition" measure="1" displayFolder="" measureGroup="CustomerTable" count="0" hidden="1">
      <extLst>
        <ext xmlns:x15="http://schemas.microsoft.com/office/spreadsheetml/2010/11/main" uri="{B97F6D7D-B522-45F9-BDA1-12C45D357490}">
          <x15:cacheHierarchy aggregatedColumn="34"/>
        </ext>
      </extLst>
    </cacheHierarchy>
    <cacheHierarchy uniqueName="[Measures].[Sum of Ins ID]" caption="Sum of Ins ID" measure="1" displayFolder="" measureGroup="InstructorTable" count="0" hidden="1">
      <extLst>
        <ext xmlns:x15="http://schemas.microsoft.com/office/spreadsheetml/2010/11/main" uri="{B97F6D7D-B522-45F9-BDA1-12C45D357490}">
          <x15:cacheHierarchy aggregatedColumn="44"/>
        </ext>
      </extLst>
    </cacheHierarchy>
    <cacheHierarchy uniqueName="[Measures].[Count of Ins ID]" caption="Count of Ins ID" measure="1" displayFolder="" measureGroup="InstructorTable" count="0" hidden="1">
      <extLst>
        <ext xmlns:x15="http://schemas.microsoft.com/office/spreadsheetml/2010/11/main" uri="{B97F6D7D-B522-45F9-BDA1-12C45D357490}">
          <x15:cacheHierarchy aggregatedColumn="44"/>
        </ext>
      </extLst>
    </cacheHierarchy>
    <cacheHierarchy uniqueName="[Measures].[Count of Course Language]" caption="Count of Course Language" measure="1" displayFolder="" measureGroup="CourseTable" count="0" hidden="1">
      <extLst>
        <ext xmlns:x15="http://schemas.microsoft.com/office/spreadsheetml/2010/11/main" uri="{B97F6D7D-B522-45F9-BDA1-12C45D357490}">
          <x15:cacheHierarchy aggregatedColumn="12"/>
        </ext>
      </extLst>
    </cacheHierarchy>
    <cacheHierarchy uniqueName="[Measures].[Count of Payment Mode]" caption="Count of Payment Mode" measure="1" displayFolder="" measureGroup="CustomerTable" count="0" hidden="1">
      <extLst>
        <ext xmlns:x15="http://schemas.microsoft.com/office/spreadsheetml/2010/11/main" uri="{B97F6D7D-B522-45F9-BDA1-12C45D357490}">
          <x15:cacheHierarchy aggregatedColumn="30"/>
        </ext>
      </extLst>
    </cacheHierarchy>
    <cacheHierarchy uniqueName="[Measures].[Sum of Total No of Students]" caption="Sum of Total No of Students" measure="1" displayFolder="" measureGroup="CohortTable" count="0" hidden="1"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Count of Gender]" caption="Count of Gender" measure="1" displayFolder="" measureGroup="CustomerTable" count="0" hidden="1">
      <extLst>
        <ext xmlns:x15="http://schemas.microsoft.com/office/spreadsheetml/2010/11/main" uri="{B97F6D7D-B522-45F9-BDA1-12C45D357490}">
          <x15:cacheHierarchy aggregatedColumn="32"/>
        </ext>
      </extLst>
    </cacheHierarchy>
    <cacheHierarchy uniqueName="[Measures].[Sum of Customer Age]" caption="Sum of Customer Age" measure="1" displayFolder="" measureGroup="CustomerTable" count="0" hidden="1">
      <extLst>
        <ext xmlns:x15="http://schemas.microsoft.com/office/spreadsheetml/2010/11/main" uri="{B97F6D7D-B522-45F9-BDA1-12C45D357490}">
          <x15:cacheHierarchy aggregatedColumn="37"/>
        </ext>
      </extLst>
    </cacheHierarchy>
    <cacheHierarchy uniqueName="[Measures].[Count of Customer Age]" caption="Count of Customer Age" measure="1" displayFolder="" measureGroup="CustomerTable" count="0" hidden="1">
      <extLst>
        <ext xmlns:x15="http://schemas.microsoft.com/office/spreadsheetml/2010/11/main" uri="{B97F6D7D-B522-45F9-BDA1-12C45D357490}">
          <x15:cacheHierarchy aggregatedColumn="37"/>
        </ext>
      </extLst>
    </cacheHierarchy>
  </cacheHierarchies>
  <kpis count="0"/>
  <dimensions count="5">
    <dimension name="CohortTable" uniqueName="[CohortTable]" caption="CohortTable"/>
    <dimension name="CourseTable" uniqueName="[CourseTable]" caption="CourseTable"/>
    <dimension name="CustomerTable" uniqueName="[CustomerTable]" caption="CustomerTable"/>
    <dimension name="InstructorTable" uniqueName="[InstructorTable]" caption="InstructorTable"/>
    <dimension measure="1" name="Measures" uniqueName="[Measures]" caption="Measures"/>
  </dimensions>
  <measureGroups count="4">
    <measureGroup name="CohortTable" caption="CohortTable"/>
    <measureGroup name="CourseTable" caption="CourseTable"/>
    <measureGroup name="CustomerTable" caption="CustomerTable"/>
    <measureGroup name="InstructorTable" caption="InstructorTable"/>
  </measureGroups>
  <maps count="7">
    <map measureGroup="0" dimension="0"/>
    <map measureGroup="1" dimension="1"/>
    <map measureGroup="2" dimension="0"/>
    <map measureGroup="2" dimension="1"/>
    <map measureGroup="2" dimension="2"/>
    <map measureGroup="3" dimension="1"/>
    <map measureGroup="3" dimension="3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9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Dell" refreshedDate="45059.144121990743" backgroundQuery="1" createdVersion="8" refreshedVersion="8" minRefreshableVersion="3" recordCount="0" supportSubquery="1" supportAdvancedDrill="1" xr:uid="{CE74D0FE-B684-4C77-A5D7-6D3A9DB12B07}">
  <cacheSource type="external" connectionId="1"/>
  <cacheFields count="2">
    <cacheField name="[Measures].[Count of Channel of Acquisition]" caption="Count of Channel of Acquisition" numFmtId="0" hierarchy="69" level="32767"/>
    <cacheField name="[CustomerTable].[Channel of Acquisition].[Channel of Acquisition]" caption="Channel of Acquisition" numFmtId="0" hierarchy="34" level="1">
      <sharedItems count="9">
        <s v="Affiliate marketing"/>
        <s v="Cold outreach"/>
        <s v="Email marketing"/>
        <s v="Paid advertisements"/>
        <s v="Paid search"/>
        <s v="Refferals"/>
        <s v="SEO"/>
        <s v="Social media"/>
        <s v="Word by mouth"/>
      </sharedItems>
    </cacheField>
  </cacheFields>
  <cacheHierarchies count="78">
    <cacheHierarchy uniqueName="[CohortTable].[Course ID]" caption="Course ID" attribute="1" defaultMemberUniqueName="[CohortTable].[Course ID].[All]" allUniqueName="[CohortTable].[Course ID].[All]" dimensionUniqueName="[CohortTable]" displayFolder="" count="0" memberValueDatatype="20" unbalanced="0"/>
    <cacheHierarchy uniqueName="[CohortTable].[Cohort ID]" caption="Cohort ID" attribute="1" defaultMemberUniqueName="[CohortTable].[Cohort ID].[All]" allUniqueName="[CohortTable].[Cohort ID].[All]" dimensionUniqueName="[CohortTable]" displayFolder="" count="0" memberValueDatatype="130" unbalanced="0"/>
    <cacheHierarchy uniqueName="[CohortTable].[Total No of Students]" caption="Total No of Students" attribute="1" defaultMemberUniqueName="[CohortTable].[Total No of Students].[All]" allUniqueName="[CohortTable].[Total No of Students].[All]" dimensionUniqueName="[CohortTable]" displayFolder="" count="0" memberValueDatatype="20" unbalanced="0"/>
    <cacheHierarchy uniqueName="[CohortTable].[Students Attendance]" caption="Students Attendance" attribute="1" defaultMemberUniqueName="[CohortTable].[Students Attendance].[All]" allUniqueName="[CohortTable].[Students Attendance].[All]" dimensionUniqueName="[CohortTable]" displayFolder="" count="0" memberValueDatatype="20" unbalanced="0"/>
    <cacheHierarchy uniqueName="[CohortTable].[Date of the Session]" caption="Date of the Session" attribute="1" time="1" defaultMemberUniqueName="[CohortTable].[Date of the Session].[All]" allUniqueName="[CohortTable].[Date of the Session].[All]" dimensionUniqueName="[CohortTable]" displayFolder="" count="0" memberValueDatatype="7" unbalanced="0"/>
    <cacheHierarchy uniqueName="[CohortTable].[Start Time of Live Sessions]" caption="Start Time of Live Sessions" attribute="1" time="1" defaultMemberUniqueName="[CohortTable].[Start Time of Live Sessions].[All]" allUniqueName="[CohortTable].[Start Time of Live Sessions].[All]" dimensionUniqueName="[CohortTable]" displayFolder="" count="0" memberValueDatatype="7" unbalanced="0"/>
    <cacheHierarchy uniqueName="[CohortTable].[End Time of Live Session]" caption="End Time of Live Session" attribute="1" time="1" defaultMemberUniqueName="[CohortTable].[End Time of Live Session].[All]" allUniqueName="[CohortTable].[End Time of Live Session].[All]" dimensionUniqueName="[CohortTable]" displayFolder="" count="0" memberValueDatatype="7" unbalanced="0"/>
    <cacheHierarchy uniqueName="[CohortTable].[Instruction Location]" caption="Instruction Location" attribute="1" defaultMemberUniqueName="[CohortTable].[Instruction Location].[All]" allUniqueName="[CohortTable].[Instruction Location].[All]" dimensionUniqueName="[CohortTable]" displayFolder="" count="0" memberValueDatatype="130" unbalanced="0"/>
    <cacheHierarchy uniqueName="[CohortTable].[Date of the Session (Month)]" caption="Date of the Session (Month)" attribute="1" defaultMemberUniqueName="[CohortTable].[Date of the Session (Month)].[All]" allUniqueName="[CohortTable].[Date of the Session (Month)].[All]" dimensionUniqueName="[CohortTable]" displayFolder="" count="0" memberValueDatatype="130" unbalanced="0"/>
    <cacheHierarchy uniqueName="[CourseTable].[Course ID]" caption="Course ID" attribute="1" defaultMemberUniqueName="[CourseTable].[Course ID].[All]" allUniqueName="[CourseTable].[Course ID].[All]" dimensionUniqueName="[CourseTable]" displayFolder="" count="0" memberValueDatatype="20" unbalanced="0"/>
    <cacheHierarchy uniqueName="[CourseTable].[Course Name]" caption="Course Name" attribute="1" defaultMemberUniqueName="[CourseTable].[Course Name].[All]" allUniqueName="[CourseTable].[Course Name].[All]" dimensionUniqueName="[CourseTable]" displayFolder="" count="0" memberValueDatatype="130" unbalanced="0"/>
    <cacheHierarchy uniqueName="[CourseTable].[Course Duration(Months)]" caption="Course Duration(Months)" attribute="1" defaultMemberUniqueName="[CourseTable].[Course Duration(Months)].[All]" allUniqueName="[CourseTable].[Course Duration(Months)].[All]" dimensionUniqueName="[CourseTable]" displayFolder="" count="0" memberValueDatatype="20" unbalanced="0"/>
    <cacheHierarchy uniqueName="[CourseTable].[Course Language]" caption="Course Language" attribute="1" defaultMemberUniqueName="[CourseTable].[Course Language].[All]" allUniqueName="[CourseTable].[Course Language].[All]" dimensionUniqueName="[CourseTable]" displayFolder="" count="0" memberValueDatatype="130" unbalanced="0"/>
    <cacheHierarchy uniqueName="[CourseTable].[Course Mentor]" caption="Course Mentor" attribute="1" defaultMemberUniqueName="[CourseTable].[Course Mentor].[All]" allUniqueName="[CourseTable].[Course Mentor].[All]" dimensionUniqueName="[CourseTable]" displayFolder="" count="0" memberValueDatatype="130" unbalanced="0"/>
    <cacheHierarchy uniqueName="[CourseTable].[No of Live Classes]" caption="No of Live Classes" attribute="1" defaultMemberUniqueName="[CourseTable].[No of Live Classes].[All]" allUniqueName="[CourseTable].[No of Live Classes].[All]" dimensionUniqueName="[CourseTable]" displayFolder="" count="0" memberValueDatatype="20" unbalanced="0"/>
    <cacheHierarchy uniqueName="[CourseTable].[Course Content Duration]" caption="Course Content Duration" attribute="1" defaultMemberUniqueName="[CourseTable].[Course Content Duration].[All]" allUniqueName="[CourseTable].[Course Content Duration].[All]" dimensionUniqueName="[CourseTable]" displayFolder="" count="0" memberValueDatatype="20" unbalanced="0"/>
    <cacheHierarchy uniqueName="[CourseTable].[Course Subject]" caption="Course Subject" attribute="1" defaultMemberUniqueName="[CourseTable].[Course Subject].[All]" allUniqueName="[CourseTable].[Course Subject].[All]" dimensionUniqueName="[CourseTable]" displayFolder="" count="0" memberValueDatatype="130" unbalanced="0"/>
    <cacheHierarchy uniqueName="[CourseTable].[Course Original Price]" caption="Course Original Price" attribute="1" defaultMemberUniqueName="[CourseTable].[Course Original Price].[All]" allUniqueName="[CourseTable].[Course Original Price].[All]" dimensionUniqueName="[CourseTable]" displayFolder="" count="0" memberValueDatatype="20" unbalanced="0"/>
    <cacheHierarchy uniqueName="[CourseTable].[Course Type]" caption="Course Type" attribute="1" defaultMemberUniqueName="[CourseTable].[Course Type].[All]" allUniqueName="[CourseTable].[Course Type].[All]" dimensionUniqueName="[CourseTable]" displayFolder="" count="0" memberValueDatatype="130" unbalanced="0"/>
    <cacheHierarchy uniqueName="[CourseTable].[Course Quiz Questions]" caption="Course Quiz Questions" attribute="1" defaultMemberUniqueName="[CourseTable].[Course Quiz Questions].[All]" allUniqueName="[CourseTable].[Course Quiz Questions].[All]" dimensionUniqueName="[CourseTable]" displayFolder="" count="0" memberValueDatatype="20" unbalanced="0"/>
    <cacheHierarchy uniqueName="[CourseTable].[Course Resources]" caption="Course Resources" attribute="1" defaultMemberUniqueName="[CourseTable].[Course Resources].[All]" allUniqueName="[CourseTable].[Course Resources].[All]" dimensionUniqueName="[CourseTable]" displayFolder="" count="0" memberValueDatatype="130" unbalanced="0"/>
    <cacheHierarchy uniqueName="[CourseTable].[Doubt Session]" caption="Doubt Session" attribute="1" defaultMemberUniqueName="[CourseTable].[Doubt Session].[All]" allUniqueName="[CourseTable].[Doubt Session].[All]" dimensionUniqueName="[CourseTable]" displayFolder="" count="0" memberValueDatatype="130" unbalanced="0"/>
    <cacheHierarchy uniqueName="[CourseTable].[Course Start Date]" caption="Course Start Date" attribute="1" time="1" defaultMemberUniqueName="[CourseTable].[Course Start Date].[All]" allUniqueName="[CourseTable].[Course Start Date].[All]" dimensionUniqueName="[CourseTable]" displayFolder="" count="0" memberValueDatatype="7" unbalanced="0"/>
    <cacheHierarchy uniqueName="[CourseTable].[Course End Date]" caption="Course End Date" attribute="1" time="1" defaultMemberUniqueName="[CourseTable].[Course End Date].[All]" allUniqueName="[CourseTable].[Course End Date].[All]" dimensionUniqueName="[CourseTable]" displayFolder="" count="0" memberValueDatatype="7" unbalanced="0"/>
    <cacheHierarchy uniqueName="[CourseTable].[Course Price Categorization]" caption="Course Price Categorization" attribute="1" defaultMemberUniqueName="[CourseTable].[Course Price Categorization].[All]" allUniqueName="[CourseTable].[Course Price Categorization].[All]" dimensionUniqueName="[CourseTable]" displayFolder="" count="0" memberValueDatatype="130" unbalanced="0"/>
    <cacheHierarchy uniqueName="[CourseTable].[Course Start Date (Month)]" caption="Course Start Date (Month)" attribute="1" defaultMemberUniqueName="[CourseTable].[Course Start Date (Month)].[All]" allUniqueName="[CourseTable].[Course Start Date (Month)].[All]" dimensionUniqueName="[CourseTable]" displayFolder="" count="0" memberValueDatatype="130" unbalanced="0"/>
    <cacheHierarchy uniqueName="[CustomerTable].[Customer ID]" caption="Customer ID" attribute="1" defaultMemberUniqueName="[CustomerTable].[Customer ID].[All]" allUniqueName="[CustomerTable].[Customer ID].[All]" dimensionUniqueName="[CustomerTable]" displayFolder="" count="0" memberValueDatatype="20" unbalanced="0"/>
    <cacheHierarchy uniqueName="[CustomerTable].[Customer Name]" caption="Customer Name" attribute="1" defaultMemberUniqueName="[CustomerTable].[Customer Name].[All]" allUniqueName="[CustomerTable].[Customer Name].[All]" dimensionUniqueName="[CustomerTable]" displayFolder="" count="0" memberValueDatatype="130" unbalanced="0"/>
    <cacheHierarchy uniqueName="[CustomerTable].[Customer Contact Number]" caption="Customer Contact Number" attribute="1" defaultMemberUniqueName="[CustomerTable].[Customer Contact Number].[All]" allUniqueName="[CustomerTable].[Customer Contact Number].[All]" dimensionUniqueName="[CustomerTable]" displayFolder="" count="0" memberValueDatatype="5" unbalanced="0"/>
    <cacheHierarchy uniqueName="[CustomerTable].[Customer Email]" caption="Customer Email" attribute="1" defaultMemberUniqueName="[CustomerTable].[Customer Email].[All]" allUniqueName="[CustomerTable].[Customer Email].[All]" dimensionUniqueName="[CustomerTable]" displayFolder="" count="0" memberValueDatatype="130" unbalanced="0"/>
    <cacheHierarchy uniqueName="[CustomerTable].[Payment Mode]" caption="Payment Mode" attribute="1" defaultMemberUniqueName="[CustomerTable].[Payment Mode].[All]" allUniqueName="[CustomerTable].[Payment Mode].[All]" dimensionUniqueName="[CustomerTable]" displayFolder="" count="0" memberValueDatatype="130" unbalanced="0"/>
    <cacheHierarchy uniqueName="[CustomerTable].[Payment Date]" caption="Payment Date" attribute="1" time="1" defaultMemberUniqueName="[CustomerTable].[Payment Date].[All]" allUniqueName="[CustomerTable].[Payment Date].[All]" dimensionUniqueName="[CustomerTable]" displayFolder="" count="0" memberValueDatatype="7" unbalanced="0"/>
    <cacheHierarchy uniqueName="[CustomerTable].[Gender]" caption="Gender" attribute="1" defaultMemberUniqueName="[CustomerTable].[Gender].[All]" allUniqueName="[CustomerTable].[Gender].[All]" dimensionUniqueName="[CustomerTable]" displayFolder="" count="0" memberValueDatatype="130" unbalanced="0"/>
    <cacheHierarchy uniqueName="[CustomerTable].[Payment Amount]" caption="Payment Amount" attribute="1" defaultMemberUniqueName="[CustomerTable].[Payment Amount].[All]" allUniqueName="[CustomerTable].[Payment Amount].[All]" dimensionUniqueName="[CustomerTable]" displayFolder="" count="0" memberValueDatatype="20" unbalanced="0"/>
    <cacheHierarchy uniqueName="[CustomerTable].[Channel of Acquisition]" caption="Channel of Acquisition" attribute="1" defaultMemberUniqueName="[CustomerTable].[Channel of Acquisition].[All]" allUniqueName="[CustomerTable].[Channel of Acquisition].[All]" dimensionUniqueName="[CustomerTable]" displayFolder="" count="2" memberValueDatatype="130" unbalanced="0">
      <fieldsUsage count="2">
        <fieldUsage x="-1"/>
        <fieldUsage x="1"/>
      </fieldsUsage>
    </cacheHierarchy>
    <cacheHierarchy uniqueName="[CustomerTable].[Customer State]" caption="Customer State" attribute="1" defaultMemberUniqueName="[CustomerTable].[Customer State].[All]" allUniqueName="[CustomerTable].[Customer State].[All]" dimensionUniqueName="[CustomerTable]" displayFolder="" count="0" memberValueDatatype="130" unbalanced="0"/>
    <cacheHierarchy uniqueName="[CustomerTable].[Customer Address]" caption="Customer Address" attribute="1" defaultMemberUniqueName="[CustomerTable].[Customer Address].[All]" allUniqueName="[CustomerTable].[Customer Address].[All]" dimensionUniqueName="[CustomerTable]" displayFolder="" count="0" memberValueDatatype="130" unbalanced="0"/>
    <cacheHierarchy uniqueName="[CustomerTable].[Customer Age]" caption="Customer Age" attribute="1" defaultMemberUniqueName="[CustomerTable].[Customer Age].[All]" allUniqueName="[CustomerTable].[Customer Age].[All]" dimensionUniqueName="[CustomerTable]" displayFolder="" count="0" memberValueDatatype="20" unbalanced="0"/>
    <cacheHierarchy uniqueName="[CustomerTable].[Customer Primary Language]" caption="Customer Primary Language" attribute="1" defaultMemberUniqueName="[CustomerTable].[Customer Primary Language].[All]" allUniqueName="[CustomerTable].[Customer Primary Language].[All]" dimensionUniqueName="[CustomerTable]" displayFolder="" count="0" memberValueDatatype="130" unbalanced="0"/>
    <cacheHierarchy uniqueName="[CustomerTable].[Customer Medium of Study]" caption="Customer Medium of Study" attribute="1" defaultMemberUniqueName="[CustomerTable].[Customer Medium of Study].[All]" allUniqueName="[CustomerTable].[Customer Medium of Study].[All]" dimensionUniqueName="[CustomerTable]" displayFolder="" count="0" memberValueDatatype="130" unbalanced="0"/>
    <cacheHierarchy uniqueName="[CustomerTable].[Course ID]" caption="Course ID" attribute="1" defaultMemberUniqueName="[CustomerTable].[Course ID].[All]" allUniqueName="[CustomerTable].[Course ID].[All]" dimensionUniqueName="[CustomerTable]" displayFolder="" count="0" memberValueDatatype="20" unbalanced="0"/>
    <cacheHierarchy uniqueName="[CustomerTable].[Payment Date (Year)]" caption="Payment Date (Year)" attribute="1" defaultMemberUniqueName="[CustomerTable].[Payment Date (Year)].[All]" allUniqueName="[CustomerTable].[Payment Date (Year)].[All]" dimensionUniqueName="[CustomerTable]" displayFolder="" count="0" memberValueDatatype="130" unbalanced="0"/>
    <cacheHierarchy uniqueName="[CustomerTable].[Payment Date (Quarter)]" caption="Payment Date (Quarter)" attribute="1" defaultMemberUniqueName="[CustomerTable].[Payment Date (Quarter)].[All]" allUniqueName="[CustomerTable].[Payment Date (Quarter)].[All]" dimensionUniqueName="[CustomerTable]" displayFolder="" count="0" memberValueDatatype="130" unbalanced="0"/>
    <cacheHierarchy uniqueName="[CustomerTable].[Payment Date (Month)]" caption="Payment Date (Month)" attribute="1" defaultMemberUniqueName="[CustomerTable].[Payment Date (Month)].[All]" allUniqueName="[CustomerTable].[Payment Date (Month)].[All]" dimensionUniqueName="[CustomerTable]" displayFolder="" count="0" memberValueDatatype="130" unbalanced="0"/>
    <cacheHierarchy uniqueName="[InstructorTable].[Ins ID]" caption="Ins ID" attribute="1" defaultMemberUniqueName="[InstructorTable].[Ins ID].[All]" allUniqueName="[InstructorTable].[Ins ID].[All]" dimensionUniqueName="[InstructorTable]" displayFolder="" count="0" memberValueDatatype="20" unbalanced="0"/>
    <cacheHierarchy uniqueName="[InstructorTable].[Name]" caption="Name" attribute="1" defaultMemberUniqueName="[InstructorTable].[Name].[All]" allUniqueName="[InstructorTable].[Name].[All]" dimensionUniqueName="[InstructorTable]" displayFolder="" count="0" memberValueDatatype="130" unbalanced="0"/>
    <cacheHierarchy uniqueName="[InstructorTable].[Primary Subject]" caption="Primary Subject" attribute="1" defaultMemberUniqueName="[InstructorTable].[Primary Subject].[All]" allUniqueName="[InstructorTable].[Primary Subject].[All]" dimensionUniqueName="[InstructorTable]" displayFolder="" count="0" memberValueDatatype="130" unbalanced="0"/>
    <cacheHierarchy uniqueName="[InstructorTable].[Secondary Subject]" caption="Secondary Subject" attribute="1" defaultMemberUniqueName="[InstructorTable].[Secondary Subject].[All]" allUniqueName="[InstructorTable].[Secondary Subject].[All]" dimensionUniqueName="[InstructorTable]" displayFolder="" count="0" memberValueDatatype="130" unbalanced="0"/>
    <cacheHierarchy uniqueName="[InstructorTable].[Age]" caption="Age" attribute="1" defaultMemberUniqueName="[InstructorTable].[Age].[All]" allUniqueName="[InstructorTable].[Age].[All]" dimensionUniqueName="[InstructorTable]" displayFolder="" count="0" memberValueDatatype="20" unbalanced="0"/>
    <cacheHierarchy uniqueName="[InstructorTable].[Gender]" caption="Gender" attribute="1" defaultMemberUniqueName="[InstructorTable].[Gender].[All]" allUniqueName="[InstructorTable].[Gender].[All]" dimensionUniqueName="[InstructorTable]" displayFolder="" count="0" memberValueDatatype="130" unbalanced="0"/>
    <cacheHierarchy uniqueName="[InstructorTable].[Language of Instruction]" caption="Language of Instruction" attribute="1" defaultMemberUniqueName="[InstructorTable].[Language of Instruction].[All]" allUniqueName="[InstructorTable].[Language of Instruction].[All]" dimensionUniqueName="[InstructorTable]" displayFolder="" count="0" memberValueDatatype="130" unbalanced="0"/>
    <cacheHierarchy uniqueName="[InstructorTable].[Year of Exp]" caption="Year of Exp" attribute="1" defaultMemberUniqueName="[InstructorTable].[Year of Exp].[All]" allUniqueName="[InstructorTable].[Year of Exp].[All]" dimensionUniqueName="[InstructorTable]" displayFolder="" count="0" memberValueDatatype="20" unbalanced="0"/>
    <cacheHierarchy uniqueName="[InstructorTable].[Current Location]" caption="Current Location" attribute="1" defaultMemberUniqueName="[InstructorTable].[Current Location].[All]" allUniqueName="[InstructorTable].[Current Location].[All]" dimensionUniqueName="[InstructorTable]" displayFolder="" count="0" memberValueDatatype="130" unbalanced="0"/>
    <cacheHierarchy uniqueName="[CohortTable].[Date of the Session (Month Index)]" caption="Date of the Session (Month Index)" attribute="1" defaultMemberUniqueName="[CohortTable].[Date of the Session (Month Index)].[All]" allUniqueName="[CohortTable].[Date of the Session (Month Index)].[All]" dimensionUniqueName="[CohortTable]" displayFolder="" count="0" memberValueDatatype="20" unbalanced="0" hidden="1"/>
    <cacheHierarchy uniqueName="[CourseTable].[Course Start Date (Month Index)]" caption="Course Start Date (Month Index)" attribute="1" defaultMemberUniqueName="[CourseTable].[Course Start Date (Month Index)].[All]" allUniqueName="[CourseTable].[Course Start Date (Month Index)].[All]" dimensionUniqueName="[CourseTable]" displayFolder="" count="0" memberValueDatatype="20" unbalanced="0" hidden="1"/>
    <cacheHierarchy uniqueName="[CustomerTable].[Payment Date (Month Index)]" caption="Payment Date (Month Index)" attribute="1" defaultMemberUniqueName="[CustomerTable].[Payment Date (Month Index)].[All]" allUniqueName="[CustomerTable].[Payment Date (Month Index)].[All]" dimensionUniqueName="[CustomerTable]" displayFolder="" count="0" memberValueDatatype="20" unbalanced="0" hidden="1"/>
    <cacheHierarchy uniqueName="[Measures].[__XL_Count InstructorTable]" caption="__XL_Count InstructorTable" measure="1" displayFolder="" measureGroup="InstructorTable" count="0" hidden="1"/>
    <cacheHierarchy uniqueName="[Measures].[__XL_Count CustomerTable]" caption="__XL_Count CustomerTable" measure="1" displayFolder="" measureGroup="CustomerTable" count="0" hidden="1"/>
    <cacheHierarchy uniqueName="[Measures].[__XL_Count CourseTable]" caption="__XL_Count CourseTable" measure="1" displayFolder="" measureGroup="CourseTable" count="0" hidden="1"/>
    <cacheHierarchy uniqueName="[Measures].[__XL_Count CohortTable]" caption="__XL_Count CohortTable" measure="1" displayFolder="" measureGroup="CohortTable" count="0" hidden="1"/>
    <cacheHierarchy uniqueName="[Measures].[__No measures defined]" caption="__No measures defined" measure="1" displayFolder="" count="0" hidden="1"/>
    <cacheHierarchy uniqueName="[Measures].[Count of Cohort ID]" caption="Count of Cohort ID" measure="1" displayFolder="" measureGroup="CohortTable" count="0" hidden="1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Sum of Customer ID]" caption="Sum of Customer ID" measure="1" displayFolder="" measureGroup="CustomerTable" count="0" hidden="1">
      <extLst>
        <ext xmlns:x15="http://schemas.microsoft.com/office/spreadsheetml/2010/11/main" uri="{B97F6D7D-B522-45F9-BDA1-12C45D357490}">
          <x15:cacheHierarchy aggregatedColumn="26"/>
        </ext>
      </extLst>
    </cacheHierarchy>
    <cacheHierarchy uniqueName="[Measures].[Count of Customer ID]" caption="Count of Customer ID" measure="1" displayFolder="" measureGroup="CustomerTable" count="0" hidden="1">
      <extLst>
        <ext xmlns:x15="http://schemas.microsoft.com/office/spreadsheetml/2010/11/main" uri="{B97F6D7D-B522-45F9-BDA1-12C45D357490}">
          <x15:cacheHierarchy aggregatedColumn="26"/>
        </ext>
      </extLst>
    </cacheHierarchy>
    <cacheHierarchy uniqueName="[Measures].[Sum of Payment Amount]" caption="Sum of Payment Amount" measure="1" displayFolder="" measureGroup="CustomerTable" count="0" hidden="1">
      <extLst>
        <ext xmlns:x15="http://schemas.microsoft.com/office/spreadsheetml/2010/11/main" uri="{B97F6D7D-B522-45F9-BDA1-12C45D357490}">
          <x15:cacheHierarchy aggregatedColumn="33"/>
        </ext>
      </extLst>
    </cacheHierarchy>
    <cacheHierarchy uniqueName="[Measures].[Count of Payment Date]" caption="Count of Payment Date" measure="1" displayFolder="" measureGroup="CustomerTable" count="0" hidden="1">
      <extLst>
        <ext xmlns:x15="http://schemas.microsoft.com/office/spreadsheetml/2010/11/main" uri="{B97F6D7D-B522-45F9-BDA1-12C45D357490}">
          <x15:cacheHierarchy aggregatedColumn="31"/>
        </ext>
      </extLst>
    </cacheHierarchy>
    <cacheHierarchy uniqueName="[Measures].[Max of Payment Date]" caption="Max of Payment Date" measure="1" displayFolder="" measureGroup="CustomerTable" count="0" hidden="1">
      <extLst>
        <ext xmlns:x15="http://schemas.microsoft.com/office/spreadsheetml/2010/11/main" uri="{B97F6D7D-B522-45F9-BDA1-12C45D357490}">
          <x15:cacheHierarchy aggregatedColumn="31"/>
        </ext>
      </extLst>
    </cacheHierarchy>
    <cacheHierarchy uniqueName="[Measures].[Sum of Students Attendance]" caption="Sum of Students Attendance" measure="1" displayFolder="" measureGroup="CohortTable" count="0" hidden="1"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Count of Students Attendance]" caption="Count of Students Attendance" measure="1" displayFolder="" measureGroup="CohortTable" count="0" hidden="1"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Count of Channel of Acquisition]" caption="Count of Channel of Acquisition" measure="1" displayFolder="" measureGroup="CustomerTable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34"/>
        </ext>
      </extLst>
    </cacheHierarchy>
    <cacheHierarchy uniqueName="[Measures].[Sum of Ins ID]" caption="Sum of Ins ID" measure="1" displayFolder="" measureGroup="InstructorTable" count="0" hidden="1">
      <extLst>
        <ext xmlns:x15="http://schemas.microsoft.com/office/spreadsheetml/2010/11/main" uri="{B97F6D7D-B522-45F9-BDA1-12C45D357490}">
          <x15:cacheHierarchy aggregatedColumn="44"/>
        </ext>
      </extLst>
    </cacheHierarchy>
    <cacheHierarchy uniqueName="[Measures].[Count of Ins ID]" caption="Count of Ins ID" measure="1" displayFolder="" measureGroup="InstructorTable" count="0" hidden="1">
      <extLst>
        <ext xmlns:x15="http://schemas.microsoft.com/office/spreadsheetml/2010/11/main" uri="{B97F6D7D-B522-45F9-BDA1-12C45D357490}">
          <x15:cacheHierarchy aggregatedColumn="44"/>
        </ext>
      </extLst>
    </cacheHierarchy>
    <cacheHierarchy uniqueName="[Measures].[Count of Course Language]" caption="Count of Course Language" measure="1" displayFolder="" measureGroup="CourseTable" count="0" hidden="1">
      <extLst>
        <ext xmlns:x15="http://schemas.microsoft.com/office/spreadsheetml/2010/11/main" uri="{B97F6D7D-B522-45F9-BDA1-12C45D357490}">
          <x15:cacheHierarchy aggregatedColumn="12"/>
        </ext>
      </extLst>
    </cacheHierarchy>
    <cacheHierarchy uniqueName="[Measures].[Count of Payment Mode]" caption="Count of Payment Mode" measure="1" displayFolder="" measureGroup="CustomerTable" count="0" hidden="1">
      <extLst>
        <ext xmlns:x15="http://schemas.microsoft.com/office/spreadsheetml/2010/11/main" uri="{B97F6D7D-B522-45F9-BDA1-12C45D357490}">
          <x15:cacheHierarchy aggregatedColumn="30"/>
        </ext>
      </extLst>
    </cacheHierarchy>
    <cacheHierarchy uniqueName="[Measures].[Sum of Total No of Students]" caption="Sum of Total No of Students" measure="1" displayFolder="" measureGroup="CohortTable" count="0" hidden="1"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Count of Gender]" caption="Count of Gender" measure="1" displayFolder="" measureGroup="CustomerTable" count="0" hidden="1">
      <extLst>
        <ext xmlns:x15="http://schemas.microsoft.com/office/spreadsheetml/2010/11/main" uri="{B97F6D7D-B522-45F9-BDA1-12C45D357490}">
          <x15:cacheHierarchy aggregatedColumn="32"/>
        </ext>
      </extLst>
    </cacheHierarchy>
    <cacheHierarchy uniqueName="[Measures].[Sum of Customer Age]" caption="Sum of Customer Age" measure="1" displayFolder="" measureGroup="CustomerTable" count="0" hidden="1">
      <extLst>
        <ext xmlns:x15="http://schemas.microsoft.com/office/spreadsheetml/2010/11/main" uri="{B97F6D7D-B522-45F9-BDA1-12C45D357490}">
          <x15:cacheHierarchy aggregatedColumn="37"/>
        </ext>
      </extLst>
    </cacheHierarchy>
    <cacheHierarchy uniqueName="[Measures].[Count of Customer Age]" caption="Count of Customer Age" measure="1" displayFolder="" measureGroup="CustomerTable" count="0" hidden="1">
      <extLst>
        <ext xmlns:x15="http://schemas.microsoft.com/office/spreadsheetml/2010/11/main" uri="{B97F6D7D-B522-45F9-BDA1-12C45D357490}">
          <x15:cacheHierarchy aggregatedColumn="37"/>
        </ext>
      </extLst>
    </cacheHierarchy>
  </cacheHierarchies>
  <kpis count="0"/>
  <dimensions count="5">
    <dimension name="CohortTable" uniqueName="[CohortTable]" caption="CohortTable"/>
    <dimension name="CourseTable" uniqueName="[CourseTable]" caption="CourseTable"/>
    <dimension name="CustomerTable" uniqueName="[CustomerTable]" caption="CustomerTable"/>
    <dimension name="InstructorTable" uniqueName="[InstructorTable]" caption="InstructorTable"/>
    <dimension measure="1" name="Measures" uniqueName="[Measures]" caption="Measures"/>
  </dimensions>
  <measureGroups count="4">
    <measureGroup name="CohortTable" caption="CohortTable"/>
    <measureGroup name="CourseTable" caption="CourseTable"/>
    <measureGroup name="CustomerTable" caption="CustomerTable"/>
    <measureGroup name="InstructorTable" caption="InstructorTable"/>
  </measureGroups>
  <maps count="7">
    <map measureGroup="0" dimension="0"/>
    <map measureGroup="1" dimension="1"/>
    <map measureGroup="2" dimension="0"/>
    <map measureGroup="2" dimension="1"/>
    <map measureGroup="2" dimension="2"/>
    <map measureGroup="3" dimension="1"/>
    <map measureGroup="3" dimension="3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10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Dell" refreshedDate="45059.158306828707" backgroundQuery="1" createdVersion="8" refreshedVersion="8" minRefreshableVersion="3" recordCount="0" supportSubquery="1" supportAdvancedDrill="1" xr:uid="{F01DB3D1-05A6-4466-9F41-5C262E1351BC}">
  <cacheSource type="external" connectionId="1"/>
  <cacheFields count="2">
    <cacheField name="[CohortTable].[Date of the Session (Month)].[Date of the Session (Month)]" caption="Date of the Session (Month)" numFmtId="0" hierarchy="8" level="1">
      <sharedItems count="5">
        <s v="Jan"/>
        <s v="Feb"/>
        <s v="Mar"/>
        <s v="Apr"/>
        <s v="May"/>
      </sharedItems>
    </cacheField>
    <cacheField name="[Measures].[Sum of Students Attendance]" caption="Sum of Students Attendance" numFmtId="0" hierarchy="67" level="32767"/>
  </cacheFields>
  <cacheHierarchies count="78">
    <cacheHierarchy uniqueName="[CohortTable].[Course ID]" caption="Course ID" attribute="1" defaultMemberUniqueName="[CohortTable].[Course ID].[All]" allUniqueName="[CohortTable].[Course ID].[All]" dimensionUniqueName="[CohortTable]" displayFolder="" count="0" memberValueDatatype="20" unbalanced="0"/>
    <cacheHierarchy uniqueName="[CohortTable].[Cohort ID]" caption="Cohort ID" attribute="1" defaultMemberUniqueName="[CohortTable].[Cohort ID].[All]" allUniqueName="[CohortTable].[Cohort ID].[All]" dimensionUniqueName="[CohortTable]" displayFolder="" count="0" memberValueDatatype="130" unbalanced="0"/>
    <cacheHierarchy uniqueName="[CohortTable].[Total No of Students]" caption="Total No of Students" attribute="1" defaultMemberUniqueName="[CohortTable].[Total No of Students].[All]" allUniqueName="[CohortTable].[Total No of Students].[All]" dimensionUniqueName="[CohortTable]" displayFolder="" count="0" memberValueDatatype="20" unbalanced="0"/>
    <cacheHierarchy uniqueName="[CohortTable].[Students Attendance]" caption="Students Attendance" attribute="1" defaultMemberUniqueName="[CohortTable].[Students Attendance].[All]" allUniqueName="[CohortTable].[Students Attendance].[All]" dimensionUniqueName="[CohortTable]" displayFolder="" count="0" memberValueDatatype="20" unbalanced="0"/>
    <cacheHierarchy uniqueName="[CohortTable].[Date of the Session]" caption="Date of the Session" attribute="1" time="1" defaultMemberUniqueName="[CohortTable].[Date of the Session].[All]" allUniqueName="[CohortTable].[Date of the Session].[All]" dimensionUniqueName="[CohortTable]" displayFolder="" count="0" memberValueDatatype="7" unbalanced="0"/>
    <cacheHierarchy uniqueName="[CohortTable].[Start Time of Live Sessions]" caption="Start Time of Live Sessions" attribute="1" time="1" defaultMemberUniqueName="[CohortTable].[Start Time of Live Sessions].[All]" allUniqueName="[CohortTable].[Start Time of Live Sessions].[All]" dimensionUniqueName="[CohortTable]" displayFolder="" count="0" memberValueDatatype="7" unbalanced="0"/>
    <cacheHierarchy uniqueName="[CohortTable].[End Time of Live Session]" caption="End Time of Live Session" attribute="1" time="1" defaultMemberUniqueName="[CohortTable].[End Time of Live Session].[All]" allUniqueName="[CohortTable].[End Time of Live Session].[All]" dimensionUniqueName="[CohortTable]" displayFolder="" count="0" memberValueDatatype="7" unbalanced="0"/>
    <cacheHierarchy uniqueName="[CohortTable].[Instruction Location]" caption="Instruction Location" attribute="1" defaultMemberUniqueName="[CohortTable].[Instruction Location].[All]" allUniqueName="[CohortTable].[Instruction Location].[All]" dimensionUniqueName="[CohortTable]" displayFolder="" count="2" memberValueDatatype="130" unbalanced="0"/>
    <cacheHierarchy uniqueName="[CohortTable].[Date of the Session (Month)]" caption="Date of the Session (Month)" attribute="1" defaultMemberUniqueName="[CohortTable].[Date of the Session (Month)].[All]" allUniqueName="[CohortTable].[Date of the Session (Month)].[All]" dimensionUniqueName="[CohortTable]" displayFolder="" count="2" memberValueDatatype="130" unbalanced="0">
      <fieldsUsage count="2">
        <fieldUsage x="-1"/>
        <fieldUsage x="0"/>
      </fieldsUsage>
    </cacheHierarchy>
    <cacheHierarchy uniqueName="[CourseTable].[Course ID]" caption="Course ID" attribute="1" defaultMemberUniqueName="[CourseTable].[Course ID].[All]" allUniqueName="[CourseTable].[Course ID].[All]" dimensionUniqueName="[CourseTable]" displayFolder="" count="0" memberValueDatatype="20" unbalanced="0"/>
    <cacheHierarchy uniqueName="[CourseTable].[Course Name]" caption="Course Name" attribute="1" defaultMemberUniqueName="[CourseTable].[Course Name].[All]" allUniqueName="[CourseTable].[Course Name].[All]" dimensionUniqueName="[CourseTable]" displayFolder="" count="0" memberValueDatatype="130" unbalanced="0"/>
    <cacheHierarchy uniqueName="[CourseTable].[Course Duration(Months)]" caption="Course Duration(Months)" attribute="1" defaultMemberUniqueName="[CourseTable].[Course Duration(Months)].[All]" allUniqueName="[CourseTable].[Course Duration(Months)].[All]" dimensionUniqueName="[CourseTable]" displayFolder="" count="0" memberValueDatatype="20" unbalanced="0"/>
    <cacheHierarchy uniqueName="[CourseTable].[Course Language]" caption="Course Language" attribute="1" defaultMemberUniqueName="[CourseTable].[Course Language].[All]" allUniqueName="[CourseTable].[Course Language].[All]" dimensionUniqueName="[CourseTable]" displayFolder="" count="0" memberValueDatatype="130" unbalanced="0"/>
    <cacheHierarchy uniqueName="[CourseTable].[Course Mentor]" caption="Course Mentor" attribute="1" defaultMemberUniqueName="[CourseTable].[Course Mentor].[All]" allUniqueName="[CourseTable].[Course Mentor].[All]" dimensionUniqueName="[CourseTable]" displayFolder="" count="0" memberValueDatatype="130" unbalanced="0"/>
    <cacheHierarchy uniqueName="[CourseTable].[No of Live Classes]" caption="No of Live Classes" attribute="1" defaultMemberUniqueName="[CourseTable].[No of Live Classes].[All]" allUniqueName="[CourseTable].[No of Live Classes].[All]" dimensionUniqueName="[CourseTable]" displayFolder="" count="0" memberValueDatatype="20" unbalanced="0"/>
    <cacheHierarchy uniqueName="[CourseTable].[Course Content Duration]" caption="Course Content Duration" attribute="1" defaultMemberUniqueName="[CourseTable].[Course Content Duration].[All]" allUniqueName="[CourseTable].[Course Content Duration].[All]" dimensionUniqueName="[CourseTable]" displayFolder="" count="0" memberValueDatatype="20" unbalanced="0"/>
    <cacheHierarchy uniqueName="[CourseTable].[Course Subject]" caption="Course Subject" attribute="1" defaultMemberUniqueName="[CourseTable].[Course Subject].[All]" allUniqueName="[CourseTable].[Course Subject].[All]" dimensionUniqueName="[CourseTable]" displayFolder="" count="0" memberValueDatatype="130" unbalanced="0"/>
    <cacheHierarchy uniqueName="[CourseTable].[Course Original Price]" caption="Course Original Price" attribute="1" defaultMemberUniqueName="[CourseTable].[Course Original Price].[All]" allUniqueName="[CourseTable].[Course Original Price].[All]" dimensionUniqueName="[CourseTable]" displayFolder="" count="0" memberValueDatatype="20" unbalanced="0"/>
    <cacheHierarchy uniqueName="[CourseTable].[Course Type]" caption="Course Type" attribute="1" defaultMemberUniqueName="[CourseTable].[Course Type].[All]" allUniqueName="[CourseTable].[Course Type].[All]" dimensionUniqueName="[CourseTable]" displayFolder="" count="0" memberValueDatatype="130" unbalanced="0"/>
    <cacheHierarchy uniqueName="[CourseTable].[Course Quiz Questions]" caption="Course Quiz Questions" attribute="1" defaultMemberUniqueName="[CourseTable].[Course Quiz Questions].[All]" allUniqueName="[CourseTable].[Course Quiz Questions].[All]" dimensionUniqueName="[CourseTable]" displayFolder="" count="0" memberValueDatatype="20" unbalanced="0"/>
    <cacheHierarchy uniqueName="[CourseTable].[Course Resources]" caption="Course Resources" attribute="1" defaultMemberUniqueName="[CourseTable].[Course Resources].[All]" allUniqueName="[CourseTable].[Course Resources].[All]" dimensionUniqueName="[CourseTable]" displayFolder="" count="0" memberValueDatatype="130" unbalanced="0"/>
    <cacheHierarchy uniqueName="[CourseTable].[Doubt Session]" caption="Doubt Session" attribute="1" defaultMemberUniqueName="[CourseTable].[Doubt Session].[All]" allUniqueName="[CourseTable].[Doubt Session].[All]" dimensionUniqueName="[CourseTable]" displayFolder="" count="0" memberValueDatatype="130" unbalanced="0"/>
    <cacheHierarchy uniqueName="[CourseTable].[Course Start Date]" caption="Course Start Date" attribute="1" time="1" defaultMemberUniqueName="[CourseTable].[Course Start Date].[All]" allUniqueName="[CourseTable].[Course Start Date].[All]" dimensionUniqueName="[CourseTable]" displayFolder="" count="0" memberValueDatatype="7" unbalanced="0"/>
    <cacheHierarchy uniqueName="[CourseTable].[Course End Date]" caption="Course End Date" attribute="1" time="1" defaultMemberUniqueName="[CourseTable].[Course End Date].[All]" allUniqueName="[CourseTable].[Course End Date].[All]" dimensionUniqueName="[CourseTable]" displayFolder="" count="0" memberValueDatatype="7" unbalanced="0"/>
    <cacheHierarchy uniqueName="[CourseTable].[Course Price Categorization]" caption="Course Price Categorization" attribute="1" defaultMemberUniqueName="[CourseTable].[Course Price Categorization].[All]" allUniqueName="[CourseTable].[Course Price Categorization].[All]" dimensionUniqueName="[CourseTable]" displayFolder="" count="0" memberValueDatatype="130" unbalanced="0"/>
    <cacheHierarchy uniqueName="[CourseTable].[Course Start Date (Month)]" caption="Course Start Date (Month)" attribute="1" defaultMemberUniqueName="[CourseTable].[Course Start Date (Month)].[All]" allUniqueName="[CourseTable].[Course Start Date (Month)].[All]" dimensionUniqueName="[CourseTable]" displayFolder="" count="0" memberValueDatatype="130" unbalanced="0"/>
    <cacheHierarchy uniqueName="[CustomerTable].[Customer ID]" caption="Customer ID" attribute="1" defaultMemberUniqueName="[CustomerTable].[Customer ID].[All]" allUniqueName="[CustomerTable].[Customer ID].[All]" dimensionUniqueName="[CustomerTable]" displayFolder="" count="0" memberValueDatatype="20" unbalanced="0"/>
    <cacheHierarchy uniqueName="[CustomerTable].[Customer Name]" caption="Customer Name" attribute="1" defaultMemberUniqueName="[CustomerTable].[Customer Name].[All]" allUniqueName="[CustomerTable].[Customer Name].[All]" dimensionUniqueName="[CustomerTable]" displayFolder="" count="0" memberValueDatatype="130" unbalanced="0"/>
    <cacheHierarchy uniqueName="[CustomerTable].[Customer Contact Number]" caption="Customer Contact Number" attribute="1" defaultMemberUniqueName="[CustomerTable].[Customer Contact Number].[All]" allUniqueName="[CustomerTable].[Customer Contact Number].[All]" dimensionUniqueName="[CustomerTable]" displayFolder="" count="0" memberValueDatatype="5" unbalanced="0"/>
    <cacheHierarchy uniqueName="[CustomerTable].[Customer Email]" caption="Customer Email" attribute="1" defaultMemberUniqueName="[CustomerTable].[Customer Email].[All]" allUniqueName="[CustomerTable].[Customer Email].[All]" dimensionUniqueName="[CustomerTable]" displayFolder="" count="0" memberValueDatatype="130" unbalanced="0"/>
    <cacheHierarchy uniqueName="[CustomerTable].[Payment Mode]" caption="Payment Mode" attribute="1" defaultMemberUniqueName="[CustomerTable].[Payment Mode].[All]" allUniqueName="[CustomerTable].[Payment Mode].[All]" dimensionUniqueName="[CustomerTable]" displayFolder="" count="0" memberValueDatatype="130" unbalanced="0"/>
    <cacheHierarchy uniqueName="[CustomerTable].[Payment Date]" caption="Payment Date" attribute="1" time="1" defaultMemberUniqueName="[CustomerTable].[Payment Date].[All]" allUniqueName="[CustomerTable].[Payment Date].[All]" dimensionUniqueName="[CustomerTable]" displayFolder="" count="0" memberValueDatatype="7" unbalanced="0"/>
    <cacheHierarchy uniqueName="[CustomerTable].[Gender]" caption="Gender" attribute="1" defaultMemberUniqueName="[CustomerTable].[Gender].[All]" allUniqueName="[CustomerTable].[Gender].[All]" dimensionUniqueName="[CustomerTable]" displayFolder="" count="0" memberValueDatatype="130" unbalanced="0"/>
    <cacheHierarchy uniqueName="[CustomerTable].[Payment Amount]" caption="Payment Amount" attribute="1" defaultMemberUniqueName="[CustomerTable].[Payment Amount].[All]" allUniqueName="[CustomerTable].[Payment Amount].[All]" dimensionUniqueName="[CustomerTable]" displayFolder="" count="0" memberValueDatatype="20" unbalanced="0"/>
    <cacheHierarchy uniqueName="[CustomerTable].[Channel of Acquisition]" caption="Channel of Acquisition" attribute="1" defaultMemberUniqueName="[CustomerTable].[Channel of Acquisition].[All]" allUniqueName="[CustomerTable].[Channel of Acquisition].[All]" dimensionUniqueName="[CustomerTable]" displayFolder="" count="0" memberValueDatatype="130" unbalanced="0"/>
    <cacheHierarchy uniqueName="[CustomerTable].[Customer State]" caption="Customer State" attribute="1" defaultMemberUniqueName="[CustomerTable].[Customer State].[All]" allUniqueName="[CustomerTable].[Customer State].[All]" dimensionUniqueName="[CustomerTable]" displayFolder="" count="0" memberValueDatatype="130" unbalanced="0"/>
    <cacheHierarchy uniqueName="[CustomerTable].[Customer Address]" caption="Customer Address" attribute="1" defaultMemberUniqueName="[CustomerTable].[Customer Address].[All]" allUniqueName="[CustomerTable].[Customer Address].[All]" dimensionUniqueName="[CustomerTable]" displayFolder="" count="0" memberValueDatatype="130" unbalanced="0"/>
    <cacheHierarchy uniqueName="[CustomerTable].[Customer Age]" caption="Customer Age" attribute="1" defaultMemberUniqueName="[CustomerTable].[Customer Age].[All]" allUniqueName="[CustomerTable].[Customer Age].[All]" dimensionUniqueName="[CustomerTable]" displayFolder="" count="0" memberValueDatatype="20" unbalanced="0"/>
    <cacheHierarchy uniqueName="[CustomerTable].[Customer Primary Language]" caption="Customer Primary Language" attribute="1" defaultMemberUniqueName="[CustomerTable].[Customer Primary Language].[All]" allUniqueName="[CustomerTable].[Customer Primary Language].[All]" dimensionUniqueName="[CustomerTable]" displayFolder="" count="0" memberValueDatatype="130" unbalanced="0"/>
    <cacheHierarchy uniqueName="[CustomerTable].[Customer Medium of Study]" caption="Customer Medium of Study" attribute="1" defaultMemberUniqueName="[CustomerTable].[Customer Medium of Study].[All]" allUniqueName="[CustomerTable].[Customer Medium of Study].[All]" dimensionUniqueName="[CustomerTable]" displayFolder="" count="0" memberValueDatatype="130" unbalanced="0"/>
    <cacheHierarchy uniqueName="[CustomerTable].[Course ID]" caption="Course ID" attribute="1" defaultMemberUniqueName="[CustomerTable].[Course ID].[All]" allUniqueName="[CustomerTable].[Course ID].[All]" dimensionUniqueName="[CustomerTable]" displayFolder="" count="0" memberValueDatatype="20" unbalanced="0"/>
    <cacheHierarchy uniqueName="[CustomerTable].[Payment Date (Year)]" caption="Payment Date (Year)" attribute="1" defaultMemberUniqueName="[CustomerTable].[Payment Date (Year)].[All]" allUniqueName="[CustomerTable].[Payment Date (Year)].[All]" dimensionUniqueName="[CustomerTable]" displayFolder="" count="0" memberValueDatatype="130" unbalanced="0"/>
    <cacheHierarchy uniqueName="[CustomerTable].[Payment Date (Quarter)]" caption="Payment Date (Quarter)" attribute="1" defaultMemberUniqueName="[CustomerTable].[Payment Date (Quarter)].[All]" allUniqueName="[CustomerTable].[Payment Date (Quarter)].[All]" dimensionUniqueName="[CustomerTable]" displayFolder="" count="0" memberValueDatatype="130" unbalanced="0"/>
    <cacheHierarchy uniqueName="[CustomerTable].[Payment Date (Month)]" caption="Payment Date (Month)" attribute="1" defaultMemberUniqueName="[CustomerTable].[Payment Date (Month)].[All]" allUniqueName="[CustomerTable].[Payment Date (Month)].[All]" dimensionUniqueName="[CustomerTable]" displayFolder="" count="0" memberValueDatatype="130" unbalanced="0"/>
    <cacheHierarchy uniqueName="[InstructorTable].[Ins ID]" caption="Ins ID" attribute="1" defaultMemberUniqueName="[InstructorTable].[Ins ID].[All]" allUniqueName="[InstructorTable].[Ins ID].[All]" dimensionUniqueName="[InstructorTable]" displayFolder="" count="0" memberValueDatatype="20" unbalanced="0"/>
    <cacheHierarchy uniqueName="[InstructorTable].[Name]" caption="Name" attribute="1" defaultMemberUniqueName="[InstructorTable].[Name].[All]" allUniqueName="[InstructorTable].[Name].[All]" dimensionUniqueName="[InstructorTable]" displayFolder="" count="0" memberValueDatatype="130" unbalanced="0"/>
    <cacheHierarchy uniqueName="[InstructorTable].[Primary Subject]" caption="Primary Subject" attribute="1" defaultMemberUniqueName="[InstructorTable].[Primary Subject].[All]" allUniqueName="[InstructorTable].[Primary Subject].[All]" dimensionUniqueName="[InstructorTable]" displayFolder="" count="0" memberValueDatatype="130" unbalanced="0"/>
    <cacheHierarchy uniqueName="[InstructorTable].[Secondary Subject]" caption="Secondary Subject" attribute="1" defaultMemberUniqueName="[InstructorTable].[Secondary Subject].[All]" allUniqueName="[InstructorTable].[Secondary Subject].[All]" dimensionUniqueName="[InstructorTable]" displayFolder="" count="0" memberValueDatatype="130" unbalanced="0"/>
    <cacheHierarchy uniqueName="[InstructorTable].[Age]" caption="Age" attribute="1" defaultMemberUniqueName="[InstructorTable].[Age].[All]" allUniqueName="[InstructorTable].[Age].[All]" dimensionUniqueName="[InstructorTable]" displayFolder="" count="0" memberValueDatatype="20" unbalanced="0"/>
    <cacheHierarchy uniqueName="[InstructorTable].[Gender]" caption="Gender" attribute="1" defaultMemberUniqueName="[InstructorTable].[Gender].[All]" allUniqueName="[InstructorTable].[Gender].[All]" dimensionUniqueName="[InstructorTable]" displayFolder="" count="0" memberValueDatatype="130" unbalanced="0"/>
    <cacheHierarchy uniqueName="[InstructorTable].[Language of Instruction]" caption="Language of Instruction" attribute="1" defaultMemberUniqueName="[InstructorTable].[Language of Instruction].[All]" allUniqueName="[InstructorTable].[Language of Instruction].[All]" dimensionUniqueName="[InstructorTable]" displayFolder="" count="0" memberValueDatatype="130" unbalanced="0"/>
    <cacheHierarchy uniqueName="[InstructorTable].[Year of Exp]" caption="Year of Exp" attribute="1" defaultMemberUniqueName="[InstructorTable].[Year of Exp].[All]" allUniqueName="[InstructorTable].[Year of Exp].[All]" dimensionUniqueName="[InstructorTable]" displayFolder="" count="0" memberValueDatatype="20" unbalanced="0"/>
    <cacheHierarchy uniqueName="[InstructorTable].[Current Location]" caption="Current Location" attribute="1" defaultMemberUniqueName="[InstructorTable].[Current Location].[All]" allUniqueName="[InstructorTable].[Current Location].[All]" dimensionUniqueName="[InstructorTable]" displayFolder="" count="0" memberValueDatatype="130" unbalanced="0"/>
    <cacheHierarchy uniqueName="[CohortTable].[Date of the Session (Month Index)]" caption="Date of the Session (Month Index)" attribute="1" defaultMemberUniqueName="[CohortTable].[Date of the Session (Month Index)].[All]" allUniqueName="[CohortTable].[Date of the Session (Month Index)].[All]" dimensionUniqueName="[CohortTable]" displayFolder="" count="0" memberValueDatatype="20" unbalanced="0" hidden="1"/>
    <cacheHierarchy uniqueName="[CourseTable].[Course Start Date (Month Index)]" caption="Course Start Date (Month Index)" attribute="1" defaultMemberUniqueName="[CourseTable].[Course Start Date (Month Index)].[All]" allUniqueName="[CourseTable].[Course Start Date (Month Index)].[All]" dimensionUniqueName="[CourseTable]" displayFolder="" count="0" memberValueDatatype="20" unbalanced="0" hidden="1"/>
    <cacheHierarchy uniqueName="[CustomerTable].[Payment Date (Month Index)]" caption="Payment Date (Month Index)" attribute="1" defaultMemberUniqueName="[CustomerTable].[Payment Date (Month Index)].[All]" allUniqueName="[CustomerTable].[Payment Date (Month Index)].[All]" dimensionUniqueName="[CustomerTable]" displayFolder="" count="0" memberValueDatatype="20" unbalanced="0" hidden="1"/>
    <cacheHierarchy uniqueName="[Measures].[__XL_Count InstructorTable]" caption="__XL_Count InstructorTable" measure="1" displayFolder="" measureGroup="InstructorTable" count="0" hidden="1"/>
    <cacheHierarchy uniqueName="[Measures].[__XL_Count CustomerTable]" caption="__XL_Count CustomerTable" measure="1" displayFolder="" measureGroup="CustomerTable" count="0" hidden="1"/>
    <cacheHierarchy uniqueName="[Measures].[__XL_Count CourseTable]" caption="__XL_Count CourseTable" measure="1" displayFolder="" measureGroup="CourseTable" count="0" hidden="1"/>
    <cacheHierarchy uniqueName="[Measures].[__XL_Count CohortTable]" caption="__XL_Count CohortTable" measure="1" displayFolder="" measureGroup="CohortTable" count="0" hidden="1"/>
    <cacheHierarchy uniqueName="[Measures].[__No measures defined]" caption="__No measures defined" measure="1" displayFolder="" count="0" hidden="1"/>
    <cacheHierarchy uniqueName="[Measures].[Count of Cohort ID]" caption="Count of Cohort ID" measure="1" displayFolder="" measureGroup="CohortTable" count="0" hidden="1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Sum of Customer ID]" caption="Sum of Customer ID" measure="1" displayFolder="" measureGroup="CustomerTable" count="0" hidden="1">
      <extLst>
        <ext xmlns:x15="http://schemas.microsoft.com/office/spreadsheetml/2010/11/main" uri="{B97F6D7D-B522-45F9-BDA1-12C45D357490}">
          <x15:cacheHierarchy aggregatedColumn="26"/>
        </ext>
      </extLst>
    </cacheHierarchy>
    <cacheHierarchy uniqueName="[Measures].[Count of Customer ID]" caption="Count of Customer ID" measure="1" displayFolder="" measureGroup="CustomerTable" count="0" hidden="1">
      <extLst>
        <ext xmlns:x15="http://schemas.microsoft.com/office/spreadsheetml/2010/11/main" uri="{B97F6D7D-B522-45F9-BDA1-12C45D357490}">
          <x15:cacheHierarchy aggregatedColumn="26"/>
        </ext>
      </extLst>
    </cacheHierarchy>
    <cacheHierarchy uniqueName="[Measures].[Sum of Payment Amount]" caption="Sum of Payment Amount" measure="1" displayFolder="" measureGroup="CustomerTable" count="0" hidden="1">
      <extLst>
        <ext xmlns:x15="http://schemas.microsoft.com/office/spreadsheetml/2010/11/main" uri="{B97F6D7D-B522-45F9-BDA1-12C45D357490}">
          <x15:cacheHierarchy aggregatedColumn="33"/>
        </ext>
      </extLst>
    </cacheHierarchy>
    <cacheHierarchy uniqueName="[Measures].[Count of Payment Date]" caption="Count of Payment Date" measure="1" displayFolder="" measureGroup="CustomerTable" count="0" hidden="1">
      <extLst>
        <ext xmlns:x15="http://schemas.microsoft.com/office/spreadsheetml/2010/11/main" uri="{B97F6D7D-B522-45F9-BDA1-12C45D357490}">
          <x15:cacheHierarchy aggregatedColumn="31"/>
        </ext>
      </extLst>
    </cacheHierarchy>
    <cacheHierarchy uniqueName="[Measures].[Max of Payment Date]" caption="Max of Payment Date" measure="1" displayFolder="" measureGroup="CustomerTable" count="0" hidden="1">
      <extLst>
        <ext xmlns:x15="http://schemas.microsoft.com/office/spreadsheetml/2010/11/main" uri="{B97F6D7D-B522-45F9-BDA1-12C45D357490}">
          <x15:cacheHierarchy aggregatedColumn="31"/>
        </ext>
      </extLst>
    </cacheHierarchy>
    <cacheHierarchy uniqueName="[Measures].[Sum of Students Attendance]" caption="Sum of Students Attendance" measure="1" displayFolder="" measureGroup="CohortTable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Count of Students Attendance]" caption="Count of Students Attendance" measure="1" displayFolder="" measureGroup="CohortTable" count="0" hidden="1"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Count of Channel of Acquisition]" caption="Count of Channel of Acquisition" measure="1" displayFolder="" measureGroup="CustomerTable" count="0" hidden="1">
      <extLst>
        <ext xmlns:x15="http://schemas.microsoft.com/office/spreadsheetml/2010/11/main" uri="{B97F6D7D-B522-45F9-BDA1-12C45D357490}">
          <x15:cacheHierarchy aggregatedColumn="34"/>
        </ext>
      </extLst>
    </cacheHierarchy>
    <cacheHierarchy uniqueName="[Measures].[Sum of Ins ID]" caption="Sum of Ins ID" measure="1" displayFolder="" measureGroup="InstructorTable" count="0" hidden="1">
      <extLst>
        <ext xmlns:x15="http://schemas.microsoft.com/office/spreadsheetml/2010/11/main" uri="{B97F6D7D-B522-45F9-BDA1-12C45D357490}">
          <x15:cacheHierarchy aggregatedColumn="44"/>
        </ext>
      </extLst>
    </cacheHierarchy>
    <cacheHierarchy uniqueName="[Measures].[Count of Ins ID]" caption="Count of Ins ID" measure="1" displayFolder="" measureGroup="InstructorTable" count="0" hidden="1">
      <extLst>
        <ext xmlns:x15="http://schemas.microsoft.com/office/spreadsheetml/2010/11/main" uri="{B97F6D7D-B522-45F9-BDA1-12C45D357490}">
          <x15:cacheHierarchy aggregatedColumn="44"/>
        </ext>
      </extLst>
    </cacheHierarchy>
    <cacheHierarchy uniqueName="[Measures].[Count of Course Language]" caption="Count of Course Language" measure="1" displayFolder="" measureGroup="CourseTable" count="0" hidden="1">
      <extLst>
        <ext xmlns:x15="http://schemas.microsoft.com/office/spreadsheetml/2010/11/main" uri="{B97F6D7D-B522-45F9-BDA1-12C45D357490}">
          <x15:cacheHierarchy aggregatedColumn="12"/>
        </ext>
      </extLst>
    </cacheHierarchy>
    <cacheHierarchy uniqueName="[Measures].[Count of Payment Mode]" caption="Count of Payment Mode" measure="1" displayFolder="" measureGroup="CustomerTable" count="0" hidden="1">
      <extLst>
        <ext xmlns:x15="http://schemas.microsoft.com/office/spreadsheetml/2010/11/main" uri="{B97F6D7D-B522-45F9-BDA1-12C45D357490}">
          <x15:cacheHierarchy aggregatedColumn="30"/>
        </ext>
      </extLst>
    </cacheHierarchy>
    <cacheHierarchy uniqueName="[Measures].[Sum of Total No of Students]" caption="Sum of Total No of Students" measure="1" displayFolder="" measureGroup="CohortTable" count="0" hidden="1"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Count of Gender]" caption="Count of Gender" measure="1" displayFolder="" measureGroup="CustomerTable" count="0" hidden="1">
      <extLst>
        <ext xmlns:x15="http://schemas.microsoft.com/office/spreadsheetml/2010/11/main" uri="{B97F6D7D-B522-45F9-BDA1-12C45D357490}">
          <x15:cacheHierarchy aggregatedColumn="32"/>
        </ext>
      </extLst>
    </cacheHierarchy>
    <cacheHierarchy uniqueName="[Measures].[Sum of Customer Age]" caption="Sum of Customer Age" measure="1" displayFolder="" measureGroup="CustomerTable" count="0" hidden="1">
      <extLst>
        <ext xmlns:x15="http://schemas.microsoft.com/office/spreadsheetml/2010/11/main" uri="{B97F6D7D-B522-45F9-BDA1-12C45D357490}">
          <x15:cacheHierarchy aggregatedColumn="37"/>
        </ext>
      </extLst>
    </cacheHierarchy>
    <cacheHierarchy uniqueName="[Measures].[Count of Customer Age]" caption="Count of Customer Age" measure="1" displayFolder="" measureGroup="CustomerTable" count="0" hidden="1">
      <extLst>
        <ext xmlns:x15="http://schemas.microsoft.com/office/spreadsheetml/2010/11/main" uri="{B97F6D7D-B522-45F9-BDA1-12C45D357490}">
          <x15:cacheHierarchy aggregatedColumn="37"/>
        </ext>
      </extLst>
    </cacheHierarchy>
  </cacheHierarchies>
  <kpis count="0"/>
  <dimensions count="5">
    <dimension name="CohortTable" uniqueName="[CohortTable]" caption="CohortTable"/>
    <dimension name="CourseTable" uniqueName="[CourseTable]" caption="CourseTable"/>
    <dimension name="CustomerTable" uniqueName="[CustomerTable]" caption="CustomerTable"/>
    <dimension name="InstructorTable" uniqueName="[InstructorTable]" caption="InstructorTable"/>
    <dimension measure="1" name="Measures" uniqueName="[Measures]" caption="Measures"/>
  </dimensions>
  <measureGroups count="4">
    <measureGroup name="CohortTable" caption="CohortTable"/>
    <measureGroup name="CourseTable" caption="CourseTable"/>
    <measureGroup name="CustomerTable" caption="CustomerTable"/>
    <measureGroup name="InstructorTable" caption="InstructorTable"/>
  </measureGroups>
  <maps count="7">
    <map measureGroup="0" dimension="0"/>
    <map measureGroup="1" dimension="1"/>
    <map measureGroup="2" dimension="0"/>
    <map measureGroup="2" dimension="1"/>
    <map measureGroup="2" dimension="2"/>
    <map measureGroup="3" dimension="1"/>
    <map measureGroup="3" dimension="3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1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Dell" refreshedDate="45059.47275601852" backgroundQuery="1" createdVersion="8" refreshedVersion="8" minRefreshableVersion="3" recordCount="0" supportSubquery="1" supportAdvancedDrill="1" xr:uid="{A6A6D6DF-B868-4089-8DC6-F22F7E2946C1}">
  <cacheSource type="external" connectionId="1"/>
  <cacheFields count="3">
    <cacheField name="[CustomerTable].[Payment Mode].[Payment Mode]" caption="Payment Mode" numFmtId="0" hierarchy="30" level="1">
      <sharedItems count="6">
        <s v="BNPL"/>
        <s v="Cash"/>
        <s v="Credit Card"/>
        <s v="Debit Card"/>
        <s v="NEFT"/>
        <s v="UPI"/>
      </sharedItems>
    </cacheField>
    <cacheField name="[Measures].[Count of Payment Mode]" caption="Count of Payment Mode" numFmtId="0" hierarchy="73" level="32767"/>
    <cacheField name="[Measures].[Sum of Payment Amount]" caption="Sum of Payment Amount" numFmtId="0" hierarchy="64" level="32767"/>
  </cacheFields>
  <cacheHierarchies count="78">
    <cacheHierarchy uniqueName="[CohortTable].[Course ID]" caption="Course ID" attribute="1" defaultMemberUniqueName="[CohortTable].[Course ID].[All]" allUniqueName="[CohortTable].[Course ID].[All]" dimensionUniqueName="[CohortTable]" displayFolder="" count="0" memberValueDatatype="20" unbalanced="0"/>
    <cacheHierarchy uniqueName="[CohortTable].[Cohort ID]" caption="Cohort ID" attribute="1" defaultMemberUniqueName="[CohortTable].[Cohort ID].[All]" allUniqueName="[CohortTable].[Cohort ID].[All]" dimensionUniqueName="[CohortTable]" displayFolder="" count="0" memberValueDatatype="130" unbalanced="0"/>
    <cacheHierarchy uniqueName="[CohortTable].[Total No of Students]" caption="Total No of Students" attribute="1" defaultMemberUniqueName="[CohortTable].[Total No of Students].[All]" allUniqueName="[CohortTable].[Total No of Students].[All]" dimensionUniqueName="[CohortTable]" displayFolder="" count="0" memberValueDatatype="20" unbalanced="0"/>
    <cacheHierarchy uniqueName="[CohortTable].[Students Attendance]" caption="Students Attendance" attribute="1" defaultMemberUniqueName="[CohortTable].[Students Attendance].[All]" allUniqueName="[CohortTable].[Students Attendance].[All]" dimensionUniqueName="[CohortTable]" displayFolder="" count="0" memberValueDatatype="20" unbalanced="0"/>
    <cacheHierarchy uniqueName="[CohortTable].[Date of the Session]" caption="Date of the Session" attribute="1" time="1" defaultMemberUniqueName="[CohortTable].[Date of the Session].[All]" allUniqueName="[CohortTable].[Date of the Session].[All]" dimensionUniqueName="[CohortTable]" displayFolder="" count="0" memberValueDatatype="7" unbalanced="0"/>
    <cacheHierarchy uniqueName="[CohortTable].[Start Time of Live Sessions]" caption="Start Time of Live Sessions" attribute="1" time="1" defaultMemberUniqueName="[CohortTable].[Start Time of Live Sessions].[All]" allUniqueName="[CohortTable].[Start Time of Live Sessions].[All]" dimensionUniqueName="[CohortTable]" displayFolder="" count="0" memberValueDatatype="7" unbalanced="0"/>
    <cacheHierarchy uniqueName="[CohortTable].[End Time of Live Session]" caption="End Time of Live Session" attribute="1" time="1" defaultMemberUniqueName="[CohortTable].[End Time of Live Session].[All]" allUniqueName="[CohortTable].[End Time of Live Session].[All]" dimensionUniqueName="[CohortTable]" displayFolder="" count="0" memberValueDatatype="7" unbalanced="0"/>
    <cacheHierarchy uniqueName="[CohortTable].[Instruction Location]" caption="Instruction Location" attribute="1" defaultMemberUniqueName="[CohortTable].[Instruction Location].[All]" allUniqueName="[CohortTable].[Instruction Location].[All]" dimensionUniqueName="[CohortTable]" displayFolder="" count="0" memberValueDatatype="130" unbalanced="0"/>
    <cacheHierarchy uniqueName="[CohortTable].[Date of the Session (Month)]" caption="Date of the Session (Month)" attribute="1" defaultMemberUniqueName="[CohortTable].[Date of the Session (Month)].[All]" allUniqueName="[CohortTable].[Date of the Session (Month)].[All]" dimensionUniqueName="[CohortTable]" displayFolder="" count="0" memberValueDatatype="130" unbalanced="0"/>
    <cacheHierarchy uniqueName="[CourseTable].[Course ID]" caption="Course ID" attribute="1" defaultMemberUniqueName="[CourseTable].[Course ID].[All]" allUniqueName="[CourseTable].[Course ID].[All]" dimensionUniqueName="[CourseTable]" displayFolder="" count="0" memberValueDatatype="20" unbalanced="0"/>
    <cacheHierarchy uniqueName="[CourseTable].[Course Name]" caption="Course Name" attribute="1" defaultMemberUniqueName="[CourseTable].[Course Name].[All]" allUniqueName="[CourseTable].[Course Name].[All]" dimensionUniqueName="[CourseTable]" displayFolder="" count="0" memberValueDatatype="130" unbalanced="0"/>
    <cacheHierarchy uniqueName="[CourseTable].[Course Duration(Months)]" caption="Course Duration(Months)" attribute="1" defaultMemberUniqueName="[CourseTable].[Course Duration(Months)].[All]" allUniqueName="[CourseTable].[Course Duration(Months)].[All]" dimensionUniqueName="[CourseTable]" displayFolder="" count="0" memberValueDatatype="20" unbalanced="0"/>
    <cacheHierarchy uniqueName="[CourseTable].[Course Language]" caption="Course Language" attribute="1" defaultMemberUniqueName="[CourseTable].[Course Language].[All]" allUniqueName="[CourseTable].[Course Language].[All]" dimensionUniqueName="[CourseTable]" displayFolder="" count="0" memberValueDatatype="130" unbalanced="0"/>
    <cacheHierarchy uniqueName="[CourseTable].[Course Mentor]" caption="Course Mentor" attribute="1" defaultMemberUniqueName="[CourseTable].[Course Mentor].[All]" allUniqueName="[CourseTable].[Course Mentor].[All]" dimensionUniqueName="[CourseTable]" displayFolder="" count="0" memberValueDatatype="130" unbalanced="0"/>
    <cacheHierarchy uniqueName="[CourseTable].[No of Live Classes]" caption="No of Live Classes" attribute="1" defaultMemberUniqueName="[CourseTable].[No of Live Classes].[All]" allUniqueName="[CourseTable].[No of Live Classes].[All]" dimensionUniqueName="[CourseTable]" displayFolder="" count="0" memberValueDatatype="20" unbalanced="0"/>
    <cacheHierarchy uniqueName="[CourseTable].[Course Content Duration]" caption="Course Content Duration" attribute="1" defaultMemberUniqueName="[CourseTable].[Course Content Duration].[All]" allUniqueName="[CourseTable].[Course Content Duration].[All]" dimensionUniqueName="[CourseTable]" displayFolder="" count="0" memberValueDatatype="20" unbalanced="0"/>
    <cacheHierarchy uniqueName="[CourseTable].[Course Subject]" caption="Course Subject" attribute="1" defaultMemberUniqueName="[CourseTable].[Course Subject].[All]" allUniqueName="[CourseTable].[Course Subject].[All]" dimensionUniqueName="[CourseTable]" displayFolder="" count="0" memberValueDatatype="130" unbalanced="0"/>
    <cacheHierarchy uniqueName="[CourseTable].[Course Original Price]" caption="Course Original Price" attribute="1" defaultMemberUniqueName="[CourseTable].[Course Original Price].[All]" allUniqueName="[CourseTable].[Course Original Price].[All]" dimensionUniqueName="[CourseTable]" displayFolder="" count="0" memberValueDatatype="20" unbalanced="0"/>
    <cacheHierarchy uniqueName="[CourseTable].[Course Type]" caption="Course Type" attribute="1" defaultMemberUniqueName="[CourseTable].[Course Type].[All]" allUniqueName="[CourseTable].[Course Type].[All]" dimensionUniqueName="[CourseTable]" displayFolder="" count="0" memberValueDatatype="130" unbalanced="0"/>
    <cacheHierarchy uniqueName="[CourseTable].[Course Quiz Questions]" caption="Course Quiz Questions" attribute="1" defaultMemberUniqueName="[CourseTable].[Course Quiz Questions].[All]" allUniqueName="[CourseTable].[Course Quiz Questions].[All]" dimensionUniqueName="[CourseTable]" displayFolder="" count="0" memberValueDatatype="20" unbalanced="0"/>
    <cacheHierarchy uniqueName="[CourseTable].[Course Resources]" caption="Course Resources" attribute="1" defaultMemberUniqueName="[CourseTable].[Course Resources].[All]" allUniqueName="[CourseTable].[Course Resources].[All]" dimensionUniqueName="[CourseTable]" displayFolder="" count="0" memberValueDatatype="130" unbalanced="0"/>
    <cacheHierarchy uniqueName="[CourseTable].[Doubt Session]" caption="Doubt Session" attribute="1" defaultMemberUniqueName="[CourseTable].[Doubt Session].[All]" allUniqueName="[CourseTable].[Doubt Session].[All]" dimensionUniqueName="[CourseTable]" displayFolder="" count="0" memberValueDatatype="130" unbalanced="0"/>
    <cacheHierarchy uniqueName="[CourseTable].[Course Start Date]" caption="Course Start Date" attribute="1" time="1" defaultMemberUniqueName="[CourseTable].[Course Start Date].[All]" allUniqueName="[CourseTable].[Course Start Date].[All]" dimensionUniqueName="[CourseTable]" displayFolder="" count="0" memberValueDatatype="7" unbalanced="0"/>
    <cacheHierarchy uniqueName="[CourseTable].[Course End Date]" caption="Course End Date" attribute="1" time="1" defaultMemberUniqueName="[CourseTable].[Course End Date].[All]" allUniqueName="[CourseTable].[Course End Date].[All]" dimensionUniqueName="[CourseTable]" displayFolder="" count="0" memberValueDatatype="7" unbalanced="0"/>
    <cacheHierarchy uniqueName="[CourseTable].[Course Price Categorization]" caption="Course Price Categorization" attribute="1" defaultMemberUniqueName="[CourseTable].[Course Price Categorization].[All]" allUniqueName="[CourseTable].[Course Price Categorization].[All]" dimensionUniqueName="[CourseTable]" displayFolder="" count="0" memberValueDatatype="130" unbalanced="0"/>
    <cacheHierarchy uniqueName="[CourseTable].[Course Start Date (Month)]" caption="Course Start Date (Month)" attribute="1" defaultMemberUniqueName="[CourseTable].[Course Start Date (Month)].[All]" allUniqueName="[CourseTable].[Course Start Date (Month)].[All]" dimensionUniqueName="[CourseTable]" displayFolder="" count="0" memberValueDatatype="130" unbalanced="0"/>
    <cacheHierarchy uniqueName="[CustomerTable].[Customer ID]" caption="Customer ID" attribute="1" defaultMemberUniqueName="[CustomerTable].[Customer ID].[All]" allUniqueName="[CustomerTable].[Customer ID].[All]" dimensionUniqueName="[CustomerTable]" displayFolder="" count="0" memberValueDatatype="20" unbalanced="0"/>
    <cacheHierarchy uniqueName="[CustomerTable].[Customer Name]" caption="Customer Name" attribute="1" defaultMemberUniqueName="[CustomerTable].[Customer Name].[All]" allUniqueName="[CustomerTable].[Customer Name].[All]" dimensionUniqueName="[CustomerTable]" displayFolder="" count="0" memberValueDatatype="130" unbalanced="0"/>
    <cacheHierarchy uniqueName="[CustomerTable].[Customer Contact Number]" caption="Customer Contact Number" attribute="1" defaultMemberUniqueName="[CustomerTable].[Customer Contact Number].[All]" allUniqueName="[CustomerTable].[Customer Contact Number].[All]" dimensionUniqueName="[CustomerTable]" displayFolder="" count="0" memberValueDatatype="5" unbalanced="0"/>
    <cacheHierarchy uniqueName="[CustomerTable].[Customer Email]" caption="Customer Email" attribute="1" defaultMemberUniqueName="[CustomerTable].[Customer Email].[All]" allUniqueName="[CustomerTable].[Customer Email].[All]" dimensionUniqueName="[CustomerTable]" displayFolder="" count="0" memberValueDatatype="130" unbalanced="0"/>
    <cacheHierarchy uniqueName="[CustomerTable].[Payment Mode]" caption="Payment Mode" attribute="1" defaultMemberUniqueName="[CustomerTable].[Payment Mode].[All]" allUniqueName="[CustomerTable].[Payment Mode].[All]" dimensionUniqueName="[CustomerTable]" displayFolder="" count="2" memberValueDatatype="130" unbalanced="0">
      <fieldsUsage count="2">
        <fieldUsage x="-1"/>
        <fieldUsage x="0"/>
      </fieldsUsage>
    </cacheHierarchy>
    <cacheHierarchy uniqueName="[CustomerTable].[Payment Date]" caption="Payment Date" attribute="1" time="1" defaultMemberUniqueName="[CustomerTable].[Payment Date].[All]" allUniqueName="[CustomerTable].[Payment Date].[All]" dimensionUniqueName="[CustomerTable]" displayFolder="" count="0" memberValueDatatype="7" unbalanced="0"/>
    <cacheHierarchy uniqueName="[CustomerTable].[Gender]" caption="Gender" attribute="1" defaultMemberUniqueName="[CustomerTable].[Gender].[All]" allUniqueName="[CustomerTable].[Gender].[All]" dimensionUniqueName="[CustomerTable]" displayFolder="" count="0" memberValueDatatype="130" unbalanced="0"/>
    <cacheHierarchy uniqueName="[CustomerTable].[Payment Amount]" caption="Payment Amount" attribute="1" defaultMemberUniqueName="[CustomerTable].[Payment Amount].[All]" allUniqueName="[CustomerTable].[Payment Amount].[All]" dimensionUniqueName="[CustomerTable]" displayFolder="" count="0" memberValueDatatype="20" unbalanced="0"/>
    <cacheHierarchy uniqueName="[CustomerTable].[Channel of Acquisition]" caption="Channel of Acquisition" attribute="1" defaultMemberUniqueName="[CustomerTable].[Channel of Acquisition].[All]" allUniqueName="[CustomerTable].[Channel of Acquisition].[All]" dimensionUniqueName="[CustomerTable]" displayFolder="" count="0" memberValueDatatype="130" unbalanced="0"/>
    <cacheHierarchy uniqueName="[CustomerTable].[Customer State]" caption="Customer State" attribute="1" defaultMemberUniqueName="[CustomerTable].[Customer State].[All]" allUniqueName="[CustomerTable].[Customer State].[All]" dimensionUniqueName="[CustomerTable]" displayFolder="" count="0" memberValueDatatype="130" unbalanced="0"/>
    <cacheHierarchy uniqueName="[CustomerTable].[Customer Address]" caption="Customer Address" attribute="1" defaultMemberUniqueName="[CustomerTable].[Customer Address].[All]" allUniqueName="[CustomerTable].[Customer Address].[All]" dimensionUniqueName="[CustomerTable]" displayFolder="" count="0" memberValueDatatype="130" unbalanced="0"/>
    <cacheHierarchy uniqueName="[CustomerTable].[Customer Age]" caption="Customer Age" attribute="1" defaultMemberUniqueName="[CustomerTable].[Customer Age].[All]" allUniqueName="[CustomerTable].[Customer Age].[All]" dimensionUniqueName="[CustomerTable]" displayFolder="" count="0" memberValueDatatype="20" unbalanced="0"/>
    <cacheHierarchy uniqueName="[CustomerTable].[Customer Primary Language]" caption="Customer Primary Language" attribute="1" defaultMemberUniqueName="[CustomerTable].[Customer Primary Language].[All]" allUniqueName="[CustomerTable].[Customer Primary Language].[All]" dimensionUniqueName="[CustomerTable]" displayFolder="" count="0" memberValueDatatype="130" unbalanced="0"/>
    <cacheHierarchy uniqueName="[CustomerTable].[Customer Medium of Study]" caption="Customer Medium of Study" attribute="1" defaultMemberUniqueName="[CustomerTable].[Customer Medium of Study].[All]" allUniqueName="[CustomerTable].[Customer Medium of Study].[All]" dimensionUniqueName="[CustomerTable]" displayFolder="" count="0" memberValueDatatype="130" unbalanced="0"/>
    <cacheHierarchy uniqueName="[CustomerTable].[Course ID]" caption="Course ID" attribute="1" defaultMemberUniqueName="[CustomerTable].[Course ID].[All]" allUniqueName="[CustomerTable].[Course ID].[All]" dimensionUniqueName="[CustomerTable]" displayFolder="" count="0" memberValueDatatype="20" unbalanced="0"/>
    <cacheHierarchy uniqueName="[CustomerTable].[Payment Date (Year)]" caption="Payment Date (Year)" attribute="1" defaultMemberUniqueName="[CustomerTable].[Payment Date (Year)].[All]" allUniqueName="[CustomerTable].[Payment Date (Year)].[All]" dimensionUniqueName="[CustomerTable]" displayFolder="" count="0" memberValueDatatype="130" unbalanced="0"/>
    <cacheHierarchy uniqueName="[CustomerTable].[Payment Date (Quarter)]" caption="Payment Date (Quarter)" attribute="1" defaultMemberUniqueName="[CustomerTable].[Payment Date (Quarter)].[All]" allUniqueName="[CustomerTable].[Payment Date (Quarter)].[All]" dimensionUniqueName="[CustomerTable]" displayFolder="" count="0" memberValueDatatype="130" unbalanced="0"/>
    <cacheHierarchy uniqueName="[CustomerTable].[Payment Date (Month)]" caption="Payment Date (Month)" attribute="1" defaultMemberUniqueName="[CustomerTable].[Payment Date (Month)].[All]" allUniqueName="[CustomerTable].[Payment Date (Month)].[All]" dimensionUniqueName="[CustomerTable]" displayFolder="" count="0" memberValueDatatype="130" unbalanced="0"/>
    <cacheHierarchy uniqueName="[InstructorTable].[Ins ID]" caption="Ins ID" attribute="1" defaultMemberUniqueName="[InstructorTable].[Ins ID].[All]" allUniqueName="[InstructorTable].[Ins ID].[All]" dimensionUniqueName="[InstructorTable]" displayFolder="" count="0" memberValueDatatype="20" unbalanced="0"/>
    <cacheHierarchy uniqueName="[InstructorTable].[Name]" caption="Name" attribute="1" defaultMemberUniqueName="[InstructorTable].[Name].[All]" allUniqueName="[InstructorTable].[Name].[All]" dimensionUniqueName="[InstructorTable]" displayFolder="" count="0" memberValueDatatype="130" unbalanced="0"/>
    <cacheHierarchy uniqueName="[InstructorTable].[Primary Subject]" caption="Primary Subject" attribute="1" defaultMemberUniqueName="[InstructorTable].[Primary Subject].[All]" allUniqueName="[InstructorTable].[Primary Subject].[All]" dimensionUniqueName="[InstructorTable]" displayFolder="" count="0" memberValueDatatype="130" unbalanced="0"/>
    <cacheHierarchy uniqueName="[InstructorTable].[Secondary Subject]" caption="Secondary Subject" attribute="1" defaultMemberUniqueName="[InstructorTable].[Secondary Subject].[All]" allUniqueName="[InstructorTable].[Secondary Subject].[All]" dimensionUniqueName="[InstructorTable]" displayFolder="" count="0" memberValueDatatype="130" unbalanced="0"/>
    <cacheHierarchy uniqueName="[InstructorTable].[Age]" caption="Age" attribute="1" defaultMemberUniqueName="[InstructorTable].[Age].[All]" allUniqueName="[InstructorTable].[Age].[All]" dimensionUniqueName="[InstructorTable]" displayFolder="" count="0" memberValueDatatype="20" unbalanced="0"/>
    <cacheHierarchy uniqueName="[InstructorTable].[Gender]" caption="Gender" attribute="1" defaultMemberUniqueName="[InstructorTable].[Gender].[All]" allUniqueName="[InstructorTable].[Gender].[All]" dimensionUniqueName="[InstructorTable]" displayFolder="" count="0" memberValueDatatype="130" unbalanced="0"/>
    <cacheHierarchy uniqueName="[InstructorTable].[Language of Instruction]" caption="Language of Instruction" attribute="1" defaultMemberUniqueName="[InstructorTable].[Language of Instruction].[All]" allUniqueName="[InstructorTable].[Language of Instruction].[All]" dimensionUniqueName="[InstructorTable]" displayFolder="" count="0" memberValueDatatype="130" unbalanced="0"/>
    <cacheHierarchy uniqueName="[InstructorTable].[Year of Exp]" caption="Year of Exp" attribute="1" defaultMemberUniqueName="[InstructorTable].[Year of Exp].[All]" allUniqueName="[InstructorTable].[Year of Exp].[All]" dimensionUniqueName="[InstructorTable]" displayFolder="" count="0" memberValueDatatype="20" unbalanced="0"/>
    <cacheHierarchy uniqueName="[InstructorTable].[Current Location]" caption="Current Location" attribute="1" defaultMemberUniqueName="[InstructorTable].[Current Location].[All]" allUniqueName="[InstructorTable].[Current Location].[All]" dimensionUniqueName="[InstructorTable]" displayFolder="" count="0" memberValueDatatype="130" unbalanced="0"/>
    <cacheHierarchy uniqueName="[CohortTable].[Date of the Session (Month Index)]" caption="Date of the Session (Month Index)" attribute="1" defaultMemberUniqueName="[CohortTable].[Date of the Session (Month Index)].[All]" allUniqueName="[CohortTable].[Date of the Session (Month Index)].[All]" dimensionUniqueName="[CohortTable]" displayFolder="" count="0" memberValueDatatype="20" unbalanced="0" hidden="1"/>
    <cacheHierarchy uniqueName="[CourseTable].[Course Start Date (Month Index)]" caption="Course Start Date (Month Index)" attribute="1" defaultMemberUniqueName="[CourseTable].[Course Start Date (Month Index)].[All]" allUniqueName="[CourseTable].[Course Start Date (Month Index)].[All]" dimensionUniqueName="[CourseTable]" displayFolder="" count="0" memberValueDatatype="20" unbalanced="0" hidden="1"/>
    <cacheHierarchy uniqueName="[CustomerTable].[Payment Date (Month Index)]" caption="Payment Date (Month Index)" attribute="1" defaultMemberUniqueName="[CustomerTable].[Payment Date (Month Index)].[All]" allUniqueName="[CustomerTable].[Payment Date (Month Index)].[All]" dimensionUniqueName="[CustomerTable]" displayFolder="" count="0" memberValueDatatype="20" unbalanced="0" hidden="1"/>
    <cacheHierarchy uniqueName="[Measures].[__XL_Count InstructorTable]" caption="__XL_Count InstructorTable" measure="1" displayFolder="" measureGroup="InstructorTable" count="0" hidden="1"/>
    <cacheHierarchy uniqueName="[Measures].[__XL_Count CustomerTable]" caption="__XL_Count CustomerTable" measure="1" displayFolder="" measureGroup="CustomerTable" count="0" hidden="1"/>
    <cacheHierarchy uniqueName="[Measures].[__XL_Count CourseTable]" caption="__XL_Count CourseTable" measure="1" displayFolder="" measureGroup="CourseTable" count="0" hidden="1"/>
    <cacheHierarchy uniqueName="[Measures].[__XL_Count CohortTable]" caption="__XL_Count CohortTable" measure="1" displayFolder="" measureGroup="CohortTable" count="0" hidden="1"/>
    <cacheHierarchy uniqueName="[Measures].[__No measures defined]" caption="__No measures defined" measure="1" displayFolder="" count="0" hidden="1"/>
    <cacheHierarchy uniqueName="[Measures].[Count of Cohort ID]" caption="Count of Cohort ID" measure="1" displayFolder="" measureGroup="CohortTable" count="0" hidden="1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Sum of Customer ID]" caption="Sum of Customer ID" measure="1" displayFolder="" measureGroup="CustomerTable" count="0" hidden="1">
      <extLst>
        <ext xmlns:x15="http://schemas.microsoft.com/office/spreadsheetml/2010/11/main" uri="{B97F6D7D-B522-45F9-BDA1-12C45D357490}">
          <x15:cacheHierarchy aggregatedColumn="26"/>
        </ext>
      </extLst>
    </cacheHierarchy>
    <cacheHierarchy uniqueName="[Measures].[Count of Customer ID]" caption="Count of Customer ID" measure="1" displayFolder="" measureGroup="CustomerTable" count="0" hidden="1">
      <extLst>
        <ext xmlns:x15="http://schemas.microsoft.com/office/spreadsheetml/2010/11/main" uri="{B97F6D7D-B522-45F9-BDA1-12C45D357490}">
          <x15:cacheHierarchy aggregatedColumn="26"/>
        </ext>
      </extLst>
    </cacheHierarchy>
    <cacheHierarchy uniqueName="[Measures].[Sum of Payment Amount]" caption="Sum of Payment Amount" measure="1" displayFolder="" measureGroup="CustomerTable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33"/>
        </ext>
      </extLst>
    </cacheHierarchy>
    <cacheHierarchy uniqueName="[Measures].[Count of Payment Date]" caption="Count of Payment Date" measure="1" displayFolder="" measureGroup="CustomerTable" count="0" hidden="1">
      <extLst>
        <ext xmlns:x15="http://schemas.microsoft.com/office/spreadsheetml/2010/11/main" uri="{B97F6D7D-B522-45F9-BDA1-12C45D357490}">
          <x15:cacheHierarchy aggregatedColumn="31"/>
        </ext>
      </extLst>
    </cacheHierarchy>
    <cacheHierarchy uniqueName="[Measures].[Max of Payment Date]" caption="Max of Payment Date" measure="1" displayFolder="" measureGroup="CustomerTable" count="0" hidden="1">
      <extLst>
        <ext xmlns:x15="http://schemas.microsoft.com/office/spreadsheetml/2010/11/main" uri="{B97F6D7D-B522-45F9-BDA1-12C45D357490}">
          <x15:cacheHierarchy aggregatedColumn="31"/>
        </ext>
      </extLst>
    </cacheHierarchy>
    <cacheHierarchy uniqueName="[Measures].[Sum of Students Attendance]" caption="Sum of Students Attendance" measure="1" displayFolder="" measureGroup="CohortTable" count="0" hidden="1"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Count of Students Attendance]" caption="Count of Students Attendance" measure="1" displayFolder="" measureGroup="CohortTable" count="0" hidden="1"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Count of Channel of Acquisition]" caption="Count of Channel of Acquisition" measure="1" displayFolder="" measureGroup="CustomerTable" count="0" hidden="1">
      <extLst>
        <ext xmlns:x15="http://schemas.microsoft.com/office/spreadsheetml/2010/11/main" uri="{B97F6D7D-B522-45F9-BDA1-12C45D357490}">
          <x15:cacheHierarchy aggregatedColumn="34"/>
        </ext>
      </extLst>
    </cacheHierarchy>
    <cacheHierarchy uniqueName="[Measures].[Sum of Ins ID]" caption="Sum of Ins ID" measure="1" displayFolder="" measureGroup="InstructorTable" count="0" hidden="1">
      <extLst>
        <ext xmlns:x15="http://schemas.microsoft.com/office/spreadsheetml/2010/11/main" uri="{B97F6D7D-B522-45F9-BDA1-12C45D357490}">
          <x15:cacheHierarchy aggregatedColumn="44"/>
        </ext>
      </extLst>
    </cacheHierarchy>
    <cacheHierarchy uniqueName="[Measures].[Count of Ins ID]" caption="Count of Ins ID" measure="1" displayFolder="" measureGroup="InstructorTable" count="0" hidden="1">
      <extLst>
        <ext xmlns:x15="http://schemas.microsoft.com/office/spreadsheetml/2010/11/main" uri="{B97F6D7D-B522-45F9-BDA1-12C45D357490}">
          <x15:cacheHierarchy aggregatedColumn="44"/>
        </ext>
      </extLst>
    </cacheHierarchy>
    <cacheHierarchy uniqueName="[Measures].[Count of Course Language]" caption="Count of Course Language" measure="1" displayFolder="" measureGroup="CourseTable" count="0" hidden="1">
      <extLst>
        <ext xmlns:x15="http://schemas.microsoft.com/office/spreadsheetml/2010/11/main" uri="{B97F6D7D-B522-45F9-BDA1-12C45D357490}">
          <x15:cacheHierarchy aggregatedColumn="12"/>
        </ext>
      </extLst>
    </cacheHierarchy>
    <cacheHierarchy uniqueName="[Measures].[Count of Payment Mode]" caption="Count of Payment Mode" measure="1" displayFolder="" measureGroup="CustomerTable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30"/>
        </ext>
      </extLst>
    </cacheHierarchy>
    <cacheHierarchy uniqueName="[Measures].[Sum of Total No of Students]" caption="Sum of Total No of Students" measure="1" displayFolder="" measureGroup="CohortTable" count="0" hidden="1"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Count of Gender]" caption="Count of Gender" measure="1" displayFolder="" measureGroup="CustomerTable" count="0" hidden="1">
      <extLst>
        <ext xmlns:x15="http://schemas.microsoft.com/office/spreadsheetml/2010/11/main" uri="{B97F6D7D-B522-45F9-BDA1-12C45D357490}">
          <x15:cacheHierarchy aggregatedColumn="32"/>
        </ext>
      </extLst>
    </cacheHierarchy>
    <cacheHierarchy uniqueName="[Measures].[Sum of Customer Age]" caption="Sum of Customer Age" measure="1" displayFolder="" measureGroup="CustomerTable" count="0" hidden="1">
      <extLst>
        <ext xmlns:x15="http://schemas.microsoft.com/office/spreadsheetml/2010/11/main" uri="{B97F6D7D-B522-45F9-BDA1-12C45D357490}">
          <x15:cacheHierarchy aggregatedColumn="37"/>
        </ext>
      </extLst>
    </cacheHierarchy>
    <cacheHierarchy uniqueName="[Measures].[Count of Customer Age]" caption="Count of Customer Age" measure="1" displayFolder="" measureGroup="CustomerTable" count="0" hidden="1">
      <extLst>
        <ext xmlns:x15="http://schemas.microsoft.com/office/spreadsheetml/2010/11/main" uri="{B97F6D7D-B522-45F9-BDA1-12C45D357490}">
          <x15:cacheHierarchy aggregatedColumn="37"/>
        </ext>
      </extLst>
    </cacheHierarchy>
  </cacheHierarchies>
  <kpis count="0"/>
  <dimensions count="5">
    <dimension name="CohortTable" uniqueName="[CohortTable]" caption="CohortTable"/>
    <dimension name="CourseTable" uniqueName="[CourseTable]" caption="CourseTable"/>
    <dimension name="CustomerTable" uniqueName="[CustomerTable]" caption="CustomerTable"/>
    <dimension name="InstructorTable" uniqueName="[InstructorTable]" caption="InstructorTable"/>
    <dimension measure="1" name="Measures" uniqueName="[Measures]" caption="Measures"/>
  </dimensions>
  <measureGroups count="4">
    <measureGroup name="CohortTable" caption="CohortTable"/>
    <measureGroup name="CourseTable" caption="CourseTable"/>
    <measureGroup name="CustomerTable" caption="CustomerTable"/>
    <measureGroup name="InstructorTable" caption="InstructorTable"/>
  </measureGroups>
  <maps count="7">
    <map measureGroup="0" dimension="0"/>
    <map measureGroup="1" dimension="1"/>
    <map measureGroup="2" dimension="0"/>
    <map measureGroup="2" dimension="1"/>
    <map measureGroup="2" dimension="2"/>
    <map measureGroup="3" dimension="1"/>
    <map measureGroup="3" dimension="3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1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Dell" refreshedDate="45059.499254050927" backgroundQuery="1" createdVersion="8" refreshedVersion="8" minRefreshableVersion="3" recordCount="0" supportSubquery="1" supportAdvancedDrill="1" xr:uid="{65C24A02-3E79-4C7E-A876-5076BE82567C}">
  <cacheSource type="external" connectionId="1"/>
  <cacheFields count="2">
    <cacheField name="[CourseTable].[Course Language].[Course Language]" caption="Course Language" numFmtId="0" hierarchy="12" level="1">
      <sharedItems count="5">
        <s v="English"/>
        <s v="Hindi"/>
        <s v="Kannada"/>
        <s v="Marathi"/>
        <s v="Telugu"/>
      </sharedItems>
    </cacheField>
    <cacheField name="[Measures].[Count of Course Language]" caption="Count of Course Language" numFmtId="0" hierarchy="72" level="32767"/>
  </cacheFields>
  <cacheHierarchies count="78">
    <cacheHierarchy uniqueName="[CohortTable].[Course ID]" caption="Course ID" attribute="1" defaultMemberUniqueName="[CohortTable].[Course ID].[All]" allUniqueName="[CohortTable].[Course ID].[All]" dimensionUniqueName="[CohortTable]" displayFolder="" count="0" memberValueDatatype="20" unbalanced="0"/>
    <cacheHierarchy uniqueName="[CohortTable].[Cohort ID]" caption="Cohort ID" attribute="1" defaultMemberUniqueName="[CohortTable].[Cohort ID].[All]" allUniqueName="[CohortTable].[Cohort ID].[All]" dimensionUniqueName="[CohortTable]" displayFolder="" count="0" memberValueDatatype="130" unbalanced="0"/>
    <cacheHierarchy uniqueName="[CohortTable].[Total No of Students]" caption="Total No of Students" attribute="1" defaultMemberUniqueName="[CohortTable].[Total No of Students].[All]" allUniqueName="[CohortTable].[Total No of Students].[All]" dimensionUniqueName="[CohortTable]" displayFolder="" count="0" memberValueDatatype="20" unbalanced="0"/>
    <cacheHierarchy uniqueName="[CohortTable].[Students Attendance]" caption="Students Attendance" attribute="1" defaultMemberUniqueName="[CohortTable].[Students Attendance].[All]" allUniqueName="[CohortTable].[Students Attendance].[All]" dimensionUniqueName="[CohortTable]" displayFolder="" count="0" memberValueDatatype="20" unbalanced="0"/>
    <cacheHierarchy uniqueName="[CohortTable].[Date of the Session]" caption="Date of the Session" attribute="1" time="1" defaultMemberUniqueName="[CohortTable].[Date of the Session].[All]" allUniqueName="[CohortTable].[Date of the Session].[All]" dimensionUniqueName="[CohortTable]" displayFolder="" count="0" memberValueDatatype="7" unbalanced="0"/>
    <cacheHierarchy uniqueName="[CohortTable].[Start Time of Live Sessions]" caption="Start Time of Live Sessions" attribute="1" time="1" defaultMemberUniqueName="[CohortTable].[Start Time of Live Sessions].[All]" allUniqueName="[CohortTable].[Start Time of Live Sessions].[All]" dimensionUniqueName="[CohortTable]" displayFolder="" count="0" memberValueDatatype="7" unbalanced="0"/>
    <cacheHierarchy uniqueName="[CohortTable].[End Time of Live Session]" caption="End Time of Live Session" attribute="1" time="1" defaultMemberUniqueName="[CohortTable].[End Time of Live Session].[All]" allUniqueName="[CohortTable].[End Time of Live Session].[All]" dimensionUniqueName="[CohortTable]" displayFolder="" count="0" memberValueDatatype="7" unbalanced="0"/>
    <cacheHierarchy uniqueName="[CohortTable].[Instruction Location]" caption="Instruction Location" attribute="1" defaultMemberUniqueName="[CohortTable].[Instruction Location].[All]" allUniqueName="[CohortTable].[Instruction Location].[All]" dimensionUniqueName="[CohortTable]" displayFolder="" count="0" memberValueDatatype="130" unbalanced="0"/>
    <cacheHierarchy uniqueName="[CohortTable].[Date of the Session (Month)]" caption="Date of the Session (Month)" attribute="1" defaultMemberUniqueName="[CohortTable].[Date of the Session (Month)].[All]" allUniqueName="[CohortTable].[Date of the Session (Month)].[All]" dimensionUniqueName="[CohortTable]" displayFolder="" count="0" memberValueDatatype="130" unbalanced="0"/>
    <cacheHierarchy uniqueName="[CourseTable].[Course ID]" caption="Course ID" attribute="1" defaultMemberUniqueName="[CourseTable].[Course ID].[All]" allUniqueName="[CourseTable].[Course ID].[All]" dimensionUniqueName="[CourseTable]" displayFolder="" count="0" memberValueDatatype="20" unbalanced="0"/>
    <cacheHierarchy uniqueName="[CourseTable].[Course Name]" caption="Course Name" attribute="1" defaultMemberUniqueName="[CourseTable].[Course Name].[All]" allUniqueName="[CourseTable].[Course Name].[All]" dimensionUniqueName="[CourseTable]" displayFolder="" count="0" memberValueDatatype="130" unbalanced="0"/>
    <cacheHierarchy uniqueName="[CourseTable].[Course Duration(Months)]" caption="Course Duration(Months)" attribute="1" defaultMemberUniqueName="[CourseTable].[Course Duration(Months)].[All]" allUniqueName="[CourseTable].[Course Duration(Months)].[All]" dimensionUniqueName="[CourseTable]" displayFolder="" count="0" memberValueDatatype="20" unbalanced="0"/>
    <cacheHierarchy uniqueName="[CourseTable].[Course Language]" caption="Course Language" attribute="1" defaultMemberUniqueName="[CourseTable].[Course Language].[All]" allUniqueName="[CourseTable].[Course Language].[All]" dimensionUniqueName="[CourseTable]" displayFolder="" count="2" memberValueDatatype="130" unbalanced="0">
      <fieldsUsage count="2">
        <fieldUsage x="-1"/>
        <fieldUsage x="0"/>
      </fieldsUsage>
    </cacheHierarchy>
    <cacheHierarchy uniqueName="[CourseTable].[Course Mentor]" caption="Course Mentor" attribute="1" defaultMemberUniqueName="[CourseTable].[Course Mentor].[All]" allUniqueName="[CourseTable].[Course Mentor].[All]" dimensionUniqueName="[CourseTable]" displayFolder="" count="0" memberValueDatatype="130" unbalanced="0"/>
    <cacheHierarchy uniqueName="[CourseTable].[No of Live Classes]" caption="No of Live Classes" attribute="1" defaultMemberUniqueName="[CourseTable].[No of Live Classes].[All]" allUniqueName="[CourseTable].[No of Live Classes].[All]" dimensionUniqueName="[CourseTable]" displayFolder="" count="0" memberValueDatatype="20" unbalanced="0"/>
    <cacheHierarchy uniqueName="[CourseTable].[Course Content Duration]" caption="Course Content Duration" attribute="1" defaultMemberUniqueName="[CourseTable].[Course Content Duration].[All]" allUniqueName="[CourseTable].[Course Content Duration].[All]" dimensionUniqueName="[CourseTable]" displayFolder="" count="0" memberValueDatatype="20" unbalanced="0"/>
    <cacheHierarchy uniqueName="[CourseTable].[Course Subject]" caption="Course Subject" attribute="1" defaultMemberUniqueName="[CourseTable].[Course Subject].[All]" allUniqueName="[CourseTable].[Course Subject].[All]" dimensionUniqueName="[CourseTable]" displayFolder="" count="0" memberValueDatatype="130" unbalanced="0"/>
    <cacheHierarchy uniqueName="[CourseTable].[Course Original Price]" caption="Course Original Price" attribute="1" defaultMemberUniqueName="[CourseTable].[Course Original Price].[All]" allUniqueName="[CourseTable].[Course Original Price].[All]" dimensionUniqueName="[CourseTable]" displayFolder="" count="0" memberValueDatatype="20" unbalanced="0"/>
    <cacheHierarchy uniqueName="[CourseTable].[Course Type]" caption="Course Type" attribute="1" defaultMemberUniqueName="[CourseTable].[Course Type].[All]" allUniqueName="[CourseTable].[Course Type].[All]" dimensionUniqueName="[CourseTable]" displayFolder="" count="0" memberValueDatatype="130" unbalanced="0"/>
    <cacheHierarchy uniqueName="[CourseTable].[Course Quiz Questions]" caption="Course Quiz Questions" attribute="1" defaultMemberUniqueName="[CourseTable].[Course Quiz Questions].[All]" allUniqueName="[CourseTable].[Course Quiz Questions].[All]" dimensionUniqueName="[CourseTable]" displayFolder="" count="0" memberValueDatatype="20" unbalanced="0"/>
    <cacheHierarchy uniqueName="[CourseTable].[Course Resources]" caption="Course Resources" attribute="1" defaultMemberUniqueName="[CourseTable].[Course Resources].[All]" allUniqueName="[CourseTable].[Course Resources].[All]" dimensionUniqueName="[CourseTable]" displayFolder="" count="0" memberValueDatatype="130" unbalanced="0"/>
    <cacheHierarchy uniqueName="[CourseTable].[Doubt Session]" caption="Doubt Session" attribute="1" defaultMemberUniqueName="[CourseTable].[Doubt Session].[All]" allUniqueName="[CourseTable].[Doubt Session].[All]" dimensionUniqueName="[CourseTable]" displayFolder="" count="0" memberValueDatatype="130" unbalanced="0"/>
    <cacheHierarchy uniqueName="[CourseTable].[Course Start Date]" caption="Course Start Date" attribute="1" time="1" defaultMemberUniqueName="[CourseTable].[Course Start Date].[All]" allUniqueName="[CourseTable].[Course Start Date].[All]" dimensionUniqueName="[CourseTable]" displayFolder="" count="0" memberValueDatatype="7" unbalanced="0"/>
    <cacheHierarchy uniqueName="[CourseTable].[Course End Date]" caption="Course End Date" attribute="1" time="1" defaultMemberUniqueName="[CourseTable].[Course End Date].[All]" allUniqueName="[CourseTable].[Course End Date].[All]" dimensionUniqueName="[CourseTable]" displayFolder="" count="0" memberValueDatatype="7" unbalanced="0"/>
    <cacheHierarchy uniqueName="[CourseTable].[Course Price Categorization]" caption="Course Price Categorization" attribute="1" defaultMemberUniqueName="[CourseTable].[Course Price Categorization].[All]" allUniqueName="[CourseTable].[Course Price Categorization].[All]" dimensionUniqueName="[CourseTable]" displayFolder="" count="0" memberValueDatatype="130" unbalanced="0"/>
    <cacheHierarchy uniqueName="[CourseTable].[Course Start Date (Month)]" caption="Course Start Date (Month)" attribute="1" defaultMemberUniqueName="[CourseTable].[Course Start Date (Month)].[All]" allUniqueName="[CourseTable].[Course Start Date (Month)].[All]" dimensionUniqueName="[CourseTable]" displayFolder="" count="0" memberValueDatatype="130" unbalanced="0"/>
    <cacheHierarchy uniqueName="[CustomerTable].[Customer ID]" caption="Customer ID" attribute="1" defaultMemberUniqueName="[CustomerTable].[Customer ID].[All]" allUniqueName="[CustomerTable].[Customer ID].[All]" dimensionUniqueName="[CustomerTable]" displayFolder="" count="0" memberValueDatatype="20" unbalanced="0"/>
    <cacheHierarchy uniqueName="[CustomerTable].[Customer Name]" caption="Customer Name" attribute="1" defaultMemberUniqueName="[CustomerTable].[Customer Name].[All]" allUniqueName="[CustomerTable].[Customer Name].[All]" dimensionUniqueName="[CustomerTable]" displayFolder="" count="0" memberValueDatatype="130" unbalanced="0"/>
    <cacheHierarchy uniqueName="[CustomerTable].[Customer Contact Number]" caption="Customer Contact Number" attribute="1" defaultMemberUniqueName="[CustomerTable].[Customer Contact Number].[All]" allUniqueName="[CustomerTable].[Customer Contact Number].[All]" dimensionUniqueName="[CustomerTable]" displayFolder="" count="0" memberValueDatatype="5" unbalanced="0"/>
    <cacheHierarchy uniqueName="[CustomerTable].[Customer Email]" caption="Customer Email" attribute="1" defaultMemberUniqueName="[CustomerTable].[Customer Email].[All]" allUniqueName="[CustomerTable].[Customer Email].[All]" dimensionUniqueName="[CustomerTable]" displayFolder="" count="0" memberValueDatatype="130" unbalanced="0"/>
    <cacheHierarchy uniqueName="[CustomerTable].[Payment Mode]" caption="Payment Mode" attribute="1" defaultMemberUniqueName="[CustomerTable].[Payment Mode].[All]" allUniqueName="[CustomerTable].[Payment Mode].[All]" dimensionUniqueName="[CustomerTable]" displayFolder="" count="0" memberValueDatatype="130" unbalanced="0"/>
    <cacheHierarchy uniqueName="[CustomerTable].[Payment Date]" caption="Payment Date" attribute="1" time="1" defaultMemberUniqueName="[CustomerTable].[Payment Date].[All]" allUniqueName="[CustomerTable].[Payment Date].[All]" dimensionUniqueName="[CustomerTable]" displayFolder="" count="0" memberValueDatatype="7" unbalanced="0"/>
    <cacheHierarchy uniqueName="[CustomerTable].[Gender]" caption="Gender" attribute="1" defaultMemberUniqueName="[CustomerTable].[Gender].[All]" allUniqueName="[CustomerTable].[Gender].[All]" dimensionUniqueName="[CustomerTable]" displayFolder="" count="0" memberValueDatatype="130" unbalanced="0"/>
    <cacheHierarchy uniqueName="[CustomerTable].[Payment Amount]" caption="Payment Amount" attribute="1" defaultMemberUniqueName="[CustomerTable].[Payment Amount].[All]" allUniqueName="[CustomerTable].[Payment Amount].[All]" dimensionUniqueName="[CustomerTable]" displayFolder="" count="0" memberValueDatatype="20" unbalanced="0"/>
    <cacheHierarchy uniqueName="[CustomerTable].[Channel of Acquisition]" caption="Channel of Acquisition" attribute="1" defaultMemberUniqueName="[CustomerTable].[Channel of Acquisition].[All]" allUniqueName="[CustomerTable].[Channel of Acquisition].[All]" dimensionUniqueName="[CustomerTable]" displayFolder="" count="0" memberValueDatatype="130" unbalanced="0"/>
    <cacheHierarchy uniqueName="[CustomerTable].[Customer State]" caption="Customer State" attribute="1" defaultMemberUniqueName="[CustomerTable].[Customer State].[All]" allUniqueName="[CustomerTable].[Customer State].[All]" dimensionUniqueName="[CustomerTable]" displayFolder="" count="0" memberValueDatatype="130" unbalanced="0"/>
    <cacheHierarchy uniqueName="[CustomerTable].[Customer Address]" caption="Customer Address" attribute="1" defaultMemberUniqueName="[CustomerTable].[Customer Address].[All]" allUniqueName="[CustomerTable].[Customer Address].[All]" dimensionUniqueName="[CustomerTable]" displayFolder="" count="0" memberValueDatatype="130" unbalanced="0"/>
    <cacheHierarchy uniqueName="[CustomerTable].[Customer Age]" caption="Customer Age" attribute="1" defaultMemberUniqueName="[CustomerTable].[Customer Age].[All]" allUniqueName="[CustomerTable].[Customer Age].[All]" dimensionUniqueName="[CustomerTable]" displayFolder="" count="0" memberValueDatatype="20" unbalanced="0"/>
    <cacheHierarchy uniqueName="[CustomerTable].[Customer Primary Language]" caption="Customer Primary Language" attribute="1" defaultMemberUniqueName="[CustomerTable].[Customer Primary Language].[All]" allUniqueName="[CustomerTable].[Customer Primary Language].[All]" dimensionUniqueName="[CustomerTable]" displayFolder="" count="0" memberValueDatatype="130" unbalanced="0"/>
    <cacheHierarchy uniqueName="[CustomerTable].[Customer Medium of Study]" caption="Customer Medium of Study" attribute="1" defaultMemberUniqueName="[CustomerTable].[Customer Medium of Study].[All]" allUniqueName="[CustomerTable].[Customer Medium of Study].[All]" dimensionUniqueName="[CustomerTable]" displayFolder="" count="0" memberValueDatatype="130" unbalanced="0"/>
    <cacheHierarchy uniqueName="[CustomerTable].[Course ID]" caption="Course ID" attribute="1" defaultMemberUniqueName="[CustomerTable].[Course ID].[All]" allUniqueName="[CustomerTable].[Course ID].[All]" dimensionUniqueName="[CustomerTable]" displayFolder="" count="0" memberValueDatatype="20" unbalanced="0"/>
    <cacheHierarchy uniqueName="[CustomerTable].[Payment Date (Year)]" caption="Payment Date (Year)" attribute="1" defaultMemberUniqueName="[CustomerTable].[Payment Date (Year)].[All]" allUniqueName="[CustomerTable].[Payment Date (Year)].[All]" dimensionUniqueName="[CustomerTable]" displayFolder="" count="0" memberValueDatatype="130" unbalanced="0"/>
    <cacheHierarchy uniqueName="[CustomerTable].[Payment Date (Quarter)]" caption="Payment Date (Quarter)" attribute="1" defaultMemberUniqueName="[CustomerTable].[Payment Date (Quarter)].[All]" allUniqueName="[CustomerTable].[Payment Date (Quarter)].[All]" dimensionUniqueName="[CustomerTable]" displayFolder="" count="0" memberValueDatatype="130" unbalanced="0"/>
    <cacheHierarchy uniqueName="[CustomerTable].[Payment Date (Month)]" caption="Payment Date (Month)" attribute="1" defaultMemberUniqueName="[CustomerTable].[Payment Date (Month)].[All]" allUniqueName="[CustomerTable].[Payment Date (Month)].[All]" dimensionUniqueName="[CustomerTable]" displayFolder="" count="0" memberValueDatatype="130" unbalanced="0"/>
    <cacheHierarchy uniqueName="[InstructorTable].[Ins ID]" caption="Ins ID" attribute="1" defaultMemberUniqueName="[InstructorTable].[Ins ID].[All]" allUniqueName="[InstructorTable].[Ins ID].[All]" dimensionUniqueName="[InstructorTable]" displayFolder="" count="0" memberValueDatatype="20" unbalanced="0"/>
    <cacheHierarchy uniqueName="[InstructorTable].[Name]" caption="Name" attribute="1" defaultMemberUniqueName="[InstructorTable].[Name].[All]" allUniqueName="[InstructorTable].[Name].[All]" dimensionUniqueName="[InstructorTable]" displayFolder="" count="0" memberValueDatatype="130" unbalanced="0"/>
    <cacheHierarchy uniqueName="[InstructorTable].[Primary Subject]" caption="Primary Subject" attribute="1" defaultMemberUniqueName="[InstructorTable].[Primary Subject].[All]" allUniqueName="[InstructorTable].[Primary Subject].[All]" dimensionUniqueName="[InstructorTable]" displayFolder="" count="0" memberValueDatatype="130" unbalanced="0"/>
    <cacheHierarchy uniqueName="[InstructorTable].[Secondary Subject]" caption="Secondary Subject" attribute="1" defaultMemberUniqueName="[InstructorTable].[Secondary Subject].[All]" allUniqueName="[InstructorTable].[Secondary Subject].[All]" dimensionUniqueName="[InstructorTable]" displayFolder="" count="0" memberValueDatatype="130" unbalanced="0"/>
    <cacheHierarchy uniqueName="[InstructorTable].[Age]" caption="Age" attribute="1" defaultMemberUniqueName="[InstructorTable].[Age].[All]" allUniqueName="[InstructorTable].[Age].[All]" dimensionUniqueName="[InstructorTable]" displayFolder="" count="0" memberValueDatatype="20" unbalanced="0"/>
    <cacheHierarchy uniqueName="[InstructorTable].[Gender]" caption="Gender" attribute="1" defaultMemberUniqueName="[InstructorTable].[Gender].[All]" allUniqueName="[InstructorTable].[Gender].[All]" dimensionUniqueName="[InstructorTable]" displayFolder="" count="0" memberValueDatatype="130" unbalanced="0"/>
    <cacheHierarchy uniqueName="[InstructorTable].[Language of Instruction]" caption="Language of Instruction" attribute="1" defaultMemberUniqueName="[InstructorTable].[Language of Instruction].[All]" allUniqueName="[InstructorTable].[Language of Instruction].[All]" dimensionUniqueName="[InstructorTable]" displayFolder="" count="0" memberValueDatatype="130" unbalanced="0"/>
    <cacheHierarchy uniqueName="[InstructorTable].[Year of Exp]" caption="Year of Exp" attribute="1" defaultMemberUniqueName="[InstructorTable].[Year of Exp].[All]" allUniqueName="[InstructorTable].[Year of Exp].[All]" dimensionUniqueName="[InstructorTable]" displayFolder="" count="0" memberValueDatatype="20" unbalanced="0"/>
    <cacheHierarchy uniqueName="[InstructorTable].[Current Location]" caption="Current Location" attribute="1" defaultMemberUniqueName="[InstructorTable].[Current Location].[All]" allUniqueName="[InstructorTable].[Current Location].[All]" dimensionUniqueName="[InstructorTable]" displayFolder="" count="0" memberValueDatatype="130" unbalanced="0"/>
    <cacheHierarchy uniqueName="[CohortTable].[Date of the Session (Month Index)]" caption="Date of the Session (Month Index)" attribute="1" defaultMemberUniqueName="[CohortTable].[Date of the Session (Month Index)].[All]" allUniqueName="[CohortTable].[Date of the Session (Month Index)].[All]" dimensionUniqueName="[CohortTable]" displayFolder="" count="0" memberValueDatatype="20" unbalanced="0" hidden="1"/>
    <cacheHierarchy uniqueName="[CourseTable].[Course Start Date (Month Index)]" caption="Course Start Date (Month Index)" attribute="1" defaultMemberUniqueName="[CourseTable].[Course Start Date (Month Index)].[All]" allUniqueName="[CourseTable].[Course Start Date (Month Index)].[All]" dimensionUniqueName="[CourseTable]" displayFolder="" count="0" memberValueDatatype="20" unbalanced="0" hidden="1"/>
    <cacheHierarchy uniqueName="[CustomerTable].[Payment Date (Month Index)]" caption="Payment Date (Month Index)" attribute="1" defaultMemberUniqueName="[CustomerTable].[Payment Date (Month Index)].[All]" allUniqueName="[CustomerTable].[Payment Date (Month Index)].[All]" dimensionUniqueName="[CustomerTable]" displayFolder="" count="0" memberValueDatatype="20" unbalanced="0" hidden="1"/>
    <cacheHierarchy uniqueName="[Measures].[__XL_Count InstructorTable]" caption="__XL_Count InstructorTable" measure="1" displayFolder="" measureGroup="InstructorTable" count="0" hidden="1"/>
    <cacheHierarchy uniqueName="[Measures].[__XL_Count CustomerTable]" caption="__XL_Count CustomerTable" measure="1" displayFolder="" measureGroup="CustomerTable" count="0" hidden="1"/>
    <cacheHierarchy uniqueName="[Measures].[__XL_Count CourseTable]" caption="__XL_Count CourseTable" measure="1" displayFolder="" measureGroup="CourseTable" count="0" hidden="1"/>
    <cacheHierarchy uniqueName="[Measures].[__XL_Count CohortTable]" caption="__XL_Count CohortTable" measure="1" displayFolder="" measureGroup="CohortTable" count="0" hidden="1"/>
    <cacheHierarchy uniqueName="[Measures].[__No measures defined]" caption="__No measures defined" measure="1" displayFolder="" count="0" hidden="1"/>
    <cacheHierarchy uniqueName="[Measures].[Count of Cohort ID]" caption="Count of Cohort ID" measure="1" displayFolder="" measureGroup="CohortTable" count="0" hidden="1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Sum of Customer ID]" caption="Sum of Customer ID" measure="1" displayFolder="" measureGroup="CustomerTable" count="0" hidden="1">
      <extLst>
        <ext xmlns:x15="http://schemas.microsoft.com/office/spreadsheetml/2010/11/main" uri="{B97F6D7D-B522-45F9-BDA1-12C45D357490}">
          <x15:cacheHierarchy aggregatedColumn="26"/>
        </ext>
      </extLst>
    </cacheHierarchy>
    <cacheHierarchy uniqueName="[Measures].[Count of Customer ID]" caption="Count of Customer ID" measure="1" displayFolder="" measureGroup="CustomerTable" count="0" hidden="1">
      <extLst>
        <ext xmlns:x15="http://schemas.microsoft.com/office/spreadsheetml/2010/11/main" uri="{B97F6D7D-B522-45F9-BDA1-12C45D357490}">
          <x15:cacheHierarchy aggregatedColumn="26"/>
        </ext>
      </extLst>
    </cacheHierarchy>
    <cacheHierarchy uniqueName="[Measures].[Sum of Payment Amount]" caption="Sum of Payment Amount" measure="1" displayFolder="" measureGroup="CustomerTable" count="0" hidden="1">
      <extLst>
        <ext xmlns:x15="http://schemas.microsoft.com/office/spreadsheetml/2010/11/main" uri="{B97F6D7D-B522-45F9-BDA1-12C45D357490}">
          <x15:cacheHierarchy aggregatedColumn="33"/>
        </ext>
      </extLst>
    </cacheHierarchy>
    <cacheHierarchy uniqueName="[Measures].[Count of Payment Date]" caption="Count of Payment Date" measure="1" displayFolder="" measureGroup="CustomerTable" count="0" hidden="1">
      <extLst>
        <ext xmlns:x15="http://schemas.microsoft.com/office/spreadsheetml/2010/11/main" uri="{B97F6D7D-B522-45F9-BDA1-12C45D357490}">
          <x15:cacheHierarchy aggregatedColumn="31"/>
        </ext>
      </extLst>
    </cacheHierarchy>
    <cacheHierarchy uniqueName="[Measures].[Max of Payment Date]" caption="Max of Payment Date" measure="1" displayFolder="" measureGroup="CustomerTable" count="0" hidden="1">
      <extLst>
        <ext xmlns:x15="http://schemas.microsoft.com/office/spreadsheetml/2010/11/main" uri="{B97F6D7D-B522-45F9-BDA1-12C45D357490}">
          <x15:cacheHierarchy aggregatedColumn="31"/>
        </ext>
      </extLst>
    </cacheHierarchy>
    <cacheHierarchy uniqueName="[Measures].[Sum of Students Attendance]" caption="Sum of Students Attendance" measure="1" displayFolder="" measureGroup="CohortTable" count="0" hidden="1"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Count of Students Attendance]" caption="Count of Students Attendance" measure="1" displayFolder="" measureGroup="CohortTable" count="0" hidden="1"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Count of Channel of Acquisition]" caption="Count of Channel of Acquisition" measure="1" displayFolder="" measureGroup="CustomerTable" count="0" hidden="1">
      <extLst>
        <ext xmlns:x15="http://schemas.microsoft.com/office/spreadsheetml/2010/11/main" uri="{B97F6D7D-B522-45F9-BDA1-12C45D357490}">
          <x15:cacheHierarchy aggregatedColumn="34"/>
        </ext>
      </extLst>
    </cacheHierarchy>
    <cacheHierarchy uniqueName="[Measures].[Sum of Ins ID]" caption="Sum of Ins ID" measure="1" displayFolder="" measureGroup="InstructorTable" count="0" hidden="1">
      <extLst>
        <ext xmlns:x15="http://schemas.microsoft.com/office/spreadsheetml/2010/11/main" uri="{B97F6D7D-B522-45F9-BDA1-12C45D357490}">
          <x15:cacheHierarchy aggregatedColumn="44"/>
        </ext>
      </extLst>
    </cacheHierarchy>
    <cacheHierarchy uniqueName="[Measures].[Count of Ins ID]" caption="Count of Ins ID" measure="1" displayFolder="" measureGroup="InstructorTable" count="0" hidden="1">
      <extLst>
        <ext xmlns:x15="http://schemas.microsoft.com/office/spreadsheetml/2010/11/main" uri="{B97F6D7D-B522-45F9-BDA1-12C45D357490}">
          <x15:cacheHierarchy aggregatedColumn="44"/>
        </ext>
      </extLst>
    </cacheHierarchy>
    <cacheHierarchy uniqueName="[Measures].[Count of Course Language]" caption="Count of Course Language" measure="1" displayFolder="" measureGroup="CourseTable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12"/>
        </ext>
      </extLst>
    </cacheHierarchy>
    <cacheHierarchy uniqueName="[Measures].[Count of Payment Mode]" caption="Count of Payment Mode" measure="1" displayFolder="" measureGroup="CustomerTable" count="0" hidden="1">
      <extLst>
        <ext xmlns:x15="http://schemas.microsoft.com/office/spreadsheetml/2010/11/main" uri="{B97F6D7D-B522-45F9-BDA1-12C45D357490}">
          <x15:cacheHierarchy aggregatedColumn="30"/>
        </ext>
      </extLst>
    </cacheHierarchy>
    <cacheHierarchy uniqueName="[Measures].[Sum of Total No of Students]" caption="Sum of Total No of Students" measure="1" displayFolder="" measureGroup="CohortTable" count="0" hidden="1"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Count of Gender]" caption="Count of Gender" measure="1" displayFolder="" measureGroup="CustomerTable" count="0" hidden="1">
      <extLst>
        <ext xmlns:x15="http://schemas.microsoft.com/office/spreadsheetml/2010/11/main" uri="{B97F6D7D-B522-45F9-BDA1-12C45D357490}">
          <x15:cacheHierarchy aggregatedColumn="32"/>
        </ext>
      </extLst>
    </cacheHierarchy>
    <cacheHierarchy uniqueName="[Measures].[Sum of Customer Age]" caption="Sum of Customer Age" measure="1" displayFolder="" measureGroup="CustomerTable" count="0" hidden="1">
      <extLst>
        <ext xmlns:x15="http://schemas.microsoft.com/office/spreadsheetml/2010/11/main" uri="{B97F6D7D-B522-45F9-BDA1-12C45D357490}">
          <x15:cacheHierarchy aggregatedColumn="37"/>
        </ext>
      </extLst>
    </cacheHierarchy>
    <cacheHierarchy uniqueName="[Measures].[Count of Customer Age]" caption="Count of Customer Age" measure="1" displayFolder="" measureGroup="CustomerTable" count="0" hidden="1">
      <extLst>
        <ext xmlns:x15="http://schemas.microsoft.com/office/spreadsheetml/2010/11/main" uri="{B97F6D7D-B522-45F9-BDA1-12C45D357490}">
          <x15:cacheHierarchy aggregatedColumn="37"/>
        </ext>
      </extLst>
    </cacheHierarchy>
  </cacheHierarchies>
  <kpis count="0"/>
  <dimensions count="5">
    <dimension name="CohortTable" uniqueName="[CohortTable]" caption="CohortTable"/>
    <dimension name="CourseTable" uniqueName="[CourseTable]" caption="CourseTable"/>
    <dimension name="CustomerTable" uniqueName="[CustomerTable]" caption="CustomerTable"/>
    <dimension name="InstructorTable" uniqueName="[InstructorTable]" caption="InstructorTable"/>
    <dimension measure="1" name="Measures" uniqueName="[Measures]" caption="Measures"/>
  </dimensions>
  <measureGroups count="4">
    <measureGroup name="CohortTable" caption="CohortTable"/>
    <measureGroup name="CourseTable" caption="CourseTable"/>
    <measureGroup name="CustomerTable" caption="CustomerTable"/>
    <measureGroup name="InstructorTable" caption="InstructorTable"/>
  </measureGroups>
  <maps count="7">
    <map measureGroup="0" dimension="0"/>
    <map measureGroup="1" dimension="1"/>
    <map measureGroup="2" dimension="0"/>
    <map measureGroup="2" dimension="1"/>
    <map measureGroup="2" dimension="2"/>
    <map measureGroup="3" dimension="1"/>
    <map measureGroup="3" dimension="3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9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0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22A08BE-1C9C-4599-A7BB-54BC34739D97}" name="PivotTable4" cacheId="4" applyNumberFormats="0" applyBorderFormats="0" applyFontFormats="0" applyPatternFormats="0" applyAlignmentFormats="0" applyWidthHeightFormats="1" dataCaption="Values" tag="4bbee155-5198-43df-908a-1e70cbef8ddb" updatedVersion="8" minRefreshableVersion="3" useAutoFormatting="1" subtotalHiddenItems="1" rowGrandTotals="0" itemPrintTitles="1" createdVersion="8" indent="0" outline="1" outlineData="1" multipleFieldFilters="0" chartFormat="7">
  <location ref="B38:C43" firstHeaderRow="1" firstDataRow="1" firstDataCol="1"/>
  <pivotFields count="2">
    <pivotField axis="axisRow" allDrilled="1" subtotalTop="0" showAll="0" dataSourceSort="1" defaultSubtotal="0">
      <items count="5">
        <item x="0" e="0"/>
        <item x="1" e="0"/>
        <item x="2" e="0"/>
        <item x="3" e="0"/>
        <item x="4" e="0"/>
      </items>
    </pivotField>
    <pivotField dataField="1" subtotalTop="0" showAll="0" defaultSubtotal="0"/>
  </pivotFields>
  <rowFields count="1">
    <field x="0"/>
  </rowFields>
  <rowItems count="5">
    <i>
      <x/>
    </i>
    <i>
      <x v="1"/>
    </i>
    <i>
      <x v="2"/>
    </i>
    <i>
      <x v="3"/>
    </i>
    <i>
      <x v="4"/>
    </i>
  </rowItems>
  <colItems count="1">
    <i/>
  </colItems>
  <dataFields count="1">
    <dataField name="Sum of Payment Amount" fld="1" baseField="0" baseItem="0" numFmtId="165"/>
  </dataFields>
  <formats count="2">
    <format dxfId="1">
      <pivotArea outline="0" collapsedLevelsAreSubtotals="1" fieldPosition="0"/>
    </format>
    <format dxfId="0">
      <pivotArea dataOnly="0" labelOnly="1" outline="0" axis="axisValues" fieldPosition="0"/>
    </format>
  </format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Hierarchies count="78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 caption="Count of Customer ID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25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CohortTable]"/>
        <x15:activeTabTopLevelEntity name="[CustomerTable]"/>
        <x15:activeTabTopLevelEntity name="[CourseTabl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7B3CAD0-9338-4D3B-9077-0E90584B4906}" name="PivotTable6" cacheId="8" applyNumberFormats="0" applyBorderFormats="0" applyFontFormats="0" applyPatternFormats="0" applyAlignmentFormats="0" applyWidthHeightFormats="1" dataCaption="Values" tag="6d18be97-5a4b-4392-a980-4cb6e05296ad" updatedVersion="8" minRefreshableVersion="3" useAutoFormatting="1" subtotalHiddenItems="1" rowGrandTotals="0" itemPrintTitles="1" createdVersion="8" indent="0" outline="1" outlineData="1" multipleFieldFilters="0" chartFormat="13">
  <location ref="B76:C85" firstHeaderRow="1" firstDataRow="1" firstDataCol="1"/>
  <pivotFields count="2">
    <pivotField dataField="1" subtotalTop="0" showAll="0" defaultSubtotal="0"/>
    <pivotField axis="axisRow" allDrilled="1" subtotalTop="0" showAll="0" sortType="ascending" dataSourceSort="1" defaultSubtotal="0" defaultAttributeDrillState="1">
      <items count="9">
        <item x="0"/>
        <item x="1"/>
        <item x="2"/>
        <item x="3"/>
        <item x="4"/>
        <item x="5"/>
        <item x="6"/>
        <item x="7"/>
        <item x="8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1"/>
  </rowFields>
  <rowItems count="9">
    <i>
      <x/>
    </i>
    <i>
      <x v="2"/>
    </i>
    <i>
      <x v="5"/>
    </i>
    <i>
      <x v="6"/>
    </i>
    <i>
      <x v="8"/>
    </i>
    <i>
      <x v="4"/>
    </i>
    <i>
      <x v="3"/>
    </i>
    <i>
      <x v="1"/>
    </i>
    <i>
      <x v="7"/>
    </i>
  </rowItems>
  <colItems count="1">
    <i/>
  </colItems>
  <dataFields count="1">
    <dataField name="Count of Channel of Acquisition" fld="0" subtotal="count" baseField="0" baseItem="0"/>
  </dataField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1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Hierarchies count="78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 caption="Count of Customer ID"/>
    <pivotHierarchy dragToData="1"/>
    <pivotHierarchy dragToData="1"/>
    <pivotHierarchy dragToData="1"/>
    <pivotHierarchy dragToData="1"/>
    <pivotHierarchy dragToData="1" caption="Count of Students Attendance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34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CohortTable]"/>
        <x15:activeTabTopLevelEntity name="[CustomerTable]"/>
        <x15:activeTabTopLevelEntity name="[CourseTabl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642D2B3-83A5-439C-9167-8D5B805278DB}" name="PivotTable1" cacheId="7" applyNumberFormats="0" applyBorderFormats="0" applyFontFormats="0" applyPatternFormats="0" applyAlignmentFormats="0" applyWidthHeightFormats="1" dataCaption="Values" tag="7a0b8eb0-3602-46d1-9aa7-29c5bb1a791c" updatedVersion="8" minRefreshableVersion="3" useAutoFormatting="1" subtotalHiddenItems="1" itemPrintTitles="1" createdVersion="8" indent="0" outline="1" outlineData="1" multipleFieldFilters="0">
  <location ref="B16:B17" firstHeaderRow="1" firstDataRow="1" firstDataCol="0"/>
  <pivotFields count="1">
    <pivotField dataField="1" subtotalTop="0" showAll="0" defaultSubtotal="0"/>
  </pivotFields>
  <rowItems count="1">
    <i/>
  </rowItems>
  <colItems count="1">
    <i/>
  </colItems>
  <dataFields count="1">
    <dataField name="Count of Cohort ID" fld="0" subtotal="count" baseField="0" baseItem="0"/>
  </dataFields>
  <pivotHierarchies count="78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CohortTabl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8B04426-0DE5-463B-B03D-BB50672D4ADB}" name="PivotTable7" cacheId="2" applyNumberFormats="0" applyBorderFormats="0" applyFontFormats="0" applyPatternFormats="0" applyAlignmentFormats="0" applyWidthHeightFormats="1" dataCaption="Values" tag="c65cd2ef-0d58-4b75-a505-9263f4657881" updatedVersion="8" minRefreshableVersion="3" useAutoFormatting="1" subtotalHiddenItems="1" rowGrandTotals="0" itemPrintTitles="1" createdVersion="8" indent="0" outline="1" outlineData="1" multipleFieldFilters="0">
  <location ref="B90:B91" firstHeaderRow="1" firstDataRow="1" firstDataCol="0"/>
  <pivotFields count="1">
    <pivotField dataField="1" subtotalTop="0" showAll="0" defaultSubtotal="0"/>
  </pivotFields>
  <rowItems count="1">
    <i/>
  </rowItems>
  <colItems count="1">
    <i/>
  </colItems>
  <dataFields count="1">
    <dataField name="Number of Instructors" fld="0" subtotal="count" baseField="0" baseItem="4372"/>
  </dataFields>
  <pivotHierarchies count="78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 caption="Count of Customer ID"/>
    <pivotHierarchy dragToData="1"/>
    <pivotHierarchy dragToData="1"/>
    <pivotHierarchy dragToData="1"/>
    <pivotHierarchy dragToData="1"/>
    <pivotHierarchy dragToData="1" caption="Count of Students Attendance"/>
    <pivotHierarchy dragToData="1"/>
    <pivotHierarchy dragToData="1"/>
    <pivotHierarchy dragToData="1" caption="Number of Instructors"/>
    <pivotHierarchy dragToData="1"/>
    <pivotHierarchy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CohortTable]"/>
        <x15:activeTabTopLevelEntity name="[CustomerTable]"/>
        <x15:activeTabTopLevelEntity name="[CourseTable]"/>
        <x15:activeTabTopLevelEntity name="[InstructorTabl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24C7500-B368-4F95-B654-A9F7E6C2FB67}" name="PivotTable10" cacheId="9" applyNumberFormats="0" applyBorderFormats="0" applyFontFormats="0" applyPatternFormats="0" applyAlignmentFormats="0" applyWidthHeightFormats="1" dataCaption="Values" tag="50b4fabf-9fd9-45b2-9a6f-ed40c83dc9fa" updatedVersion="8" minRefreshableVersion="3" useAutoFormatting="1" subtotalHiddenItems="1" rowGrandTotals="0" itemPrintTitles="1" createdVersion="8" indent="0" outline="1" outlineData="1" multipleFieldFilters="0" chartFormat="14">
  <location ref="G38:H43" firstHeaderRow="1" firstDataRow="1" firstDataCol="1"/>
  <pivotFields count="2">
    <pivotField axis="axisRow" allDrilled="1" subtotalTop="0" showAll="0" dataSourceSort="1" defaultSubtotal="0" defaultAttributeDrillState="1">
      <items count="5">
        <item x="0"/>
        <item x="1"/>
        <item x="2"/>
        <item x="3"/>
        <item x="4"/>
      </items>
    </pivotField>
    <pivotField dataField="1" subtotalTop="0" showAll="0" defaultSubtotal="0"/>
  </pivotFields>
  <rowFields count="1">
    <field x="0"/>
  </rowFields>
  <rowItems count="5">
    <i>
      <x/>
    </i>
    <i>
      <x v="1"/>
    </i>
    <i>
      <x v="2"/>
    </i>
    <i>
      <x v="3"/>
    </i>
    <i>
      <x v="4"/>
    </i>
  </rowItems>
  <colItems count="1">
    <i/>
  </colItems>
  <dataFields count="1">
    <dataField name="Sum of Students Attendance" fld="1" baseField="0" baseItem="0"/>
  </dataFields>
  <chartFormats count="3"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9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Hierarchies count="78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 caption="Count of Customer ID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8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CohortTable]"/>
        <x15:activeTabTopLevelEntity name="[CustomerTable]"/>
        <x15:activeTabTopLevelEntity name="[CourseTabl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6562079-31AC-41E5-AD1E-4817734B3C2F}" name="PivotTable8" cacheId="11" applyNumberFormats="0" applyBorderFormats="0" applyFontFormats="0" applyPatternFormats="0" applyAlignmentFormats="0" applyWidthHeightFormats="1" dataCaption="Values" tag="bc6e1f4e-926c-4dab-b8c4-39d442091fe0" updatedVersion="8" minRefreshableVersion="3" useAutoFormatting="1" subtotalHiddenItems="1" rowGrandTotals="0" itemPrintTitles="1" createdVersion="8" indent="0" outline="1" outlineData="1" multipleFieldFilters="0" chartFormat="6" rowHeaderCaption="Course Language">
  <location ref="B98:C103" firstHeaderRow="1" firstDataRow="1" firstDataCol="1"/>
  <pivotFields count="2">
    <pivotField axis="axisRow" allDrilled="1" subtotalTop="0" showAll="0" sortType="descending" dataSourceSort="1" defaultSubtotal="0" defaultAttributeDrillState="1">
      <items count="5">
        <item x="0"/>
        <item x="1"/>
        <item x="2"/>
        <item x="3"/>
        <item x="4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ubtotalTop="0" showAll="0" defaultSubtotal="0"/>
  </pivotFields>
  <rowFields count="1">
    <field x="0"/>
  </rowFields>
  <rowItems count="5">
    <i>
      <x/>
    </i>
    <i>
      <x v="1"/>
    </i>
    <i>
      <x v="3"/>
    </i>
    <i>
      <x v="4"/>
    </i>
    <i>
      <x v="2"/>
    </i>
  </rowItems>
  <colItems count="1">
    <i/>
  </colItems>
  <dataFields count="1">
    <dataField name="Count of Course Language" fld="1" subtotal="count" baseField="0" baseItem="0"/>
  </dataFields>
  <chartFormats count="12"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3" format="2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3" format="3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3" format="4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3" format="5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5" format="1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13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5" format="14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5" format="15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5" format="16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5" format="17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</chartFormats>
  <pivotHierarchies count="78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 caption="Count of Customer ID"/>
    <pivotHierarchy dragToData="1"/>
    <pivotHierarchy dragToData="1"/>
    <pivotHierarchy dragToData="1"/>
    <pivotHierarchy dragToData="1"/>
    <pivotHierarchy dragToData="1" caption="Count of Students Attendance"/>
    <pivotHierarchy dragToData="1"/>
    <pivotHierarchy dragToData="1"/>
    <pivotHierarchy dragToData="1" caption="Number of Instructors"/>
    <pivotHierarchy dragToData="1"/>
    <pivotHierarchy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12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CohortTable]"/>
        <x15:activeTabTopLevelEntity name="[CustomerTable]"/>
        <x15:activeTabTopLevelEntity name="[CourseTable]"/>
        <x15:activeTabTopLevelEntity name="[InstructorTabl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FD26427-883A-4F5F-86DB-392E771D3E7C}" name="PivotTable5" cacheId="3" applyNumberFormats="0" applyBorderFormats="0" applyFontFormats="0" applyPatternFormats="0" applyAlignmentFormats="0" applyWidthHeightFormats="1" dataCaption="Values" tag="f7139176-25c0-4ce0-b4f7-b9ce0941b9a4" updatedVersion="8" minRefreshableVersion="3" useAutoFormatting="1" subtotalHiddenItems="1" rowGrandTotals="0" itemPrintTitles="1" createdVersion="8" indent="0" outline="1" outlineData="1" multipleFieldFilters="0" chartFormat="5">
  <location ref="B49:F71" firstHeaderRow="1" firstDataRow="2" firstDataCol="1"/>
  <pivotFields count="3">
    <pivotField axis="axisRow" allDrilled="1" subtotalTop="0" showAll="0" dataSourceSort="1" defaultSubtotal="0" defaultAttributeDrillState="1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</items>
    </pivotField>
    <pivotField dataField="1" subtotalTop="0" showAll="0" defaultSubtotal="0"/>
    <pivotField axis="axisCol" allDrilled="1" subtotalTop="0" showAll="0" dataSourceSort="1" defaultSubtotal="0" defaultAttributeDrillState="1">
      <items count="3">
        <item x="0"/>
        <item x="1"/>
        <item x="2"/>
      </items>
    </pivotField>
  </pivotFields>
  <rowFields count="1">
    <field x="0"/>
  </rowFields>
  <row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</rowItems>
  <colFields count="1">
    <field x="2"/>
  </colFields>
  <colItems count="4">
    <i>
      <x/>
    </i>
    <i>
      <x v="1"/>
    </i>
    <i>
      <x v="2"/>
    </i>
    <i t="grand">
      <x/>
    </i>
  </colItems>
  <dataFields count="1">
    <dataField name="Sum of Payment Amount" fld="1" baseField="0" baseItem="0"/>
  </dataFields>
  <formats count="4">
    <format dxfId="5">
      <pivotArea collapsedLevelsAreSubtotals="1" fieldPosition="0">
        <references count="2">
          <reference field="0" count="1">
            <x v="3"/>
          </reference>
          <reference field="2" count="1" selected="0">
            <x v="0"/>
          </reference>
        </references>
      </pivotArea>
    </format>
    <format dxfId="4">
      <pivotArea collapsedLevelsAreSubtotals="1" fieldPosition="0">
        <references count="2">
          <reference field="0" count="2">
            <x v="8"/>
            <x v="9"/>
          </reference>
          <reference field="2" count="1" selected="0">
            <x v="1"/>
          </reference>
        </references>
      </pivotArea>
    </format>
    <format dxfId="3">
      <pivotArea collapsedLevelsAreSubtotals="1" fieldPosition="0">
        <references count="2">
          <reference field="0" count="1">
            <x v="12"/>
          </reference>
          <reference field="2" count="1" selected="0">
            <x v="2"/>
          </reference>
        </references>
      </pivotArea>
    </format>
    <format dxfId="2">
      <pivotArea collapsedLevelsAreSubtotals="1" fieldPosition="0">
        <references count="2">
          <reference field="0" count="1">
            <x v="18"/>
          </reference>
          <reference field="2" count="1" selected="0">
            <x v="1"/>
          </reference>
        </references>
      </pivotArea>
    </format>
  </formats>
  <conditionalFormats count="1">
    <conditionalFormat type="all" priority="4">
      <pivotAreas count="1">
        <pivotArea type="data" grandCol="1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chartFormats count="9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3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3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3" format="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4" format="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4" format="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4" format="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</chartFormats>
  <pivotHierarchies count="78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 caption="Count of Customer ID"/>
    <pivotHierarchy dragToData="1"/>
    <pivotHierarchy dragToData="1"/>
    <pivotHierarchy dragToData="1"/>
    <pivotHierarchy dragToData="1"/>
    <pivotHierarchy dragToData="1" caption="Count of Students Attendance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9"/>
  </rowHierarchiesUsage>
  <colHierarchiesUsage count="1">
    <colHierarchyUsage hierarchyUsage="10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CohortTable]"/>
        <x15:activeTabTopLevelEntity name="[CustomerTable]"/>
        <x15:activeTabTopLevelEntity name="[CourseTabl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629E6A8-EA45-4539-AF0C-6176CC24EEB8}" name="PivotTable2" cacheId="6" applyNumberFormats="0" applyBorderFormats="0" applyFontFormats="0" applyPatternFormats="0" applyAlignmentFormats="0" applyWidthHeightFormats="1" dataCaption="Values" tag="b5a188d0-ffc3-4ea6-b3cf-9e11fde092ea" updatedVersion="8" minRefreshableVersion="3" useAutoFormatting="1" subtotalHiddenItems="1" itemPrintTitles="1" createdVersion="8" indent="0" outline="1" outlineData="1" multipleFieldFilters="0">
  <location ref="B23:B24" firstHeaderRow="1" firstDataRow="1" firstDataCol="0"/>
  <pivotFields count="1">
    <pivotField dataField="1" subtotalTop="0" showAll="0" defaultSubtotal="0"/>
  </pivotFields>
  <rowItems count="1">
    <i/>
  </rowItems>
  <colItems count="1">
    <i/>
  </colItems>
  <dataFields count="1">
    <dataField name="Count of Customer ID" fld="0" subtotal="count" baseField="0" baseItem="0"/>
  </dataFields>
  <pivotHierarchies count="78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 caption="Count of Customer ID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CohortTable]"/>
        <x15:activeTabTopLevelEntity name="[CustomerTabl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782B781-98F9-4031-8DC3-BBC816FE2407}" name="PivotTable12" cacheId="0" applyNumberFormats="0" applyBorderFormats="0" applyFontFormats="0" applyPatternFormats="0" applyAlignmentFormats="0" applyWidthHeightFormats="1" dataCaption="Values" tag="5aa8627d-c636-4453-8781-b1ec0b9b17e1" updatedVersion="8" minRefreshableVersion="3" useAutoFormatting="1" subtotalHiddenItems="1" rowGrandTotals="0" itemPrintTitles="1" createdVersion="8" indent="0" outline="1" outlineData="1" multipleFieldFilters="0" chartFormat="5" rowHeaderCaption="Age">
  <location ref="B131:C137" firstHeaderRow="1" firstDataRow="1" firstDataCol="1"/>
  <pivotFields count="2">
    <pivotField axis="axisRow" allDrilled="1" subtotalTop="0" showAll="0" dataSourceSort="1" defaultSubtotal="0" defaultAttributeDrillState="1">
      <items count="6">
        <item x="0"/>
        <item x="1"/>
        <item x="2"/>
        <item x="3"/>
        <item x="4"/>
        <item x="5"/>
      </items>
    </pivotField>
    <pivotField dataField="1" subtotalTop="0" showAll="0" defaultSubtotal="0"/>
  </pivotFields>
  <rowFields count="1">
    <field x="0"/>
  </rowFields>
  <rowItems count="6">
    <i>
      <x/>
    </i>
    <i>
      <x v="1"/>
    </i>
    <i>
      <x v="2"/>
    </i>
    <i>
      <x v="3"/>
    </i>
    <i>
      <x v="4"/>
    </i>
    <i>
      <x v="5"/>
    </i>
  </rowItems>
  <colItems count="1">
    <i/>
  </colItems>
  <dataFields count="1">
    <dataField name="Count of Customer Age" fld="1" subtotal="count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Hierarchies count="78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 caption="Count of Customer ID"/>
    <pivotHierarchy dragToData="1"/>
    <pivotHierarchy dragToData="1"/>
    <pivotHierarchy dragToData="1"/>
    <pivotHierarchy dragToData="1"/>
    <pivotHierarchy dragToData="1" caption="Count of Students Attendance"/>
    <pivotHierarchy dragToData="1"/>
    <pivotHierarchy dragToData="1"/>
    <pivotHierarchy dragToData="1" caption="Number of Instructors"/>
    <pivotHierarchy dragToData="1"/>
    <pivotHierarchy dragToData="1" caption="Popular Payment Mode"/>
    <pivotHierarchy dragToData="1"/>
    <pivotHierarchy dragToData="1" caption="Count"/>
    <pivotHierarchy dragToData="1"/>
    <pivotHierarchy dragToData="1" caption="Count of Customer Age"/>
  </pivotHierarchies>
  <pivotTableStyleInfo name="PivotStyleLight16" showRowHeaders="1" showColHeaders="1" showRowStripes="0" showColStripes="0" showLastColumn="1"/>
  <rowHierarchiesUsage count="1">
    <rowHierarchyUsage hierarchyUsage="37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CohortTable]"/>
        <x15:activeTabTopLevelEntity name="[CustomerTable]"/>
        <x15:activeTabTopLevelEntity name="[CourseTable]"/>
        <x15:activeTabTopLevelEntity name="[InstructorTabl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22C03A7-CC1A-4AB6-BE48-EBA4FD2F743B}" name="PivotTable3" cacheId="5" applyNumberFormats="0" applyBorderFormats="0" applyFontFormats="0" applyPatternFormats="0" applyAlignmentFormats="0" applyWidthHeightFormats="1" dataCaption="Values" tag="bca38691-cef9-404c-8d37-7853280e1178" updatedVersion="8" minRefreshableVersion="3" useAutoFormatting="1" subtotalHiddenItems="1" itemPrintTitles="1" createdVersion="8" indent="0" outline="1" outlineData="1" multipleFieldFilters="0">
  <location ref="B30:B31" firstHeaderRow="1" firstDataRow="1" firstDataCol="0"/>
  <pivotFields count="1">
    <pivotField dataField="1" subtotalTop="0" showAll="0" defaultSubtotal="0"/>
  </pivotFields>
  <rowItems count="1">
    <i/>
  </rowItems>
  <colItems count="1">
    <i/>
  </colItems>
  <dataFields count="1">
    <dataField name="Sum of Payment Amount" fld="0" baseField="0" baseItem="0"/>
  </dataFields>
  <pivotHierarchies count="78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 caption="Count of Customer ID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CohortTable]"/>
        <x15:activeTabTopLevelEntity name="[CustomerTabl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72E5641-EF7D-4E5A-B341-AAD8167EF70A}" name="PivotTable11" cacheId="1" applyNumberFormats="0" applyBorderFormats="0" applyFontFormats="0" applyPatternFormats="0" applyAlignmentFormats="0" applyWidthHeightFormats="1" dataCaption="Values" tag="7a239177-c981-422e-abba-ac12108871d8" updatedVersion="8" minRefreshableVersion="3" useAutoFormatting="1" subtotalHiddenItems="1" rowGrandTotals="0" itemPrintTitles="1" createdVersion="8" indent="0" outline="1" outlineData="1" multipleFieldFilters="0" chartFormat="6" rowHeaderCaption="Gender">
  <location ref="B122:C124" firstHeaderRow="1" firstDataRow="1" firstDataCol="1"/>
  <pivotFields count="2">
    <pivotField axis="axisRow" allDrilled="1" subtotalTop="0" showAll="0" dataSourceSort="1" defaultSubtotal="0" defaultAttributeDrillState="1">
      <items count="2">
        <item x="0"/>
        <item x="1"/>
      </items>
    </pivotField>
    <pivotField dataField="1" subtotalTop="0" showAll="0" defaultSubtotal="0"/>
  </pivotFields>
  <rowFields count="1">
    <field x="0"/>
  </rowFields>
  <rowItems count="2">
    <i>
      <x/>
    </i>
    <i>
      <x v="1"/>
    </i>
  </rowItems>
  <colItems count="1">
    <i/>
  </colItems>
  <dataFields count="1">
    <dataField name="Count" fld="1" subtotal="count" baseField="0" baseItem="0"/>
  </dataFields>
  <chartFormats count="9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1" format="2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3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7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3" format="8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5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7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5" format="8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</chartFormats>
  <pivotHierarchies count="78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 caption="Count of Customer ID"/>
    <pivotHierarchy dragToData="1"/>
    <pivotHierarchy dragToData="1"/>
    <pivotHierarchy dragToData="1"/>
    <pivotHierarchy dragToData="1"/>
    <pivotHierarchy dragToData="1" caption="Count of Students Attendance"/>
    <pivotHierarchy dragToData="1"/>
    <pivotHierarchy dragToData="1"/>
    <pivotHierarchy dragToData="1" caption="Number of Instructors"/>
    <pivotHierarchy dragToData="1"/>
    <pivotHierarchy dragToData="1" caption="Popular Payment Mode"/>
    <pivotHierarchy dragToData="1"/>
    <pivotHierarchy dragToData="1" caption="Count"/>
    <pivotHierarchy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32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CohortTable]"/>
        <x15:activeTabTopLevelEntity name="[CustomerTable]"/>
        <x15:activeTabTopLevelEntity name="[CourseTable]"/>
        <x15:activeTabTopLevelEntity name="[InstructorTabl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9027B51-0976-4428-9B0E-7CBFD2BC8379}" name="PivotTable9" cacheId="10" applyNumberFormats="0" applyBorderFormats="0" applyFontFormats="0" applyPatternFormats="0" applyAlignmentFormats="0" applyWidthHeightFormats="1" dataCaption="Values" tag="b50d90cc-d43c-4352-8b7a-5ed83ba3b345" updatedVersion="8" minRefreshableVersion="3" useAutoFormatting="1" subtotalHiddenItems="1" rowGrandTotals="0" itemPrintTitles="1" createdVersion="8" indent="0" outline="1" outlineData="1" multipleFieldFilters="0" chartFormat="8" rowHeaderCaption="Payment Mode">
  <location ref="B110:D116" firstHeaderRow="0" firstDataRow="1" firstDataCol="1"/>
  <pivotFields count="3">
    <pivotField axis="axisRow" allDrilled="1" subtotalTop="0" showAll="0" sortType="descending" dataSourceSort="1" defaultSubtotal="0" defaultAttributeDrillState="1">
      <items count="6">
        <item x="0"/>
        <item x="1"/>
        <item x="2"/>
        <item x="3"/>
        <item x="4"/>
        <item x="5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dataField="1" subtotalTop="0" showAll="0" defaultSubtotal="0"/>
    <pivotField dataField="1" subtotalTop="0" showAll="0" defaultSubtotal="0"/>
  </pivotFields>
  <rowFields count="1">
    <field x="0"/>
  </rowFields>
  <rowItems count="6">
    <i>
      <x v="5"/>
    </i>
    <i>
      <x v="4"/>
    </i>
    <i>
      <x v="3"/>
    </i>
    <i>
      <x v="1"/>
    </i>
    <i>
      <x v="2"/>
    </i>
    <i>
      <x/>
    </i>
  </rowItems>
  <colFields count="1">
    <field x="-2"/>
  </colFields>
  <colItems count="2">
    <i>
      <x/>
    </i>
    <i i="1">
      <x v="1"/>
    </i>
  </colItems>
  <dataFields count="2">
    <dataField name="Popular Payment Mode" fld="1" subtotal="count" baseField="0" baseItem="0"/>
    <dataField name="Sum of Payment Amount" fld="2" baseField="0" baseItem="0" numFmtId="165"/>
  </dataFields>
  <formats count="2">
    <format dxfId="7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6">
      <pivotArea dataOnly="0" labelOnly="1" outline="0" fieldPosition="0">
        <references count="1">
          <reference field="4294967294" count="1">
            <x v="1"/>
          </reference>
        </references>
      </pivotArea>
    </format>
  </format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7" format="1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13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Hierarchies count="78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 caption="Count of Customer ID"/>
    <pivotHierarchy dragToData="1"/>
    <pivotHierarchy dragToData="1"/>
    <pivotHierarchy dragToData="1"/>
    <pivotHierarchy dragToData="1"/>
    <pivotHierarchy dragToData="1" caption="Count of Students Attendance"/>
    <pivotHierarchy dragToData="1"/>
    <pivotHierarchy dragToData="1"/>
    <pivotHierarchy dragToData="1" caption="Number of Instructors"/>
    <pivotHierarchy dragToData="1"/>
    <pivotHierarchy dragToData="1" caption="Popular Payment Mode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30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CohortTable]"/>
        <x15:activeTabTopLevelEntity name="[CustomerTable]"/>
        <x15:activeTabTopLevelEntity name="[CourseTable]"/>
        <x15:activeTabTopLevelEntity name="[InstructorTabl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DB3A42E-FB55-4EEB-A966-68EDBE4E210B}" name="CustomerTable" displayName="CustomerTable" ref="A1:O214" totalsRowShown="0">
  <autoFilter ref="A1:O214" xr:uid="{8884873C-F4DD-41BB-86C1-EF240A2A9656}"/>
  <tableColumns count="15">
    <tableColumn id="1" xr3:uid="{E33A2DC4-EA73-4786-BA5B-20CDD245C452}" name="Customer ID">
      <calculatedColumnFormula>A1+RANDBETWEEN(250,3500)</calculatedColumnFormula>
    </tableColumn>
    <tableColumn id="2" xr3:uid="{BF6AAC58-3D16-4F11-98AE-FC4A5BA7D1C2}" name="Customer Name" dataDxfId="21"/>
    <tableColumn id="3" xr3:uid="{20EFB90F-8D16-4180-AA3A-573221389070}" name="Customer Contact Number"/>
    <tableColumn id="4" xr3:uid="{A471E20B-A5DA-4EC8-ABEE-AF931F8B1261}" name="Customer Email">
      <calculatedColumnFormula>_xlfn.CONCAT(SUBSTITUTE(B2,",","."),"@gmail.com")</calculatedColumnFormula>
    </tableColumn>
    <tableColumn id="5" xr3:uid="{72C5AFA7-97DB-4539-9F8F-AFD8470FFE7B}" name="Payment Mode"/>
    <tableColumn id="6" xr3:uid="{3A1C0716-96B2-4A60-B84C-7765E253D949}" name="Payment Date" dataDxfId="20"/>
    <tableColumn id="7" xr3:uid="{609274D6-D2F1-4F65-A7CF-FB09E7B46BD4}" name="Gender"/>
    <tableColumn id="8" xr3:uid="{5F6955A5-093A-4377-BCE4-F021AEE7CA93}" name="Payment Amount">
      <calculatedColumnFormula>ROUND(RANDBETWEEN(1500,4500),-2)</calculatedColumnFormula>
    </tableColumn>
    <tableColumn id="9" xr3:uid="{71A1C769-A2B7-431E-9141-D10B6A3C0F80}" name="Channel of Acquisition"/>
    <tableColumn id="10" xr3:uid="{560A8552-4067-40FB-9D14-8A87C8A04261}" name="Customer State" dataDxfId="19"/>
    <tableColumn id="11" xr3:uid="{8E18187C-3172-4E31-9A35-5F01AEF5D7CE}" name="Customer Address">
      <calculatedColumnFormula>_xlfn.CONCAT(RANDBETWEEN(25,12478)," ",J2)</calculatedColumnFormula>
    </tableColumn>
    <tableColumn id="12" xr3:uid="{9B8A9241-E202-4A01-8F05-2BDF363AD96F}" name="Customer Age"/>
    <tableColumn id="13" xr3:uid="{4B3D5CF5-C484-4646-A9FD-C2108ED6466B}" name="Customer Primary Language"/>
    <tableColumn id="14" xr3:uid="{D1267E54-30AC-403A-B57D-53D79CDEFA91}" name="Customer Medium of Study"/>
    <tableColumn id="15" xr3:uid="{36B7F3E3-6F96-44E0-B5AB-921E32D79B74}" name="Course I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E068F42-AD4E-4C69-A70E-C0CE906FFC13}" name="CourseTable" displayName="CourseTable" ref="A1:P22" totalsRowShown="0">
  <autoFilter ref="A1:P22" xr:uid="{113BB0A4-3ED0-460A-94D6-BA73CCA3706C}"/>
  <tableColumns count="16">
    <tableColumn id="1" xr3:uid="{21EC6F0E-6ADA-4C84-BDEE-CFDD07C8624B}" name="Course ID" dataDxfId="18">
      <calculatedColumnFormula>R2</calculatedColumnFormula>
    </tableColumn>
    <tableColumn id="2" xr3:uid="{0F46C1D5-F291-41B7-BDE5-7F653A2ED637}" name="Course Name" dataDxfId="17">
      <calculatedColumnFormula>IF(I2=2999,"Pragati (PCM)",IF(I2=4799, "Lakshya","Sarthak"))</calculatedColumnFormula>
    </tableColumn>
    <tableColumn id="3" xr3:uid="{51F41AA6-1D6E-49F3-9ADF-87407AEDA150}" name="Course Duration(Months)">
      <calculatedColumnFormula>IF(B2="Pragati (PCM)",12,IF(B2="Lakshya",5,5))</calculatedColumnFormula>
    </tableColumn>
    <tableColumn id="4" xr3:uid="{0AB2D7AA-2A59-4FBA-971C-4A307FB6109F}" name="Course Language"/>
    <tableColumn id="5" xr3:uid="{0403710F-6D7C-4EF8-AA25-CA82F5304133}" name="Course Mentor"/>
    <tableColumn id="6" xr3:uid="{1E134085-F346-4696-A84E-2A94EE375A34}" name="No of Live Classes ">
      <calculatedColumnFormula>IF(B2="Pragati (PCM)",20,IF(B2="Lakshya",10,15))</calculatedColumnFormula>
    </tableColumn>
    <tableColumn id="7" xr3:uid="{31772C33-D4E0-40B6-8081-3DDF3EE52E80}" name="Course Content Duration">
      <calculatedColumnFormula>IF(B2="Pragati (PCM)",240,IF(B2="Lakshya",200,200))</calculatedColumnFormula>
    </tableColumn>
    <tableColumn id="8" xr3:uid="{723040B6-D9F9-41C9-A719-4305722BCF52}" name="Course Subject">
      <calculatedColumnFormula>IF(B2="Pragati (PCM)","PCM",IF(B2="Lakshya","JEE","KCET"))</calculatedColumnFormula>
    </tableColumn>
    <tableColumn id="9" xr3:uid="{CF51901E-469A-4A57-A91B-DC4567C379A1}" name="Course Original Price"/>
    <tableColumn id="10" xr3:uid="{34CDF2E7-54FB-41B3-8F10-E1CA3036C7D9}" name="Course Type"/>
    <tableColumn id="11" xr3:uid="{07ACD952-E179-40B2-BB21-3FD80697D925}" name="Course Quiz Questions"/>
    <tableColumn id="12" xr3:uid="{FEBB6023-C6A8-4C8C-A175-C0F2F1768622}" name="Course Resources"/>
    <tableColumn id="13" xr3:uid="{D5BDA1F2-2E4B-4CE4-A887-BF214DFDE6CC}" name="Doubt Session">
      <calculatedColumnFormula>IF(B2="Pragati (PCM)","Yes",IF(B2="Lakshya","Yes","No"))</calculatedColumnFormula>
    </tableColumn>
    <tableColumn id="14" xr3:uid="{E59EBA30-9BCC-4589-8F79-D97308755ED3}" name="Course Start Date" dataDxfId="16">
      <calculatedColumnFormula>RANDBETWEEN(DATE(2023,1,1), DATE(2023,5,12))</calculatedColumnFormula>
    </tableColumn>
    <tableColumn id="15" xr3:uid="{F1D723A1-1DEB-4A02-B04D-A2BAD29E450A}" name="Course End Date" dataDxfId="15">
      <calculatedColumnFormula>IF(B2="Pragati (PCM)",N2+365,N2+150)</calculatedColumnFormula>
    </tableColumn>
    <tableColumn id="16" xr3:uid="{8BA3C366-AB8E-4D69-8DBA-3365F0B65F75}" name="Course Price Categorization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75B4AD1-209A-4DF6-9164-C22671AE480D}" name="CohortTable" displayName="CohortTable" ref="A1:H22" totalsRowShown="0">
  <autoFilter ref="A1:H22" xr:uid="{33FF81C1-76A6-47F9-97E1-464F11149425}"/>
  <tableColumns count="8">
    <tableColumn id="1" xr3:uid="{3E6FE8DE-7149-4B25-B1D3-B1EEED1981DE}" name="Course ID" dataDxfId="14">
      <calculatedColumnFormula>J2</calculatedColumnFormula>
    </tableColumn>
    <tableColumn id="2" xr3:uid="{68E74BDD-5B9D-468A-BA59-DF113C37AEDA}" name="Cohort ID">
      <calculatedColumnFormula>A2&amp;RANDBETWEEN(11,15)</calculatedColumnFormula>
    </tableColumn>
    <tableColumn id="3" xr3:uid="{F176612F-AED4-4A85-9F05-8D71A9736175}" name="Total No of Students"/>
    <tableColumn id="4" xr3:uid="{8AE03FA6-B0D5-469F-819D-E0E9A0EA2FA3}" name="Students Attendance"/>
    <tableColumn id="5" xr3:uid="{A6BD2F0A-8612-4B85-BB8E-1A114FCD798E}" name="Date of the Session" dataDxfId="13">
      <calculatedColumnFormula>RANDBETWEEN(DATE(2023,1,1),DATE(2023,5,12))</calculatedColumnFormula>
    </tableColumn>
    <tableColumn id="6" xr3:uid="{8E2EB709-0AAF-4F0E-8D40-E0327E6EAF23}" name="Start Time of Live Sessions" dataDxfId="12"/>
    <tableColumn id="7" xr3:uid="{9870CB87-FF4F-47FC-AE5D-04AADB7C343A}" name="End Time of Live Session" dataDxfId="11"/>
    <tableColumn id="8" xr3:uid="{DAA03212-C0CC-47C1-83E0-C4AD1B0F36F0}" name="Instruction Locatio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621D529-BE46-465C-A674-DDD4A3A770D7}" name="InstructorTable" displayName="InstructorTable" ref="A1:I74" totalsRowShown="0">
  <autoFilter ref="A1:I74" xr:uid="{E621D529-BE46-465C-A674-DDD4A3A770D7}"/>
  <tableColumns count="9">
    <tableColumn id="1" xr3:uid="{BCA271C8-7C06-4DC4-BF65-9DC1A66D8B8C}" name="Ins ID"/>
    <tableColumn id="2" xr3:uid="{940230AE-81B6-49D3-BAD1-8552BCF8E301}" name="Name"/>
    <tableColumn id="3" xr3:uid="{61052EFF-1E9E-4FAE-8334-72C6B2AD053C}" name="Primary Subject"/>
    <tableColumn id="4" xr3:uid="{2F2B72C1-8E7B-4647-B2ED-35978683C545}" name="Secondary Subject"/>
    <tableColumn id="5" xr3:uid="{7AE8D0B6-2FBD-4299-9958-3A04C7EA2A9A}" name="Age">
      <calculatedColumnFormula>RANDBETWEEN(25,35)</calculatedColumnFormula>
    </tableColumn>
    <tableColumn id="6" xr3:uid="{7628629A-885C-4B65-BC71-2EA60B71DBC8}" name="Gender"/>
    <tableColumn id="7" xr3:uid="{1B0AC36A-8E4E-4637-8975-797E8DA7BD84}" name="Language of Instruction"/>
    <tableColumn id="8" xr3:uid="{B5EE3F9F-61D6-4824-9E96-BA02314D772E}" name="Year of Exp">
      <calculatedColumnFormula>RANDBETWEEN(5,15)</calculatedColumnFormula>
    </tableColumn>
    <tableColumn id="9" xr3:uid="{A7CD825D-579B-4B09-8DBF-A87E2682EC3A}" name="Current Location" dataDxfId="1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Violet">
      <a:dk1>
        <a:sysClr val="windowText" lastClr="000000"/>
      </a:dk1>
      <a:lt1>
        <a:sysClr val="window" lastClr="FFFFFF"/>
      </a:lt1>
      <a:dk2>
        <a:srgbClr val="373545"/>
      </a:dk2>
      <a:lt2>
        <a:srgbClr val="DCD8DC"/>
      </a:lt2>
      <a:accent1>
        <a:srgbClr val="AD84C6"/>
      </a:accent1>
      <a:accent2>
        <a:srgbClr val="8784C7"/>
      </a:accent2>
      <a:accent3>
        <a:srgbClr val="5D739A"/>
      </a:accent3>
      <a:accent4>
        <a:srgbClr val="6997AF"/>
      </a:accent4>
      <a:accent5>
        <a:srgbClr val="84ACB6"/>
      </a:accent5>
      <a:accent6>
        <a:srgbClr val="6F8183"/>
      </a:accent6>
      <a:hlink>
        <a:srgbClr val="69A020"/>
      </a:hlink>
      <a:folHlink>
        <a:srgbClr val="8C8C8C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13" Type="http://schemas.openxmlformats.org/officeDocument/2006/relationships/drawing" Target="../drawings/drawing1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12" Type="http://schemas.openxmlformats.org/officeDocument/2006/relationships/pivotTable" Target="../pivotTables/pivotTable12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11" Type="http://schemas.openxmlformats.org/officeDocument/2006/relationships/pivotTable" Target="../pivotTables/pivotTable11.xml"/><Relationship Id="rId5" Type="http://schemas.openxmlformats.org/officeDocument/2006/relationships/pivotTable" Target="../pivotTables/pivotTable5.xml"/><Relationship Id="rId10" Type="http://schemas.openxmlformats.org/officeDocument/2006/relationships/pivotTable" Target="../pivotTables/pivotTable10.xml"/><Relationship Id="rId4" Type="http://schemas.openxmlformats.org/officeDocument/2006/relationships/pivotTable" Target="../pivotTables/pivotTable4.xml"/><Relationship Id="rId9" Type="http://schemas.openxmlformats.org/officeDocument/2006/relationships/pivotTable" Target="../pivotTables/pivotTable9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4873C-F4DD-41BB-86C1-EF240A2A9656}">
  <dimension ref="A1:O246"/>
  <sheetViews>
    <sheetView topLeftCell="A19" workbookViewId="0">
      <selection activeCell="F2" sqref="F2"/>
    </sheetView>
  </sheetViews>
  <sheetFormatPr defaultRowHeight="15" x14ac:dyDescent="0.25"/>
  <cols>
    <col min="1" max="1" width="14" customWidth="1"/>
    <col min="2" max="2" width="17.42578125" customWidth="1"/>
    <col min="3" max="3" width="26.5703125" customWidth="1"/>
    <col min="4" max="4" width="30.42578125" bestFit="1" customWidth="1"/>
    <col min="5" max="5" width="16.7109375" customWidth="1"/>
    <col min="6" max="6" width="15.5703125" customWidth="1"/>
    <col min="7" max="7" width="9.85546875" customWidth="1"/>
    <col min="8" max="8" width="18.85546875" bestFit="1" customWidth="1"/>
    <col min="9" max="9" width="23.140625" customWidth="1"/>
    <col min="10" max="10" width="20" bestFit="1" customWidth="1"/>
    <col min="11" max="11" width="25.7109375" bestFit="1" customWidth="1"/>
    <col min="12" max="12" width="15.5703125" customWidth="1"/>
    <col min="13" max="13" width="27.7109375" customWidth="1"/>
    <col min="14" max="14" width="28" bestFit="1" customWidth="1"/>
    <col min="15" max="15" width="11.7109375" bestFit="1" customWidth="1"/>
  </cols>
  <sheetData>
    <row r="1" spans="1:15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10</v>
      </c>
      <c r="G1" t="s">
        <v>11</v>
      </c>
      <c r="H1" t="s">
        <v>6</v>
      </c>
      <c r="I1" t="s">
        <v>7</v>
      </c>
      <c r="J1" t="s">
        <v>8</v>
      </c>
      <c r="K1" t="s">
        <v>9</v>
      </c>
      <c r="L1" t="s">
        <v>12</v>
      </c>
      <c r="M1" t="s">
        <v>13</v>
      </c>
      <c r="N1" t="s">
        <v>14</v>
      </c>
      <c r="O1" t="s">
        <v>1</v>
      </c>
    </row>
    <row r="2" spans="1:15" x14ac:dyDescent="0.25">
      <c r="A2">
        <v>121651</v>
      </c>
      <c r="B2" s="1" t="s">
        <v>24</v>
      </c>
      <c r="C2">
        <v>7656892147</v>
      </c>
      <c r="D2" t="str">
        <f>_xlfn.CONCAT(SUBSTITUTE(B2,",","."),"@gmail.com")</f>
        <v>Smith.Jacob@gmail.com</v>
      </c>
      <c r="E2" t="s">
        <v>144</v>
      </c>
      <c r="F2" s="2">
        <v>44748</v>
      </c>
      <c r="G2" t="s">
        <v>150</v>
      </c>
      <c r="H2">
        <f ca="1">ROUND(RANDBETWEEN(1500,4500),-2)</f>
        <v>4100</v>
      </c>
      <c r="I2" t="s">
        <v>235</v>
      </c>
      <c r="J2" s="3" t="s">
        <v>152</v>
      </c>
      <c r="K2" t="str">
        <f ca="1">_xlfn.CONCAT(RANDBETWEEN(25,12478)," ",J2)</f>
        <v>8457 Andhra Pradesh</v>
      </c>
      <c r="L2">
        <v>24</v>
      </c>
      <c r="M2" t="s">
        <v>190</v>
      </c>
      <c r="N2" t="s">
        <v>192</v>
      </c>
      <c r="O2">
        <v>32633</v>
      </c>
    </row>
    <row r="3" spans="1:15" x14ac:dyDescent="0.25">
      <c r="A3">
        <f ca="1">A2+RANDBETWEEN(250,3500)</f>
        <v>122733</v>
      </c>
      <c r="B3" s="1" t="s">
        <v>25</v>
      </c>
      <c r="C3">
        <v>7150655038</v>
      </c>
      <c r="D3" t="str">
        <f t="shared" ref="D3:D66" si="0">_xlfn.CONCAT(SUBSTITUTE(B3,",","."),"@gmail.com")</f>
        <v>Johnson.Michael@gmail.com</v>
      </c>
      <c r="E3" t="s">
        <v>145</v>
      </c>
      <c r="F3" s="2">
        <v>44738</v>
      </c>
      <c r="G3" t="s">
        <v>151</v>
      </c>
      <c r="H3">
        <f t="shared" ref="H3:H66" ca="1" si="1">ROUND(RANDBETWEEN(1500,4500),-2)</f>
        <v>3500</v>
      </c>
      <c r="I3" t="s">
        <v>234</v>
      </c>
      <c r="J3" s="3" t="s">
        <v>153</v>
      </c>
      <c r="K3" t="str">
        <f t="shared" ref="K3:K66" ca="1" si="2">_xlfn.CONCAT(RANDBETWEEN(25,12478)," ",J3)</f>
        <v>8651 Arunachal Pradesh</v>
      </c>
      <c r="L3">
        <v>15</v>
      </c>
      <c r="M3" t="s">
        <v>188</v>
      </c>
      <c r="N3" t="s">
        <v>193</v>
      </c>
      <c r="O3">
        <v>32634</v>
      </c>
    </row>
    <row r="4" spans="1:15" x14ac:dyDescent="0.25">
      <c r="A4">
        <f t="shared" ref="A4:A67" ca="1" si="3">A3+RANDBETWEEN(250,3500)</f>
        <v>125473</v>
      </c>
      <c r="B4" s="1" t="s">
        <v>25</v>
      </c>
      <c r="C4">
        <v>9273108459</v>
      </c>
      <c r="D4" t="str">
        <f t="shared" si="0"/>
        <v>Johnson.Michael@gmail.com</v>
      </c>
      <c r="E4" t="s">
        <v>148</v>
      </c>
      <c r="F4" s="2">
        <v>44721</v>
      </c>
      <c r="G4" t="s">
        <v>150</v>
      </c>
      <c r="H4">
        <f t="shared" ca="1" si="1"/>
        <v>1700</v>
      </c>
      <c r="I4" t="s">
        <v>234</v>
      </c>
      <c r="J4" s="3" t="s">
        <v>154</v>
      </c>
      <c r="K4" t="str">
        <f t="shared" ca="1" si="2"/>
        <v>5546 Assam</v>
      </c>
      <c r="L4">
        <v>16</v>
      </c>
      <c r="M4" t="s">
        <v>188</v>
      </c>
      <c r="N4" t="s">
        <v>192</v>
      </c>
      <c r="O4">
        <v>32632</v>
      </c>
    </row>
    <row r="5" spans="1:15" x14ac:dyDescent="0.25">
      <c r="A5">
        <f t="shared" ca="1" si="3"/>
        <v>127231</v>
      </c>
      <c r="B5" s="1" t="s">
        <v>26</v>
      </c>
      <c r="C5">
        <v>4376985697</v>
      </c>
      <c r="D5" t="str">
        <f t="shared" si="0"/>
        <v>Williams.Joshua@gmail.com</v>
      </c>
      <c r="E5" t="s">
        <v>146</v>
      </c>
      <c r="F5" s="2">
        <v>44913</v>
      </c>
      <c r="G5" t="s">
        <v>150</v>
      </c>
      <c r="H5">
        <f t="shared" ca="1" si="1"/>
        <v>4000</v>
      </c>
      <c r="I5" t="s">
        <v>236</v>
      </c>
      <c r="J5" s="3" t="s">
        <v>155</v>
      </c>
      <c r="K5" t="str">
        <f t="shared" ca="1" si="2"/>
        <v>4406 Bihar</v>
      </c>
      <c r="L5">
        <v>17</v>
      </c>
      <c r="M5" t="s">
        <v>187</v>
      </c>
      <c r="N5" t="s">
        <v>193</v>
      </c>
      <c r="O5">
        <v>32628</v>
      </c>
    </row>
    <row r="6" spans="1:15" x14ac:dyDescent="0.25">
      <c r="A6">
        <f t="shared" ca="1" si="3"/>
        <v>130651</v>
      </c>
      <c r="B6" s="1" t="s">
        <v>27</v>
      </c>
      <c r="C6">
        <v>4329973257</v>
      </c>
      <c r="D6" t="str">
        <f t="shared" si="0"/>
        <v>Jones.Matthew@gmail.com</v>
      </c>
      <c r="E6" t="s">
        <v>147</v>
      </c>
      <c r="F6" s="2">
        <v>44907</v>
      </c>
      <c r="G6" t="s">
        <v>150</v>
      </c>
      <c r="H6">
        <f t="shared" ca="1" si="1"/>
        <v>3600</v>
      </c>
      <c r="I6" t="s">
        <v>229</v>
      </c>
      <c r="J6" s="3" t="s">
        <v>156</v>
      </c>
      <c r="K6" t="str">
        <f t="shared" ca="1" si="2"/>
        <v>564 Chandigarh</v>
      </c>
      <c r="L6">
        <v>18</v>
      </c>
      <c r="M6" t="s">
        <v>187</v>
      </c>
      <c r="N6" t="s">
        <v>192</v>
      </c>
      <c r="O6">
        <v>32639</v>
      </c>
    </row>
    <row r="7" spans="1:15" x14ac:dyDescent="0.25">
      <c r="A7">
        <f t="shared" ca="1" si="3"/>
        <v>132285</v>
      </c>
      <c r="B7" s="1" t="s">
        <v>28</v>
      </c>
      <c r="C7">
        <v>8807807032</v>
      </c>
      <c r="D7" t="str">
        <f t="shared" si="0"/>
        <v>Brown.Daniel@gmail.com</v>
      </c>
      <c r="E7" t="s">
        <v>149</v>
      </c>
      <c r="F7" s="2">
        <v>44922</v>
      </c>
      <c r="G7" t="s">
        <v>150</v>
      </c>
      <c r="H7">
        <f t="shared" ca="1" si="1"/>
        <v>3300</v>
      </c>
      <c r="I7" t="s">
        <v>233</v>
      </c>
      <c r="J7" s="3" t="s">
        <v>157</v>
      </c>
      <c r="K7" t="str">
        <f t="shared" ca="1" si="2"/>
        <v>6877 Chattisgarh</v>
      </c>
      <c r="L7">
        <v>14</v>
      </c>
      <c r="M7" t="s">
        <v>187</v>
      </c>
      <c r="N7" t="s">
        <v>193</v>
      </c>
      <c r="O7">
        <v>32644</v>
      </c>
    </row>
    <row r="8" spans="1:15" x14ac:dyDescent="0.25">
      <c r="A8">
        <f t="shared" ca="1" si="3"/>
        <v>135137</v>
      </c>
      <c r="B8" s="1" t="s">
        <v>29</v>
      </c>
      <c r="C8">
        <v>8877494493</v>
      </c>
      <c r="D8" t="str">
        <f t="shared" si="0"/>
        <v>Davis.Christopher@gmail.com</v>
      </c>
      <c r="E8" t="s">
        <v>144</v>
      </c>
      <c r="F8" s="2">
        <v>45029</v>
      </c>
      <c r="G8" t="s">
        <v>150</v>
      </c>
      <c r="H8">
        <f t="shared" ca="1" si="1"/>
        <v>3300</v>
      </c>
      <c r="I8" t="s">
        <v>233</v>
      </c>
      <c r="J8" s="3" t="s">
        <v>158</v>
      </c>
      <c r="K8" t="str">
        <f t="shared" ca="1" si="2"/>
        <v>8529 Dadra and Nagar Hav.</v>
      </c>
      <c r="L8">
        <v>17</v>
      </c>
      <c r="M8" t="s">
        <v>187</v>
      </c>
      <c r="N8" t="s">
        <v>193</v>
      </c>
      <c r="O8">
        <v>32635</v>
      </c>
    </row>
    <row r="9" spans="1:15" x14ac:dyDescent="0.25">
      <c r="A9">
        <f t="shared" ca="1" si="3"/>
        <v>136384</v>
      </c>
      <c r="B9" s="1" t="s">
        <v>30</v>
      </c>
      <c r="C9">
        <v>7362562887</v>
      </c>
      <c r="D9" t="str">
        <f t="shared" si="0"/>
        <v>Miller.Andrew@gmail.com</v>
      </c>
      <c r="E9" t="s">
        <v>145</v>
      </c>
      <c r="F9" s="2">
        <v>44755</v>
      </c>
      <c r="G9" t="s">
        <v>150</v>
      </c>
      <c r="H9">
        <f t="shared" ca="1" si="1"/>
        <v>2500</v>
      </c>
      <c r="I9" t="s">
        <v>234</v>
      </c>
      <c r="J9" s="3" t="s">
        <v>159</v>
      </c>
      <c r="K9" t="str">
        <f t="shared" ca="1" si="2"/>
        <v>11569 Daman and Diu</v>
      </c>
      <c r="L9">
        <v>16</v>
      </c>
      <c r="M9" t="s">
        <v>187</v>
      </c>
      <c r="N9" t="s">
        <v>192</v>
      </c>
      <c r="O9">
        <v>32628</v>
      </c>
    </row>
    <row r="10" spans="1:15" x14ac:dyDescent="0.25">
      <c r="A10">
        <f t="shared" ca="1" si="3"/>
        <v>136998</v>
      </c>
      <c r="B10" s="1" t="s">
        <v>31</v>
      </c>
      <c r="C10">
        <v>5013424358</v>
      </c>
      <c r="D10" t="str">
        <f t="shared" si="0"/>
        <v>Wilson.Ethan@gmail.com</v>
      </c>
      <c r="E10" t="s">
        <v>148</v>
      </c>
      <c r="F10" s="2">
        <v>44709</v>
      </c>
      <c r="G10" t="s">
        <v>150</v>
      </c>
      <c r="H10">
        <f t="shared" ca="1" si="1"/>
        <v>3100</v>
      </c>
      <c r="I10" t="s">
        <v>234</v>
      </c>
      <c r="J10" s="3" t="s">
        <v>160</v>
      </c>
      <c r="K10" t="str">
        <f t="shared" ca="1" si="2"/>
        <v>12292 Delhi</v>
      </c>
      <c r="L10">
        <v>15</v>
      </c>
      <c r="M10" t="s">
        <v>187</v>
      </c>
      <c r="N10" t="s">
        <v>192</v>
      </c>
      <c r="O10">
        <v>32627</v>
      </c>
    </row>
    <row r="11" spans="1:15" x14ac:dyDescent="0.25">
      <c r="A11">
        <f t="shared" ca="1" si="3"/>
        <v>139297</v>
      </c>
      <c r="B11" s="1" t="s">
        <v>32</v>
      </c>
      <c r="C11">
        <v>8284355679</v>
      </c>
      <c r="D11" t="str">
        <f t="shared" si="0"/>
        <v>Moore.Joseph@gmail.com</v>
      </c>
      <c r="E11" t="s">
        <v>144</v>
      </c>
      <c r="F11" s="2">
        <v>44953</v>
      </c>
      <c r="G11" t="s">
        <v>151</v>
      </c>
      <c r="H11">
        <f t="shared" ca="1" si="1"/>
        <v>4200</v>
      </c>
      <c r="I11" t="s">
        <v>234</v>
      </c>
      <c r="J11" s="3" t="s">
        <v>161</v>
      </c>
      <c r="K11" t="str">
        <f t="shared" ca="1" si="2"/>
        <v>6480 Goa</v>
      </c>
      <c r="L11">
        <v>14</v>
      </c>
      <c r="M11" t="s">
        <v>188</v>
      </c>
      <c r="N11" t="s">
        <v>192</v>
      </c>
      <c r="O11">
        <v>32644</v>
      </c>
    </row>
    <row r="12" spans="1:15" x14ac:dyDescent="0.25">
      <c r="A12">
        <f t="shared" ca="1" si="3"/>
        <v>142534</v>
      </c>
      <c r="B12" s="1" t="s">
        <v>32</v>
      </c>
      <c r="C12">
        <v>7487880788</v>
      </c>
      <c r="D12" t="str">
        <f t="shared" si="0"/>
        <v>Moore.Joseph@gmail.com</v>
      </c>
      <c r="E12" t="s">
        <v>144</v>
      </c>
      <c r="F12" s="2">
        <v>44792</v>
      </c>
      <c r="G12" t="s">
        <v>150</v>
      </c>
      <c r="H12">
        <f t="shared" ca="1" si="1"/>
        <v>1500</v>
      </c>
      <c r="I12" t="s">
        <v>230</v>
      </c>
      <c r="J12" s="3" t="s">
        <v>162</v>
      </c>
      <c r="K12" t="str">
        <f t="shared" ca="1" si="2"/>
        <v>11675 Gujarat</v>
      </c>
      <c r="L12">
        <v>14</v>
      </c>
      <c r="M12" t="s">
        <v>187</v>
      </c>
      <c r="N12" t="s">
        <v>193</v>
      </c>
      <c r="O12">
        <v>32630</v>
      </c>
    </row>
    <row r="13" spans="1:15" x14ac:dyDescent="0.25">
      <c r="A13">
        <f t="shared" ca="1" si="3"/>
        <v>144734</v>
      </c>
      <c r="B13" s="1" t="s">
        <v>33</v>
      </c>
      <c r="C13">
        <v>4645660690</v>
      </c>
      <c r="D13" t="str">
        <f t="shared" si="0"/>
        <v>Taylor.William@gmail.com</v>
      </c>
      <c r="E13" t="s">
        <v>144</v>
      </c>
      <c r="F13" s="2">
        <v>44916</v>
      </c>
      <c r="G13" t="s">
        <v>151</v>
      </c>
      <c r="H13">
        <f t="shared" ca="1" si="1"/>
        <v>2100</v>
      </c>
      <c r="I13" t="s">
        <v>229</v>
      </c>
      <c r="J13" s="3" t="s">
        <v>163</v>
      </c>
      <c r="K13" t="str">
        <f t="shared" ca="1" si="2"/>
        <v>8291 Haryana</v>
      </c>
      <c r="L13">
        <v>17</v>
      </c>
      <c r="M13" t="s">
        <v>187</v>
      </c>
      <c r="N13" t="s">
        <v>193</v>
      </c>
      <c r="O13">
        <v>32637</v>
      </c>
    </row>
    <row r="14" spans="1:15" x14ac:dyDescent="0.25">
      <c r="A14">
        <f t="shared" ca="1" si="3"/>
        <v>145212</v>
      </c>
      <c r="B14" s="1" t="s">
        <v>33</v>
      </c>
      <c r="C14">
        <v>5131656410</v>
      </c>
      <c r="D14" t="str">
        <f t="shared" si="0"/>
        <v>Taylor.William@gmail.com</v>
      </c>
      <c r="E14" t="s">
        <v>144</v>
      </c>
      <c r="F14" s="2">
        <v>45021</v>
      </c>
      <c r="G14" t="s">
        <v>150</v>
      </c>
      <c r="H14">
        <f t="shared" ca="1" si="1"/>
        <v>2500</v>
      </c>
      <c r="I14" t="s">
        <v>229</v>
      </c>
      <c r="J14" s="3" t="s">
        <v>164</v>
      </c>
      <c r="K14" t="str">
        <f t="shared" ca="1" si="2"/>
        <v>8157 Himachal Pradesh</v>
      </c>
      <c r="L14">
        <v>17</v>
      </c>
      <c r="M14" t="s">
        <v>187</v>
      </c>
      <c r="N14" t="s">
        <v>193</v>
      </c>
      <c r="O14">
        <v>32645</v>
      </c>
    </row>
    <row r="15" spans="1:15" x14ac:dyDescent="0.25">
      <c r="A15">
        <f t="shared" ca="1" si="3"/>
        <v>145979</v>
      </c>
      <c r="B15" s="1" t="s">
        <v>34</v>
      </c>
      <c r="C15">
        <v>4153629055</v>
      </c>
      <c r="D15" t="str">
        <f t="shared" si="0"/>
        <v>Anderson.Anthony@gmail.com</v>
      </c>
      <c r="E15" t="s">
        <v>145</v>
      </c>
      <c r="F15" s="2">
        <v>45048</v>
      </c>
      <c r="G15" t="s">
        <v>151</v>
      </c>
      <c r="H15">
        <f t="shared" ca="1" si="1"/>
        <v>3200</v>
      </c>
      <c r="I15" t="s">
        <v>235</v>
      </c>
      <c r="J15" s="3" t="s">
        <v>165</v>
      </c>
      <c r="K15" t="str">
        <f t="shared" ca="1" si="2"/>
        <v>9272 Jammu and Kashmir</v>
      </c>
      <c r="L15">
        <v>15</v>
      </c>
      <c r="M15" t="s">
        <v>187</v>
      </c>
      <c r="N15" t="s">
        <v>192</v>
      </c>
      <c r="O15">
        <v>32627</v>
      </c>
    </row>
    <row r="16" spans="1:15" x14ac:dyDescent="0.25">
      <c r="A16">
        <f t="shared" ca="1" si="3"/>
        <v>148604</v>
      </c>
      <c r="B16" s="1" t="s">
        <v>35</v>
      </c>
      <c r="C16">
        <v>6664508918</v>
      </c>
      <c r="D16" t="str">
        <f t="shared" si="0"/>
        <v>Thomas.David@gmail.com</v>
      </c>
      <c r="E16" t="s">
        <v>148</v>
      </c>
      <c r="F16" s="2">
        <v>44726</v>
      </c>
      <c r="G16" t="s">
        <v>151</v>
      </c>
      <c r="H16">
        <f t="shared" ca="1" si="1"/>
        <v>3600</v>
      </c>
      <c r="I16" t="s">
        <v>235</v>
      </c>
      <c r="J16" s="3" t="s">
        <v>166</v>
      </c>
      <c r="K16" t="str">
        <f t="shared" ca="1" si="2"/>
        <v>1167 Jharkhand</v>
      </c>
      <c r="L16">
        <v>16</v>
      </c>
      <c r="M16" t="s">
        <v>187</v>
      </c>
      <c r="N16" t="s">
        <v>192</v>
      </c>
      <c r="O16">
        <v>32634</v>
      </c>
    </row>
    <row r="17" spans="1:15" x14ac:dyDescent="0.25">
      <c r="A17">
        <f t="shared" ca="1" si="3"/>
        <v>149174</v>
      </c>
      <c r="B17" s="1" t="s">
        <v>36</v>
      </c>
      <c r="C17">
        <v>8308739821</v>
      </c>
      <c r="D17" t="str">
        <f t="shared" si="0"/>
        <v>Jackson.Alexander@gmail.com</v>
      </c>
      <c r="E17" t="s">
        <v>146</v>
      </c>
      <c r="F17" s="2">
        <v>45008</v>
      </c>
      <c r="G17" t="s">
        <v>151</v>
      </c>
      <c r="H17">
        <f t="shared" ca="1" si="1"/>
        <v>2400</v>
      </c>
      <c r="I17" t="s">
        <v>235</v>
      </c>
      <c r="J17" s="3" t="s">
        <v>167</v>
      </c>
      <c r="K17" t="str">
        <f t="shared" ca="1" si="2"/>
        <v>2738 Karnataka</v>
      </c>
      <c r="L17">
        <v>15</v>
      </c>
      <c r="M17" t="s">
        <v>189</v>
      </c>
      <c r="N17" t="s">
        <v>193</v>
      </c>
      <c r="O17">
        <v>32638</v>
      </c>
    </row>
    <row r="18" spans="1:15" x14ac:dyDescent="0.25">
      <c r="A18">
        <f t="shared" ca="1" si="3"/>
        <v>149836</v>
      </c>
      <c r="B18" s="1" t="s">
        <v>37</v>
      </c>
      <c r="C18">
        <v>6318217411</v>
      </c>
      <c r="D18" t="str">
        <f t="shared" si="0"/>
        <v>White.Nicholas@gmail.com</v>
      </c>
      <c r="E18" t="s">
        <v>147</v>
      </c>
      <c r="F18" s="2">
        <v>45032</v>
      </c>
      <c r="G18" t="s">
        <v>150</v>
      </c>
      <c r="H18">
        <f t="shared" ca="1" si="1"/>
        <v>2900</v>
      </c>
      <c r="I18" t="s">
        <v>231</v>
      </c>
      <c r="J18" s="3" t="s">
        <v>168</v>
      </c>
      <c r="K18" t="str">
        <f t="shared" ca="1" si="2"/>
        <v>489 Kerala</v>
      </c>
      <c r="L18">
        <v>17</v>
      </c>
      <c r="M18" t="s">
        <v>188</v>
      </c>
      <c r="N18" t="s">
        <v>192</v>
      </c>
      <c r="O18">
        <v>32642</v>
      </c>
    </row>
    <row r="19" spans="1:15" x14ac:dyDescent="0.25">
      <c r="A19">
        <f t="shared" ca="1" si="3"/>
        <v>152904</v>
      </c>
      <c r="B19" s="1" t="s">
        <v>38</v>
      </c>
      <c r="C19">
        <v>4555283141</v>
      </c>
      <c r="D19" t="str">
        <f t="shared" si="0"/>
        <v>Harris.Ryan@gmail.com</v>
      </c>
      <c r="E19" t="s">
        <v>149</v>
      </c>
      <c r="F19" s="2">
        <v>44894</v>
      </c>
      <c r="G19" t="s">
        <v>151</v>
      </c>
      <c r="H19">
        <f t="shared" ca="1" si="1"/>
        <v>3700</v>
      </c>
      <c r="I19" t="s">
        <v>230</v>
      </c>
      <c r="J19" s="3" t="s">
        <v>169</v>
      </c>
      <c r="K19" t="str">
        <f t="shared" ca="1" si="2"/>
        <v>6494 Lakshadweep</v>
      </c>
      <c r="L19">
        <v>16</v>
      </c>
      <c r="M19" t="s">
        <v>188</v>
      </c>
      <c r="N19" t="s">
        <v>193</v>
      </c>
      <c r="O19">
        <v>32634</v>
      </c>
    </row>
    <row r="20" spans="1:15" x14ac:dyDescent="0.25">
      <c r="A20">
        <f t="shared" ca="1" si="3"/>
        <v>155766</v>
      </c>
      <c r="B20" s="1" t="s">
        <v>39</v>
      </c>
      <c r="C20">
        <v>5946169590</v>
      </c>
      <c r="D20" t="str">
        <f t="shared" si="0"/>
        <v>Martin.Tyler@gmail.com</v>
      </c>
      <c r="E20" t="s">
        <v>144</v>
      </c>
      <c r="F20" s="2">
        <v>44863</v>
      </c>
      <c r="G20" t="s">
        <v>150</v>
      </c>
      <c r="H20">
        <f t="shared" ca="1" si="1"/>
        <v>2000</v>
      </c>
      <c r="I20" t="s">
        <v>232</v>
      </c>
      <c r="J20" s="3" t="s">
        <v>170</v>
      </c>
      <c r="K20" t="str">
        <f t="shared" ca="1" si="2"/>
        <v>9447 Madhya Pradesh</v>
      </c>
      <c r="L20">
        <v>17</v>
      </c>
      <c r="M20" t="s">
        <v>187</v>
      </c>
      <c r="N20" t="s">
        <v>192</v>
      </c>
      <c r="O20">
        <v>32645</v>
      </c>
    </row>
    <row r="21" spans="1:15" x14ac:dyDescent="0.25">
      <c r="A21">
        <f t="shared" ca="1" si="3"/>
        <v>157138</v>
      </c>
      <c r="B21" s="1" t="s">
        <v>40</v>
      </c>
      <c r="C21">
        <v>3766100209</v>
      </c>
      <c r="D21" t="str">
        <f t="shared" si="0"/>
        <v>Thompson.James@gmail.com</v>
      </c>
      <c r="E21" t="s">
        <v>145</v>
      </c>
      <c r="F21" s="2">
        <v>44763</v>
      </c>
      <c r="G21" t="s">
        <v>151</v>
      </c>
      <c r="H21">
        <f t="shared" ca="1" si="1"/>
        <v>2000</v>
      </c>
      <c r="I21" t="s">
        <v>236</v>
      </c>
      <c r="J21" s="3" t="s">
        <v>171</v>
      </c>
      <c r="K21" t="str">
        <f t="shared" ca="1" si="2"/>
        <v>9299 Maharashtra</v>
      </c>
      <c r="L21">
        <v>14</v>
      </c>
      <c r="M21" t="s">
        <v>191</v>
      </c>
      <c r="N21" t="s">
        <v>193</v>
      </c>
      <c r="O21">
        <v>32633</v>
      </c>
    </row>
    <row r="22" spans="1:15" x14ac:dyDescent="0.25">
      <c r="A22">
        <f t="shared" ca="1" si="3"/>
        <v>158990</v>
      </c>
      <c r="B22" s="1" t="s">
        <v>40</v>
      </c>
      <c r="C22">
        <v>4163046310</v>
      </c>
      <c r="D22" t="str">
        <f t="shared" si="0"/>
        <v>Thompson.James@gmail.com</v>
      </c>
      <c r="E22" t="s">
        <v>148</v>
      </c>
      <c r="F22" s="2">
        <v>45041</v>
      </c>
      <c r="G22" t="s">
        <v>150</v>
      </c>
      <c r="H22">
        <f t="shared" ca="1" si="1"/>
        <v>4400</v>
      </c>
      <c r="I22" t="s">
        <v>237</v>
      </c>
      <c r="J22" s="3" t="s">
        <v>172</v>
      </c>
      <c r="K22" t="str">
        <f t="shared" ca="1" si="2"/>
        <v>3119 Manipur</v>
      </c>
      <c r="L22">
        <v>17</v>
      </c>
      <c r="M22" t="s">
        <v>188</v>
      </c>
      <c r="N22" t="s">
        <v>192</v>
      </c>
      <c r="O22">
        <v>32628</v>
      </c>
    </row>
    <row r="23" spans="1:15" x14ac:dyDescent="0.25">
      <c r="A23">
        <f t="shared" ca="1" si="3"/>
        <v>161136</v>
      </c>
      <c r="B23" s="1" t="s">
        <v>41</v>
      </c>
      <c r="C23">
        <v>5192252504</v>
      </c>
      <c r="D23" t="str">
        <f t="shared" si="0"/>
        <v>Garcia.John@gmail.com</v>
      </c>
      <c r="E23" t="s">
        <v>146</v>
      </c>
      <c r="F23" s="2">
        <v>45013</v>
      </c>
      <c r="G23" t="s">
        <v>151</v>
      </c>
      <c r="H23">
        <f t="shared" ca="1" si="1"/>
        <v>3600</v>
      </c>
      <c r="I23" t="s">
        <v>236</v>
      </c>
      <c r="J23" s="3" t="s">
        <v>173</v>
      </c>
      <c r="K23" t="str">
        <f t="shared" ca="1" si="2"/>
        <v>3631 Megalaya</v>
      </c>
      <c r="L23">
        <v>17</v>
      </c>
      <c r="M23" t="s">
        <v>188</v>
      </c>
      <c r="N23" t="s">
        <v>192</v>
      </c>
      <c r="O23">
        <v>32637</v>
      </c>
    </row>
    <row r="24" spans="1:15" x14ac:dyDescent="0.25">
      <c r="A24">
        <f t="shared" ca="1" si="3"/>
        <v>161908</v>
      </c>
      <c r="B24" s="1" t="s">
        <v>42</v>
      </c>
      <c r="C24">
        <v>5555592745</v>
      </c>
      <c r="D24" t="str">
        <f t="shared" si="0"/>
        <v>Martinez.Jonathan@gmail.com</v>
      </c>
      <c r="E24" t="s">
        <v>147</v>
      </c>
      <c r="F24" s="2">
        <v>45045</v>
      </c>
      <c r="G24" t="s">
        <v>150</v>
      </c>
      <c r="H24">
        <f t="shared" ca="1" si="1"/>
        <v>1900</v>
      </c>
      <c r="I24" t="s">
        <v>235</v>
      </c>
      <c r="J24" s="3" t="s">
        <v>174</v>
      </c>
      <c r="K24" t="str">
        <f t="shared" ca="1" si="2"/>
        <v>370 Mizoram</v>
      </c>
      <c r="L24">
        <v>17</v>
      </c>
      <c r="M24" t="s">
        <v>188</v>
      </c>
      <c r="N24" t="s">
        <v>192</v>
      </c>
      <c r="O24">
        <v>32631</v>
      </c>
    </row>
    <row r="25" spans="1:15" x14ac:dyDescent="0.25">
      <c r="A25">
        <f t="shared" ca="1" si="3"/>
        <v>163503</v>
      </c>
      <c r="B25" s="1" t="s">
        <v>24</v>
      </c>
      <c r="C25">
        <v>8218895066</v>
      </c>
      <c r="D25" t="str">
        <f t="shared" si="0"/>
        <v>Smith.Jacob@gmail.com</v>
      </c>
      <c r="E25" t="s">
        <v>149</v>
      </c>
      <c r="F25" s="2">
        <v>44859</v>
      </c>
      <c r="G25" t="s">
        <v>151</v>
      </c>
      <c r="H25">
        <f t="shared" ca="1" si="1"/>
        <v>2200</v>
      </c>
      <c r="I25" t="s">
        <v>235</v>
      </c>
      <c r="J25" s="3" t="s">
        <v>175</v>
      </c>
      <c r="K25" t="str">
        <f t="shared" ca="1" si="2"/>
        <v>5869 Nagaland</v>
      </c>
      <c r="L25">
        <v>14</v>
      </c>
      <c r="M25" t="s">
        <v>188</v>
      </c>
      <c r="N25" t="s">
        <v>192</v>
      </c>
      <c r="O25">
        <v>32638</v>
      </c>
    </row>
    <row r="26" spans="1:15" x14ac:dyDescent="0.25">
      <c r="A26">
        <f t="shared" ca="1" si="3"/>
        <v>165873</v>
      </c>
      <c r="B26" s="1" t="s">
        <v>43</v>
      </c>
      <c r="C26">
        <v>8866959831</v>
      </c>
      <c r="D26" t="str">
        <f t="shared" si="0"/>
        <v>Robinson.Noah@gmail.com</v>
      </c>
      <c r="E26" t="s">
        <v>144</v>
      </c>
      <c r="F26" s="2">
        <v>45041</v>
      </c>
      <c r="G26" t="s">
        <v>150</v>
      </c>
      <c r="H26">
        <f t="shared" ca="1" si="1"/>
        <v>4200</v>
      </c>
      <c r="I26" t="s">
        <v>229</v>
      </c>
      <c r="J26" s="3" t="s">
        <v>176</v>
      </c>
      <c r="K26" t="str">
        <f t="shared" ca="1" si="2"/>
        <v>6163 Odisha</v>
      </c>
      <c r="L26">
        <v>17</v>
      </c>
      <c r="M26" t="s">
        <v>187</v>
      </c>
      <c r="N26" t="s">
        <v>192</v>
      </c>
      <c r="O26">
        <v>32638</v>
      </c>
    </row>
    <row r="27" spans="1:15" x14ac:dyDescent="0.25">
      <c r="A27">
        <f t="shared" ca="1" si="3"/>
        <v>166683</v>
      </c>
      <c r="B27" s="1" t="s">
        <v>44</v>
      </c>
      <c r="C27">
        <v>4344342485</v>
      </c>
      <c r="D27" t="str">
        <f t="shared" si="0"/>
        <v>Clark.Brandon@gmail.com</v>
      </c>
      <c r="E27" t="s">
        <v>145</v>
      </c>
      <c r="F27" s="2">
        <v>44699</v>
      </c>
      <c r="G27" t="s">
        <v>150</v>
      </c>
      <c r="H27">
        <f t="shared" ca="1" si="1"/>
        <v>2800</v>
      </c>
      <c r="I27" t="s">
        <v>229</v>
      </c>
      <c r="J27" s="3" t="s">
        <v>177</v>
      </c>
      <c r="K27" t="str">
        <f t="shared" ca="1" si="2"/>
        <v>1242 Pondicherry</v>
      </c>
      <c r="L27">
        <v>14</v>
      </c>
      <c r="M27" t="s">
        <v>188</v>
      </c>
      <c r="N27" t="s">
        <v>193</v>
      </c>
      <c r="O27">
        <v>32632</v>
      </c>
    </row>
    <row r="28" spans="1:15" x14ac:dyDescent="0.25">
      <c r="A28">
        <f t="shared" ca="1" si="3"/>
        <v>167694</v>
      </c>
      <c r="B28" s="1" t="s">
        <v>45</v>
      </c>
      <c r="C28">
        <v>7911043948</v>
      </c>
      <c r="D28" t="str">
        <f t="shared" si="0"/>
        <v>Rodriguez.Christian@gmail.com</v>
      </c>
      <c r="E28" t="s">
        <v>148</v>
      </c>
      <c r="F28" s="2">
        <v>44923</v>
      </c>
      <c r="G28" t="s">
        <v>150</v>
      </c>
      <c r="H28">
        <f t="shared" ca="1" si="1"/>
        <v>1700</v>
      </c>
      <c r="I28" t="s">
        <v>235</v>
      </c>
      <c r="J28" s="3" t="s">
        <v>178</v>
      </c>
      <c r="K28" t="str">
        <f t="shared" ca="1" si="2"/>
        <v>834 Punjab</v>
      </c>
      <c r="L28">
        <v>15</v>
      </c>
      <c r="M28" t="s">
        <v>187</v>
      </c>
      <c r="N28" t="s">
        <v>192</v>
      </c>
      <c r="O28">
        <v>32639</v>
      </c>
    </row>
    <row r="29" spans="1:15" x14ac:dyDescent="0.25">
      <c r="A29">
        <f t="shared" ca="1" si="3"/>
        <v>168657</v>
      </c>
      <c r="B29" s="1" t="s">
        <v>46</v>
      </c>
      <c r="C29">
        <v>6705250366</v>
      </c>
      <c r="D29" t="str">
        <f t="shared" si="0"/>
        <v>Lewis.Dylan@gmail.com</v>
      </c>
      <c r="E29" t="s">
        <v>146</v>
      </c>
      <c r="F29" s="2">
        <v>44747</v>
      </c>
      <c r="G29" t="s">
        <v>151</v>
      </c>
      <c r="H29">
        <f t="shared" ca="1" si="1"/>
        <v>3700</v>
      </c>
      <c r="I29" t="s">
        <v>235</v>
      </c>
      <c r="J29" s="3" t="s">
        <v>179</v>
      </c>
      <c r="K29" t="str">
        <f t="shared" ca="1" si="2"/>
        <v>307 Rajasthan</v>
      </c>
      <c r="L29">
        <v>15</v>
      </c>
      <c r="M29" t="s">
        <v>187</v>
      </c>
      <c r="N29" t="s">
        <v>193</v>
      </c>
      <c r="O29">
        <v>32630</v>
      </c>
    </row>
    <row r="30" spans="1:15" x14ac:dyDescent="0.25">
      <c r="A30">
        <f t="shared" ca="1" si="3"/>
        <v>170292</v>
      </c>
      <c r="B30" s="1" t="s">
        <v>46</v>
      </c>
      <c r="C30">
        <v>8165128824</v>
      </c>
      <c r="D30" t="str">
        <f t="shared" si="0"/>
        <v>Lewis.Dylan@gmail.com</v>
      </c>
      <c r="E30" t="s">
        <v>144</v>
      </c>
      <c r="F30" s="2">
        <v>44944</v>
      </c>
      <c r="G30" t="s">
        <v>150</v>
      </c>
      <c r="H30">
        <f t="shared" ca="1" si="1"/>
        <v>2200</v>
      </c>
      <c r="I30" t="s">
        <v>235</v>
      </c>
      <c r="J30" s="3" t="s">
        <v>180</v>
      </c>
      <c r="K30" t="str">
        <f t="shared" ca="1" si="2"/>
        <v>9136 Sikkim</v>
      </c>
      <c r="L30">
        <v>16</v>
      </c>
      <c r="M30" t="s">
        <v>188</v>
      </c>
      <c r="N30" t="s">
        <v>192</v>
      </c>
      <c r="O30">
        <v>32643</v>
      </c>
    </row>
    <row r="31" spans="1:15" x14ac:dyDescent="0.25">
      <c r="A31">
        <f t="shared" ca="1" si="3"/>
        <v>173020</v>
      </c>
      <c r="B31" s="1" t="s">
        <v>47</v>
      </c>
      <c r="C31">
        <v>4380422188</v>
      </c>
      <c r="D31" t="str">
        <f t="shared" si="0"/>
        <v>Lee.Samuel@gmail.com</v>
      </c>
      <c r="E31" t="s">
        <v>144</v>
      </c>
      <c r="F31" s="2">
        <v>45009</v>
      </c>
      <c r="G31" t="s">
        <v>151</v>
      </c>
      <c r="H31">
        <f t="shared" ca="1" si="1"/>
        <v>4300</v>
      </c>
      <c r="I31" t="s">
        <v>236</v>
      </c>
      <c r="J31" s="3" t="s">
        <v>181</v>
      </c>
      <c r="K31" t="str">
        <f t="shared" ca="1" si="2"/>
        <v>914 Tamil Nadu</v>
      </c>
      <c r="L31">
        <v>17</v>
      </c>
      <c r="M31" t="s">
        <v>188</v>
      </c>
      <c r="N31" t="s">
        <v>193</v>
      </c>
      <c r="O31">
        <v>32643</v>
      </c>
    </row>
    <row r="32" spans="1:15" x14ac:dyDescent="0.25">
      <c r="A32">
        <f t="shared" ca="1" si="3"/>
        <v>173786</v>
      </c>
      <c r="B32" s="1" t="s">
        <v>48</v>
      </c>
      <c r="C32">
        <v>5554915382</v>
      </c>
      <c r="D32" t="str">
        <f t="shared" si="0"/>
        <v>Walker.Benjamin@gmail.com</v>
      </c>
      <c r="E32" t="s">
        <v>144</v>
      </c>
      <c r="F32" s="2">
        <v>44779</v>
      </c>
      <c r="G32" t="s">
        <v>150</v>
      </c>
      <c r="H32">
        <f t="shared" ca="1" si="1"/>
        <v>2100</v>
      </c>
      <c r="I32" t="s">
        <v>234</v>
      </c>
      <c r="J32" s="3" t="s">
        <v>182</v>
      </c>
      <c r="K32" t="str">
        <f t="shared" ca="1" si="2"/>
        <v>2568 Telangana</v>
      </c>
      <c r="L32">
        <v>17</v>
      </c>
      <c r="M32" t="s">
        <v>190</v>
      </c>
      <c r="N32" t="s">
        <v>192</v>
      </c>
      <c r="O32">
        <v>32634</v>
      </c>
    </row>
    <row r="33" spans="1:15" x14ac:dyDescent="0.25">
      <c r="A33">
        <f t="shared" ca="1" si="3"/>
        <v>174454</v>
      </c>
      <c r="B33" s="1" t="s">
        <v>49</v>
      </c>
      <c r="C33">
        <v>3796503837</v>
      </c>
      <c r="D33" t="str">
        <f t="shared" si="0"/>
        <v>Hall.Zachary@gmail.com</v>
      </c>
      <c r="E33" t="s">
        <v>145</v>
      </c>
      <c r="F33" s="2">
        <v>44984</v>
      </c>
      <c r="G33" t="s">
        <v>151</v>
      </c>
      <c r="H33">
        <f t="shared" ca="1" si="1"/>
        <v>3500</v>
      </c>
      <c r="I33" t="s">
        <v>234</v>
      </c>
      <c r="J33" s="3" t="s">
        <v>183</v>
      </c>
      <c r="K33" t="str">
        <f t="shared" ca="1" si="2"/>
        <v>1900 Tripura</v>
      </c>
      <c r="L33">
        <v>17</v>
      </c>
      <c r="M33" t="s">
        <v>188</v>
      </c>
      <c r="N33" t="s">
        <v>193</v>
      </c>
      <c r="O33">
        <v>32628</v>
      </c>
    </row>
    <row r="34" spans="1:15" x14ac:dyDescent="0.25">
      <c r="A34">
        <f t="shared" ca="1" si="3"/>
        <v>177897</v>
      </c>
      <c r="B34" s="1" t="s">
        <v>50</v>
      </c>
      <c r="C34">
        <v>4734236933</v>
      </c>
      <c r="D34" t="str">
        <f t="shared" si="0"/>
        <v>Allen.Nathan@gmail.com</v>
      </c>
      <c r="E34" t="s">
        <v>148</v>
      </c>
      <c r="F34" s="2">
        <v>45042</v>
      </c>
      <c r="G34" t="s">
        <v>150</v>
      </c>
      <c r="H34">
        <f t="shared" ca="1" si="1"/>
        <v>2300</v>
      </c>
      <c r="I34" t="s">
        <v>234</v>
      </c>
      <c r="J34" s="3" t="s">
        <v>184</v>
      </c>
      <c r="K34" t="str">
        <f t="shared" ca="1" si="2"/>
        <v>6065 Uttar Pradesh</v>
      </c>
      <c r="L34">
        <v>15</v>
      </c>
      <c r="M34" t="s">
        <v>187</v>
      </c>
      <c r="N34" t="s">
        <v>192</v>
      </c>
      <c r="O34">
        <v>32636</v>
      </c>
    </row>
    <row r="35" spans="1:15" x14ac:dyDescent="0.25">
      <c r="A35">
        <f t="shared" ca="1" si="3"/>
        <v>178616</v>
      </c>
      <c r="B35" s="1" t="s">
        <v>50</v>
      </c>
      <c r="C35">
        <v>7949066516</v>
      </c>
      <c r="D35" t="str">
        <f t="shared" si="0"/>
        <v>Allen.Nathan@gmail.com</v>
      </c>
      <c r="E35" t="s">
        <v>146</v>
      </c>
      <c r="F35" s="2">
        <v>44701</v>
      </c>
      <c r="G35" t="s">
        <v>151</v>
      </c>
      <c r="H35">
        <f t="shared" ca="1" si="1"/>
        <v>3300</v>
      </c>
      <c r="I35" t="s">
        <v>234</v>
      </c>
      <c r="J35" s="3" t="s">
        <v>185</v>
      </c>
      <c r="K35" t="str">
        <f t="shared" ca="1" si="2"/>
        <v>10414 Uttarakhand</v>
      </c>
      <c r="L35">
        <v>14</v>
      </c>
      <c r="M35" t="s">
        <v>187</v>
      </c>
      <c r="N35" t="s">
        <v>192</v>
      </c>
      <c r="O35">
        <v>32630</v>
      </c>
    </row>
    <row r="36" spans="1:15" x14ac:dyDescent="0.25">
      <c r="A36">
        <f t="shared" ca="1" si="3"/>
        <v>180588</v>
      </c>
      <c r="B36" s="1" t="s">
        <v>51</v>
      </c>
      <c r="C36">
        <v>4727993015</v>
      </c>
      <c r="D36" t="str">
        <f t="shared" si="0"/>
        <v>Young.Logan@gmail.com</v>
      </c>
      <c r="E36" t="s">
        <v>147</v>
      </c>
      <c r="F36" s="2">
        <v>44893</v>
      </c>
      <c r="G36" t="s">
        <v>151</v>
      </c>
      <c r="H36">
        <f t="shared" ca="1" si="1"/>
        <v>2900</v>
      </c>
      <c r="I36" t="s">
        <v>229</v>
      </c>
      <c r="J36" s="3" t="s">
        <v>186</v>
      </c>
      <c r="K36" t="str">
        <f t="shared" ca="1" si="2"/>
        <v>11567 West Bengal</v>
      </c>
      <c r="L36">
        <v>16</v>
      </c>
      <c r="M36" t="s">
        <v>187</v>
      </c>
      <c r="N36" t="s">
        <v>192</v>
      </c>
      <c r="O36">
        <v>32631</v>
      </c>
    </row>
    <row r="37" spans="1:15" x14ac:dyDescent="0.25">
      <c r="A37">
        <f t="shared" ca="1" si="3"/>
        <v>183272</v>
      </c>
      <c r="B37" s="1" t="s">
        <v>52</v>
      </c>
      <c r="C37">
        <v>5177698292</v>
      </c>
      <c r="D37" t="str">
        <f t="shared" si="0"/>
        <v>Hernandez.Justin@gmail.com</v>
      </c>
      <c r="E37" t="s">
        <v>149</v>
      </c>
      <c r="F37" s="2">
        <v>44842</v>
      </c>
      <c r="G37" t="s">
        <v>151</v>
      </c>
      <c r="H37">
        <f t="shared" ca="1" si="1"/>
        <v>2000</v>
      </c>
      <c r="I37" t="s">
        <v>229</v>
      </c>
      <c r="J37" s="3" t="s">
        <v>152</v>
      </c>
      <c r="K37" t="str">
        <f t="shared" ca="1" si="2"/>
        <v>1039 Andhra Pradesh</v>
      </c>
      <c r="L37">
        <v>14</v>
      </c>
      <c r="M37" t="s">
        <v>190</v>
      </c>
      <c r="N37" t="s">
        <v>192</v>
      </c>
      <c r="O37">
        <v>32645</v>
      </c>
    </row>
    <row r="38" spans="1:15" x14ac:dyDescent="0.25">
      <c r="A38">
        <f t="shared" ca="1" si="3"/>
        <v>185230</v>
      </c>
      <c r="B38" s="1" t="s">
        <v>53</v>
      </c>
      <c r="C38">
        <v>4763865811</v>
      </c>
      <c r="D38" t="str">
        <f t="shared" si="0"/>
        <v>King.Gabriel@gmail.com</v>
      </c>
      <c r="E38" t="s">
        <v>144</v>
      </c>
      <c r="F38" s="2">
        <v>44951</v>
      </c>
      <c r="G38" t="s">
        <v>150</v>
      </c>
      <c r="H38">
        <f t="shared" ca="1" si="1"/>
        <v>1900</v>
      </c>
      <c r="I38" t="s">
        <v>236</v>
      </c>
      <c r="J38" s="3" t="s">
        <v>153</v>
      </c>
      <c r="K38" t="str">
        <f t="shared" ca="1" si="2"/>
        <v>3943 Arunachal Pradesh</v>
      </c>
      <c r="L38">
        <v>18</v>
      </c>
      <c r="M38" t="s">
        <v>188</v>
      </c>
      <c r="N38" t="s">
        <v>193</v>
      </c>
      <c r="O38">
        <v>32639</v>
      </c>
    </row>
    <row r="39" spans="1:15" x14ac:dyDescent="0.25">
      <c r="A39">
        <f t="shared" ca="1" si="3"/>
        <v>187895</v>
      </c>
      <c r="B39" s="1" t="s">
        <v>54</v>
      </c>
      <c r="C39">
        <v>5021585901</v>
      </c>
      <c r="D39" t="str">
        <f t="shared" si="0"/>
        <v>Wright.Jose@gmail.com</v>
      </c>
      <c r="E39" t="s">
        <v>144</v>
      </c>
      <c r="F39" s="2">
        <v>45028</v>
      </c>
      <c r="G39" t="s">
        <v>151</v>
      </c>
      <c r="H39">
        <f t="shared" ca="1" si="1"/>
        <v>1700</v>
      </c>
      <c r="I39" t="s">
        <v>230</v>
      </c>
      <c r="J39" s="3" t="s">
        <v>154</v>
      </c>
      <c r="K39" t="str">
        <f t="shared" ca="1" si="2"/>
        <v>10519 Assam</v>
      </c>
      <c r="L39">
        <v>17</v>
      </c>
      <c r="M39" t="s">
        <v>188</v>
      </c>
      <c r="N39" t="s">
        <v>193</v>
      </c>
      <c r="O39">
        <v>32637</v>
      </c>
    </row>
    <row r="40" spans="1:15" x14ac:dyDescent="0.25">
      <c r="A40">
        <f t="shared" ca="1" si="3"/>
        <v>189674</v>
      </c>
      <c r="B40" s="1" t="s">
        <v>54</v>
      </c>
      <c r="C40">
        <v>6552157212</v>
      </c>
      <c r="D40" t="str">
        <f t="shared" si="0"/>
        <v>Wright.Jose@gmail.com</v>
      </c>
      <c r="E40" t="s">
        <v>144</v>
      </c>
      <c r="F40" s="2">
        <v>44918</v>
      </c>
      <c r="G40" t="s">
        <v>150</v>
      </c>
      <c r="H40">
        <f t="shared" ca="1" si="1"/>
        <v>3200</v>
      </c>
      <c r="I40" t="s">
        <v>235</v>
      </c>
      <c r="J40" s="3" t="s">
        <v>155</v>
      </c>
      <c r="K40" t="str">
        <f t="shared" ca="1" si="2"/>
        <v>11208 Bihar</v>
      </c>
      <c r="L40">
        <v>14</v>
      </c>
      <c r="M40" t="s">
        <v>187</v>
      </c>
      <c r="N40" t="s">
        <v>192</v>
      </c>
      <c r="O40">
        <v>32644</v>
      </c>
    </row>
    <row r="41" spans="1:15" x14ac:dyDescent="0.25">
      <c r="A41">
        <f t="shared" ca="1" si="3"/>
        <v>191185</v>
      </c>
      <c r="B41" s="1" t="s">
        <v>55</v>
      </c>
      <c r="C41">
        <v>8490165832</v>
      </c>
      <c r="D41" t="str">
        <f t="shared" si="0"/>
        <v>Lopez.Austin@gmail.com</v>
      </c>
      <c r="E41" t="s">
        <v>146</v>
      </c>
      <c r="F41" s="2">
        <v>44838</v>
      </c>
      <c r="G41" t="s">
        <v>151</v>
      </c>
      <c r="H41">
        <f t="shared" ca="1" si="1"/>
        <v>4300</v>
      </c>
      <c r="I41" t="s">
        <v>234</v>
      </c>
      <c r="J41" s="3" t="s">
        <v>156</v>
      </c>
      <c r="K41" t="str">
        <f t="shared" ca="1" si="2"/>
        <v>2456 Chandigarh</v>
      </c>
      <c r="L41">
        <v>16</v>
      </c>
      <c r="M41" t="s">
        <v>187</v>
      </c>
      <c r="N41" t="s">
        <v>192</v>
      </c>
      <c r="O41">
        <v>32631</v>
      </c>
    </row>
    <row r="42" spans="1:15" x14ac:dyDescent="0.25">
      <c r="A42">
        <f t="shared" ca="1" si="3"/>
        <v>194336</v>
      </c>
      <c r="B42" s="1" t="s">
        <v>56</v>
      </c>
      <c r="C42">
        <v>5981126975</v>
      </c>
      <c r="D42" t="str">
        <f t="shared" si="0"/>
        <v>Hill.Kevin@gmail.com</v>
      </c>
      <c r="E42" t="s">
        <v>147</v>
      </c>
      <c r="F42" s="2">
        <v>44820</v>
      </c>
      <c r="G42" t="s">
        <v>150</v>
      </c>
      <c r="H42">
        <f t="shared" ca="1" si="1"/>
        <v>3500</v>
      </c>
      <c r="I42" t="s">
        <v>234</v>
      </c>
      <c r="J42" s="3" t="s">
        <v>157</v>
      </c>
      <c r="K42" t="str">
        <f t="shared" ca="1" si="2"/>
        <v>54 Chattisgarh</v>
      </c>
      <c r="L42">
        <v>14</v>
      </c>
      <c r="M42" t="s">
        <v>187</v>
      </c>
      <c r="N42" t="s">
        <v>192</v>
      </c>
      <c r="O42">
        <v>32630</v>
      </c>
    </row>
    <row r="43" spans="1:15" x14ac:dyDescent="0.25">
      <c r="A43">
        <f t="shared" ca="1" si="3"/>
        <v>197053</v>
      </c>
      <c r="B43" s="1" t="s">
        <v>55</v>
      </c>
      <c r="C43">
        <v>5800406444</v>
      </c>
      <c r="D43" t="str">
        <f t="shared" si="0"/>
        <v>Lopez.Austin@gmail.com</v>
      </c>
      <c r="E43" t="s">
        <v>149</v>
      </c>
      <c r="F43" s="2">
        <v>44963</v>
      </c>
      <c r="G43" t="s">
        <v>151</v>
      </c>
      <c r="H43">
        <f t="shared" ca="1" si="1"/>
        <v>3500</v>
      </c>
      <c r="I43" t="s">
        <v>235</v>
      </c>
      <c r="J43" s="3" t="s">
        <v>158</v>
      </c>
      <c r="K43" t="str">
        <f t="shared" ca="1" si="2"/>
        <v>4085 Dadra and Nagar Hav.</v>
      </c>
      <c r="L43">
        <v>15</v>
      </c>
      <c r="M43" t="s">
        <v>187</v>
      </c>
      <c r="N43" t="s">
        <v>193</v>
      </c>
      <c r="O43">
        <v>32629</v>
      </c>
    </row>
    <row r="44" spans="1:15" x14ac:dyDescent="0.25">
      <c r="A44">
        <f t="shared" ca="1" si="3"/>
        <v>200308</v>
      </c>
      <c r="B44" s="1" t="s">
        <v>55</v>
      </c>
      <c r="C44">
        <v>6879684330</v>
      </c>
      <c r="D44" t="str">
        <f t="shared" si="0"/>
        <v>Lopez.Austin@gmail.com</v>
      </c>
      <c r="E44" t="s">
        <v>144</v>
      </c>
      <c r="F44" s="2">
        <v>44807</v>
      </c>
      <c r="G44" t="s">
        <v>151</v>
      </c>
      <c r="H44">
        <f t="shared" ca="1" si="1"/>
        <v>3100</v>
      </c>
      <c r="I44" t="s">
        <v>233</v>
      </c>
      <c r="J44" s="3" t="s">
        <v>159</v>
      </c>
      <c r="K44" t="str">
        <f t="shared" ca="1" si="2"/>
        <v>732 Daman and Diu</v>
      </c>
      <c r="L44">
        <v>15</v>
      </c>
      <c r="M44" t="s">
        <v>187</v>
      </c>
      <c r="N44" t="s">
        <v>192</v>
      </c>
      <c r="O44">
        <v>32635</v>
      </c>
    </row>
    <row r="45" spans="1:15" x14ac:dyDescent="0.25">
      <c r="A45">
        <f t="shared" ca="1" si="3"/>
        <v>200948</v>
      </c>
      <c r="B45" s="1" t="s">
        <v>57</v>
      </c>
      <c r="C45">
        <v>8023934210</v>
      </c>
      <c r="D45" t="str">
        <f t="shared" si="0"/>
        <v>Scott.Elijah@gmail.com</v>
      </c>
      <c r="E45" t="s">
        <v>145</v>
      </c>
      <c r="F45" s="2">
        <v>44799</v>
      </c>
      <c r="G45" t="s">
        <v>151</v>
      </c>
      <c r="H45">
        <f t="shared" ca="1" si="1"/>
        <v>2400</v>
      </c>
      <c r="I45" t="s">
        <v>230</v>
      </c>
      <c r="J45" s="3" t="s">
        <v>160</v>
      </c>
      <c r="K45" t="str">
        <f t="shared" ca="1" si="2"/>
        <v>5005 Delhi</v>
      </c>
      <c r="L45">
        <v>17</v>
      </c>
      <c r="M45" t="s">
        <v>187</v>
      </c>
      <c r="N45" t="s">
        <v>193</v>
      </c>
      <c r="O45">
        <v>32635</v>
      </c>
    </row>
    <row r="46" spans="1:15" x14ac:dyDescent="0.25">
      <c r="A46">
        <f t="shared" ca="1" si="3"/>
        <v>204010</v>
      </c>
      <c r="B46" s="1" t="s">
        <v>58</v>
      </c>
      <c r="C46">
        <v>7411178345</v>
      </c>
      <c r="D46" t="str">
        <f t="shared" si="0"/>
        <v>Green.Caleb@gmail.com</v>
      </c>
      <c r="E46" t="s">
        <v>148</v>
      </c>
      <c r="F46" s="2">
        <v>44944</v>
      </c>
      <c r="G46" t="s">
        <v>151</v>
      </c>
      <c r="H46">
        <f t="shared" ca="1" si="1"/>
        <v>2900</v>
      </c>
      <c r="I46" t="s">
        <v>229</v>
      </c>
      <c r="J46" s="3" t="s">
        <v>161</v>
      </c>
      <c r="K46" t="str">
        <f t="shared" ca="1" si="2"/>
        <v>7412 Goa</v>
      </c>
      <c r="L46">
        <v>14</v>
      </c>
      <c r="M46" t="s">
        <v>188</v>
      </c>
      <c r="N46" t="s">
        <v>192</v>
      </c>
      <c r="O46">
        <v>32632</v>
      </c>
    </row>
    <row r="47" spans="1:15" x14ac:dyDescent="0.25">
      <c r="A47">
        <f t="shared" ca="1" si="3"/>
        <v>207435</v>
      </c>
      <c r="B47" s="1" t="s">
        <v>58</v>
      </c>
      <c r="C47">
        <v>4455912076</v>
      </c>
      <c r="D47" t="str">
        <f t="shared" si="0"/>
        <v>Green.Caleb@gmail.com</v>
      </c>
      <c r="E47" t="s">
        <v>146</v>
      </c>
      <c r="F47" s="2">
        <v>44835</v>
      </c>
      <c r="G47" t="s">
        <v>151</v>
      </c>
      <c r="H47">
        <f t="shared" ca="1" si="1"/>
        <v>2200</v>
      </c>
      <c r="I47" t="s">
        <v>229</v>
      </c>
      <c r="J47" s="3" t="s">
        <v>162</v>
      </c>
      <c r="K47" t="str">
        <f t="shared" ca="1" si="2"/>
        <v>5125 Gujarat</v>
      </c>
      <c r="L47">
        <v>16</v>
      </c>
      <c r="M47" t="s">
        <v>187</v>
      </c>
      <c r="N47" t="s">
        <v>193</v>
      </c>
      <c r="O47">
        <v>32631</v>
      </c>
    </row>
    <row r="48" spans="1:15" x14ac:dyDescent="0.25">
      <c r="A48">
        <f t="shared" ca="1" si="3"/>
        <v>209383</v>
      </c>
      <c r="B48" s="1" t="s">
        <v>59</v>
      </c>
      <c r="C48">
        <v>7120829798</v>
      </c>
      <c r="D48" t="str">
        <f t="shared" si="0"/>
        <v>Adams.Robert@gmail.com</v>
      </c>
      <c r="E48" t="s">
        <v>147</v>
      </c>
      <c r="F48" s="2">
        <v>44703</v>
      </c>
      <c r="G48" t="s">
        <v>150</v>
      </c>
      <c r="H48">
        <f t="shared" ca="1" si="1"/>
        <v>1800</v>
      </c>
      <c r="I48" t="s">
        <v>229</v>
      </c>
      <c r="J48" s="3" t="s">
        <v>163</v>
      </c>
      <c r="K48" t="str">
        <f t="shared" ca="1" si="2"/>
        <v>9594 Haryana</v>
      </c>
      <c r="L48">
        <v>16</v>
      </c>
      <c r="M48" t="s">
        <v>187</v>
      </c>
      <c r="N48" t="s">
        <v>192</v>
      </c>
      <c r="O48">
        <v>32633</v>
      </c>
    </row>
    <row r="49" spans="1:15" x14ac:dyDescent="0.25">
      <c r="A49">
        <f t="shared" ca="1" si="3"/>
        <v>210492</v>
      </c>
      <c r="B49" s="1" t="s">
        <v>36</v>
      </c>
      <c r="C49">
        <v>6470475319</v>
      </c>
      <c r="D49" t="str">
        <f t="shared" si="0"/>
        <v>Jackson.Alexander@gmail.com</v>
      </c>
      <c r="E49" t="s">
        <v>149</v>
      </c>
      <c r="F49" s="2">
        <v>44802</v>
      </c>
      <c r="G49" t="s">
        <v>151</v>
      </c>
      <c r="H49">
        <f t="shared" ca="1" si="1"/>
        <v>3400</v>
      </c>
      <c r="I49" t="s">
        <v>230</v>
      </c>
      <c r="J49" s="3" t="s">
        <v>164</v>
      </c>
      <c r="K49" t="str">
        <f t="shared" ca="1" si="2"/>
        <v>10513 Himachal Pradesh</v>
      </c>
      <c r="L49">
        <v>17</v>
      </c>
      <c r="M49" t="s">
        <v>187</v>
      </c>
      <c r="N49" t="s">
        <v>193</v>
      </c>
      <c r="O49">
        <v>32632</v>
      </c>
    </row>
    <row r="50" spans="1:15" x14ac:dyDescent="0.25">
      <c r="A50">
        <f t="shared" ca="1" si="3"/>
        <v>212772</v>
      </c>
      <c r="B50" s="1" t="s">
        <v>36</v>
      </c>
      <c r="C50">
        <v>4086766643</v>
      </c>
      <c r="D50" t="str">
        <f t="shared" si="0"/>
        <v>Jackson.Alexander@gmail.com</v>
      </c>
      <c r="E50" t="s">
        <v>144</v>
      </c>
      <c r="F50" s="2">
        <v>45009</v>
      </c>
      <c r="G50" t="s">
        <v>150</v>
      </c>
      <c r="H50">
        <f t="shared" ca="1" si="1"/>
        <v>4100</v>
      </c>
      <c r="I50" t="s">
        <v>234</v>
      </c>
      <c r="J50" s="3" t="s">
        <v>165</v>
      </c>
      <c r="K50" t="str">
        <f t="shared" ca="1" si="2"/>
        <v>441 Jammu and Kashmir</v>
      </c>
      <c r="L50">
        <v>18</v>
      </c>
      <c r="M50" t="s">
        <v>187</v>
      </c>
      <c r="N50" t="s">
        <v>193</v>
      </c>
      <c r="O50">
        <v>32633</v>
      </c>
    </row>
    <row r="51" spans="1:15" x14ac:dyDescent="0.25">
      <c r="A51">
        <f t="shared" ca="1" si="3"/>
        <v>216264</v>
      </c>
      <c r="B51" s="1" t="s">
        <v>60</v>
      </c>
      <c r="C51">
        <v>7592747007</v>
      </c>
      <c r="D51" t="str">
        <f t="shared" si="0"/>
        <v>Baker.Thomas@gmail.com</v>
      </c>
      <c r="E51" t="s">
        <v>145</v>
      </c>
      <c r="F51" s="2">
        <v>44763</v>
      </c>
      <c r="G51" t="s">
        <v>151</v>
      </c>
      <c r="H51">
        <f t="shared" ca="1" si="1"/>
        <v>3800</v>
      </c>
      <c r="I51" t="s">
        <v>234</v>
      </c>
      <c r="J51" s="3" t="s">
        <v>166</v>
      </c>
      <c r="K51" t="str">
        <f t="shared" ca="1" si="2"/>
        <v>9779 Jharkhand</v>
      </c>
      <c r="L51">
        <v>18</v>
      </c>
      <c r="M51" t="s">
        <v>187</v>
      </c>
      <c r="N51" t="s">
        <v>193</v>
      </c>
      <c r="O51">
        <v>32633</v>
      </c>
    </row>
    <row r="52" spans="1:15" x14ac:dyDescent="0.25">
      <c r="A52">
        <f t="shared" ca="1" si="3"/>
        <v>219622</v>
      </c>
      <c r="B52" s="1" t="s">
        <v>60</v>
      </c>
      <c r="C52">
        <v>8398610571</v>
      </c>
      <c r="D52" t="str">
        <f t="shared" si="0"/>
        <v>Baker.Thomas@gmail.com</v>
      </c>
      <c r="E52" t="s">
        <v>144</v>
      </c>
      <c r="F52" s="2">
        <v>44960</v>
      </c>
      <c r="G52" t="s">
        <v>150</v>
      </c>
      <c r="H52">
        <f t="shared" ca="1" si="1"/>
        <v>2400</v>
      </c>
      <c r="I52" t="s">
        <v>230</v>
      </c>
      <c r="J52" s="3" t="s">
        <v>167</v>
      </c>
      <c r="K52" t="str">
        <f t="shared" ca="1" si="2"/>
        <v>5078 Karnataka</v>
      </c>
      <c r="L52">
        <v>15</v>
      </c>
      <c r="M52" t="s">
        <v>189</v>
      </c>
      <c r="N52" t="s">
        <v>193</v>
      </c>
      <c r="O52">
        <v>32632</v>
      </c>
    </row>
    <row r="53" spans="1:15" x14ac:dyDescent="0.25">
      <c r="A53">
        <f t="shared" ca="1" si="3"/>
        <v>222300</v>
      </c>
      <c r="B53" s="1" t="s">
        <v>60</v>
      </c>
      <c r="C53">
        <v>7515927649</v>
      </c>
      <c r="D53" t="str">
        <f t="shared" si="0"/>
        <v>Baker.Thomas@gmail.com</v>
      </c>
      <c r="E53" t="s">
        <v>144</v>
      </c>
      <c r="F53" s="2">
        <v>44749</v>
      </c>
      <c r="G53" t="s">
        <v>151</v>
      </c>
      <c r="H53">
        <f t="shared" ca="1" si="1"/>
        <v>4500</v>
      </c>
      <c r="I53" t="s">
        <v>230</v>
      </c>
      <c r="J53" s="3" t="s">
        <v>168</v>
      </c>
      <c r="K53" t="str">
        <f t="shared" ca="1" si="2"/>
        <v>7782 Kerala</v>
      </c>
      <c r="L53">
        <v>16</v>
      </c>
      <c r="M53" t="s">
        <v>188</v>
      </c>
      <c r="N53" t="s">
        <v>192</v>
      </c>
      <c r="O53">
        <v>32641</v>
      </c>
    </row>
    <row r="54" spans="1:15" x14ac:dyDescent="0.25">
      <c r="A54">
        <f t="shared" ca="1" si="3"/>
        <v>225699</v>
      </c>
      <c r="B54" s="1" t="s">
        <v>61</v>
      </c>
      <c r="C54">
        <v>9162561025</v>
      </c>
      <c r="D54" t="str">
        <f t="shared" si="0"/>
        <v>Gonzalez.Jordan@gmail.com</v>
      </c>
      <c r="E54" t="s">
        <v>144</v>
      </c>
      <c r="F54" s="2">
        <v>45019</v>
      </c>
      <c r="G54" t="s">
        <v>150</v>
      </c>
      <c r="H54">
        <f t="shared" ca="1" si="1"/>
        <v>4000</v>
      </c>
      <c r="I54" t="s">
        <v>233</v>
      </c>
      <c r="J54" s="3" t="s">
        <v>169</v>
      </c>
      <c r="K54" t="str">
        <f t="shared" ca="1" si="2"/>
        <v>8185 Lakshadweep</v>
      </c>
      <c r="L54">
        <v>16</v>
      </c>
      <c r="M54" t="s">
        <v>188</v>
      </c>
      <c r="N54" t="s">
        <v>192</v>
      </c>
      <c r="O54">
        <v>32634</v>
      </c>
    </row>
    <row r="55" spans="1:15" x14ac:dyDescent="0.25">
      <c r="A55">
        <f t="shared" ca="1" si="3"/>
        <v>228560</v>
      </c>
      <c r="B55" s="1" t="s">
        <v>61</v>
      </c>
      <c r="C55">
        <v>8083096119</v>
      </c>
      <c r="D55" t="str">
        <f t="shared" si="0"/>
        <v>Gonzalez.Jordan@gmail.com</v>
      </c>
      <c r="E55" t="s">
        <v>149</v>
      </c>
      <c r="F55" s="2">
        <v>44698</v>
      </c>
      <c r="G55" t="s">
        <v>151</v>
      </c>
      <c r="H55">
        <f t="shared" ca="1" si="1"/>
        <v>3000</v>
      </c>
      <c r="I55" t="s">
        <v>233</v>
      </c>
      <c r="J55" s="3" t="s">
        <v>170</v>
      </c>
      <c r="K55" t="str">
        <f t="shared" ca="1" si="2"/>
        <v>859 Madhya Pradesh</v>
      </c>
      <c r="L55">
        <v>14</v>
      </c>
      <c r="M55" t="s">
        <v>187</v>
      </c>
      <c r="N55" t="s">
        <v>193</v>
      </c>
      <c r="O55">
        <v>32628</v>
      </c>
    </row>
    <row r="56" spans="1:15" x14ac:dyDescent="0.25">
      <c r="A56">
        <f t="shared" ca="1" si="3"/>
        <v>230233</v>
      </c>
      <c r="B56" s="1" t="s">
        <v>36</v>
      </c>
      <c r="C56">
        <v>9177956702</v>
      </c>
      <c r="D56" t="str">
        <f t="shared" si="0"/>
        <v>Jackson.Alexander@gmail.com</v>
      </c>
      <c r="E56" t="s">
        <v>144</v>
      </c>
      <c r="F56" s="2">
        <v>44931</v>
      </c>
      <c r="G56" t="s">
        <v>150</v>
      </c>
      <c r="H56">
        <f t="shared" ca="1" si="1"/>
        <v>1900</v>
      </c>
      <c r="I56" t="s">
        <v>234</v>
      </c>
      <c r="J56" s="3" t="s">
        <v>171</v>
      </c>
      <c r="K56" t="str">
        <f t="shared" ca="1" si="2"/>
        <v>9708 Maharashtra</v>
      </c>
      <c r="L56">
        <v>14</v>
      </c>
      <c r="M56" t="s">
        <v>191</v>
      </c>
      <c r="N56" t="s">
        <v>192</v>
      </c>
      <c r="O56">
        <v>32643</v>
      </c>
    </row>
    <row r="57" spans="1:15" x14ac:dyDescent="0.25">
      <c r="A57">
        <f t="shared" ca="1" si="3"/>
        <v>232884</v>
      </c>
      <c r="B57" s="1" t="s">
        <v>62</v>
      </c>
      <c r="C57">
        <v>7128746598</v>
      </c>
      <c r="D57" t="str">
        <f t="shared" si="0"/>
        <v>Nelson.Cameron@gmail.com</v>
      </c>
      <c r="E57" t="s">
        <v>145</v>
      </c>
      <c r="F57" s="2">
        <v>44861</v>
      </c>
      <c r="G57" t="s">
        <v>151</v>
      </c>
      <c r="H57">
        <f t="shared" ca="1" si="1"/>
        <v>2700</v>
      </c>
      <c r="I57" t="s">
        <v>234</v>
      </c>
      <c r="J57" s="3" t="s">
        <v>172</v>
      </c>
      <c r="K57" t="str">
        <f t="shared" ca="1" si="2"/>
        <v>12248 Manipur</v>
      </c>
      <c r="L57">
        <v>15</v>
      </c>
      <c r="M57" t="s">
        <v>188</v>
      </c>
      <c r="N57" t="s">
        <v>192</v>
      </c>
      <c r="O57">
        <v>32642</v>
      </c>
    </row>
    <row r="58" spans="1:15" x14ac:dyDescent="0.25">
      <c r="A58">
        <f t="shared" ca="1" si="3"/>
        <v>234352</v>
      </c>
      <c r="B58" s="1" t="s">
        <v>63</v>
      </c>
      <c r="C58">
        <v>6182012354</v>
      </c>
      <c r="D58" t="str">
        <f t="shared" si="0"/>
        <v>Carter.Jack@gmail.com</v>
      </c>
      <c r="E58" t="s">
        <v>148</v>
      </c>
      <c r="F58" s="2">
        <v>44775</v>
      </c>
      <c r="G58" t="s">
        <v>151</v>
      </c>
      <c r="H58">
        <f t="shared" ca="1" si="1"/>
        <v>4200</v>
      </c>
      <c r="I58" t="s">
        <v>234</v>
      </c>
      <c r="J58" s="3" t="s">
        <v>173</v>
      </c>
      <c r="K58" t="str">
        <f t="shared" ca="1" si="2"/>
        <v>358 Megalaya</v>
      </c>
      <c r="L58">
        <v>14</v>
      </c>
      <c r="M58" t="s">
        <v>188</v>
      </c>
      <c r="N58" t="s">
        <v>192</v>
      </c>
      <c r="O58">
        <v>32629</v>
      </c>
    </row>
    <row r="59" spans="1:15" x14ac:dyDescent="0.25">
      <c r="A59">
        <f t="shared" ca="1" si="3"/>
        <v>236188</v>
      </c>
      <c r="B59" s="1" t="s">
        <v>64</v>
      </c>
      <c r="C59">
        <v>4671271639</v>
      </c>
      <c r="D59" t="str">
        <f t="shared" si="0"/>
        <v>Mitchell.Hunter@gmail.com</v>
      </c>
      <c r="E59" t="s">
        <v>146</v>
      </c>
      <c r="F59" s="2">
        <v>44916</v>
      </c>
      <c r="G59" t="s">
        <v>151</v>
      </c>
      <c r="H59">
        <f t="shared" ca="1" si="1"/>
        <v>2700</v>
      </c>
      <c r="I59" t="s">
        <v>230</v>
      </c>
      <c r="J59" s="3" t="s">
        <v>174</v>
      </c>
      <c r="K59" t="str">
        <f t="shared" ca="1" si="2"/>
        <v>5686 Mizoram</v>
      </c>
      <c r="L59">
        <v>15</v>
      </c>
      <c r="M59" t="s">
        <v>188</v>
      </c>
      <c r="N59" t="s">
        <v>193</v>
      </c>
      <c r="O59">
        <v>32635</v>
      </c>
    </row>
    <row r="60" spans="1:15" x14ac:dyDescent="0.25">
      <c r="A60">
        <f t="shared" ca="1" si="3"/>
        <v>238231</v>
      </c>
      <c r="B60" s="1" t="s">
        <v>40</v>
      </c>
      <c r="C60">
        <v>4310956457</v>
      </c>
      <c r="D60" t="str">
        <f t="shared" si="0"/>
        <v>Thompson.James@gmail.com</v>
      </c>
      <c r="E60" t="s">
        <v>147</v>
      </c>
      <c r="F60" s="2">
        <v>44968</v>
      </c>
      <c r="G60" t="s">
        <v>151</v>
      </c>
      <c r="H60">
        <f t="shared" ca="1" si="1"/>
        <v>3700</v>
      </c>
      <c r="I60" t="s">
        <v>230</v>
      </c>
      <c r="J60" s="3" t="s">
        <v>175</v>
      </c>
      <c r="K60" t="str">
        <f t="shared" ca="1" si="2"/>
        <v>11149 Nagaland</v>
      </c>
      <c r="L60">
        <v>17</v>
      </c>
      <c r="M60" t="s">
        <v>188</v>
      </c>
      <c r="N60" t="s">
        <v>192</v>
      </c>
      <c r="O60">
        <v>32638</v>
      </c>
    </row>
    <row r="61" spans="1:15" x14ac:dyDescent="0.25">
      <c r="A61">
        <f t="shared" ca="1" si="3"/>
        <v>239207</v>
      </c>
      <c r="B61" s="1" t="s">
        <v>65</v>
      </c>
      <c r="C61">
        <v>5038460500</v>
      </c>
      <c r="D61" t="str">
        <f t="shared" si="0"/>
        <v>Perez.Jackson@gmail.com</v>
      </c>
      <c r="E61" t="s">
        <v>149</v>
      </c>
      <c r="F61" s="2">
        <v>44954</v>
      </c>
      <c r="G61" t="s">
        <v>151</v>
      </c>
      <c r="H61">
        <f t="shared" ca="1" si="1"/>
        <v>2900</v>
      </c>
      <c r="I61" t="s">
        <v>231</v>
      </c>
      <c r="J61" s="3" t="s">
        <v>176</v>
      </c>
      <c r="K61" t="str">
        <f t="shared" ca="1" si="2"/>
        <v>7197 Odisha</v>
      </c>
      <c r="L61">
        <v>14</v>
      </c>
      <c r="M61" t="s">
        <v>187</v>
      </c>
      <c r="N61" t="s">
        <v>192</v>
      </c>
      <c r="O61">
        <v>32628</v>
      </c>
    </row>
    <row r="62" spans="1:15" x14ac:dyDescent="0.25">
      <c r="A62">
        <f t="shared" ca="1" si="3"/>
        <v>242068</v>
      </c>
      <c r="B62" s="1" t="s">
        <v>66</v>
      </c>
      <c r="C62">
        <v>5227138735</v>
      </c>
      <c r="D62" t="str">
        <f t="shared" si="0"/>
        <v>Roberts.Angel@gmail.com</v>
      </c>
      <c r="E62" t="s">
        <v>144</v>
      </c>
      <c r="F62" s="2">
        <v>45052</v>
      </c>
      <c r="G62" t="s">
        <v>150</v>
      </c>
      <c r="H62">
        <f t="shared" ca="1" si="1"/>
        <v>3800</v>
      </c>
      <c r="I62" t="s">
        <v>229</v>
      </c>
      <c r="J62" s="3" t="s">
        <v>177</v>
      </c>
      <c r="K62" t="str">
        <f t="shared" ca="1" si="2"/>
        <v>9960 Pondicherry</v>
      </c>
      <c r="L62">
        <v>16</v>
      </c>
      <c r="M62" t="s">
        <v>188</v>
      </c>
      <c r="N62" t="s">
        <v>192</v>
      </c>
      <c r="O62">
        <v>32629</v>
      </c>
    </row>
    <row r="63" spans="1:15" x14ac:dyDescent="0.25">
      <c r="A63">
        <f t="shared" ca="1" si="3"/>
        <v>243933</v>
      </c>
      <c r="B63" s="1" t="s">
        <v>67</v>
      </c>
      <c r="C63">
        <v>5127989880</v>
      </c>
      <c r="D63" t="str">
        <f t="shared" si="0"/>
        <v>Turner.Isaiah@gmail.com</v>
      </c>
      <c r="E63" t="s">
        <v>145</v>
      </c>
      <c r="F63" s="2">
        <v>45021</v>
      </c>
      <c r="G63" t="s">
        <v>151</v>
      </c>
      <c r="H63">
        <f t="shared" ca="1" si="1"/>
        <v>4400</v>
      </c>
      <c r="I63" t="s">
        <v>235</v>
      </c>
      <c r="J63" s="3" t="s">
        <v>178</v>
      </c>
      <c r="K63" t="str">
        <f t="shared" ca="1" si="2"/>
        <v>12236 Punjab</v>
      </c>
      <c r="L63">
        <v>15</v>
      </c>
      <c r="M63" t="s">
        <v>187</v>
      </c>
      <c r="N63" t="s">
        <v>192</v>
      </c>
      <c r="O63">
        <v>32633</v>
      </c>
    </row>
    <row r="64" spans="1:15" x14ac:dyDescent="0.25">
      <c r="A64">
        <f t="shared" ca="1" si="3"/>
        <v>244535</v>
      </c>
      <c r="B64" s="1" t="s">
        <v>68</v>
      </c>
      <c r="C64">
        <v>5115019625</v>
      </c>
      <c r="D64" t="str">
        <f t="shared" si="0"/>
        <v>Phillips.Evan@gmail.com</v>
      </c>
      <c r="E64" t="s">
        <v>148</v>
      </c>
      <c r="F64" s="2">
        <v>44712</v>
      </c>
      <c r="G64" t="s">
        <v>150</v>
      </c>
      <c r="H64">
        <f t="shared" ca="1" si="1"/>
        <v>1900</v>
      </c>
      <c r="I64" t="s">
        <v>235</v>
      </c>
      <c r="J64" s="3" t="s">
        <v>179</v>
      </c>
      <c r="K64" t="str">
        <f t="shared" ca="1" si="2"/>
        <v>2695 Rajasthan</v>
      </c>
      <c r="L64">
        <v>18</v>
      </c>
      <c r="M64" t="s">
        <v>187</v>
      </c>
      <c r="N64" t="s">
        <v>192</v>
      </c>
      <c r="O64">
        <v>32638</v>
      </c>
    </row>
    <row r="65" spans="1:15" x14ac:dyDescent="0.25">
      <c r="A65">
        <f t="shared" ca="1" si="3"/>
        <v>247278</v>
      </c>
      <c r="B65" s="1" t="s">
        <v>69</v>
      </c>
      <c r="C65">
        <v>7793334813</v>
      </c>
      <c r="D65" t="str">
        <f t="shared" si="0"/>
        <v>Campbell.Isaac@gmail.com</v>
      </c>
      <c r="E65" t="s">
        <v>146</v>
      </c>
      <c r="F65" s="2">
        <v>44910</v>
      </c>
      <c r="G65" t="s">
        <v>151</v>
      </c>
      <c r="H65">
        <f t="shared" ca="1" si="1"/>
        <v>3300</v>
      </c>
      <c r="I65" t="s">
        <v>236</v>
      </c>
      <c r="J65" s="3" t="s">
        <v>180</v>
      </c>
      <c r="K65" t="str">
        <f t="shared" ca="1" si="2"/>
        <v>8740 Sikkim</v>
      </c>
      <c r="L65">
        <v>16</v>
      </c>
      <c r="M65" t="s">
        <v>188</v>
      </c>
      <c r="N65" t="s">
        <v>192</v>
      </c>
      <c r="O65">
        <v>32634</v>
      </c>
    </row>
    <row r="66" spans="1:15" x14ac:dyDescent="0.25">
      <c r="A66">
        <f t="shared" ca="1" si="3"/>
        <v>247533</v>
      </c>
      <c r="B66" s="1" t="s">
        <v>70</v>
      </c>
      <c r="C66">
        <v>8943542723</v>
      </c>
      <c r="D66" t="str">
        <f t="shared" si="0"/>
        <v>Parker.Mason@gmail.com</v>
      </c>
      <c r="E66" t="s">
        <v>144</v>
      </c>
      <c r="F66" s="2">
        <v>44774</v>
      </c>
      <c r="G66" t="s">
        <v>150</v>
      </c>
      <c r="H66">
        <f t="shared" ca="1" si="1"/>
        <v>3700</v>
      </c>
      <c r="I66" t="s">
        <v>231</v>
      </c>
      <c r="J66" s="3" t="s">
        <v>181</v>
      </c>
      <c r="K66" t="str">
        <f t="shared" ca="1" si="2"/>
        <v>5495 Tamil Nadu</v>
      </c>
      <c r="L66">
        <v>18</v>
      </c>
      <c r="M66" t="s">
        <v>188</v>
      </c>
      <c r="N66" t="s">
        <v>192</v>
      </c>
      <c r="O66">
        <v>32635</v>
      </c>
    </row>
    <row r="67" spans="1:15" x14ac:dyDescent="0.25">
      <c r="A67">
        <f t="shared" ca="1" si="3"/>
        <v>250315</v>
      </c>
      <c r="B67" s="1" t="s">
        <v>70</v>
      </c>
      <c r="C67">
        <v>3902130728</v>
      </c>
      <c r="D67" t="str">
        <f t="shared" ref="D67:D130" si="4">_xlfn.CONCAT(SUBSTITUTE(B67,",","."),"@gmail.com")</f>
        <v>Parker.Mason@gmail.com</v>
      </c>
      <c r="E67" t="s">
        <v>144</v>
      </c>
      <c r="F67" s="2">
        <v>45041</v>
      </c>
      <c r="G67" t="s">
        <v>151</v>
      </c>
      <c r="H67">
        <f t="shared" ref="H67:H130" ca="1" si="5">ROUND(RANDBETWEEN(1500,4500),-2)</f>
        <v>2400</v>
      </c>
      <c r="I67" t="s">
        <v>231</v>
      </c>
      <c r="J67" s="3" t="s">
        <v>182</v>
      </c>
      <c r="K67" t="str">
        <f t="shared" ref="K67:K130" ca="1" si="6">_xlfn.CONCAT(RANDBETWEEN(25,12478)," ",J67)</f>
        <v>1898 Telangana</v>
      </c>
      <c r="L67">
        <v>15</v>
      </c>
      <c r="M67" t="s">
        <v>190</v>
      </c>
      <c r="N67" t="s">
        <v>193</v>
      </c>
      <c r="O67">
        <v>32641</v>
      </c>
    </row>
    <row r="68" spans="1:15" x14ac:dyDescent="0.25">
      <c r="A68">
        <f t="shared" ref="A68:A131" ca="1" si="7">A67+RANDBETWEEN(250,3500)</f>
        <v>253068</v>
      </c>
      <c r="B68" s="1" t="s">
        <v>71</v>
      </c>
      <c r="C68">
        <v>4176243959</v>
      </c>
      <c r="D68" t="str">
        <f t="shared" si="4"/>
        <v>Evans.Luke@gmail.com</v>
      </c>
      <c r="E68" t="s">
        <v>144</v>
      </c>
      <c r="F68" s="2">
        <v>44896</v>
      </c>
      <c r="G68" t="s">
        <v>151</v>
      </c>
      <c r="H68">
        <f t="shared" ca="1" si="5"/>
        <v>2800</v>
      </c>
      <c r="I68" t="s">
        <v>231</v>
      </c>
      <c r="J68" s="3" t="s">
        <v>183</v>
      </c>
      <c r="K68" t="str">
        <f t="shared" ca="1" si="6"/>
        <v>11875 Tripura</v>
      </c>
      <c r="L68">
        <v>17</v>
      </c>
      <c r="M68" t="s">
        <v>188</v>
      </c>
      <c r="N68" t="s">
        <v>192</v>
      </c>
      <c r="O68">
        <v>32641</v>
      </c>
    </row>
    <row r="69" spans="1:15" x14ac:dyDescent="0.25">
      <c r="A69">
        <f t="shared" ca="1" si="7"/>
        <v>255296</v>
      </c>
      <c r="B69" s="1" t="s">
        <v>72</v>
      </c>
      <c r="C69">
        <v>5651000912</v>
      </c>
      <c r="D69" t="str">
        <f t="shared" si="4"/>
        <v>Edwards.Jason@gmail.com</v>
      </c>
      <c r="E69" t="s">
        <v>145</v>
      </c>
      <c r="F69" s="2">
        <v>44986</v>
      </c>
      <c r="G69" t="s">
        <v>151</v>
      </c>
      <c r="H69">
        <f t="shared" ca="1" si="5"/>
        <v>2200</v>
      </c>
      <c r="I69" t="s">
        <v>234</v>
      </c>
      <c r="J69" s="3" t="s">
        <v>184</v>
      </c>
      <c r="K69" t="str">
        <f t="shared" ca="1" si="6"/>
        <v>3446 Uttar Pradesh</v>
      </c>
      <c r="L69">
        <v>18</v>
      </c>
      <c r="M69" t="s">
        <v>187</v>
      </c>
      <c r="N69" t="s">
        <v>193</v>
      </c>
      <c r="O69">
        <v>32641</v>
      </c>
    </row>
    <row r="70" spans="1:15" x14ac:dyDescent="0.25">
      <c r="A70">
        <f t="shared" ca="1" si="7"/>
        <v>257165</v>
      </c>
      <c r="B70" s="1" t="s">
        <v>73</v>
      </c>
      <c r="C70">
        <v>9197951468</v>
      </c>
      <c r="D70" t="str">
        <f t="shared" si="4"/>
        <v>Collins.Gavin@gmail.com</v>
      </c>
      <c r="E70" t="s">
        <v>148</v>
      </c>
      <c r="F70" s="2">
        <v>44736</v>
      </c>
      <c r="G70" t="s">
        <v>150</v>
      </c>
      <c r="H70">
        <f t="shared" ca="1" si="5"/>
        <v>4100</v>
      </c>
      <c r="I70" t="s">
        <v>234</v>
      </c>
      <c r="J70" s="3" t="s">
        <v>185</v>
      </c>
      <c r="K70" t="str">
        <f t="shared" ca="1" si="6"/>
        <v>2291 Uttarakhand</v>
      </c>
      <c r="L70">
        <v>14</v>
      </c>
      <c r="M70" t="s">
        <v>187</v>
      </c>
      <c r="N70" t="s">
        <v>192</v>
      </c>
      <c r="O70">
        <v>32634</v>
      </c>
    </row>
    <row r="71" spans="1:15" x14ac:dyDescent="0.25">
      <c r="A71">
        <f t="shared" ca="1" si="7"/>
        <v>259392</v>
      </c>
      <c r="B71" s="1" t="s">
        <v>73</v>
      </c>
      <c r="C71">
        <v>8385034403</v>
      </c>
      <c r="D71" t="str">
        <f t="shared" si="4"/>
        <v>Collins.Gavin@gmail.com</v>
      </c>
      <c r="E71" t="s">
        <v>146</v>
      </c>
      <c r="F71" s="2">
        <v>44971</v>
      </c>
      <c r="G71" t="s">
        <v>151</v>
      </c>
      <c r="H71">
        <f t="shared" ca="1" si="5"/>
        <v>4200</v>
      </c>
      <c r="I71" t="s">
        <v>234</v>
      </c>
      <c r="J71" s="3" t="s">
        <v>186</v>
      </c>
      <c r="K71" t="str">
        <f t="shared" ca="1" si="6"/>
        <v>7465 West Bengal</v>
      </c>
      <c r="L71">
        <v>18</v>
      </c>
      <c r="M71" t="s">
        <v>187</v>
      </c>
      <c r="N71" t="s">
        <v>193</v>
      </c>
      <c r="O71">
        <v>32625</v>
      </c>
    </row>
    <row r="72" spans="1:15" x14ac:dyDescent="0.25">
      <c r="A72">
        <f t="shared" ca="1" si="7"/>
        <v>261140</v>
      </c>
      <c r="B72" s="1" t="s">
        <v>73</v>
      </c>
      <c r="C72">
        <v>5756933848</v>
      </c>
      <c r="D72" t="str">
        <f t="shared" si="4"/>
        <v>Collins.Gavin@gmail.com</v>
      </c>
      <c r="E72" t="s">
        <v>147</v>
      </c>
      <c r="F72" s="2">
        <v>45019</v>
      </c>
      <c r="G72" t="s">
        <v>150</v>
      </c>
      <c r="H72">
        <f t="shared" ca="1" si="5"/>
        <v>2800</v>
      </c>
      <c r="I72" t="s">
        <v>234</v>
      </c>
      <c r="J72" s="3" t="s">
        <v>152</v>
      </c>
      <c r="K72" t="str">
        <f t="shared" ca="1" si="6"/>
        <v>12129 Andhra Pradesh</v>
      </c>
      <c r="L72">
        <v>16</v>
      </c>
      <c r="M72" t="s">
        <v>190</v>
      </c>
      <c r="N72" t="s">
        <v>192</v>
      </c>
      <c r="O72">
        <v>32640</v>
      </c>
    </row>
    <row r="73" spans="1:15" x14ac:dyDescent="0.25">
      <c r="A73">
        <f t="shared" ca="1" si="7"/>
        <v>263639</v>
      </c>
      <c r="B73" s="1" t="s">
        <v>73</v>
      </c>
      <c r="C73">
        <v>9355019524</v>
      </c>
      <c r="D73" t="str">
        <f t="shared" si="4"/>
        <v>Collins.Gavin@gmail.com</v>
      </c>
      <c r="E73" t="s">
        <v>149</v>
      </c>
      <c r="F73" s="2">
        <v>44897</v>
      </c>
      <c r="G73" t="s">
        <v>151</v>
      </c>
      <c r="H73">
        <f t="shared" ca="1" si="5"/>
        <v>2200</v>
      </c>
      <c r="I73" t="s">
        <v>229</v>
      </c>
      <c r="J73" s="3" t="s">
        <v>153</v>
      </c>
      <c r="K73" t="str">
        <f t="shared" ca="1" si="6"/>
        <v>11537 Arunachal Pradesh</v>
      </c>
      <c r="L73">
        <v>18</v>
      </c>
      <c r="M73" t="s">
        <v>188</v>
      </c>
      <c r="N73" t="s">
        <v>193</v>
      </c>
      <c r="O73">
        <v>32636</v>
      </c>
    </row>
    <row r="74" spans="1:15" x14ac:dyDescent="0.25">
      <c r="A74">
        <f t="shared" ca="1" si="7"/>
        <v>264999</v>
      </c>
      <c r="B74" s="1" t="s">
        <v>74</v>
      </c>
      <c r="C74">
        <v>6713760245</v>
      </c>
      <c r="D74" t="str">
        <f t="shared" si="4"/>
        <v>Stewart.Jayden@gmail.com</v>
      </c>
      <c r="E74" t="s">
        <v>144</v>
      </c>
      <c r="F74" s="2">
        <v>45001</v>
      </c>
      <c r="G74" t="s">
        <v>150</v>
      </c>
      <c r="H74">
        <f t="shared" ca="1" si="5"/>
        <v>3500</v>
      </c>
      <c r="I74" t="s">
        <v>233</v>
      </c>
      <c r="J74" s="3" t="s">
        <v>154</v>
      </c>
      <c r="K74" t="str">
        <f t="shared" ca="1" si="6"/>
        <v>2365 Assam</v>
      </c>
      <c r="L74">
        <v>16</v>
      </c>
      <c r="M74" t="s">
        <v>188</v>
      </c>
      <c r="N74" t="s">
        <v>192</v>
      </c>
      <c r="O74">
        <v>32643</v>
      </c>
    </row>
    <row r="75" spans="1:15" x14ac:dyDescent="0.25">
      <c r="A75">
        <f t="shared" ca="1" si="7"/>
        <v>267859</v>
      </c>
      <c r="B75" s="1" t="s">
        <v>39</v>
      </c>
      <c r="C75">
        <v>7519011862</v>
      </c>
      <c r="D75" t="str">
        <f t="shared" si="4"/>
        <v>Martin.Tyler@gmail.com</v>
      </c>
      <c r="E75" t="s">
        <v>145</v>
      </c>
      <c r="F75" s="2">
        <v>45007</v>
      </c>
      <c r="G75" t="s">
        <v>151</v>
      </c>
      <c r="H75">
        <f t="shared" ca="1" si="5"/>
        <v>4300</v>
      </c>
      <c r="I75" t="s">
        <v>230</v>
      </c>
      <c r="J75" s="3" t="s">
        <v>155</v>
      </c>
      <c r="K75" t="str">
        <f t="shared" ca="1" si="6"/>
        <v>11524 Bihar</v>
      </c>
      <c r="L75">
        <v>18</v>
      </c>
      <c r="M75" t="s">
        <v>187</v>
      </c>
      <c r="N75" t="s">
        <v>193</v>
      </c>
      <c r="O75">
        <v>32644</v>
      </c>
    </row>
    <row r="76" spans="1:15" x14ac:dyDescent="0.25">
      <c r="A76">
        <f t="shared" ca="1" si="7"/>
        <v>268372</v>
      </c>
      <c r="B76" s="1" t="s">
        <v>25</v>
      </c>
      <c r="C76">
        <v>7432861970</v>
      </c>
      <c r="D76" t="str">
        <f t="shared" si="4"/>
        <v>Johnson.Michael@gmail.com</v>
      </c>
      <c r="E76" t="s">
        <v>148</v>
      </c>
      <c r="F76" s="2">
        <v>44736</v>
      </c>
      <c r="G76" t="s">
        <v>150</v>
      </c>
      <c r="H76">
        <f t="shared" ca="1" si="5"/>
        <v>4200</v>
      </c>
      <c r="I76" t="s">
        <v>230</v>
      </c>
      <c r="J76" s="3" t="s">
        <v>156</v>
      </c>
      <c r="K76" t="str">
        <f t="shared" ca="1" si="6"/>
        <v>1504 Chandigarh</v>
      </c>
      <c r="L76">
        <v>14</v>
      </c>
      <c r="M76" t="s">
        <v>187</v>
      </c>
      <c r="N76" t="s">
        <v>193</v>
      </c>
      <c r="O76">
        <v>32643</v>
      </c>
    </row>
    <row r="77" spans="1:15" x14ac:dyDescent="0.25">
      <c r="A77">
        <f t="shared" ca="1" si="7"/>
        <v>269075</v>
      </c>
      <c r="B77" s="1" t="s">
        <v>25</v>
      </c>
      <c r="C77">
        <v>9160284882</v>
      </c>
      <c r="D77" t="str">
        <f t="shared" si="4"/>
        <v>Johnson.Michael@gmail.com</v>
      </c>
      <c r="E77" t="s">
        <v>146</v>
      </c>
      <c r="F77" s="2">
        <v>44825</v>
      </c>
      <c r="G77" t="s">
        <v>151</v>
      </c>
      <c r="H77">
        <f t="shared" ca="1" si="5"/>
        <v>4200</v>
      </c>
      <c r="I77" t="s">
        <v>235</v>
      </c>
      <c r="J77" s="3" t="s">
        <v>157</v>
      </c>
      <c r="K77" t="str">
        <f t="shared" ca="1" si="6"/>
        <v>8611 Chattisgarh</v>
      </c>
      <c r="L77">
        <v>15</v>
      </c>
      <c r="M77" t="s">
        <v>187</v>
      </c>
      <c r="N77" t="s">
        <v>193</v>
      </c>
      <c r="O77">
        <v>32631</v>
      </c>
    </row>
    <row r="78" spans="1:15" x14ac:dyDescent="0.25">
      <c r="A78">
        <f t="shared" ca="1" si="7"/>
        <v>272131</v>
      </c>
      <c r="B78" s="1" t="s">
        <v>25</v>
      </c>
      <c r="C78">
        <v>9237901841</v>
      </c>
      <c r="D78" t="str">
        <f t="shared" si="4"/>
        <v>Johnson.Michael@gmail.com</v>
      </c>
      <c r="E78" t="s">
        <v>147</v>
      </c>
      <c r="F78" s="2">
        <v>44783</v>
      </c>
      <c r="G78" t="s">
        <v>151</v>
      </c>
      <c r="H78">
        <f t="shared" ca="1" si="5"/>
        <v>1600</v>
      </c>
      <c r="I78" t="s">
        <v>235</v>
      </c>
      <c r="J78" s="3" t="s">
        <v>158</v>
      </c>
      <c r="K78" t="str">
        <f t="shared" ca="1" si="6"/>
        <v>7438 Dadra and Nagar Hav.</v>
      </c>
      <c r="L78">
        <v>15</v>
      </c>
      <c r="M78" t="s">
        <v>187</v>
      </c>
      <c r="N78" t="s">
        <v>192</v>
      </c>
      <c r="O78">
        <v>32644</v>
      </c>
    </row>
    <row r="79" spans="1:15" x14ac:dyDescent="0.25">
      <c r="A79">
        <f t="shared" ca="1" si="7"/>
        <v>273794</v>
      </c>
      <c r="B79" s="1" t="s">
        <v>75</v>
      </c>
      <c r="C79">
        <v>9569794997</v>
      </c>
      <c r="D79" t="str">
        <f t="shared" si="4"/>
        <v>Sanchez.Aaron@gmail.com</v>
      </c>
      <c r="E79" t="s">
        <v>144</v>
      </c>
      <c r="F79" s="2">
        <v>44919</v>
      </c>
      <c r="G79" t="s">
        <v>151</v>
      </c>
      <c r="H79">
        <f t="shared" ca="1" si="5"/>
        <v>3300</v>
      </c>
      <c r="I79" t="s">
        <v>235</v>
      </c>
      <c r="J79" s="3" t="s">
        <v>159</v>
      </c>
      <c r="K79" t="str">
        <f t="shared" ca="1" si="6"/>
        <v>2459 Daman and Diu</v>
      </c>
      <c r="L79">
        <v>15</v>
      </c>
      <c r="M79" t="s">
        <v>187</v>
      </c>
      <c r="N79" t="s">
        <v>192</v>
      </c>
      <c r="O79">
        <v>32637</v>
      </c>
    </row>
    <row r="80" spans="1:15" x14ac:dyDescent="0.25">
      <c r="A80">
        <f t="shared" ca="1" si="7"/>
        <v>274184</v>
      </c>
      <c r="B80" s="1" t="s">
        <v>76</v>
      </c>
      <c r="C80">
        <v>9566759418</v>
      </c>
      <c r="D80" t="str">
        <f t="shared" si="4"/>
        <v>Morris.Connor@gmail.com</v>
      </c>
      <c r="E80" t="s">
        <v>144</v>
      </c>
      <c r="F80" s="2">
        <v>44891</v>
      </c>
      <c r="G80" t="s">
        <v>151</v>
      </c>
      <c r="H80">
        <f t="shared" ca="1" si="5"/>
        <v>2900</v>
      </c>
      <c r="I80" t="s">
        <v>234</v>
      </c>
      <c r="J80" s="3" t="s">
        <v>160</v>
      </c>
      <c r="K80" t="str">
        <f t="shared" ca="1" si="6"/>
        <v>10321 Delhi</v>
      </c>
      <c r="L80">
        <v>16</v>
      </c>
      <c r="M80" t="s">
        <v>187</v>
      </c>
      <c r="N80" t="s">
        <v>192</v>
      </c>
      <c r="O80">
        <v>32642</v>
      </c>
    </row>
    <row r="81" spans="1:15" x14ac:dyDescent="0.25">
      <c r="A81">
        <f t="shared" ca="1" si="7"/>
        <v>277384</v>
      </c>
      <c r="B81" s="1" t="s">
        <v>76</v>
      </c>
      <c r="C81">
        <v>6090255863</v>
      </c>
      <c r="D81" t="str">
        <f t="shared" si="4"/>
        <v>Morris.Connor@gmail.com</v>
      </c>
      <c r="E81" t="s">
        <v>144</v>
      </c>
      <c r="F81" s="2">
        <v>44709</v>
      </c>
      <c r="G81" t="s">
        <v>151</v>
      </c>
      <c r="H81">
        <f t="shared" ca="1" si="5"/>
        <v>2100</v>
      </c>
      <c r="I81" t="s">
        <v>234</v>
      </c>
      <c r="J81" s="3" t="s">
        <v>161</v>
      </c>
      <c r="K81" t="str">
        <f t="shared" ca="1" si="6"/>
        <v>8625 Goa</v>
      </c>
      <c r="L81">
        <v>16</v>
      </c>
      <c r="M81" t="s">
        <v>188</v>
      </c>
      <c r="N81" t="s">
        <v>192</v>
      </c>
      <c r="O81">
        <v>32626</v>
      </c>
    </row>
    <row r="82" spans="1:15" x14ac:dyDescent="0.25">
      <c r="A82">
        <f t="shared" ca="1" si="7"/>
        <v>278284</v>
      </c>
      <c r="B82" s="1" t="s">
        <v>76</v>
      </c>
      <c r="C82">
        <v>9456945914</v>
      </c>
      <c r="D82" t="str">
        <f t="shared" si="4"/>
        <v>Morris.Connor@gmail.com</v>
      </c>
      <c r="E82" t="s">
        <v>144</v>
      </c>
      <c r="F82" s="2">
        <v>44986</v>
      </c>
      <c r="G82" t="s">
        <v>151</v>
      </c>
      <c r="H82">
        <f t="shared" ca="1" si="5"/>
        <v>3700</v>
      </c>
      <c r="I82" t="s">
        <v>235</v>
      </c>
      <c r="J82" s="3" t="s">
        <v>162</v>
      </c>
      <c r="K82" t="str">
        <f t="shared" ca="1" si="6"/>
        <v>6905 Gujarat</v>
      </c>
      <c r="L82">
        <v>17</v>
      </c>
      <c r="M82" t="s">
        <v>187</v>
      </c>
      <c r="N82" t="s">
        <v>192</v>
      </c>
      <c r="O82">
        <v>32627</v>
      </c>
    </row>
    <row r="83" spans="1:15" x14ac:dyDescent="0.25">
      <c r="A83">
        <f t="shared" ca="1" si="7"/>
        <v>281098</v>
      </c>
      <c r="B83" s="1" t="s">
        <v>77</v>
      </c>
      <c r="C83">
        <v>8745251254</v>
      </c>
      <c r="D83" t="str">
        <f t="shared" si="4"/>
        <v>Rogers.Aiden@gmail.com</v>
      </c>
      <c r="E83" t="s">
        <v>146</v>
      </c>
      <c r="F83" s="2">
        <v>44952</v>
      </c>
      <c r="G83" t="s">
        <v>151</v>
      </c>
      <c r="H83">
        <f t="shared" ca="1" si="5"/>
        <v>2000</v>
      </c>
      <c r="I83" t="s">
        <v>234</v>
      </c>
      <c r="J83" s="3" t="s">
        <v>163</v>
      </c>
      <c r="K83" t="str">
        <f t="shared" ca="1" si="6"/>
        <v>3309 Haryana</v>
      </c>
      <c r="L83">
        <v>18</v>
      </c>
      <c r="M83" t="s">
        <v>187</v>
      </c>
      <c r="N83" t="s">
        <v>193</v>
      </c>
      <c r="O83">
        <v>32645</v>
      </c>
    </row>
    <row r="84" spans="1:15" x14ac:dyDescent="0.25">
      <c r="A84">
        <f t="shared" ca="1" si="7"/>
        <v>283258</v>
      </c>
      <c r="B84" s="1" t="s">
        <v>78</v>
      </c>
      <c r="C84">
        <v>7272317327</v>
      </c>
      <c r="D84" t="str">
        <f t="shared" si="4"/>
        <v>Reed.Aidan@gmail.com</v>
      </c>
      <c r="E84" t="s">
        <v>147</v>
      </c>
      <c r="F84" s="2">
        <v>44986</v>
      </c>
      <c r="G84" t="s">
        <v>150</v>
      </c>
      <c r="H84">
        <f t="shared" ca="1" si="5"/>
        <v>2400</v>
      </c>
      <c r="I84" t="s">
        <v>235</v>
      </c>
      <c r="J84" s="3" t="s">
        <v>164</v>
      </c>
      <c r="K84" t="str">
        <f t="shared" ca="1" si="6"/>
        <v>6343 Himachal Pradesh</v>
      </c>
      <c r="L84">
        <v>16</v>
      </c>
      <c r="M84" t="s">
        <v>187</v>
      </c>
      <c r="N84" t="s">
        <v>192</v>
      </c>
      <c r="O84">
        <v>32630</v>
      </c>
    </row>
    <row r="85" spans="1:15" x14ac:dyDescent="0.25">
      <c r="A85">
        <f t="shared" ca="1" si="7"/>
        <v>286317</v>
      </c>
      <c r="B85" s="1" t="s">
        <v>79</v>
      </c>
      <c r="C85">
        <v>8480343776</v>
      </c>
      <c r="D85" t="str">
        <f t="shared" si="4"/>
        <v>Cook.Kyle@gmail.com</v>
      </c>
      <c r="E85" t="s">
        <v>149</v>
      </c>
      <c r="F85" s="2">
        <v>44955</v>
      </c>
      <c r="G85" t="s">
        <v>151</v>
      </c>
      <c r="H85">
        <f t="shared" ca="1" si="5"/>
        <v>2800</v>
      </c>
      <c r="I85" t="s">
        <v>230</v>
      </c>
      <c r="J85" s="3" t="s">
        <v>165</v>
      </c>
      <c r="K85" t="str">
        <f t="shared" ca="1" si="6"/>
        <v>7793 Jammu and Kashmir</v>
      </c>
      <c r="L85">
        <v>18</v>
      </c>
      <c r="M85" t="s">
        <v>187</v>
      </c>
      <c r="N85" t="s">
        <v>193</v>
      </c>
      <c r="O85">
        <v>32628</v>
      </c>
    </row>
    <row r="86" spans="1:15" x14ac:dyDescent="0.25">
      <c r="A86">
        <f t="shared" ca="1" si="7"/>
        <v>288732</v>
      </c>
      <c r="B86" s="1" t="s">
        <v>80</v>
      </c>
      <c r="C86">
        <v>6347520360</v>
      </c>
      <c r="D86" t="str">
        <f t="shared" si="4"/>
        <v>Morgan.Juan@gmail.com</v>
      </c>
      <c r="E86" t="s">
        <v>144</v>
      </c>
      <c r="F86" s="2">
        <v>44977</v>
      </c>
      <c r="G86" t="s">
        <v>150</v>
      </c>
      <c r="H86">
        <f t="shared" ca="1" si="5"/>
        <v>1700</v>
      </c>
      <c r="I86" t="s">
        <v>229</v>
      </c>
      <c r="J86" s="3" t="s">
        <v>166</v>
      </c>
      <c r="K86" t="str">
        <f t="shared" ca="1" si="6"/>
        <v>10322 Jharkhand</v>
      </c>
      <c r="L86">
        <v>14</v>
      </c>
      <c r="M86" t="s">
        <v>187</v>
      </c>
      <c r="N86" t="s">
        <v>192</v>
      </c>
      <c r="O86">
        <v>32630</v>
      </c>
    </row>
    <row r="87" spans="1:15" x14ac:dyDescent="0.25">
      <c r="A87">
        <f t="shared" ca="1" si="7"/>
        <v>289529</v>
      </c>
      <c r="B87" s="1" t="s">
        <v>81</v>
      </c>
      <c r="C87">
        <v>9356269677</v>
      </c>
      <c r="D87" t="str">
        <f t="shared" si="4"/>
        <v>Bell.Charles@gmail.com</v>
      </c>
      <c r="E87" t="s">
        <v>145</v>
      </c>
      <c r="F87" s="2">
        <v>45009</v>
      </c>
      <c r="G87" t="s">
        <v>151</v>
      </c>
      <c r="H87">
        <f t="shared" ca="1" si="5"/>
        <v>3400</v>
      </c>
      <c r="I87" t="s">
        <v>229</v>
      </c>
      <c r="J87" s="3" t="s">
        <v>167</v>
      </c>
      <c r="K87" t="str">
        <f t="shared" ca="1" si="6"/>
        <v>6150 Karnataka</v>
      </c>
      <c r="L87">
        <v>14</v>
      </c>
      <c r="M87" t="s">
        <v>189</v>
      </c>
      <c r="N87" t="s">
        <v>193</v>
      </c>
      <c r="O87">
        <v>32639</v>
      </c>
    </row>
    <row r="88" spans="1:15" x14ac:dyDescent="0.25">
      <c r="A88">
        <f t="shared" ca="1" si="7"/>
        <v>292345</v>
      </c>
      <c r="B88" s="1" t="s">
        <v>82</v>
      </c>
      <c r="C88">
        <v>7871836186</v>
      </c>
      <c r="D88" t="str">
        <f t="shared" si="4"/>
        <v>Murphy.Luis@gmail.com</v>
      </c>
      <c r="E88" t="s">
        <v>148</v>
      </c>
      <c r="F88" s="2">
        <v>44898</v>
      </c>
      <c r="G88" t="s">
        <v>150</v>
      </c>
      <c r="H88">
        <f t="shared" ca="1" si="5"/>
        <v>1500</v>
      </c>
      <c r="I88" t="s">
        <v>233</v>
      </c>
      <c r="J88" s="3" t="s">
        <v>168</v>
      </c>
      <c r="K88" t="str">
        <f t="shared" ca="1" si="6"/>
        <v>9268 Kerala</v>
      </c>
      <c r="L88">
        <v>14</v>
      </c>
      <c r="M88" t="s">
        <v>188</v>
      </c>
      <c r="N88" t="s">
        <v>192</v>
      </c>
      <c r="O88">
        <v>32633</v>
      </c>
    </row>
    <row r="89" spans="1:15" x14ac:dyDescent="0.25">
      <c r="A89">
        <f t="shared" ca="1" si="7"/>
        <v>294634</v>
      </c>
      <c r="B89" s="1" t="s">
        <v>82</v>
      </c>
      <c r="C89">
        <v>3857167586</v>
      </c>
      <c r="D89" t="str">
        <f t="shared" si="4"/>
        <v>Murphy.Luis@gmail.com</v>
      </c>
      <c r="E89" t="s">
        <v>146</v>
      </c>
      <c r="F89" s="2">
        <v>44756</v>
      </c>
      <c r="G89" t="s">
        <v>151</v>
      </c>
      <c r="H89">
        <f t="shared" ca="1" si="5"/>
        <v>2900</v>
      </c>
      <c r="I89" t="s">
        <v>236</v>
      </c>
      <c r="J89" s="3" t="s">
        <v>169</v>
      </c>
      <c r="K89" t="str">
        <f t="shared" ca="1" si="6"/>
        <v>10316 Lakshadweep</v>
      </c>
      <c r="L89">
        <v>17</v>
      </c>
      <c r="M89" t="s">
        <v>188</v>
      </c>
      <c r="N89" t="s">
        <v>193</v>
      </c>
      <c r="O89">
        <v>32627</v>
      </c>
    </row>
    <row r="90" spans="1:15" x14ac:dyDescent="0.25">
      <c r="A90">
        <f t="shared" ca="1" si="7"/>
        <v>296807</v>
      </c>
      <c r="B90" s="1" t="s">
        <v>82</v>
      </c>
      <c r="C90">
        <v>6047862127</v>
      </c>
      <c r="D90" t="str">
        <f t="shared" si="4"/>
        <v>Murphy.Luis@gmail.com</v>
      </c>
      <c r="E90" t="s">
        <v>147</v>
      </c>
      <c r="F90" s="2">
        <v>44983</v>
      </c>
      <c r="G90" t="s">
        <v>150</v>
      </c>
      <c r="H90">
        <f t="shared" ca="1" si="5"/>
        <v>1900</v>
      </c>
      <c r="I90" t="s">
        <v>237</v>
      </c>
      <c r="J90" s="3" t="s">
        <v>170</v>
      </c>
      <c r="K90" t="str">
        <f t="shared" ca="1" si="6"/>
        <v>8079 Madhya Pradesh</v>
      </c>
      <c r="L90">
        <v>16</v>
      </c>
      <c r="M90" t="s">
        <v>187</v>
      </c>
      <c r="N90" t="s">
        <v>192</v>
      </c>
      <c r="O90">
        <v>32633</v>
      </c>
    </row>
    <row r="91" spans="1:15" x14ac:dyDescent="0.25">
      <c r="A91">
        <f t="shared" ca="1" si="7"/>
        <v>299369</v>
      </c>
      <c r="B91" s="1" t="s">
        <v>83</v>
      </c>
      <c r="C91">
        <v>6974634579</v>
      </c>
      <c r="D91" t="str">
        <f t="shared" si="4"/>
        <v>Bailey.Adam@gmail.com</v>
      </c>
      <c r="E91" t="s">
        <v>149</v>
      </c>
      <c r="F91" s="2">
        <v>44797</v>
      </c>
      <c r="G91" t="s">
        <v>151</v>
      </c>
      <c r="H91">
        <f t="shared" ca="1" si="5"/>
        <v>2200</v>
      </c>
      <c r="I91" t="s">
        <v>235</v>
      </c>
      <c r="J91" s="3" t="s">
        <v>171</v>
      </c>
      <c r="K91" t="str">
        <f t="shared" ca="1" si="6"/>
        <v>7564 Maharashtra</v>
      </c>
      <c r="L91">
        <v>18</v>
      </c>
      <c r="M91" t="s">
        <v>191</v>
      </c>
      <c r="N91" t="s">
        <v>193</v>
      </c>
      <c r="O91">
        <v>32643</v>
      </c>
    </row>
    <row r="92" spans="1:15" x14ac:dyDescent="0.25">
      <c r="A92">
        <f t="shared" ca="1" si="7"/>
        <v>300152</v>
      </c>
      <c r="B92" s="1" t="s">
        <v>84</v>
      </c>
      <c r="C92">
        <v>5276247958</v>
      </c>
      <c r="D92" t="str">
        <f t="shared" si="4"/>
        <v>Rivera.Lucas@gmail.com</v>
      </c>
      <c r="E92" t="s">
        <v>144</v>
      </c>
      <c r="F92" s="2">
        <v>44812</v>
      </c>
      <c r="G92" t="s">
        <v>150</v>
      </c>
      <c r="H92">
        <f t="shared" ca="1" si="5"/>
        <v>4200</v>
      </c>
      <c r="I92" t="s">
        <v>234</v>
      </c>
      <c r="J92" s="3" t="s">
        <v>172</v>
      </c>
      <c r="K92" t="str">
        <f t="shared" ca="1" si="6"/>
        <v>2820 Manipur</v>
      </c>
      <c r="L92">
        <v>15</v>
      </c>
      <c r="M92" t="s">
        <v>188</v>
      </c>
      <c r="N92" t="s">
        <v>193</v>
      </c>
      <c r="O92">
        <v>32635</v>
      </c>
    </row>
    <row r="93" spans="1:15" x14ac:dyDescent="0.25">
      <c r="A93">
        <f t="shared" ca="1" si="7"/>
        <v>301402</v>
      </c>
      <c r="B93" s="1" t="s">
        <v>55</v>
      </c>
      <c r="C93">
        <v>6992405156</v>
      </c>
      <c r="D93" t="str">
        <f t="shared" si="4"/>
        <v>Lopez.Austin@gmail.com</v>
      </c>
      <c r="E93" t="s">
        <v>144</v>
      </c>
      <c r="F93" s="2">
        <v>44856</v>
      </c>
      <c r="G93" t="s">
        <v>151</v>
      </c>
      <c r="H93">
        <f t="shared" ca="1" si="5"/>
        <v>1500</v>
      </c>
      <c r="I93" t="s">
        <v>235</v>
      </c>
      <c r="J93" s="3" t="s">
        <v>173</v>
      </c>
      <c r="K93" t="str">
        <f t="shared" ca="1" si="6"/>
        <v>8399 Megalaya</v>
      </c>
      <c r="L93">
        <v>16</v>
      </c>
      <c r="M93" t="s">
        <v>188</v>
      </c>
      <c r="N93" t="s">
        <v>193</v>
      </c>
      <c r="O93">
        <v>32636</v>
      </c>
    </row>
    <row r="94" spans="1:15" x14ac:dyDescent="0.25">
      <c r="A94">
        <f t="shared" ca="1" si="7"/>
        <v>304772</v>
      </c>
      <c r="B94" s="1" t="s">
        <v>55</v>
      </c>
      <c r="C94">
        <v>8537994894</v>
      </c>
      <c r="D94" t="str">
        <f t="shared" si="4"/>
        <v>Lopez.Austin@gmail.com</v>
      </c>
      <c r="E94" t="s">
        <v>144</v>
      </c>
      <c r="F94" s="2">
        <v>44878</v>
      </c>
      <c r="G94" t="s">
        <v>151</v>
      </c>
      <c r="H94">
        <f t="shared" ca="1" si="5"/>
        <v>2800</v>
      </c>
      <c r="I94" t="s">
        <v>235</v>
      </c>
      <c r="J94" s="3" t="s">
        <v>174</v>
      </c>
      <c r="K94" t="str">
        <f t="shared" ca="1" si="6"/>
        <v>10312 Mizoram</v>
      </c>
      <c r="L94">
        <v>16</v>
      </c>
      <c r="M94" t="s">
        <v>188</v>
      </c>
      <c r="N94" t="s">
        <v>193</v>
      </c>
      <c r="O94">
        <v>32627</v>
      </c>
    </row>
    <row r="95" spans="1:15" x14ac:dyDescent="0.25">
      <c r="A95">
        <f t="shared" ca="1" si="7"/>
        <v>306782</v>
      </c>
      <c r="B95" s="1" t="s">
        <v>55</v>
      </c>
      <c r="C95">
        <v>4778604034</v>
      </c>
      <c r="D95" t="str">
        <f t="shared" si="4"/>
        <v>Lopez.Austin@gmail.com</v>
      </c>
      <c r="E95" t="s">
        <v>144</v>
      </c>
      <c r="F95" s="2">
        <v>44801</v>
      </c>
      <c r="G95" t="s">
        <v>151</v>
      </c>
      <c r="H95">
        <f t="shared" ca="1" si="5"/>
        <v>4200</v>
      </c>
      <c r="I95" t="s">
        <v>237</v>
      </c>
      <c r="J95" s="3" t="s">
        <v>175</v>
      </c>
      <c r="K95" t="str">
        <f t="shared" ca="1" si="6"/>
        <v>5145 Nagaland</v>
      </c>
      <c r="L95">
        <v>18</v>
      </c>
      <c r="M95" t="s">
        <v>188</v>
      </c>
      <c r="N95" t="s">
        <v>192</v>
      </c>
      <c r="O95">
        <v>32634</v>
      </c>
    </row>
    <row r="96" spans="1:15" x14ac:dyDescent="0.25">
      <c r="A96">
        <f t="shared" ca="1" si="7"/>
        <v>308460</v>
      </c>
      <c r="B96" s="1" t="s">
        <v>85</v>
      </c>
      <c r="C96">
        <v>7099497650</v>
      </c>
      <c r="D96" t="str">
        <f t="shared" si="4"/>
        <v>Cooper.Brian@gmail.com</v>
      </c>
      <c r="E96" t="s">
        <v>147</v>
      </c>
      <c r="F96" s="2">
        <v>44875</v>
      </c>
      <c r="G96" t="s">
        <v>150</v>
      </c>
      <c r="H96">
        <f t="shared" ca="1" si="5"/>
        <v>4300</v>
      </c>
      <c r="I96" t="s">
        <v>237</v>
      </c>
      <c r="J96" s="3" t="s">
        <v>176</v>
      </c>
      <c r="K96" t="str">
        <f t="shared" ca="1" si="6"/>
        <v>8845 Odisha</v>
      </c>
      <c r="L96">
        <v>17</v>
      </c>
      <c r="M96" t="s">
        <v>187</v>
      </c>
      <c r="N96" t="s">
        <v>192</v>
      </c>
      <c r="O96">
        <v>32642</v>
      </c>
    </row>
    <row r="97" spans="1:15" x14ac:dyDescent="0.25">
      <c r="A97">
        <f t="shared" ca="1" si="7"/>
        <v>310757</v>
      </c>
      <c r="B97" s="1" t="s">
        <v>86</v>
      </c>
      <c r="C97">
        <v>7265806561</v>
      </c>
      <c r="D97" t="str">
        <f t="shared" si="4"/>
        <v>Richardson.Eric@gmail.com</v>
      </c>
      <c r="E97" t="s">
        <v>149</v>
      </c>
      <c r="F97" s="2">
        <v>44702</v>
      </c>
      <c r="G97" t="s">
        <v>151</v>
      </c>
      <c r="H97">
        <f t="shared" ca="1" si="5"/>
        <v>1700</v>
      </c>
      <c r="I97" t="s">
        <v>231</v>
      </c>
      <c r="J97" s="3" t="s">
        <v>177</v>
      </c>
      <c r="K97" t="str">
        <f t="shared" ca="1" si="6"/>
        <v>6760 Pondicherry</v>
      </c>
      <c r="L97">
        <v>14</v>
      </c>
      <c r="M97" t="s">
        <v>188</v>
      </c>
      <c r="N97" t="s">
        <v>192</v>
      </c>
      <c r="O97">
        <v>32637</v>
      </c>
    </row>
    <row r="98" spans="1:15" x14ac:dyDescent="0.25">
      <c r="A98">
        <f t="shared" ca="1" si="7"/>
        <v>313807</v>
      </c>
      <c r="B98" s="1" t="s">
        <v>87</v>
      </c>
      <c r="C98">
        <v>9258456107</v>
      </c>
      <c r="D98" t="str">
        <f t="shared" si="4"/>
        <v>Cox.Adrian@gmail.com</v>
      </c>
      <c r="E98" t="s">
        <v>144</v>
      </c>
      <c r="F98" s="2">
        <v>44851</v>
      </c>
      <c r="G98" t="s">
        <v>150</v>
      </c>
      <c r="H98">
        <f t="shared" ca="1" si="5"/>
        <v>2900</v>
      </c>
      <c r="I98" t="s">
        <v>237</v>
      </c>
      <c r="J98" s="3" t="s">
        <v>178</v>
      </c>
      <c r="K98" t="str">
        <f t="shared" ca="1" si="6"/>
        <v>7553 Punjab</v>
      </c>
      <c r="L98">
        <v>14</v>
      </c>
      <c r="M98" t="s">
        <v>187</v>
      </c>
      <c r="N98" t="s">
        <v>192</v>
      </c>
      <c r="O98">
        <v>32635</v>
      </c>
    </row>
    <row r="99" spans="1:15" x14ac:dyDescent="0.25">
      <c r="A99">
        <f t="shared" ca="1" si="7"/>
        <v>314865</v>
      </c>
      <c r="B99" s="1" t="s">
        <v>38</v>
      </c>
      <c r="C99">
        <v>6804400573</v>
      </c>
      <c r="D99" t="str">
        <f t="shared" si="4"/>
        <v>Harris.Ryan@gmail.com</v>
      </c>
      <c r="E99" t="s">
        <v>145</v>
      </c>
      <c r="F99" s="2">
        <v>44991</v>
      </c>
      <c r="G99" t="s">
        <v>151</v>
      </c>
      <c r="H99">
        <f t="shared" ca="1" si="5"/>
        <v>3100</v>
      </c>
      <c r="I99" t="s">
        <v>236</v>
      </c>
      <c r="J99" s="3" t="s">
        <v>179</v>
      </c>
      <c r="K99" t="str">
        <f t="shared" ca="1" si="6"/>
        <v>2173 Rajasthan</v>
      </c>
      <c r="L99">
        <v>14</v>
      </c>
      <c r="M99" t="s">
        <v>187</v>
      </c>
      <c r="N99" t="s">
        <v>193</v>
      </c>
      <c r="O99">
        <v>32634</v>
      </c>
    </row>
    <row r="100" spans="1:15" x14ac:dyDescent="0.25">
      <c r="A100">
        <f t="shared" ca="1" si="7"/>
        <v>316918</v>
      </c>
      <c r="B100" s="1" t="s">
        <v>38</v>
      </c>
      <c r="C100">
        <v>7673458325</v>
      </c>
      <c r="D100" t="str">
        <f t="shared" si="4"/>
        <v>Harris.Ryan@gmail.com</v>
      </c>
      <c r="E100" t="s">
        <v>148</v>
      </c>
      <c r="F100" s="2">
        <v>44879</v>
      </c>
      <c r="G100" t="s">
        <v>150</v>
      </c>
      <c r="H100">
        <f t="shared" ca="1" si="5"/>
        <v>1700</v>
      </c>
      <c r="I100" t="s">
        <v>234</v>
      </c>
      <c r="J100" s="3" t="s">
        <v>180</v>
      </c>
      <c r="K100" t="str">
        <f t="shared" ca="1" si="6"/>
        <v>11147 Sikkim</v>
      </c>
      <c r="L100">
        <v>16</v>
      </c>
      <c r="M100" t="s">
        <v>188</v>
      </c>
      <c r="N100" t="s">
        <v>192</v>
      </c>
      <c r="O100">
        <v>32636</v>
      </c>
    </row>
    <row r="101" spans="1:15" x14ac:dyDescent="0.25">
      <c r="A101">
        <f t="shared" ca="1" si="7"/>
        <v>317931</v>
      </c>
      <c r="B101" s="1" t="s">
        <v>86</v>
      </c>
      <c r="C101">
        <v>3880131594</v>
      </c>
      <c r="D101" t="str">
        <f t="shared" si="4"/>
        <v>Richardson.Eric@gmail.com</v>
      </c>
      <c r="E101" t="s">
        <v>146</v>
      </c>
      <c r="F101" s="2">
        <v>44907</v>
      </c>
      <c r="G101" t="s">
        <v>151</v>
      </c>
      <c r="H101">
        <f t="shared" ca="1" si="5"/>
        <v>2800</v>
      </c>
      <c r="I101" t="s">
        <v>229</v>
      </c>
      <c r="J101" s="3" t="s">
        <v>181</v>
      </c>
      <c r="K101" t="str">
        <f t="shared" ca="1" si="6"/>
        <v>12248 Tamil Nadu</v>
      </c>
      <c r="L101">
        <v>17</v>
      </c>
      <c r="M101" t="s">
        <v>188</v>
      </c>
      <c r="N101" t="s">
        <v>193</v>
      </c>
      <c r="O101">
        <v>32639</v>
      </c>
    </row>
    <row r="102" spans="1:15" x14ac:dyDescent="0.25">
      <c r="A102">
        <f t="shared" ca="1" si="7"/>
        <v>318856</v>
      </c>
      <c r="B102" s="1" t="s">
        <v>43</v>
      </c>
      <c r="C102">
        <v>7926175679</v>
      </c>
      <c r="D102" t="str">
        <f t="shared" si="4"/>
        <v>Robinson.Noah@gmail.com</v>
      </c>
      <c r="E102" t="s">
        <v>147</v>
      </c>
      <c r="F102" s="2">
        <v>44998</v>
      </c>
      <c r="G102" t="s">
        <v>150</v>
      </c>
      <c r="H102">
        <f t="shared" ca="1" si="5"/>
        <v>2400</v>
      </c>
      <c r="I102" t="s">
        <v>236</v>
      </c>
      <c r="J102" s="3" t="s">
        <v>182</v>
      </c>
      <c r="K102" t="str">
        <f t="shared" ca="1" si="6"/>
        <v>3332 Telangana</v>
      </c>
      <c r="L102">
        <v>16</v>
      </c>
      <c r="M102" t="s">
        <v>190</v>
      </c>
      <c r="N102" t="s">
        <v>192</v>
      </c>
      <c r="O102">
        <v>32639</v>
      </c>
    </row>
    <row r="103" spans="1:15" x14ac:dyDescent="0.25">
      <c r="A103">
        <f t="shared" ca="1" si="7"/>
        <v>321926</v>
      </c>
      <c r="B103" s="1" t="s">
        <v>88</v>
      </c>
      <c r="C103">
        <v>7494160375</v>
      </c>
      <c r="D103" t="str">
        <f t="shared" si="4"/>
        <v>Howard.Nathaniel@gmail.com</v>
      </c>
      <c r="E103" t="s">
        <v>149</v>
      </c>
      <c r="F103" s="2">
        <v>44832</v>
      </c>
      <c r="G103" t="s">
        <v>151</v>
      </c>
      <c r="H103">
        <f t="shared" ca="1" si="5"/>
        <v>4200</v>
      </c>
      <c r="I103" t="s">
        <v>230</v>
      </c>
      <c r="J103" s="3" t="s">
        <v>183</v>
      </c>
      <c r="K103" t="str">
        <f t="shared" ca="1" si="6"/>
        <v>5505 Tripura</v>
      </c>
      <c r="L103">
        <v>14</v>
      </c>
      <c r="M103" t="s">
        <v>188</v>
      </c>
      <c r="N103" t="s">
        <v>193</v>
      </c>
      <c r="O103">
        <v>32636</v>
      </c>
    </row>
    <row r="104" spans="1:15" x14ac:dyDescent="0.25">
      <c r="A104">
        <f t="shared" ca="1" si="7"/>
        <v>322709</v>
      </c>
      <c r="B104" s="1" t="s">
        <v>89</v>
      </c>
      <c r="C104">
        <v>8749490959</v>
      </c>
      <c r="D104" t="str">
        <f t="shared" si="4"/>
        <v>Ward.Sean@gmail.com</v>
      </c>
      <c r="E104" t="s">
        <v>144</v>
      </c>
      <c r="F104" s="2">
        <v>45026</v>
      </c>
      <c r="G104" t="s">
        <v>150</v>
      </c>
      <c r="H104">
        <f t="shared" ca="1" si="5"/>
        <v>4300</v>
      </c>
      <c r="I104" t="s">
        <v>229</v>
      </c>
      <c r="J104" s="3" t="s">
        <v>184</v>
      </c>
      <c r="K104" t="str">
        <f t="shared" ca="1" si="6"/>
        <v>5074 Uttar Pradesh</v>
      </c>
      <c r="L104">
        <v>17</v>
      </c>
      <c r="M104" t="s">
        <v>187</v>
      </c>
      <c r="N104" t="s">
        <v>192</v>
      </c>
      <c r="O104">
        <v>32643</v>
      </c>
    </row>
    <row r="105" spans="1:15" x14ac:dyDescent="0.25">
      <c r="A105">
        <f t="shared" ca="1" si="7"/>
        <v>323645</v>
      </c>
      <c r="B105" s="1" t="s">
        <v>89</v>
      </c>
      <c r="C105">
        <v>7345259425</v>
      </c>
      <c r="D105" t="str">
        <f t="shared" si="4"/>
        <v>Ward.Sean@gmail.com</v>
      </c>
      <c r="E105" t="s">
        <v>144</v>
      </c>
      <c r="F105" s="2">
        <v>44863</v>
      </c>
      <c r="G105" t="s">
        <v>151</v>
      </c>
      <c r="H105">
        <f t="shared" ca="1" si="5"/>
        <v>3500</v>
      </c>
      <c r="I105" t="s">
        <v>229</v>
      </c>
      <c r="J105" s="3" t="s">
        <v>185</v>
      </c>
      <c r="K105" t="str">
        <f t="shared" ca="1" si="6"/>
        <v>9581 Uttarakhand</v>
      </c>
      <c r="L105">
        <v>18</v>
      </c>
      <c r="M105" t="s">
        <v>187</v>
      </c>
      <c r="N105" t="s">
        <v>193</v>
      </c>
      <c r="O105">
        <v>32631</v>
      </c>
    </row>
    <row r="106" spans="1:15" x14ac:dyDescent="0.25">
      <c r="A106">
        <f t="shared" ca="1" si="7"/>
        <v>325011</v>
      </c>
      <c r="B106" s="1" t="s">
        <v>90</v>
      </c>
      <c r="C106">
        <v>7851363198</v>
      </c>
      <c r="D106" t="str">
        <f t="shared" si="4"/>
        <v>Torres.Alex@gmail.com</v>
      </c>
      <c r="E106" t="s">
        <v>144</v>
      </c>
      <c r="F106" s="2">
        <v>44831</v>
      </c>
      <c r="G106" t="s">
        <v>151</v>
      </c>
      <c r="H106">
        <f t="shared" ca="1" si="5"/>
        <v>2300</v>
      </c>
      <c r="I106" t="s">
        <v>229</v>
      </c>
      <c r="J106" s="3" t="s">
        <v>186</v>
      </c>
      <c r="K106" t="str">
        <f t="shared" ca="1" si="6"/>
        <v>106 West Bengal</v>
      </c>
      <c r="L106">
        <v>16</v>
      </c>
      <c r="M106" t="s">
        <v>187</v>
      </c>
      <c r="N106" t="s">
        <v>192</v>
      </c>
      <c r="O106">
        <v>32629</v>
      </c>
    </row>
    <row r="107" spans="1:15" x14ac:dyDescent="0.25">
      <c r="A107">
        <f t="shared" ca="1" si="7"/>
        <v>325724</v>
      </c>
      <c r="B107" s="1" t="s">
        <v>91</v>
      </c>
      <c r="C107">
        <v>6994910206</v>
      </c>
      <c r="D107" t="str">
        <f t="shared" si="4"/>
        <v>Peterson.Carlos@gmail.com</v>
      </c>
      <c r="E107" t="s">
        <v>144</v>
      </c>
      <c r="F107" s="2">
        <v>44730</v>
      </c>
      <c r="G107" t="s">
        <v>151</v>
      </c>
      <c r="H107">
        <f t="shared" ca="1" si="5"/>
        <v>1700</v>
      </c>
      <c r="I107" t="s">
        <v>236</v>
      </c>
      <c r="J107" s="3" t="s">
        <v>152</v>
      </c>
      <c r="K107" t="str">
        <f t="shared" ca="1" si="6"/>
        <v>1588 Andhra Pradesh</v>
      </c>
      <c r="L107">
        <v>15</v>
      </c>
      <c r="M107" t="s">
        <v>190</v>
      </c>
      <c r="N107" t="s">
        <v>193</v>
      </c>
      <c r="O107">
        <v>32644</v>
      </c>
    </row>
    <row r="108" spans="1:15" x14ac:dyDescent="0.25">
      <c r="A108">
        <f t="shared" ca="1" si="7"/>
        <v>326270</v>
      </c>
      <c r="B108" s="1" t="s">
        <v>92</v>
      </c>
      <c r="C108">
        <v>8934935750</v>
      </c>
      <c r="D108" t="str">
        <f t="shared" si="4"/>
        <v>Gray.Bryan@gmail.com</v>
      </c>
      <c r="E108" t="s">
        <v>144</v>
      </c>
      <c r="F108" s="2">
        <v>44979</v>
      </c>
      <c r="G108" t="s">
        <v>151</v>
      </c>
      <c r="H108">
        <f t="shared" ca="1" si="5"/>
        <v>3400</v>
      </c>
      <c r="I108" t="s">
        <v>230</v>
      </c>
      <c r="J108" s="3" t="s">
        <v>153</v>
      </c>
      <c r="K108" t="str">
        <f t="shared" ca="1" si="6"/>
        <v>3620 Arunachal Pradesh</v>
      </c>
      <c r="L108">
        <v>15</v>
      </c>
      <c r="M108" t="s">
        <v>188</v>
      </c>
      <c r="N108" t="s">
        <v>192</v>
      </c>
      <c r="O108">
        <v>32634</v>
      </c>
    </row>
    <row r="109" spans="1:15" x14ac:dyDescent="0.25">
      <c r="A109">
        <f t="shared" ca="1" si="7"/>
        <v>328476</v>
      </c>
      <c r="B109" s="1" t="s">
        <v>92</v>
      </c>
      <c r="C109">
        <v>4477009892</v>
      </c>
      <c r="D109" t="str">
        <f t="shared" si="4"/>
        <v>Gray.Bryan@gmail.com</v>
      </c>
      <c r="E109" t="s">
        <v>149</v>
      </c>
      <c r="F109" s="2">
        <v>45046</v>
      </c>
      <c r="G109" t="s">
        <v>151</v>
      </c>
      <c r="H109">
        <f t="shared" ca="1" si="5"/>
        <v>3700</v>
      </c>
      <c r="I109" t="s">
        <v>234</v>
      </c>
      <c r="J109" s="3" t="s">
        <v>154</v>
      </c>
      <c r="K109" t="str">
        <f t="shared" ca="1" si="6"/>
        <v>9348 Assam</v>
      </c>
      <c r="L109">
        <v>15</v>
      </c>
      <c r="M109" t="s">
        <v>188</v>
      </c>
      <c r="N109" t="s">
        <v>193</v>
      </c>
      <c r="O109">
        <v>32637</v>
      </c>
    </row>
    <row r="110" spans="1:15" x14ac:dyDescent="0.25">
      <c r="A110">
        <f t="shared" ca="1" si="7"/>
        <v>331361</v>
      </c>
      <c r="B110" s="1" t="s">
        <v>93</v>
      </c>
      <c r="C110">
        <v>6084299227</v>
      </c>
      <c r="D110" t="str">
        <f t="shared" si="4"/>
        <v>Ramirez.Ian@gmail.com</v>
      </c>
      <c r="E110" t="s">
        <v>144</v>
      </c>
      <c r="F110" s="2">
        <v>45050</v>
      </c>
      <c r="G110" t="s">
        <v>150</v>
      </c>
      <c r="H110">
        <f t="shared" ca="1" si="5"/>
        <v>3000</v>
      </c>
      <c r="I110" t="s">
        <v>235</v>
      </c>
      <c r="J110" s="3" t="s">
        <v>155</v>
      </c>
      <c r="K110" t="str">
        <f t="shared" ca="1" si="6"/>
        <v>5973 Bihar</v>
      </c>
      <c r="L110">
        <v>16</v>
      </c>
      <c r="M110" t="s">
        <v>187</v>
      </c>
      <c r="N110" t="s">
        <v>192</v>
      </c>
      <c r="O110">
        <v>32625</v>
      </c>
    </row>
    <row r="111" spans="1:15" x14ac:dyDescent="0.25">
      <c r="A111">
        <f t="shared" ca="1" si="7"/>
        <v>334024</v>
      </c>
      <c r="B111" s="1" t="s">
        <v>94</v>
      </c>
      <c r="C111">
        <v>5142693831</v>
      </c>
      <c r="D111" t="str">
        <f t="shared" si="4"/>
        <v>James.Owen@gmail.com</v>
      </c>
      <c r="E111" t="s">
        <v>145</v>
      </c>
      <c r="F111" s="2">
        <v>44748</v>
      </c>
      <c r="G111" t="s">
        <v>151</v>
      </c>
      <c r="H111">
        <f t="shared" ca="1" si="5"/>
        <v>3500</v>
      </c>
      <c r="I111" t="s">
        <v>234</v>
      </c>
      <c r="J111" s="3" t="s">
        <v>156</v>
      </c>
      <c r="K111" t="str">
        <f t="shared" ca="1" si="6"/>
        <v>10895 Chandigarh</v>
      </c>
      <c r="L111">
        <v>17</v>
      </c>
      <c r="M111" t="s">
        <v>187</v>
      </c>
      <c r="N111" t="s">
        <v>193</v>
      </c>
      <c r="O111">
        <v>32640</v>
      </c>
    </row>
    <row r="112" spans="1:15" x14ac:dyDescent="0.25">
      <c r="A112">
        <f t="shared" ca="1" si="7"/>
        <v>336628</v>
      </c>
      <c r="B112" s="1" t="s">
        <v>95</v>
      </c>
      <c r="C112">
        <v>5402777292</v>
      </c>
      <c r="D112" t="str">
        <f t="shared" si="4"/>
        <v>Watson.Jesus@gmail.com</v>
      </c>
      <c r="E112" t="s">
        <v>148</v>
      </c>
      <c r="F112" s="2">
        <v>45037</v>
      </c>
      <c r="G112" t="s">
        <v>150</v>
      </c>
      <c r="H112">
        <f t="shared" ca="1" si="5"/>
        <v>1600</v>
      </c>
      <c r="I112" t="s">
        <v>234</v>
      </c>
      <c r="J112" s="3" t="s">
        <v>157</v>
      </c>
      <c r="K112" t="str">
        <f t="shared" ca="1" si="6"/>
        <v>12417 Chattisgarh</v>
      </c>
      <c r="L112">
        <v>17</v>
      </c>
      <c r="M112" t="s">
        <v>187</v>
      </c>
      <c r="N112" t="s">
        <v>192</v>
      </c>
      <c r="O112">
        <v>32634</v>
      </c>
    </row>
    <row r="113" spans="1:15" x14ac:dyDescent="0.25">
      <c r="A113">
        <f t="shared" ca="1" si="7"/>
        <v>337439</v>
      </c>
      <c r="B113" s="1" t="s">
        <v>96</v>
      </c>
      <c r="C113">
        <v>4585687922</v>
      </c>
      <c r="D113" t="str">
        <f t="shared" si="4"/>
        <v>Brooks.Landon@gmail.com</v>
      </c>
      <c r="E113" t="s">
        <v>146</v>
      </c>
      <c r="F113" s="2">
        <v>45025</v>
      </c>
      <c r="G113" t="s">
        <v>151</v>
      </c>
      <c r="H113">
        <f t="shared" ca="1" si="5"/>
        <v>4100</v>
      </c>
      <c r="I113" t="s">
        <v>234</v>
      </c>
      <c r="J113" s="3" t="s">
        <v>158</v>
      </c>
      <c r="K113" t="str">
        <f t="shared" ca="1" si="6"/>
        <v>1562 Dadra and Nagar Hav.</v>
      </c>
      <c r="L113">
        <v>16</v>
      </c>
      <c r="M113" t="s">
        <v>187</v>
      </c>
      <c r="N113" t="s">
        <v>193</v>
      </c>
      <c r="O113">
        <v>32635</v>
      </c>
    </row>
    <row r="114" spans="1:15" x14ac:dyDescent="0.25">
      <c r="A114">
        <f t="shared" ca="1" si="7"/>
        <v>338462</v>
      </c>
      <c r="B114" s="1" t="s">
        <v>97</v>
      </c>
      <c r="C114">
        <v>5519603087</v>
      </c>
      <c r="D114" t="str">
        <f t="shared" si="4"/>
        <v>Kelly.Julian@gmail.com</v>
      </c>
      <c r="E114" t="s">
        <v>147</v>
      </c>
      <c r="F114" s="2">
        <v>44836</v>
      </c>
      <c r="G114" t="s">
        <v>150</v>
      </c>
      <c r="H114">
        <f t="shared" ca="1" si="5"/>
        <v>2600</v>
      </c>
      <c r="I114" t="s">
        <v>234</v>
      </c>
      <c r="J114" s="3" t="s">
        <v>159</v>
      </c>
      <c r="K114" t="str">
        <f t="shared" ca="1" si="6"/>
        <v>9442 Daman and Diu</v>
      </c>
      <c r="L114">
        <v>18</v>
      </c>
      <c r="M114" t="s">
        <v>187</v>
      </c>
      <c r="N114" t="s">
        <v>192</v>
      </c>
      <c r="O114">
        <v>32629</v>
      </c>
    </row>
    <row r="115" spans="1:15" x14ac:dyDescent="0.25">
      <c r="A115">
        <f t="shared" ca="1" si="7"/>
        <v>340842</v>
      </c>
      <c r="B115" s="1" t="s">
        <v>98</v>
      </c>
      <c r="C115">
        <v>5621274750</v>
      </c>
      <c r="D115" t="str">
        <f t="shared" si="4"/>
        <v>Sanders.Chase@gmail.com</v>
      </c>
      <c r="E115" t="s">
        <v>149</v>
      </c>
      <c r="F115" s="2">
        <v>44883</v>
      </c>
      <c r="G115" t="s">
        <v>151</v>
      </c>
      <c r="H115">
        <f t="shared" ca="1" si="5"/>
        <v>2800</v>
      </c>
      <c r="I115" t="s">
        <v>235</v>
      </c>
      <c r="J115" s="3" t="s">
        <v>160</v>
      </c>
      <c r="K115" t="str">
        <f t="shared" ca="1" si="6"/>
        <v>9973 Delhi</v>
      </c>
      <c r="L115">
        <v>17</v>
      </c>
      <c r="M115" t="s">
        <v>187</v>
      </c>
      <c r="N115" t="s">
        <v>192</v>
      </c>
      <c r="O115">
        <v>32626</v>
      </c>
    </row>
    <row r="116" spans="1:15" x14ac:dyDescent="0.25">
      <c r="A116">
        <f t="shared" ca="1" si="7"/>
        <v>343849</v>
      </c>
      <c r="B116" s="1" t="s">
        <v>99</v>
      </c>
      <c r="C116">
        <v>7327303131</v>
      </c>
      <c r="D116" t="str">
        <f t="shared" si="4"/>
        <v>Price.Cole@gmail.com</v>
      </c>
      <c r="E116" t="s">
        <v>144</v>
      </c>
      <c r="F116" s="2">
        <v>44922</v>
      </c>
      <c r="G116" t="s">
        <v>150</v>
      </c>
      <c r="H116">
        <f t="shared" ca="1" si="5"/>
        <v>3100</v>
      </c>
      <c r="I116" t="s">
        <v>235</v>
      </c>
      <c r="J116" s="3" t="s">
        <v>161</v>
      </c>
      <c r="K116" t="str">
        <f t="shared" ca="1" si="6"/>
        <v>10544 Goa</v>
      </c>
      <c r="L116">
        <v>17</v>
      </c>
      <c r="M116" t="s">
        <v>188</v>
      </c>
      <c r="N116" t="s">
        <v>193</v>
      </c>
      <c r="O116">
        <v>32636</v>
      </c>
    </row>
    <row r="117" spans="1:15" x14ac:dyDescent="0.25">
      <c r="A117">
        <f t="shared" ca="1" si="7"/>
        <v>344807</v>
      </c>
      <c r="B117" s="1" t="s">
        <v>100</v>
      </c>
      <c r="C117">
        <v>6213864864</v>
      </c>
      <c r="D117" t="str">
        <f t="shared" si="4"/>
        <v>Bennett.Diego@gmail.com</v>
      </c>
      <c r="E117" t="s">
        <v>145</v>
      </c>
      <c r="F117" s="2">
        <v>44966</v>
      </c>
      <c r="G117" t="s">
        <v>151</v>
      </c>
      <c r="H117">
        <f t="shared" ca="1" si="5"/>
        <v>4000</v>
      </c>
      <c r="I117" t="s">
        <v>235</v>
      </c>
      <c r="J117" s="3" t="s">
        <v>162</v>
      </c>
      <c r="K117" t="str">
        <f t="shared" ca="1" si="6"/>
        <v>10218 Gujarat</v>
      </c>
      <c r="L117">
        <v>16</v>
      </c>
      <c r="M117" t="s">
        <v>187</v>
      </c>
      <c r="N117" t="s">
        <v>192</v>
      </c>
      <c r="O117">
        <v>32631</v>
      </c>
    </row>
    <row r="118" spans="1:15" x14ac:dyDescent="0.25">
      <c r="A118">
        <f t="shared" ca="1" si="7"/>
        <v>345244</v>
      </c>
      <c r="B118" s="1" t="s">
        <v>101</v>
      </c>
      <c r="C118">
        <v>8328158566</v>
      </c>
      <c r="D118" t="str">
        <f t="shared" si="4"/>
        <v>Wood.Jeremiah@gmail.com</v>
      </c>
      <c r="E118" t="s">
        <v>148</v>
      </c>
      <c r="F118" s="2">
        <v>44918</v>
      </c>
      <c r="G118" t="s">
        <v>150</v>
      </c>
      <c r="H118">
        <f t="shared" ca="1" si="5"/>
        <v>2100</v>
      </c>
      <c r="I118" t="s">
        <v>230</v>
      </c>
      <c r="J118" s="3" t="s">
        <v>163</v>
      </c>
      <c r="K118" t="str">
        <f t="shared" ca="1" si="6"/>
        <v>6844 Haryana</v>
      </c>
      <c r="L118">
        <v>15</v>
      </c>
      <c r="M118" t="s">
        <v>187</v>
      </c>
      <c r="N118" t="s">
        <v>192</v>
      </c>
      <c r="O118">
        <v>32630</v>
      </c>
    </row>
    <row r="119" spans="1:15" x14ac:dyDescent="0.25">
      <c r="A119">
        <f t="shared" ca="1" si="7"/>
        <v>346048</v>
      </c>
      <c r="B119" s="1" t="s">
        <v>101</v>
      </c>
      <c r="C119">
        <v>9466100897</v>
      </c>
      <c r="D119" t="str">
        <f t="shared" si="4"/>
        <v>Wood.Jeremiah@gmail.com</v>
      </c>
      <c r="E119" t="s">
        <v>146</v>
      </c>
      <c r="F119" s="2">
        <v>44760</v>
      </c>
      <c r="G119" t="s">
        <v>151</v>
      </c>
      <c r="H119">
        <f t="shared" ca="1" si="5"/>
        <v>3800</v>
      </c>
      <c r="I119" t="s">
        <v>230</v>
      </c>
      <c r="J119" s="3" t="s">
        <v>164</v>
      </c>
      <c r="K119" t="str">
        <f t="shared" ca="1" si="6"/>
        <v>11852 Himachal Pradesh</v>
      </c>
      <c r="L119">
        <v>17</v>
      </c>
      <c r="M119" t="s">
        <v>187</v>
      </c>
      <c r="N119" t="s">
        <v>192</v>
      </c>
      <c r="O119">
        <v>32639</v>
      </c>
    </row>
    <row r="120" spans="1:15" x14ac:dyDescent="0.25">
      <c r="A120">
        <f t="shared" ca="1" si="7"/>
        <v>347700</v>
      </c>
      <c r="B120" s="1" t="s">
        <v>102</v>
      </c>
      <c r="C120">
        <v>7081903910</v>
      </c>
      <c r="D120" t="str">
        <f t="shared" si="4"/>
        <v>Barnes.Steven@gmail.com</v>
      </c>
      <c r="E120" t="s">
        <v>144</v>
      </c>
      <c r="F120" s="2">
        <v>44725</v>
      </c>
      <c r="G120" t="s">
        <v>151</v>
      </c>
      <c r="H120">
        <f t="shared" ca="1" si="5"/>
        <v>2900</v>
      </c>
      <c r="I120" t="s">
        <v>234</v>
      </c>
      <c r="J120" s="3" t="s">
        <v>165</v>
      </c>
      <c r="K120" t="str">
        <f t="shared" ca="1" si="6"/>
        <v>6915 Jammu and Kashmir</v>
      </c>
      <c r="L120">
        <v>15</v>
      </c>
      <c r="M120" t="s">
        <v>187</v>
      </c>
      <c r="N120" t="s">
        <v>192</v>
      </c>
      <c r="O120">
        <v>32640</v>
      </c>
    </row>
    <row r="121" spans="1:15" x14ac:dyDescent="0.25">
      <c r="A121">
        <f t="shared" ca="1" si="7"/>
        <v>350742</v>
      </c>
      <c r="B121" s="1" t="s">
        <v>65</v>
      </c>
      <c r="C121">
        <v>4989201963</v>
      </c>
      <c r="D121" t="str">
        <f t="shared" si="4"/>
        <v>Perez.Jackson@gmail.com</v>
      </c>
      <c r="E121" t="s">
        <v>144</v>
      </c>
      <c r="F121" s="2">
        <v>44752</v>
      </c>
      <c r="G121" t="s">
        <v>151</v>
      </c>
      <c r="H121">
        <f t="shared" ca="1" si="5"/>
        <v>1900</v>
      </c>
      <c r="I121" t="s">
        <v>234</v>
      </c>
      <c r="J121" s="3" t="s">
        <v>166</v>
      </c>
      <c r="K121" t="str">
        <f t="shared" ca="1" si="6"/>
        <v>1101 Jharkhand</v>
      </c>
      <c r="L121">
        <v>18</v>
      </c>
      <c r="M121" t="s">
        <v>187</v>
      </c>
      <c r="N121" t="s">
        <v>193</v>
      </c>
      <c r="O121">
        <v>32639</v>
      </c>
    </row>
    <row r="122" spans="1:15" x14ac:dyDescent="0.25">
      <c r="A122">
        <f t="shared" ca="1" si="7"/>
        <v>352144</v>
      </c>
      <c r="B122" s="1" t="s">
        <v>85</v>
      </c>
      <c r="C122">
        <v>7006147724</v>
      </c>
      <c r="D122" t="str">
        <f t="shared" si="4"/>
        <v>Cooper.Brian@gmail.com</v>
      </c>
      <c r="E122" t="s">
        <v>144</v>
      </c>
      <c r="F122" s="2">
        <v>44775</v>
      </c>
      <c r="G122" t="s">
        <v>150</v>
      </c>
      <c r="H122">
        <f t="shared" ca="1" si="5"/>
        <v>3700</v>
      </c>
      <c r="I122" t="s">
        <v>229</v>
      </c>
      <c r="J122" s="3" t="s">
        <v>167</v>
      </c>
      <c r="K122" t="str">
        <f t="shared" ca="1" si="6"/>
        <v>10958 Karnataka</v>
      </c>
      <c r="L122">
        <v>16</v>
      </c>
      <c r="M122" t="s">
        <v>189</v>
      </c>
      <c r="N122" t="s">
        <v>192</v>
      </c>
      <c r="O122">
        <v>32633</v>
      </c>
    </row>
    <row r="123" spans="1:15" x14ac:dyDescent="0.25">
      <c r="A123">
        <f t="shared" ca="1" si="7"/>
        <v>355449</v>
      </c>
      <c r="B123" s="1" t="s">
        <v>103</v>
      </c>
      <c r="C123">
        <v>8540224155</v>
      </c>
      <c r="D123" t="str">
        <f t="shared" si="4"/>
        <v>Ross.Sebastian@gmail.com</v>
      </c>
      <c r="E123" t="s">
        <v>145</v>
      </c>
      <c r="F123" s="2">
        <v>44734</v>
      </c>
      <c r="G123" t="s">
        <v>151</v>
      </c>
      <c r="H123">
        <f t="shared" ca="1" si="5"/>
        <v>3500</v>
      </c>
      <c r="I123" t="s">
        <v>229</v>
      </c>
      <c r="J123" s="3" t="s">
        <v>168</v>
      </c>
      <c r="K123" t="str">
        <f t="shared" ca="1" si="6"/>
        <v>3814 Kerala</v>
      </c>
      <c r="L123">
        <v>18</v>
      </c>
      <c r="M123" t="s">
        <v>188</v>
      </c>
      <c r="N123" t="s">
        <v>193</v>
      </c>
      <c r="O123">
        <v>32634</v>
      </c>
    </row>
    <row r="124" spans="1:15" x14ac:dyDescent="0.25">
      <c r="A124">
        <f t="shared" ca="1" si="7"/>
        <v>355724</v>
      </c>
      <c r="B124" s="1" t="s">
        <v>104</v>
      </c>
      <c r="C124">
        <v>9470508807</v>
      </c>
      <c r="D124" t="str">
        <f t="shared" si="4"/>
        <v>Henderson.Xavier@gmail.com</v>
      </c>
      <c r="E124" t="s">
        <v>148</v>
      </c>
      <c r="F124" s="2">
        <v>44702</v>
      </c>
      <c r="G124" t="s">
        <v>150</v>
      </c>
      <c r="H124">
        <f t="shared" ca="1" si="5"/>
        <v>1700</v>
      </c>
      <c r="I124" t="s">
        <v>229</v>
      </c>
      <c r="J124" s="3" t="s">
        <v>169</v>
      </c>
      <c r="K124" t="str">
        <f t="shared" ca="1" si="6"/>
        <v>8998 Lakshadweep</v>
      </c>
      <c r="L124">
        <v>15</v>
      </c>
      <c r="M124" t="s">
        <v>188</v>
      </c>
      <c r="N124" t="s">
        <v>192</v>
      </c>
      <c r="O124">
        <v>32645</v>
      </c>
    </row>
    <row r="125" spans="1:15" x14ac:dyDescent="0.25">
      <c r="A125">
        <f t="shared" ca="1" si="7"/>
        <v>357700</v>
      </c>
      <c r="B125" s="1" t="s">
        <v>105</v>
      </c>
      <c r="C125">
        <v>9578784543</v>
      </c>
      <c r="D125" t="str">
        <f t="shared" si="4"/>
        <v>Coleman.Timothy@gmail.com</v>
      </c>
      <c r="E125" t="s">
        <v>146</v>
      </c>
      <c r="F125" s="2">
        <v>44884</v>
      </c>
      <c r="G125" t="s">
        <v>151</v>
      </c>
      <c r="H125">
        <f t="shared" ca="1" si="5"/>
        <v>3600</v>
      </c>
      <c r="I125" t="s">
        <v>234</v>
      </c>
      <c r="J125" s="3" t="s">
        <v>170</v>
      </c>
      <c r="K125" t="str">
        <f t="shared" ca="1" si="6"/>
        <v>3091 Madhya Pradesh</v>
      </c>
      <c r="L125">
        <v>18</v>
      </c>
      <c r="M125" t="s">
        <v>187</v>
      </c>
      <c r="N125" t="s">
        <v>193</v>
      </c>
      <c r="O125">
        <v>32642</v>
      </c>
    </row>
    <row r="126" spans="1:15" x14ac:dyDescent="0.25">
      <c r="A126">
        <f t="shared" ca="1" si="7"/>
        <v>358473</v>
      </c>
      <c r="B126" s="1" t="s">
        <v>106</v>
      </c>
      <c r="C126">
        <v>9151589678</v>
      </c>
      <c r="D126" t="str">
        <f t="shared" si="4"/>
        <v>Jenkins.Carter@gmail.com</v>
      </c>
      <c r="E126" t="s">
        <v>147</v>
      </c>
      <c r="F126" s="2">
        <v>45005</v>
      </c>
      <c r="G126" t="s">
        <v>150</v>
      </c>
      <c r="H126">
        <f t="shared" ca="1" si="5"/>
        <v>2000</v>
      </c>
      <c r="I126" t="s">
        <v>230</v>
      </c>
      <c r="J126" s="3" t="s">
        <v>171</v>
      </c>
      <c r="K126" t="str">
        <f t="shared" ca="1" si="6"/>
        <v>6893 Maharashtra</v>
      </c>
      <c r="L126">
        <v>18</v>
      </c>
      <c r="M126" t="s">
        <v>191</v>
      </c>
      <c r="N126" t="s">
        <v>192</v>
      </c>
      <c r="O126">
        <v>32638</v>
      </c>
    </row>
    <row r="127" spans="1:15" x14ac:dyDescent="0.25">
      <c r="A127">
        <f t="shared" ca="1" si="7"/>
        <v>360413</v>
      </c>
      <c r="B127" s="1" t="s">
        <v>107</v>
      </c>
      <c r="C127">
        <v>5711391538</v>
      </c>
      <c r="D127" t="str">
        <f t="shared" si="4"/>
        <v>Perry.Wyatt@gmail.com</v>
      </c>
      <c r="E127" t="s">
        <v>149</v>
      </c>
      <c r="F127" s="2">
        <v>44783</v>
      </c>
      <c r="G127" t="s">
        <v>151</v>
      </c>
      <c r="H127">
        <f t="shared" ca="1" si="5"/>
        <v>1800</v>
      </c>
      <c r="I127" t="s">
        <v>233</v>
      </c>
      <c r="J127" s="3" t="s">
        <v>172</v>
      </c>
      <c r="K127" t="str">
        <f t="shared" ca="1" si="6"/>
        <v>1695 Manipur</v>
      </c>
      <c r="L127">
        <v>14</v>
      </c>
      <c r="M127" t="s">
        <v>188</v>
      </c>
      <c r="N127" t="s">
        <v>193</v>
      </c>
      <c r="O127">
        <v>32641</v>
      </c>
    </row>
    <row r="128" spans="1:15" x14ac:dyDescent="0.25">
      <c r="A128">
        <f t="shared" ca="1" si="7"/>
        <v>361258</v>
      </c>
      <c r="B128" s="1" t="s">
        <v>107</v>
      </c>
      <c r="C128">
        <v>7870993534</v>
      </c>
      <c r="D128" t="str">
        <f t="shared" si="4"/>
        <v>Perry.Wyatt@gmail.com</v>
      </c>
      <c r="E128" t="s">
        <v>144</v>
      </c>
      <c r="F128" s="2">
        <v>44845</v>
      </c>
      <c r="G128" t="s">
        <v>151</v>
      </c>
      <c r="H128">
        <f t="shared" ca="1" si="5"/>
        <v>2400</v>
      </c>
      <c r="I128" t="s">
        <v>235</v>
      </c>
      <c r="J128" s="3" t="s">
        <v>173</v>
      </c>
      <c r="K128" t="str">
        <f t="shared" ca="1" si="6"/>
        <v>2326 Megalaya</v>
      </c>
      <c r="L128">
        <v>18</v>
      </c>
      <c r="M128" t="s">
        <v>188</v>
      </c>
      <c r="N128" t="s">
        <v>193</v>
      </c>
      <c r="O128">
        <v>32637</v>
      </c>
    </row>
    <row r="129" spans="1:15" x14ac:dyDescent="0.25">
      <c r="A129">
        <f t="shared" ca="1" si="7"/>
        <v>363101</v>
      </c>
      <c r="B129" s="1" t="s">
        <v>91</v>
      </c>
      <c r="C129">
        <v>6614807793</v>
      </c>
      <c r="D129" t="str">
        <f t="shared" si="4"/>
        <v>Peterson.Carlos@gmail.com</v>
      </c>
      <c r="E129" t="s">
        <v>145</v>
      </c>
      <c r="F129" s="2">
        <v>44739</v>
      </c>
      <c r="G129" t="s">
        <v>151</v>
      </c>
      <c r="H129">
        <f t="shared" ca="1" si="5"/>
        <v>2700</v>
      </c>
      <c r="I129" t="s">
        <v>233</v>
      </c>
      <c r="J129" s="3" t="s">
        <v>174</v>
      </c>
      <c r="K129" t="str">
        <f t="shared" ca="1" si="6"/>
        <v>4171 Mizoram</v>
      </c>
      <c r="L129">
        <v>17</v>
      </c>
      <c r="M129" t="s">
        <v>188</v>
      </c>
      <c r="N129" t="s">
        <v>192</v>
      </c>
      <c r="O129">
        <v>32640</v>
      </c>
    </row>
    <row r="130" spans="1:15" x14ac:dyDescent="0.25">
      <c r="A130">
        <f t="shared" ca="1" si="7"/>
        <v>366234</v>
      </c>
      <c r="B130" s="1" t="s">
        <v>108</v>
      </c>
      <c r="C130">
        <v>4981026955</v>
      </c>
      <c r="D130" t="str">
        <f t="shared" si="4"/>
        <v>Powell.Brayden@gmail.com</v>
      </c>
      <c r="E130" t="s">
        <v>148</v>
      </c>
      <c r="F130" s="2">
        <v>44841</v>
      </c>
      <c r="G130" t="s">
        <v>150</v>
      </c>
      <c r="H130">
        <f t="shared" ca="1" si="5"/>
        <v>2200</v>
      </c>
      <c r="I130" t="s">
        <v>232</v>
      </c>
      <c r="J130" s="3" t="s">
        <v>175</v>
      </c>
      <c r="K130" t="str">
        <f t="shared" ca="1" si="6"/>
        <v>6409 Nagaland</v>
      </c>
      <c r="L130">
        <v>15</v>
      </c>
      <c r="M130" t="s">
        <v>188</v>
      </c>
      <c r="N130" t="s">
        <v>192</v>
      </c>
      <c r="O130">
        <v>32627</v>
      </c>
    </row>
    <row r="131" spans="1:15" x14ac:dyDescent="0.25">
      <c r="A131">
        <f t="shared" ca="1" si="7"/>
        <v>369348</v>
      </c>
      <c r="B131" s="1" t="s">
        <v>109</v>
      </c>
      <c r="C131">
        <v>4796046606</v>
      </c>
      <c r="D131" t="str">
        <f t="shared" ref="D131:D194" si="8">_xlfn.CONCAT(SUBSTITUTE(B131,",","."),"@gmail.com")</f>
        <v>Long.Blake@gmail.com</v>
      </c>
      <c r="E131" t="s">
        <v>146</v>
      </c>
      <c r="F131" s="2">
        <v>45019</v>
      </c>
      <c r="G131" t="s">
        <v>151</v>
      </c>
      <c r="H131">
        <f t="shared" ref="H131:H194" ca="1" si="9">ROUND(RANDBETWEEN(1500,4500),-2)</f>
        <v>1900</v>
      </c>
      <c r="I131" t="s">
        <v>237</v>
      </c>
      <c r="J131" s="3" t="s">
        <v>176</v>
      </c>
      <c r="K131" t="str">
        <f t="shared" ref="K131:K194" ca="1" si="10">_xlfn.CONCAT(RANDBETWEEN(25,12478)," ",J131)</f>
        <v>10203 Odisha</v>
      </c>
      <c r="L131">
        <v>16</v>
      </c>
      <c r="M131" t="s">
        <v>187</v>
      </c>
      <c r="N131" t="s">
        <v>192</v>
      </c>
      <c r="O131">
        <v>32645</v>
      </c>
    </row>
    <row r="132" spans="1:15" x14ac:dyDescent="0.25">
      <c r="A132">
        <f t="shared" ref="A132:A195" ca="1" si="11">A131+RANDBETWEEN(250,3500)</f>
        <v>372770</v>
      </c>
      <c r="B132" s="1" t="s">
        <v>110</v>
      </c>
      <c r="C132">
        <v>8480225284</v>
      </c>
      <c r="D132" t="str">
        <f t="shared" si="8"/>
        <v>Patterson.Hayden@gmail.com</v>
      </c>
      <c r="E132" t="s">
        <v>147</v>
      </c>
      <c r="F132" s="2">
        <v>44815</v>
      </c>
      <c r="G132" t="s">
        <v>150</v>
      </c>
      <c r="H132">
        <f t="shared" ca="1" si="9"/>
        <v>3600</v>
      </c>
      <c r="I132" t="s">
        <v>230</v>
      </c>
      <c r="J132" s="3" t="s">
        <v>177</v>
      </c>
      <c r="K132" t="str">
        <f t="shared" ca="1" si="10"/>
        <v>8572 Pondicherry</v>
      </c>
      <c r="L132">
        <v>16</v>
      </c>
      <c r="M132" t="s">
        <v>188</v>
      </c>
      <c r="N132" t="s">
        <v>192</v>
      </c>
      <c r="O132">
        <v>32633</v>
      </c>
    </row>
    <row r="133" spans="1:15" x14ac:dyDescent="0.25">
      <c r="A133">
        <f t="shared" ca="1" si="11"/>
        <v>373528</v>
      </c>
      <c r="B133" s="1" t="s">
        <v>111</v>
      </c>
      <c r="C133">
        <v>4443767650</v>
      </c>
      <c r="D133" t="str">
        <f t="shared" si="8"/>
        <v>Hughes.Devin@gmail.com</v>
      </c>
      <c r="E133" t="s">
        <v>149</v>
      </c>
      <c r="F133" s="2">
        <v>44979</v>
      </c>
      <c r="G133" t="s">
        <v>151</v>
      </c>
      <c r="H133">
        <f t="shared" ca="1" si="9"/>
        <v>2600</v>
      </c>
      <c r="I133" t="s">
        <v>234</v>
      </c>
      <c r="J133" s="3" t="s">
        <v>178</v>
      </c>
      <c r="K133" t="str">
        <f t="shared" ca="1" si="10"/>
        <v>1305 Punjab</v>
      </c>
      <c r="L133">
        <v>14</v>
      </c>
      <c r="M133" t="s">
        <v>187</v>
      </c>
      <c r="N133" t="s">
        <v>193</v>
      </c>
      <c r="O133">
        <v>32636</v>
      </c>
    </row>
    <row r="134" spans="1:15" x14ac:dyDescent="0.25">
      <c r="A134">
        <f t="shared" ca="1" si="11"/>
        <v>375105</v>
      </c>
      <c r="B134" s="1" t="s">
        <v>112</v>
      </c>
      <c r="C134">
        <v>5238478269</v>
      </c>
      <c r="D134" t="str">
        <f t="shared" si="8"/>
        <v>Flores.Cody@gmail.com</v>
      </c>
      <c r="E134" t="s">
        <v>144</v>
      </c>
      <c r="F134" s="2">
        <v>44923</v>
      </c>
      <c r="G134" t="s">
        <v>151</v>
      </c>
      <c r="H134">
        <f t="shared" ca="1" si="9"/>
        <v>4200</v>
      </c>
      <c r="I134" t="s">
        <v>234</v>
      </c>
      <c r="J134" s="3" t="s">
        <v>179</v>
      </c>
      <c r="K134" t="str">
        <f t="shared" ca="1" si="10"/>
        <v>4778 Rajasthan</v>
      </c>
      <c r="L134">
        <v>16</v>
      </c>
      <c r="M134" t="s">
        <v>187</v>
      </c>
      <c r="N134" t="s">
        <v>192</v>
      </c>
      <c r="O134">
        <v>32633</v>
      </c>
    </row>
    <row r="135" spans="1:15" x14ac:dyDescent="0.25">
      <c r="A135">
        <f t="shared" ca="1" si="11"/>
        <v>377002</v>
      </c>
      <c r="B135" s="1" t="s">
        <v>113</v>
      </c>
      <c r="C135">
        <v>6238173832</v>
      </c>
      <c r="D135" t="str">
        <f t="shared" si="8"/>
        <v>Washington.Richard@gmail.com</v>
      </c>
      <c r="E135" t="s">
        <v>145</v>
      </c>
      <c r="F135" s="2">
        <v>45018</v>
      </c>
      <c r="G135" t="s">
        <v>151</v>
      </c>
      <c r="H135">
        <f t="shared" ca="1" si="9"/>
        <v>2300</v>
      </c>
      <c r="I135" t="s">
        <v>234</v>
      </c>
      <c r="J135" s="3" t="s">
        <v>180</v>
      </c>
      <c r="K135" t="str">
        <f t="shared" ca="1" si="10"/>
        <v>4338 Sikkim</v>
      </c>
      <c r="L135">
        <v>17</v>
      </c>
      <c r="M135" t="s">
        <v>188</v>
      </c>
      <c r="N135" t="s">
        <v>193</v>
      </c>
      <c r="O135">
        <v>32637</v>
      </c>
    </row>
    <row r="136" spans="1:15" x14ac:dyDescent="0.25">
      <c r="A136">
        <f t="shared" ca="1" si="11"/>
        <v>378536</v>
      </c>
      <c r="B136" s="1" t="s">
        <v>114</v>
      </c>
      <c r="C136">
        <v>3841140386</v>
      </c>
      <c r="D136" t="str">
        <f t="shared" si="8"/>
        <v>Butler.Seth@gmail.com</v>
      </c>
      <c r="E136" t="s">
        <v>144</v>
      </c>
      <c r="F136" s="2">
        <v>44725</v>
      </c>
      <c r="G136" t="s">
        <v>150</v>
      </c>
      <c r="H136">
        <f t="shared" ca="1" si="9"/>
        <v>3300</v>
      </c>
      <c r="I136" t="s">
        <v>234</v>
      </c>
      <c r="J136" s="3" t="s">
        <v>181</v>
      </c>
      <c r="K136" t="str">
        <f t="shared" ca="1" si="10"/>
        <v>3698 Tamil Nadu</v>
      </c>
      <c r="L136">
        <v>15</v>
      </c>
      <c r="M136" t="s">
        <v>188</v>
      </c>
      <c r="N136" t="s">
        <v>192</v>
      </c>
      <c r="O136">
        <v>32633</v>
      </c>
    </row>
    <row r="137" spans="1:15" x14ac:dyDescent="0.25">
      <c r="A137">
        <f t="shared" ca="1" si="11"/>
        <v>379137</v>
      </c>
      <c r="B137" s="1" t="s">
        <v>114</v>
      </c>
      <c r="C137">
        <v>4841179049</v>
      </c>
      <c r="D137" t="str">
        <f t="shared" si="8"/>
        <v>Butler.Seth@gmail.com</v>
      </c>
      <c r="E137" t="s">
        <v>144</v>
      </c>
      <c r="F137" s="2">
        <v>44864</v>
      </c>
      <c r="G137" t="s">
        <v>151</v>
      </c>
      <c r="H137">
        <f t="shared" ca="1" si="9"/>
        <v>4100</v>
      </c>
      <c r="I137" t="s">
        <v>230</v>
      </c>
      <c r="J137" s="3" t="s">
        <v>182</v>
      </c>
      <c r="K137" t="str">
        <f t="shared" ca="1" si="10"/>
        <v>11298 Telangana</v>
      </c>
      <c r="L137">
        <v>16</v>
      </c>
      <c r="M137" t="s">
        <v>190</v>
      </c>
      <c r="N137" t="s">
        <v>192</v>
      </c>
      <c r="O137">
        <v>32641</v>
      </c>
    </row>
    <row r="138" spans="1:15" x14ac:dyDescent="0.25">
      <c r="A138">
        <f t="shared" ca="1" si="11"/>
        <v>381028</v>
      </c>
      <c r="B138" s="1" t="s">
        <v>97</v>
      </c>
      <c r="C138">
        <v>9419832538</v>
      </c>
      <c r="D138" t="str">
        <f t="shared" si="8"/>
        <v>Kelly.Julian@gmail.com</v>
      </c>
      <c r="E138" t="s">
        <v>144</v>
      </c>
      <c r="F138" s="2">
        <v>44884</v>
      </c>
      <c r="G138" t="s">
        <v>151</v>
      </c>
      <c r="H138">
        <f t="shared" ca="1" si="9"/>
        <v>3700</v>
      </c>
      <c r="I138" t="s">
        <v>237</v>
      </c>
      <c r="J138" s="3" t="s">
        <v>183</v>
      </c>
      <c r="K138" t="str">
        <f t="shared" ca="1" si="10"/>
        <v>396 Tripura</v>
      </c>
      <c r="L138">
        <v>17</v>
      </c>
      <c r="M138" t="s">
        <v>188</v>
      </c>
      <c r="N138" t="s">
        <v>192</v>
      </c>
      <c r="O138">
        <v>32633</v>
      </c>
    </row>
    <row r="139" spans="1:15" x14ac:dyDescent="0.25">
      <c r="A139">
        <f t="shared" ca="1" si="11"/>
        <v>383787</v>
      </c>
      <c r="B139" s="1" t="s">
        <v>114</v>
      </c>
      <c r="C139">
        <v>5284242115</v>
      </c>
      <c r="D139" t="str">
        <f t="shared" si="8"/>
        <v>Butler.Seth@gmail.com</v>
      </c>
      <c r="E139" t="s">
        <v>144</v>
      </c>
      <c r="F139" s="2">
        <v>44745</v>
      </c>
      <c r="G139" t="s">
        <v>151</v>
      </c>
      <c r="H139">
        <f t="shared" ca="1" si="9"/>
        <v>2800</v>
      </c>
      <c r="I139" t="s">
        <v>231</v>
      </c>
      <c r="J139" s="3" t="s">
        <v>184</v>
      </c>
      <c r="K139" t="str">
        <f t="shared" ca="1" si="10"/>
        <v>11850 Uttar Pradesh</v>
      </c>
      <c r="L139">
        <v>17</v>
      </c>
      <c r="M139" t="s">
        <v>187</v>
      </c>
      <c r="N139" t="s">
        <v>192</v>
      </c>
      <c r="O139">
        <v>32638</v>
      </c>
    </row>
    <row r="140" spans="1:15" x14ac:dyDescent="0.25">
      <c r="A140">
        <f t="shared" ca="1" si="11"/>
        <v>386363</v>
      </c>
      <c r="B140" s="1" t="s">
        <v>114</v>
      </c>
      <c r="C140">
        <v>9023456408</v>
      </c>
      <c r="D140" t="str">
        <f t="shared" si="8"/>
        <v>Butler.Seth@gmail.com</v>
      </c>
      <c r="E140" t="s">
        <v>144</v>
      </c>
      <c r="F140" s="2">
        <v>44866</v>
      </c>
      <c r="G140" t="s">
        <v>150</v>
      </c>
      <c r="H140">
        <f t="shared" ca="1" si="9"/>
        <v>2900</v>
      </c>
      <c r="I140" t="s">
        <v>229</v>
      </c>
      <c r="J140" s="3" t="s">
        <v>185</v>
      </c>
      <c r="K140" t="str">
        <f t="shared" ca="1" si="10"/>
        <v>194 Uttarakhand</v>
      </c>
      <c r="L140">
        <v>14</v>
      </c>
      <c r="M140" t="s">
        <v>187</v>
      </c>
      <c r="N140" t="s">
        <v>192</v>
      </c>
      <c r="O140">
        <v>32643</v>
      </c>
    </row>
    <row r="141" spans="1:15" x14ac:dyDescent="0.25">
      <c r="A141">
        <f t="shared" ca="1" si="11"/>
        <v>387822</v>
      </c>
      <c r="B141" s="1" t="s">
        <v>114</v>
      </c>
      <c r="C141">
        <v>4188836417</v>
      </c>
      <c r="D141" t="str">
        <f t="shared" si="8"/>
        <v>Butler.Seth@gmail.com</v>
      </c>
      <c r="E141" t="s">
        <v>145</v>
      </c>
      <c r="F141" s="2">
        <v>44701</v>
      </c>
      <c r="G141" t="s">
        <v>151</v>
      </c>
      <c r="H141">
        <f t="shared" ca="1" si="9"/>
        <v>3100</v>
      </c>
      <c r="I141" t="s">
        <v>229</v>
      </c>
      <c r="J141" s="3" t="s">
        <v>186</v>
      </c>
      <c r="K141" t="str">
        <f t="shared" ca="1" si="10"/>
        <v>915 West Bengal</v>
      </c>
      <c r="L141">
        <v>17</v>
      </c>
      <c r="M141" t="s">
        <v>187</v>
      </c>
      <c r="N141" t="s">
        <v>193</v>
      </c>
      <c r="O141">
        <v>32642</v>
      </c>
    </row>
    <row r="142" spans="1:15" x14ac:dyDescent="0.25">
      <c r="A142">
        <f t="shared" ca="1" si="11"/>
        <v>388934</v>
      </c>
      <c r="B142" s="1" t="s">
        <v>114</v>
      </c>
      <c r="C142">
        <v>4872836030</v>
      </c>
      <c r="D142" t="str">
        <f t="shared" si="8"/>
        <v>Butler.Seth@gmail.com</v>
      </c>
      <c r="E142" t="s">
        <v>148</v>
      </c>
      <c r="F142" s="2">
        <v>45025</v>
      </c>
      <c r="G142" t="s">
        <v>150</v>
      </c>
      <c r="H142">
        <f t="shared" ca="1" si="9"/>
        <v>1500</v>
      </c>
      <c r="I142" t="s">
        <v>235</v>
      </c>
      <c r="J142" s="3" t="s">
        <v>152</v>
      </c>
      <c r="K142" t="str">
        <f t="shared" ca="1" si="10"/>
        <v>6790 Andhra Pradesh</v>
      </c>
      <c r="L142">
        <v>14</v>
      </c>
      <c r="M142" t="s">
        <v>190</v>
      </c>
      <c r="N142" t="s">
        <v>192</v>
      </c>
      <c r="O142">
        <v>32643</v>
      </c>
    </row>
    <row r="143" spans="1:15" x14ac:dyDescent="0.25">
      <c r="A143">
        <f t="shared" ca="1" si="11"/>
        <v>391965</v>
      </c>
      <c r="B143" s="1" t="s">
        <v>115</v>
      </c>
      <c r="C143">
        <v>4038212630</v>
      </c>
      <c r="D143" t="str">
        <f t="shared" si="8"/>
        <v>Simmons.Dominic@gmail.com</v>
      </c>
      <c r="E143" t="s">
        <v>146</v>
      </c>
      <c r="F143" s="2">
        <v>44878</v>
      </c>
      <c r="G143" t="s">
        <v>151</v>
      </c>
      <c r="H143">
        <f t="shared" ca="1" si="9"/>
        <v>2000</v>
      </c>
      <c r="I143" t="s">
        <v>237</v>
      </c>
      <c r="J143" s="3" t="s">
        <v>153</v>
      </c>
      <c r="K143" t="str">
        <f t="shared" ca="1" si="10"/>
        <v>519 Arunachal Pradesh</v>
      </c>
      <c r="L143">
        <v>18</v>
      </c>
      <c r="M143" t="s">
        <v>188</v>
      </c>
      <c r="N143" t="s">
        <v>193</v>
      </c>
      <c r="O143">
        <v>32637</v>
      </c>
    </row>
    <row r="144" spans="1:15" x14ac:dyDescent="0.25">
      <c r="A144">
        <f t="shared" ca="1" si="11"/>
        <v>393107</v>
      </c>
      <c r="B144" s="1" t="s">
        <v>116</v>
      </c>
      <c r="C144">
        <v>6603879887</v>
      </c>
      <c r="D144" t="str">
        <f t="shared" si="8"/>
        <v>Foster.Jaden@gmail.com</v>
      </c>
      <c r="E144" t="s">
        <v>147</v>
      </c>
      <c r="F144" s="2">
        <v>44911</v>
      </c>
      <c r="G144" t="s">
        <v>151</v>
      </c>
      <c r="H144">
        <f t="shared" ca="1" si="9"/>
        <v>1800</v>
      </c>
      <c r="I144" t="s">
        <v>233</v>
      </c>
      <c r="J144" s="3" t="s">
        <v>154</v>
      </c>
      <c r="K144" t="str">
        <f t="shared" ca="1" si="10"/>
        <v>6657 Assam</v>
      </c>
      <c r="L144">
        <v>16</v>
      </c>
      <c r="M144" t="s">
        <v>188</v>
      </c>
      <c r="N144" t="s">
        <v>193</v>
      </c>
      <c r="O144">
        <v>32625</v>
      </c>
    </row>
    <row r="145" spans="1:15" x14ac:dyDescent="0.25">
      <c r="A145">
        <f t="shared" ca="1" si="11"/>
        <v>396367</v>
      </c>
      <c r="B145" s="1" t="s">
        <v>117</v>
      </c>
      <c r="C145">
        <v>8656248642</v>
      </c>
      <c r="D145" t="str">
        <f t="shared" si="8"/>
        <v>Gonzales.Antonio@gmail.com</v>
      </c>
      <c r="E145" t="s">
        <v>149</v>
      </c>
      <c r="F145" s="2">
        <v>44978</v>
      </c>
      <c r="G145" t="s">
        <v>151</v>
      </c>
      <c r="H145">
        <f t="shared" ca="1" si="9"/>
        <v>3300</v>
      </c>
      <c r="I145" t="s">
        <v>234</v>
      </c>
      <c r="J145" s="3" t="s">
        <v>155</v>
      </c>
      <c r="K145" t="str">
        <f t="shared" ca="1" si="10"/>
        <v>9713 Bihar</v>
      </c>
      <c r="L145">
        <v>14</v>
      </c>
      <c r="M145" t="s">
        <v>187</v>
      </c>
      <c r="N145" t="s">
        <v>193</v>
      </c>
      <c r="O145">
        <v>32645</v>
      </c>
    </row>
    <row r="146" spans="1:15" x14ac:dyDescent="0.25">
      <c r="A146">
        <f t="shared" ca="1" si="11"/>
        <v>399014</v>
      </c>
      <c r="B146" s="1" t="s">
        <v>118</v>
      </c>
      <c r="C146">
        <v>8944422152</v>
      </c>
      <c r="D146" t="str">
        <f t="shared" si="8"/>
        <v>Bryant.Miguel@gmail.com</v>
      </c>
      <c r="E146" t="s">
        <v>144</v>
      </c>
      <c r="F146" s="2">
        <v>44769</v>
      </c>
      <c r="G146" t="s">
        <v>150</v>
      </c>
      <c r="H146">
        <f t="shared" ca="1" si="9"/>
        <v>2400</v>
      </c>
      <c r="I146" t="s">
        <v>234</v>
      </c>
      <c r="J146" s="3" t="s">
        <v>156</v>
      </c>
      <c r="K146" t="str">
        <f t="shared" ca="1" si="10"/>
        <v>3047 Chandigarh</v>
      </c>
      <c r="L146">
        <v>16</v>
      </c>
      <c r="M146" t="s">
        <v>187</v>
      </c>
      <c r="N146" t="s">
        <v>192</v>
      </c>
      <c r="O146">
        <v>32632</v>
      </c>
    </row>
    <row r="147" spans="1:15" x14ac:dyDescent="0.25">
      <c r="A147">
        <f t="shared" ca="1" si="11"/>
        <v>401617</v>
      </c>
      <c r="B147" s="1" t="s">
        <v>118</v>
      </c>
      <c r="C147">
        <v>4443642699</v>
      </c>
      <c r="D147" t="str">
        <f t="shared" si="8"/>
        <v>Bryant.Miguel@gmail.com</v>
      </c>
      <c r="E147" t="s">
        <v>145</v>
      </c>
      <c r="F147" s="2">
        <v>44842</v>
      </c>
      <c r="G147" t="s">
        <v>151</v>
      </c>
      <c r="H147">
        <f t="shared" ca="1" si="9"/>
        <v>3400</v>
      </c>
      <c r="I147" t="s">
        <v>233</v>
      </c>
      <c r="J147" s="3" t="s">
        <v>157</v>
      </c>
      <c r="K147" t="str">
        <f t="shared" ca="1" si="10"/>
        <v>12118 Chattisgarh</v>
      </c>
      <c r="L147">
        <v>15</v>
      </c>
      <c r="M147" t="s">
        <v>187</v>
      </c>
      <c r="N147" t="s">
        <v>193</v>
      </c>
      <c r="O147">
        <v>32629</v>
      </c>
    </row>
    <row r="148" spans="1:15" x14ac:dyDescent="0.25">
      <c r="A148">
        <f t="shared" ca="1" si="11"/>
        <v>403627</v>
      </c>
      <c r="B148" s="1" t="s">
        <v>119</v>
      </c>
      <c r="C148">
        <v>8844645448</v>
      </c>
      <c r="D148" t="str">
        <f t="shared" si="8"/>
        <v>Alexander.Liam@gmail.com</v>
      </c>
      <c r="E148" t="s">
        <v>148</v>
      </c>
      <c r="F148" s="2">
        <v>45035</v>
      </c>
      <c r="G148" t="s">
        <v>151</v>
      </c>
      <c r="H148">
        <f t="shared" ca="1" si="9"/>
        <v>3700</v>
      </c>
      <c r="I148" t="s">
        <v>234</v>
      </c>
      <c r="J148" s="3" t="s">
        <v>158</v>
      </c>
      <c r="K148" t="str">
        <f t="shared" ca="1" si="10"/>
        <v>3242 Dadra and Nagar Hav.</v>
      </c>
      <c r="L148">
        <v>14</v>
      </c>
      <c r="M148" t="s">
        <v>187</v>
      </c>
      <c r="N148" t="s">
        <v>192</v>
      </c>
      <c r="O148">
        <v>32626</v>
      </c>
    </row>
    <row r="149" spans="1:15" x14ac:dyDescent="0.25">
      <c r="A149">
        <f t="shared" ca="1" si="11"/>
        <v>406723</v>
      </c>
      <c r="B149" s="1" t="s">
        <v>120</v>
      </c>
      <c r="C149">
        <v>5629787997</v>
      </c>
      <c r="D149" t="str">
        <f t="shared" si="8"/>
        <v>Russell.Patrick@gmail.com</v>
      </c>
      <c r="E149" t="s">
        <v>146</v>
      </c>
      <c r="F149" s="2">
        <v>44761</v>
      </c>
      <c r="G149" t="s">
        <v>151</v>
      </c>
      <c r="H149">
        <f t="shared" ca="1" si="9"/>
        <v>1700</v>
      </c>
      <c r="I149" t="s">
        <v>234</v>
      </c>
      <c r="J149" s="3" t="s">
        <v>159</v>
      </c>
      <c r="K149" t="str">
        <f t="shared" ca="1" si="10"/>
        <v>11243 Daman and Diu</v>
      </c>
      <c r="L149">
        <v>15</v>
      </c>
      <c r="M149" t="s">
        <v>187</v>
      </c>
      <c r="N149" t="s">
        <v>192</v>
      </c>
      <c r="O149">
        <v>32643</v>
      </c>
    </row>
    <row r="150" spans="1:15" x14ac:dyDescent="0.25">
      <c r="A150">
        <f t="shared" ca="1" si="11"/>
        <v>408962</v>
      </c>
      <c r="B150" s="1" t="s">
        <v>119</v>
      </c>
      <c r="C150">
        <v>4988829926</v>
      </c>
      <c r="D150" t="str">
        <f t="shared" si="8"/>
        <v>Alexander.Liam@gmail.com</v>
      </c>
      <c r="E150" t="s">
        <v>147</v>
      </c>
      <c r="F150" s="2">
        <v>44702</v>
      </c>
      <c r="G150" t="s">
        <v>150</v>
      </c>
      <c r="H150">
        <f t="shared" ca="1" si="9"/>
        <v>3300</v>
      </c>
      <c r="I150" t="s">
        <v>236</v>
      </c>
      <c r="J150" s="3" t="s">
        <v>160</v>
      </c>
      <c r="K150" t="str">
        <f t="shared" ca="1" si="10"/>
        <v>9292 Delhi</v>
      </c>
      <c r="L150">
        <v>15</v>
      </c>
      <c r="M150" t="s">
        <v>187</v>
      </c>
      <c r="N150" t="s">
        <v>192</v>
      </c>
      <c r="O150">
        <v>32639</v>
      </c>
    </row>
    <row r="151" spans="1:15" x14ac:dyDescent="0.25">
      <c r="A151">
        <f t="shared" ca="1" si="11"/>
        <v>409400</v>
      </c>
      <c r="B151" s="1" t="s">
        <v>96</v>
      </c>
      <c r="C151">
        <v>6797870363</v>
      </c>
      <c r="D151" t="str">
        <f t="shared" si="8"/>
        <v>Brooks.Landon@gmail.com</v>
      </c>
      <c r="E151" t="s">
        <v>149</v>
      </c>
      <c r="F151" s="2">
        <v>44853</v>
      </c>
      <c r="G151" t="s">
        <v>150</v>
      </c>
      <c r="H151">
        <f t="shared" ca="1" si="9"/>
        <v>1700</v>
      </c>
      <c r="I151" t="s">
        <v>230</v>
      </c>
      <c r="J151" s="3" t="s">
        <v>161</v>
      </c>
      <c r="K151" t="str">
        <f t="shared" ca="1" si="10"/>
        <v>3342 Goa</v>
      </c>
      <c r="L151">
        <v>15</v>
      </c>
      <c r="M151" t="s">
        <v>188</v>
      </c>
      <c r="N151" t="s">
        <v>192</v>
      </c>
      <c r="O151">
        <v>32630</v>
      </c>
    </row>
    <row r="152" spans="1:15" x14ac:dyDescent="0.25">
      <c r="A152">
        <f t="shared" ca="1" si="11"/>
        <v>412862</v>
      </c>
      <c r="B152" s="1" t="s">
        <v>95</v>
      </c>
      <c r="C152">
        <v>7397278161</v>
      </c>
      <c r="D152" t="str">
        <f t="shared" si="8"/>
        <v>Watson.Jesus@gmail.com</v>
      </c>
      <c r="E152" t="s">
        <v>144</v>
      </c>
      <c r="F152" s="2">
        <v>45026</v>
      </c>
      <c r="G152" t="s">
        <v>150</v>
      </c>
      <c r="H152">
        <f t="shared" ca="1" si="9"/>
        <v>1900</v>
      </c>
      <c r="I152" t="s">
        <v>237</v>
      </c>
      <c r="J152" s="3" t="s">
        <v>162</v>
      </c>
      <c r="K152" t="str">
        <f t="shared" ca="1" si="10"/>
        <v>1071 Gujarat</v>
      </c>
      <c r="L152">
        <v>18</v>
      </c>
      <c r="M152" t="s">
        <v>187</v>
      </c>
      <c r="N152" t="s">
        <v>193</v>
      </c>
      <c r="O152">
        <v>32635</v>
      </c>
    </row>
    <row r="153" spans="1:15" x14ac:dyDescent="0.25">
      <c r="A153">
        <f t="shared" ca="1" si="11"/>
        <v>415771</v>
      </c>
      <c r="B153" s="1" t="s">
        <v>121</v>
      </c>
      <c r="C153">
        <v>3770295228</v>
      </c>
      <c r="D153" t="str">
        <f t="shared" si="8"/>
        <v>Griffin.Carson@gmail.com</v>
      </c>
      <c r="E153" t="s">
        <v>144</v>
      </c>
      <c r="F153" s="2">
        <v>44902</v>
      </c>
      <c r="G153" t="s">
        <v>151</v>
      </c>
      <c r="H153">
        <f t="shared" ca="1" si="9"/>
        <v>1500</v>
      </c>
      <c r="I153" t="s">
        <v>237</v>
      </c>
      <c r="J153" s="3" t="s">
        <v>163</v>
      </c>
      <c r="K153" t="str">
        <f t="shared" ca="1" si="10"/>
        <v>4659 Haryana</v>
      </c>
      <c r="L153">
        <v>18</v>
      </c>
      <c r="M153" t="s">
        <v>187</v>
      </c>
      <c r="N153" t="s">
        <v>193</v>
      </c>
      <c r="O153">
        <v>32643</v>
      </c>
    </row>
    <row r="154" spans="1:15" x14ac:dyDescent="0.25">
      <c r="A154">
        <f t="shared" ca="1" si="11"/>
        <v>418005</v>
      </c>
      <c r="B154" s="1" t="s">
        <v>122</v>
      </c>
      <c r="C154">
        <v>8175582061</v>
      </c>
      <c r="D154" t="str">
        <f t="shared" si="8"/>
        <v>Diaz.Jesse@gmail.com</v>
      </c>
      <c r="E154" t="s">
        <v>144</v>
      </c>
      <c r="F154" s="2">
        <v>44885</v>
      </c>
      <c r="G154" t="s">
        <v>150</v>
      </c>
      <c r="H154">
        <f t="shared" ca="1" si="9"/>
        <v>4200</v>
      </c>
      <c r="I154" t="s">
        <v>229</v>
      </c>
      <c r="J154" s="3" t="s">
        <v>164</v>
      </c>
      <c r="K154" t="str">
        <f t="shared" ca="1" si="10"/>
        <v>1146 Himachal Pradesh</v>
      </c>
      <c r="L154">
        <v>18</v>
      </c>
      <c r="M154" t="s">
        <v>187</v>
      </c>
      <c r="N154" t="s">
        <v>192</v>
      </c>
      <c r="O154">
        <v>32634</v>
      </c>
    </row>
    <row r="155" spans="1:15" x14ac:dyDescent="0.25">
      <c r="A155">
        <f t="shared" ca="1" si="11"/>
        <v>421125</v>
      </c>
      <c r="B155" s="1" t="s">
        <v>123</v>
      </c>
      <c r="C155">
        <v>8854065336</v>
      </c>
      <c r="D155" t="str">
        <f t="shared" si="8"/>
        <v>Hayes.Tristan@gmail.com</v>
      </c>
      <c r="E155" t="s">
        <v>144</v>
      </c>
      <c r="F155" s="2">
        <v>44899</v>
      </c>
      <c r="G155" t="s">
        <v>151</v>
      </c>
      <c r="H155">
        <f t="shared" ca="1" si="9"/>
        <v>4400</v>
      </c>
      <c r="I155" t="s">
        <v>234</v>
      </c>
      <c r="J155" s="3" t="s">
        <v>165</v>
      </c>
      <c r="K155" t="str">
        <f t="shared" ca="1" si="10"/>
        <v>1605 Jammu and Kashmir</v>
      </c>
      <c r="L155">
        <v>15</v>
      </c>
      <c r="M155" t="s">
        <v>187</v>
      </c>
      <c r="N155" t="s">
        <v>192</v>
      </c>
      <c r="O155">
        <v>32637</v>
      </c>
    </row>
    <row r="156" spans="1:15" x14ac:dyDescent="0.25">
      <c r="A156">
        <f t="shared" ca="1" si="11"/>
        <v>422944</v>
      </c>
      <c r="B156" s="1" t="s">
        <v>124</v>
      </c>
      <c r="C156">
        <v>5714416361</v>
      </c>
      <c r="D156" t="str">
        <f t="shared" si="8"/>
        <v>Myers.Alejandro@gmail.com</v>
      </c>
      <c r="E156" t="s">
        <v>147</v>
      </c>
      <c r="F156" s="2">
        <v>45022</v>
      </c>
      <c r="G156" t="s">
        <v>150</v>
      </c>
      <c r="H156">
        <f t="shared" ca="1" si="9"/>
        <v>4400</v>
      </c>
      <c r="I156" t="s">
        <v>234</v>
      </c>
      <c r="J156" s="3" t="s">
        <v>166</v>
      </c>
      <c r="K156" t="str">
        <f t="shared" ca="1" si="10"/>
        <v>6889 Jharkhand</v>
      </c>
      <c r="L156">
        <v>17</v>
      </c>
      <c r="M156" t="s">
        <v>187</v>
      </c>
      <c r="N156" t="s">
        <v>192</v>
      </c>
      <c r="O156">
        <v>32631</v>
      </c>
    </row>
    <row r="157" spans="1:15" x14ac:dyDescent="0.25">
      <c r="A157">
        <f t="shared" ca="1" si="11"/>
        <v>424851</v>
      </c>
      <c r="B157" s="1" t="s">
        <v>125</v>
      </c>
      <c r="C157">
        <v>7804906872</v>
      </c>
      <c r="D157" t="str">
        <f t="shared" si="8"/>
        <v>Ford.Henry@gmail.com</v>
      </c>
      <c r="E157" t="s">
        <v>149</v>
      </c>
      <c r="F157" s="2">
        <v>44896</v>
      </c>
      <c r="G157" t="s">
        <v>151</v>
      </c>
      <c r="H157">
        <f t="shared" ca="1" si="9"/>
        <v>3300</v>
      </c>
      <c r="I157" t="s">
        <v>234</v>
      </c>
      <c r="J157" s="3" t="s">
        <v>167</v>
      </c>
      <c r="K157" t="str">
        <f t="shared" ca="1" si="10"/>
        <v>889 Karnataka</v>
      </c>
      <c r="L157">
        <v>14</v>
      </c>
      <c r="M157" t="s">
        <v>189</v>
      </c>
      <c r="N157" t="s">
        <v>192</v>
      </c>
      <c r="O157">
        <v>32627</v>
      </c>
    </row>
    <row r="158" spans="1:15" x14ac:dyDescent="0.25">
      <c r="A158">
        <f t="shared" ca="1" si="11"/>
        <v>428275</v>
      </c>
      <c r="B158" s="1" t="s">
        <v>126</v>
      </c>
      <c r="C158">
        <v>5189769200</v>
      </c>
      <c r="D158" t="str">
        <f t="shared" si="8"/>
        <v>Hamilton.Victor@gmail.com</v>
      </c>
      <c r="E158" t="s">
        <v>144</v>
      </c>
      <c r="F158" s="2">
        <v>44814</v>
      </c>
      <c r="G158" t="s">
        <v>151</v>
      </c>
      <c r="H158">
        <f t="shared" ca="1" si="9"/>
        <v>2200</v>
      </c>
      <c r="I158" t="s">
        <v>229</v>
      </c>
      <c r="J158" s="3" t="s">
        <v>168</v>
      </c>
      <c r="K158" t="str">
        <f t="shared" ca="1" si="10"/>
        <v>12424 Kerala</v>
      </c>
      <c r="L158">
        <v>18</v>
      </c>
      <c r="M158" t="s">
        <v>188</v>
      </c>
      <c r="N158" t="s">
        <v>192</v>
      </c>
      <c r="O158">
        <v>32626</v>
      </c>
    </row>
    <row r="159" spans="1:15" x14ac:dyDescent="0.25">
      <c r="A159">
        <f t="shared" ca="1" si="11"/>
        <v>431067</v>
      </c>
      <c r="B159" s="1" t="s">
        <v>32</v>
      </c>
      <c r="C159">
        <v>7236657757</v>
      </c>
      <c r="D159" t="str">
        <f t="shared" si="8"/>
        <v>Moore.Joseph@gmail.com</v>
      </c>
      <c r="E159" t="s">
        <v>145</v>
      </c>
      <c r="F159" s="2">
        <v>44865</v>
      </c>
      <c r="G159" t="s">
        <v>151</v>
      </c>
      <c r="H159">
        <f t="shared" ca="1" si="9"/>
        <v>4000</v>
      </c>
      <c r="I159" t="s">
        <v>229</v>
      </c>
      <c r="J159" s="3" t="s">
        <v>169</v>
      </c>
      <c r="K159" t="str">
        <f t="shared" ca="1" si="10"/>
        <v>9488 Lakshadweep</v>
      </c>
      <c r="L159">
        <v>17</v>
      </c>
      <c r="M159" t="s">
        <v>188</v>
      </c>
      <c r="N159" t="s">
        <v>192</v>
      </c>
      <c r="O159">
        <v>32631</v>
      </c>
    </row>
    <row r="160" spans="1:15" x14ac:dyDescent="0.25">
      <c r="A160">
        <f t="shared" ca="1" si="11"/>
        <v>433088</v>
      </c>
      <c r="B160" s="1" t="s">
        <v>127</v>
      </c>
      <c r="C160">
        <v>5795847266</v>
      </c>
      <c r="D160" t="str">
        <f t="shared" si="8"/>
        <v>Graham.Trevor@gmail.com</v>
      </c>
      <c r="E160" t="s">
        <v>148</v>
      </c>
      <c r="F160" s="2">
        <v>44796</v>
      </c>
      <c r="G160" t="s">
        <v>151</v>
      </c>
      <c r="H160">
        <f t="shared" ca="1" si="9"/>
        <v>1600</v>
      </c>
      <c r="I160" t="s">
        <v>235</v>
      </c>
      <c r="J160" s="3" t="s">
        <v>170</v>
      </c>
      <c r="K160" t="str">
        <f t="shared" ca="1" si="10"/>
        <v>9443 Madhya Pradesh</v>
      </c>
      <c r="L160">
        <v>14</v>
      </c>
      <c r="M160" t="s">
        <v>187</v>
      </c>
      <c r="N160" t="s">
        <v>192</v>
      </c>
      <c r="O160">
        <v>32628</v>
      </c>
    </row>
    <row r="161" spans="1:15" x14ac:dyDescent="0.25">
      <c r="A161">
        <f t="shared" ca="1" si="11"/>
        <v>433345</v>
      </c>
      <c r="B161" s="1" t="s">
        <v>128</v>
      </c>
      <c r="C161">
        <v>7879541719</v>
      </c>
      <c r="D161" t="str">
        <f t="shared" si="8"/>
        <v>Sullivan.Bryce@gmail.com</v>
      </c>
      <c r="E161" t="s">
        <v>146</v>
      </c>
      <c r="F161" s="2">
        <v>44709</v>
      </c>
      <c r="G161" t="s">
        <v>151</v>
      </c>
      <c r="H161">
        <f t="shared" ca="1" si="9"/>
        <v>2300</v>
      </c>
      <c r="I161" t="s">
        <v>234</v>
      </c>
      <c r="J161" s="3" t="s">
        <v>171</v>
      </c>
      <c r="K161" t="str">
        <f t="shared" ca="1" si="10"/>
        <v>8654 Maharashtra</v>
      </c>
      <c r="L161">
        <v>17</v>
      </c>
      <c r="M161" t="s">
        <v>191</v>
      </c>
      <c r="N161" t="s">
        <v>193</v>
      </c>
      <c r="O161">
        <v>32629</v>
      </c>
    </row>
    <row r="162" spans="1:15" x14ac:dyDescent="0.25">
      <c r="A162">
        <f t="shared" ca="1" si="11"/>
        <v>436079</v>
      </c>
      <c r="B162" s="1" t="s">
        <v>128</v>
      </c>
      <c r="C162">
        <v>9080604799</v>
      </c>
      <c r="D162" t="str">
        <f t="shared" si="8"/>
        <v>Sullivan.Bryce@gmail.com</v>
      </c>
      <c r="E162" t="s">
        <v>147</v>
      </c>
      <c r="F162" s="2">
        <v>44950</v>
      </c>
      <c r="G162" t="s">
        <v>150</v>
      </c>
      <c r="H162">
        <f t="shared" ca="1" si="9"/>
        <v>4100</v>
      </c>
      <c r="I162" t="s">
        <v>234</v>
      </c>
      <c r="J162" s="3" t="s">
        <v>172</v>
      </c>
      <c r="K162" t="str">
        <f t="shared" ca="1" si="10"/>
        <v>8904 Manipur</v>
      </c>
      <c r="L162">
        <v>14</v>
      </c>
      <c r="M162" t="s">
        <v>188</v>
      </c>
      <c r="N162" t="s">
        <v>192</v>
      </c>
      <c r="O162">
        <v>32637</v>
      </c>
    </row>
    <row r="163" spans="1:15" x14ac:dyDescent="0.25">
      <c r="A163">
        <f t="shared" ca="1" si="11"/>
        <v>437240</v>
      </c>
      <c r="B163" s="1" t="s">
        <v>128</v>
      </c>
      <c r="C163">
        <v>5295855437</v>
      </c>
      <c r="D163" t="str">
        <f t="shared" si="8"/>
        <v>Sullivan.Bryce@gmail.com</v>
      </c>
      <c r="E163" t="s">
        <v>149</v>
      </c>
      <c r="F163" s="2">
        <v>44921</v>
      </c>
      <c r="G163" t="s">
        <v>151</v>
      </c>
      <c r="H163">
        <f t="shared" ca="1" si="9"/>
        <v>2800</v>
      </c>
      <c r="I163" t="s">
        <v>233</v>
      </c>
      <c r="J163" s="3" t="s">
        <v>173</v>
      </c>
      <c r="K163" t="str">
        <f t="shared" ca="1" si="10"/>
        <v>335 Megalaya</v>
      </c>
      <c r="L163">
        <v>16</v>
      </c>
      <c r="M163" t="s">
        <v>188</v>
      </c>
      <c r="N163" t="s">
        <v>193</v>
      </c>
      <c r="O163">
        <v>32638</v>
      </c>
    </row>
    <row r="164" spans="1:15" x14ac:dyDescent="0.25">
      <c r="A164">
        <f t="shared" ca="1" si="11"/>
        <v>437837</v>
      </c>
      <c r="B164" s="1" t="s">
        <v>128</v>
      </c>
      <c r="C164">
        <v>7817457055</v>
      </c>
      <c r="D164" t="str">
        <f t="shared" si="8"/>
        <v>Sullivan.Bryce@gmail.com</v>
      </c>
      <c r="E164" t="s">
        <v>144</v>
      </c>
      <c r="F164" s="2">
        <v>44995</v>
      </c>
      <c r="G164" t="s">
        <v>150</v>
      </c>
      <c r="H164">
        <f t="shared" ca="1" si="9"/>
        <v>2100</v>
      </c>
      <c r="I164" t="s">
        <v>233</v>
      </c>
      <c r="J164" s="3" t="s">
        <v>174</v>
      </c>
      <c r="K164" t="str">
        <f t="shared" ca="1" si="10"/>
        <v>6802 Mizoram</v>
      </c>
      <c r="L164">
        <v>16</v>
      </c>
      <c r="M164" t="s">
        <v>188</v>
      </c>
      <c r="N164" t="s">
        <v>192</v>
      </c>
      <c r="O164">
        <v>32638</v>
      </c>
    </row>
    <row r="165" spans="1:15" x14ac:dyDescent="0.25">
      <c r="A165">
        <f t="shared" ca="1" si="11"/>
        <v>441081</v>
      </c>
      <c r="B165" s="1" t="s">
        <v>129</v>
      </c>
      <c r="C165">
        <v>4271159582</v>
      </c>
      <c r="D165" t="str">
        <f t="shared" si="8"/>
        <v>Wallace.Jake@gmail.com</v>
      </c>
      <c r="E165" t="s">
        <v>145</v>
      </c>
      <c r="F165" s="2">
        <v>44880</v>
      </c>
      <c r="G165" t="s">
        <v>151</v>
      </c>
      <c r="H165">
        <f t="shared" ca="1" si="9"/>
        <v>4000</v>
      </c>
      <c r="I165" t="s">
        <v>233</v>
      </c>
      <c r="J165" s="3" t="s">
        <v>175</v>
      </c>
      <c r="K165" t="str">
        <f t="shared" ca="1" si="10"/>
        <v>8504 Nagaland</v>
      </c>
      <c r="L165">
        <v>17</v>
      </c>
      <c r="M165" t="s">
        <v>188</v>
      </c>
      <c r="N165" t="s">
        <v>193</v>
      </c>
      <c r="O165">
        <v>32629</v>
      </c>
    </row>
    <row r="166" spans="1:15" x14ac:dyDescent="0.25">
      <c r="A166">
        <f t="shared" ca="1" si="11"/>
        <v>443441</v>
      </c>
      <c r="B166" s="1" t="s">
        <v>129</v>
      </c>
      <c r="C166">
        <v>5189195704</v>
      </c>
      <c r="D166" t="str">
        <f t="shared" si="8"/>
        <v>Wallace.Jake@gmail.com</v>
      </c>
      <c r="E166" t="s">
        <v>148</v>
      </c>
      <c r="F166" s="2">
        <v>45004</v>
      </c>
      <c r="G166" t="s">
        <v>150</v>
      </c>
      <c r="H166">
        <f t="shared" ca="1" si="9"/>
        <v>4400</v>
      </c>
      <c r="I166" t="s">
        <v>231</v>
      </c>
      <c r="J166" s="3" t="s">
        <v>176</v>
      </c>
      <c r="K166" t="str">
        <f t="shared" ca="1" si="10"/>
        <v>6783 Odisha</v>
      </c>
      <c r="L166">
        <v>15</v>
      </c>
      <c r="M166" t="s">
        <v>187</v>
      </c>
      <c r="N166" t="s">
        <v>193</v>
      </c>
      <c r="O166">
        <v>32628</v>
      </c>
    </row>
    <row r="167" spans="1:15" x14ac:dyDescent="0.25">
      <c r="A167">
        <f t="shared" ca="1" si="11"/>
        <v>446924</v>
      </c>
      <c r="B167" s="1" t="s">
        <v>101</v>
      </c>
      <c r="C167">
        <v>9246770245</v>
      </c>
      <c r="D167" t="str">
        <f t="shared" si="8"/>
        <v>Wood.Jeremiah@gmail.com</v>
      </c>
      <c r="E167" t="s">
        <v>144</v>
      </c>
      <c r="F167" s="2">
        <v>44751</v>
      </c>
      <c r="G167" t="s">
        <v>151</v>
      </c>
      <c r="H167">
        <f t="shared" ca="1" si="9"/>
        <v>3000</v>
      </c>
      <c r="I167" t="s">
        <v>234</v>
      </c>
      <c r="J167" s="3" t="s">
        <v>177</v>
      </c>
      <c r="K167" t="str">
        <f t="shared" ca="1" si="10"/>
        <v>10506 Pondicherry</v>
      </c>
      <c r="L167">
        <v>18</v>
      </c>
      <c r="M167" t="s">
        <v>188</v>
      </c>
      <c r="N167" t="s">
        <v>192</v>
      </c>
      <c r="O167">
        <v>32643</v>
      </c>
    </row>
    <row r="168" spans="1:15" x14ac:dyDescent="0.25">
      <c r="A168">
        <f t="shared" ca="1" si="11"/>
        <v>449063</v>
      </c>
      <c r="B168" s="1" t="s">
        <v>33</v>
      </c>
      <c r="C168">
        <v>5850252903</v>
      </c>
      <c r="D168" t="str">
        <f t="shared" si="8"/>
        <v>Taylor.William@gmail.com</v>
      </c>
      <c r="E168" t="s">
        <v>144</v>
      </c>
      <c r="F168" s="2">
        <v>44869</v>
      </c>
      <c r="G168" t="s">
        <v>150</v>
      </c>
      <c r="H168">
        <f t="shared" ca="1" si="9"/>
        <v>3600</v>
      </c>
      <c r="I168" t="s">
        <v>234</v>
      </c>
      <c r="J168" s="3" t="s">
        <v>178</v>
      </c>
      <c r="K168" t="str">
        <f t="shared" ca="1" si="10"/>
        <v>9021 Punjab</v>
      </c>
      <c r="L168">
        <v>18</v>
      </c>
      <c r="M168" t="s">
        <v>187</v>
      </c>
      <c r="N168" t="s">
        <v>192</v>
      </c>
      <c r="O168">
        <v>32626</v>
      </c>
    </row>
    <row r="169" spans="1:15" x14ac:dyDescent="0.25">
      <c r="A169">
        <f t="shared" ca="1" si="11"/>
        <v>450200</v>
      </c>
      <c r="B169" s="1" t="s">
        <v>76</v>
      </c>
      <c r="C169">
        <v>4573147233</v>
      </c>
      <c r="D169" t="str">
        <f t="shared" si="8"/>
        <v>Morris.Connor@gmail.com</v>
      </c>
      <c r="E169" t="s">
        <v>144</v>
      </c>
      <c r="F169" s="2">
        <v>44855</v>
      </c>
      <c r="G169" t="s">
        <v>151</v>
      </c>
      <c r="H169">
        <f t="shared" ca="1" si="9"/>
        <v>4200</v>
      </c>
      <c r="I169" t="s">
        <v>234</v>
      </c>
      <c r="J169" s="3" t="s">
        <v>179</v>
      </c>
      <c r="K169" t="str">
        <f t="shared" ca="1" si="10"/>
        <v>5179 Rajasthan</v>
      </c>
      <c r="L169">
        <v>15</v>
      </c>
      <c r="M169" t="s">
        <v>187</v>
      </c>
      <c r="N169" t="s">
        <v>192</v>
      </c>
      <c r="O169">
        <v>32628</v>
      </c>
    </row>
    <row r="170" spans="1:15" x14ac:dyDescent="0.25">
      <c r="A170">
        <f t="shared" ca="1" si="11"/>
        <v>453356</v>
      </c>
      <c r="B170" s="1" t="s">
        <v>76</v>
      </c>
      <c r="C170">
        <v>9171094471</v>
      </c>
      <c r="D170" t="str">
        <f t="shared" si="8"/>
        <v>Morris.Connor@gmail.com</v>
      </c>
      <c r="E170" t="s">
        <v>144</v>
      </c>
      <c r="F170" s="2">
        <v>44867</v>
      </c>
      <c r="G170" t="s">
        <v>151</v>
      </c>
      <c r="H170">
        <f t="shared" ca="1" si="9"/>
        <v>3000</v>
      </c>
      <c r="I170" t="s">
        <v>232</v>
      </c>
      <c r="J170" s="3" t="s">
        <v>180</v>
      </c>
      <c r="K170" t="str">
        <f t="shared" ca="1" si="10"/>
        <v>5770 Sikkim</v>
      </c>
      <c r="L170">
        <v>15</v>
      </c>
      <c r="M170" t="s">
        <v>188</v>
      </c>
      <c r="N170" t="s">
        <v>192</v>
      </c>
      <c r="O170">
        <v>32627</v>
      </c>
    </row>
    <row r="171" spans="1:15" x14ac:dyDescent="0.25">
      <c r="A171">
        <f t="shared" ca="1" si="11"/>
        <v>454756</v>
      </c>
      <c r="B171" s="1" t="s">
        <v>76</v>
      </c>
      <c r="C171">
        <v>5837165578</v>
      </c>
      <c r="D171" t="str">
        <f t="shared" si="8"/>
        <v>Morris.Connor@gmail.com</v>
      </c>
      <c r="E171" t="s">
        <v>145</v>
      </c>
      <c r="F171" s="2">
        <v>44872</v>
      </c>
      <c r="G171" t="s">
        <v>151</v>
      </c>
      <c r="H171">
        <f t="shared" ca="1" si="9"/>
        <v>3900</v>
      </c>
      <c r="I171" t="s">
        <v>230</v>
      </c>
      <c r="J171" s="3" t="s">
        <v>181</v>
      </c>
      <c r="K171" t="str">
        <f t="shared" ca="1" si="10"/>
        <v>4882 Tamil Nadu</v>
      </c>
      <c r="L171">
        <v>15</v>
      </c>
      <c r="M171" t="s">
        <v>188</v>
      </c>
      <c r="N171" t="s">
        <v>193</v>
      </c>
      <c r="O171">
        <v>32625</v>
      </c>
    </row>
    <row r="172" spans="1:15" x14ac:dyDescent="0.25">
      <c r="A172">
        <f t="shared" ca="1" si="11"/>
        <v>455777</v>
      </c>
      <c r="B172" s="1" t="s">
        <v>76</v>
      </c>
      <c r="C172">
        <v>8396776302</v>
      </c>
      <c r="D172" t="str">
        <f t="shared" si="8"/>
        <v>Morris.Connor@gmail.com</v>
      </c>
      <c r="E172" t="s">
        <v>148</v>
      </c>
      <c r="F172" s="2">
        <v>44925</v>
      </c>
      <c r="G172" t="s">
        <v>150</v>
      </c>
      <c r="H172">
        <f t="shared" ca="1" si="9"/>
        <v>4300</v>
      </c>
      <c r="I172" t="s">
        <v>234</v>
      </c>
      <c r="J172" s="3" t="s">
        <v>182</v>
      </c>
      <c r="K172" t="str">
        <f t="shared" ca="1" si="10"/>
        <v>2256 Telangana</v>
      </c>
      <c r="L172">
        <v>15</v>
      </c>
      <c r="M172" t="s">
        <v>190</v>
      </c>
      <c r="N172" t="s">
        <v>193</v>
      </c>
      <c r="O172">
        <v>32641</v>
      </c>
    </row>
    <row r="173" spans="1:15" x14ac:dyDescent="0.25">
      <c r="A173">
        <f t="shared" ca="1" si="11"/>
        <v>456191</v>
      </c>
      <c r="B173" s="1" t="s">
        <v>76</v>
      </c>
      <c r="C173">
        <v>7805251119</v>
      </c>
      <c r="D173" t="str">
        <f t="shared" si="8"/>
        <v>Morris.Connor@gmail.com</v>
      </c>
      <c r="E173" t="s">
        <v>146</v>
      </c>
      <c r="F173" s="2">
        <v>44839</v>
      </c>
      <c r="G173" t="s">
        <v>151</v>
      </c>
      <c r="H173">
        <f t="shared" ca="1" si="9"/>
        <v>1900</v>
      </c>
      <c r="I173" t="s">
        <v>230</v>
      </c>
      <c r="J173" s="3" t="s">
        <v>183</v>
      </c>
      <c r="K173" t="str">
        <f t="shared" ca="1" si="10"/>
        <v>8462 Tripura</v>
      </c>
      <c r="L173">
        <v>15</v>
      </c>
      <c r="M173" t="s">
        <v>188</v>
      </c>
      <c r="N173" t="s">
        <v>193</v>
      </c>
      <c r="O173">
        <v>32641</v>
      </c>
    </row>
    <row r="174" spans="1:15" x14ac:dyDescent="0.25">
      <c r="A174">
        <f t="shared" ca="1" si="11"/>
        <v>457408</v>
      </c>
      <c r="B174" s="1" t="s">
        <v>76</v>
      </c>
      <c r="C174">
        <v>8768137271</v>
      </c>
      <c r="D174" t="str">
        <f t="shared" si="8"/>
        <v>Morris.Connor@gmail.com</v>
      </c>
      <c r="E174" t="s">
        <v>147</v>
      </c>
      <c r="F174" s="2">
        <v>44930</v>
      </c>
      <c r="G174" t="s">
        <v>150</v>
      </c>
      <c r="H174">
        <f t="shared" ca="1" si="9"/>
        <v>1600</v>
      </c>
      <c r="I174" t="s">
        <v>229</v>
      </c>
      <c r="J174" s="3" t="s">
        <v>184</v>
      </c>
      <c r="K174" t="str">
        <f t="shared" ca="1" si="10"/>
        <v>12043 Uttar Pradesh</v>
      </c>
      <c r="L174">
        <v>15</v>
      </c>
      <c r="M174" t="s">
        <v>187</v>
      </c>
      <c r="N174" t="s">
        <v>193</v>
      </c>
      <c r="O174">
        <v>32638</v>
      </c>
    </row>
    <row r="175" spans="1:15" x14ac:dyDescent="0.25">
      <c r="A175">
        <f t="shared" ca="1" si="11"/>
        <v>460871</v>
      </c>
      <c r="B175" s="1" t="s">
        <v>77</v>
      </c>
      <c r="C175">
        <v>5559039583</v>
      </c>
      <c r="D175" t="str">
        <f t="shared" si="8"/>
        <v>Rogers.Aiden@gmail.com</v>
      </c>
      <c r="E175" t="s">
        <v>149</v>
      </c>
      <c r="F175" s="2">
        <v>44885</v>
      </c>
      <c r="G175" t="s">
        <v>151</v>
      </c>
      <c r="H175">
        <f t="shared" ca="1" si="9"/>
        <v>4000</v>
      </c>
      <c r="I175" t="s">
        <v>234</v>
      </c>
      <c r="J175" s="3" t="s">
        <v>185</v>
      </c>
      <c r="K175" t="str">
        <f t="shared" ca="1" si="10"/>
        <v>2884 Uttarakhand</v>
      </c>
      <c r="L175">
        <v>14</v>
      </c>
      <c r="M175" t="s">
        <v>187</v>
      </c>
      <c r="N175" t="s">
        <v>193</v>
      </c>
      <c r="O175">
        <v>32633</v>
      </c>
    </row>
    <row r="176" spans="1:15" x14ac:dyDescent="0.25">
      <c r="A176">
        <f t="shared" ca="1" si="11"/>
        <v>463666</v>
      </c>
      <c r="B176" s="1" t="s">
        <v>77</v>
      </c>
      <c r="C176">
        <v>6689917137</v>
      </c>
      <c r="D176" t="str">
        <f t="shared" si="8"/>
        <v>Rogers.Aiden@gmail.com</v>
      </c>
      <c r="E176" t="s">
        <v>144</v>
      </c>
      <c r="F176" s="2">
        <v>44735</v>
      </c>
      <c r="G176" t="s">
        <v>150</v>
      </c>
      <c r="H176">
        <f t="shared" ca="1" si="9"/>
        <v>3700</v>
      </c>
      <c r="I176" t="s">
        <v>234</v>
      </c>
      <c r="J176" s="3" t="s">
        <v>186</v>
      </c>
      <c r="K176" t="str">
        <f t="shared" ca="1" si="10"/>
        <v>5492 West Bengal</v>
      </c>
      <c r="L176">
        <v>17</v>
      </c>
      <c r="M176" t="s">
        <v>187</v>
      </c>
      <c r="N176" t="s">
        <v>192</v>
      </c>
      <c r="O176">
        <v>32628</v>
      </c>
    </row>
    <row r="177" spans="1:15" x14ac:dyDescent="0.25">
      <c r="A177">
        <f t="shared" ca="1" si="11"/>
        <v>465655</v>
      </c>
      <c r="B177" s="1" t="s">
        <v>130</v>
      </c>
      <c r="C177">
        <v>6437897307</v>
      </c>
      <c r="D177" t="str">
        <f t="shared" si="8"/>
        <v>Woods.Riley@gmail.com</v>
      </c>
      <c r="E177" t="s">
        <v>144</v>
      </c>
      <c r="F177" s="2">
        <v>44720</v>
      </c>
      <c r="G177" t="s">
        <v>151</v>
      </c>
      <c r="H177">
        <f t="shared" ca="1" si="9"/>
        <v>2600</v>
      </c>
      <c r="I177" t="s">
        <v>234</v>
      </c>
      <c r="J177" s="3" t="s">
        <v>152</v>
      </c>
      <c r="K177" t="str">
        <f t="shared" ca="1" si="10"/>
        <v>7656 Andhra Pradesh</v>
      </c>
      <c r="L177">
        <v>14</v>
      </c>
      <c r="M177" t="s">
        <v>190</v>
      </c>
      <c r="N177" t="s">
        <v>192</v>
      </c>
      <c r="O177">
        <v>32642</v>
      </c>
    </row>
    <row r="178" spans="1:15" x14ac:dyDescent="0.25">
      <c r="A178">
        <f t="shared" ca="1" si="11"/>
        <v>467497</v>
      </c>
      <c r="B178" s="1" t="s">
        <v>130</v>
      </c>
      <c r="C178">
        <v>7213480188</v>
      </c>
      <c r="D178" t="str">
        <f t="shared" si="8"/>
        <v>Woods.Riley@gmail.com</v>
      </c>
      <c r="E178" t="s">
        <v>148</v>
      </c>
      <c r="F178" s="2">
        <v>44932</v>
      </c>
      <c r="G178" t="s">
        <v>150</v>
      </c>
      <c r="H178">
        <f t="shared" ca="1" si="9"/>
        <v>2300</v>
      </c>
      <c r="I178" t="s">
        <v>229</v>
      </c>
      <c r="J178" s="3" t="s">
        <v>153</v>
      </c>
      <c r="K178" t="str">
        <f t="shared" ca="1" si="10"/>
        <v>559 Arunachal Pradesh</v>
      </c>
      <c r="L178">
        <v>18</v>
      </c>
      <c r="M178" t="s">
        <v>188</v>
      </c>
      <c r="N178" t="s">
        <v>192</v>
      </c>
      <c r="O178">
        <v>32636</v>
      </c>
    </row>
    <row r="179" spans="1:15" x14ac:dyDescent="0.25">
      <c r="A179">
        <f t="shared" ca="1" si="11"/>
        <v>468568</v>
      </c>
      <c r="B179" s="1" t="s">
        <v>58</v>
      </c>
      <c r="C179">
        <v>6485111059</v>
      </c>
      <c r="D179" t="str">
        <f t="shared" si="8"/>
        <v>Green.Caleb@gmail.com</v>
      </c>
      <c r="E179" t="s">
        <v>146</v>
      </c>
      <c r="F179" s="2">
        <v>44732</v>
      </c>
      <c r="G179" t="s">
        <v>151</v>
      </c>
      <c r="H179">
        <f t="shared" ca="1" si="9"/>
        <v>4400</v>
      </c>
      <c r="I179" t="s">
        <v>230</v>
      </c>
      <c r="J179" s="3" t="s">
        <v>154</v>
      </c>
      <c r="K179" t="str">
        <f t="shared" ca="1" si="10"/>
        <v>4302 Assam</v>
      </c>
      <c r="L179">
        <v>15</v>
      </c>
      <c r="M179" t="s">
        <v>188</v>
      </c>
      <c r="N179" t="s">
        <v>193</v>
      </c>
      <c r="O179">
        <v>32637</v>
      </c>
    </row>
    <row r="180" spans="1:15" x14ac:dyDescent="0.25">
      <c r="A180">
        <f t="shared" ca="1" si="11"/>
        <v>469282</v>
      </c>
      <c r="B180" s="1" t="s">
        <v>58</v>
      </c>
      <c r="C180">
        <v>6828864122</v>
      </c>
      <c r="D180" t="str">
        <f t="shared" si="8"/>
        <v>Green.Caleb@gmail.com</v>
      </c>
      <c r="E180" t="s">
        <v>147</v>
      </c>
      <c r="F180" s="2">
        <v>45020</v>
      </c>
      <c r="G180" t="s">
        <v>150</v>
      </c>
      <c r="H180">
        <f t="shared" ca="1" si="9"/>
        <v>1700</v>
      </c>
      <c r="I180" t="s">
        <v>235</v>
      </c>
      <c r="J180" s="3" t="s">
        <v>155</v>
      </c>
      <c r="K180" t="str">
        <f t="shared" ca="1" si="10"/>
        <v>7503 Bihar</v>
      </c>
      <c r="L180">
        <v>14</v>
      </c>
      <c r="M180" t="s">
        <v>187</v>
      </c>
      <c r="N180" t="s">
        <v>192</v>
      </c>
      <c r="O180">
        <v>32629</v>
      </c>
    </row>
    <row r="181" spans="1:15" x14ac:dyDescent="0.25">
      <c r="A181">
        <f t="shared" ca="1" si="11"/>
        <v>470442</v>
      </c>
      <c r="B181" s="1" t="s">
        <v>58</v>
      </c>
      <c r="C181">
        <v>4373028042</v>
      </c>
      <c r="D181" t="str">
        <f t="shared" si="8"/>
        <v>Green.Caleb@gmail.com</v>
      </c>
      <c r="E181" t="s">
        <v>149</v>
      </c>
      <c r="F181" s="2">
        <v>45038</v>
      </c>
      <c r="G181" t="s">
        <v>151</v>
      </c>
      <c r="H181">
        <f t="shared" ca="1" si="9"/>
        <v>2900</v>
      </c>
      <c r="I181" t="s">
        <v>234</v>
      </c>
      <c r="J181" s="3" t="s">
        <v>156</v>
      </c>
      <c r="K181" t="str">
        <f t="shared" ca="1" si="10"/>
        <v>1867 Chandigarh</v>
      </c>
      <c r="L181">
        <v>16</v>
      </c>
      <c r="M181" t="s">
        <v>187</v>
      </c>
      <c r="N181" t="s">
        <v>193</v>
      </c>
      <c r="O181">
        <v>32628</v>
      </c>
    </row>
    <row r="182" spans="1:15" x14ac:dyDescent="0.25">
      <c r="A182">
        <f t="shared" ca="1" si="11"/>
        <v>471127</v>
      </c>
      <c r="B182" s="1" t="s">
        <v>130</v>
      </c>
      <c r="C182">
        <v>5549996818</v>
      </c>
      <c r="D182" t="str">
        <f t="shared" si="8"/>
        <v>Woods.Riley@gmail.com</v>
      </c>
      <c r="E182" t="s">
        <v>144</v>
      </c>
      <c r="F182" s="2">
        <v>45019</v>
      </c>
      <c r="G182" t="s">
        <v>151</v>
      </c>
      <c r="H182">
        <f t="shared" ca="1" si="9"/>
        <v>3700</v>
      </c>
      <c r="I182" t="s">
        <v>234</v>
      </c>
      <c r="J182" s="3" t="s">
        <v>157</v>
      </c>
      <c r="K182" t="str">
        <f t="shared" ca="1" si="10"/>
        <v>8739 Chattisgarh</v>
      </c>
      <c r="L182">
        <v>17</v>
      </c>
      <c r="M182" t="s">
        <v>187</v>
      </c>
      <c r="N182" t="s">
        <v>192</v>
      </c>
      <c r="O182">
        <v>32636</v>
      </c>
    </row>
    <row r="183" spans="1:15" x14ac:dyDescent="0.25">
      <c r="A183">
        <f t="shared" ca="1" si="11"/>
        <v>473502</v>
      </c>
      <c r="B183" s="1" t="s">
        <v>130</v>
      </c>
      <c r="C183">
        <v>8863233163</v>
      </c>
      <c r="D183" t="str">
        <f t="shared" si="8"/>
        <v>Woods.Riley@gmail.com</v>
      </c>
      <c r="E183" t="s">
        <v>145</v>
      </c>
      <c r="F183" s="2">
        <v>44995</v>
      </c>
      <c r="G183" t="s">
        <v>151</v>
      </c>
      <c r="H183">
        <f t="shared" ca="1" si="9"/>
        <v>1600</v>
      </c>
      <c r="I183" t="s">
        <v>235</v>
      </c>
      <c r="J183" s="3" t="s">
        <v>158</v>
      </c>
      <c r="K183" t="str">
        <f t="shared" ca="1" si="10"/>
        <v>4587 Dadra and Nagar Hav.</v>
      </c>
      <c r="L183">
        <v>14</v>
      </c>
      <c r="M183" t="s">
        <v>187</v>
      </c>
      <c r="N183" t="s">
        <v>192</v>
      </c>
      <c r="O183">
        <v>32627</v>
      </c>
    </row>
    <row r="184" spans="1:15" x14ac:dyDescent="0.25">
      <c r="A184">
        <f t="shared" ca="1" si="11"/>
        <v>475488</v>
      </c>
      <c r="B184" s="1" t="s">
        <v>131</v>
      </c>
      <c r="C184">
        <v>7947771026</v>
      </c>
      <c r="D184" t="str">
        <f t="shared" si="8"/>
        <v>Cole.Colin@gmail.com</v>
      </c>
      <c r="E184" t="s">
        <v>148</v>
      </c>
      <c r="F184" s="2">
        <v>44738</v>
      </c>
      <c r="G184" t="s">
        <v>151</v>
      </c>
      <c r="H184">
        <f t="shared" ca="1" si="9"/>
        <v>3100</v>
      </c>
      <c r="I184" t="s">
        <v>230</v>
      </c>
      <c r="J184" s="3" t="s">
        <v>159</v>
      </c>
      <c r="K184" t="str">
        <f t="shared" ca="1" si="10"/>
        <v>2445 Daman and Diu</v>
      </c>
      <c r="L184">
        <v>15</v>
      </c>
      <c r="M184" t="s">
        <v>187</v>
      </c>
      <c r="N184" s="4" t="s">
        <v>192</v>
      </c>
      <c r="O184">
        <v>32631</v>
      </c>
    </row>
    <row r="185" spans="1:15" x14ac:dyDescent="0.25">
      <c r="A185">
        <f t="shared" ca="1" si="11"/>
        <v>477632</v>
      </c>
      <c r="B185" s="1" t="s">
        <v>53</v>
      </c>
      <c r="C185">
        <v>8926394893</v>
      </c>
      <c r="D185" t="str">
        <f t="shared" si="8"/>
        <v>King.Gabriel@gmail.com</v>
      </c>
      <c r="E185" t="s">
        <v>144</v>
      </c>
      <c r="F185" s="2">
        <v>44756</v>
      </c>
      <c r="G185" t="s">
        <v>151</v>
      </c>
      <c r="H185">
        <f t="shared" ca="1" si="9"/>
        <v>2800</v>
      </c>
      <c r="I185" t="s">
        <v>234</v>
      </c>
      <c r="J185" s="3" t="s">
        <v>160</v>
      </c>
      <c r="K185" t="str">
        <f t="shared" ca="1" si="10"/>
        <v>8995 Delhi</v>
      </c>
      <c r="L185">
        <v>14</v>
      </c>
      <c r="M185" t="s">
        <v>187</v>
      </c>
      <c r="N185" t="s">
        <v>192</v>
      </c>
      <c r="O185">
        <v>32643</v>
      </c>
    </row>
    <row r="186" spans="1:15" x14ac:dyDescent="0.25">
      <c r="A186">
        <f t="shared" ca="1" si="11"/>
        <v>479954</v>
      </c>
      <c r="B186" s="1" t="s">
        <v>132</v>
      </c>
      <c r="C186">
        <v>9535689236</v>
      </c>
      <c r="D186" t="str">
        <f t="shared" si="8"/>
        <v>West.Jared@gmail.com</v>
      </c>
      <c r="E186" t="s">
        <v>144</v>
      </c>
      <c r="F186" s="2">
        <v>45017</v>
      </c>
      <c r="G186" t="s">
        <v>150</v>
      </c>
      <c r="H186">
        <f t="shared" ca="1" si="9"/>
        <v>2200</v>
      </c>
      <c r="I186" t="s">
        <v>234</v>
      </c>
      <c r="J186" s="3" t="s">
        <v>161</v>
      </c>
      <c r="K186" t="str">
        <f t="shared" ca="1" si="10"/>
        <v>8211 Goa</v>
      </c>
      <c r="L186">
        <v>14</v>
      </c>
      <c r="M186" t="s">
        <v>188</v>
      </c>
      <c r="N186" t="s">
        <v>192</v>
      </c>
      <c r="O186">
        <v>32638</v>
      </c>
    </row>
    <row r="187" spans="1:15" x14ac:dyDescent="0.25">
      <c r="A187">
        <f t="shared" ca="1" si="11"/>
        <v>480893</v>
      </c>
      <c r="B187" s="1" t="s">
        <v>121</v>
      </c>
      <c r="C187">
        <v>4326091184</v>
      </c>
      <c r="D187" t="str">
        <f t="shared" si="8"/>
        <v>Griffin.Carson@gmail.com</v>
      </c>
      <c r="E187" t="s">
        <v>149</v>
      </c>
      <c r="F187" s="2">
        <v>44879</v>
      </c>
      <c r="G187" t="s">
        <v>151</v>
      </c>
      <c r="H187">
        <f t="shared" ca="1" si="9"/>
        <v>3100</v>
      </c>
      <c r="I187" t="s">
        <v>234</v>
      </c>
      <c r="J187" s="3" t="s">
        <v>162</v>
      </c>
      <c r="K187" t="str">
        <f t="shared" ca="1" si="10"/>
        <v>139 Gujarat</v>
      </c>
      <c r="L187">
        <v>18</v>
      </c>
      <c r="M187" t="s">
        <v>187</v>
      </c>
      <c r="N187" t="s">
        <v>192</v>
      </c>
      <c r="O187">
        <v>32632</v>
      </c>
    </row>
    <row r="188" spans="1:15" x14ac:dyDescent="0.25">
      <c r="A188">
        <f t="shared" ca="1" si="11"/>
        <v>481263</v>
      </c>
      <c r="B188" s="1" t="s">
        <v>111</v>
      </c>
      <c r="C188">
        <v>5896057620</v>
      </c>
      <c r="D188" t="str">
        <f t="shared" si="8"/>
        <v>Hughes.Devin@gmail.com</v>
      </c>
      <c r="E188" t="s">
        <v>144</v>
      </c>
      <c r="F188" s="2">
        <v>44995</v>
      </c>
      <c r="G188" t="s">
        <v>150</v>
      </c>
      <c r="H188">
        <f t="shared" ca="1" si="9"/>
        <v>2200</v>
      </c>
      <c r="I188" t="s">
        <v>229</v>
      </c>
      <c r="J188" s="3" t="s">
        <v>163</v>
      </c>
      <c r="K188" t="str">
        <f t="shared" ca="1" si="10"/>
        <v>167 Haryana</v>
      </c>
      <c r="L188">
        <v>16</v>
      </c>
      <c r="M188" t="s">
        <v>187</v>
      </c>
      <c r="N188" t="s">
        <v>192</v>
      </c>
      <c r="O188">
        <v>32640</v>
      </c>
    </row>
    <row r="189" spans="1:15" x14ac:dyDescent="0.25">
      <c r="A189">
        <f t="shared" ca="1" si="11"/>
        <v>481944</v>
      </c>
      <c r="B189" s="1" t="s">
        <v>133</v>
      </c>
      <c r="C189">
        <v>8165509004</v>
      </c>
      <c r="D189" t="str">
        <f t="shared" si="8"/>
        <v>Jordan.Jeremy@gmail.com</v>
      </c>
      <c r="E189" t="s">
        <v>145</v>
      </c>
      <c r="F189" s="2">
        <v>44939</v>
      </c>
      <c r="G189" t="s">
        <v>151</v>
      </c>
      <c r="H189">
        <f t="shared" ca="1" si="9"/>
        <v>4500</v>
      </c>
      <c r="I189" t="s">
        <v>229</v>
      </c>
      <c r="J189" s="3" t="s">
        <v>164</v>
      </c>
      <c r="K189" t="str">
        <f t="shared" ca="1" si="10"/>
        <v>1159 Himachal Pradesh</v>
      </c>
      <c r="L189">
        <v>17</v>
      </c>
      <c r="M189" t="s">
        <v>187</v>
      </c>
      <c r="N189" t="s">
        <v>192</v>
      </c>
      <c r="O189">
        <v>32637</v>
      </c>
    </row>
    <row r="190" spans="1:15" x14ac:dyDescent="0.25">
      <c r="A190">
        <f t="shared" ca="1" si="11"/>
        <v>485355</v>
      </c>
      <c r="B190" s="1" t="s">
        <v>133</v>
      </c>
      <c r="C190">
        <v>7485386035</v>
      </c>
      <c r="D190" t="str">
        <f t="shared" si="8"/>
        <v>Jordan.Jeremy@gmail.com</v>
      </c>
      <c r="E190" t="s">
        <v>148</v>
      </c>
      <c r="F190" s="2">
        <v>45052</v>
      </c>
      <c r="G190" t="s">
        <v>150</v>
      </c>
      <c r="H190">
        <f t="shared" ca="1" si="9"/>
        <v>1700</v>
      </c>
      <c r="I190" t="s">
        <v>234</v>
      </c>
      <c r="J190" s="3" t="s">
        <v>165</v>
      </c>
      <c r="K190" t="str">
        <f t="shared" ca="1" si="10"/>
        <v>11512 Jammu and Kashmir</v>
      </c>
      <c r="L190">
        <v>14</v>
      </c>
      <c r="M190" t="s">
        <v>187</v>
      </c>
      <c r="N190" t="s">
        <v>192</v>
      </c>
      <c r="O190">
        <v>32632</v>
      </c>
    </row>
    <row r="191" spans="1:15" x14ac:dyDescent="0.25">
      <c r="A191">
        <f t="shared" ca="1" si="11"/>
        <v>486055</v>
      </c>
      <c r="B191" s="1" t="s">
        <v>134</v>
      </c>
      <c r="C191">
        <v>5902817697</v>
      </c>
      <c r="D191" t="str">
        <f t="shared" si="8"/>
        <v>Owens.Mark@gmail.com</v>
      </c>
      <c r="E191" t="s">
        <v>146</v>
      </c>
      <c r="F191" s="2">
        <v>44868</v>
      </c>
      <c r="G191" t="s">
        <v>151</v>
      </c>
      <c r="H191">
        <f t="shared" ca="1" si="9"/>
        <v>3400</v>
      </c>
      <c r="I191" t="s">
        <v>236</v>
      </c>
      <c r="J191" s="3" t="s">
        <v>166</v>
      </c>
      <c r="K191" t="str">
        <f t="shared" ca="1" si="10"/>
        <v>5615 Jharkhand</v>
      </c>
      <c r="L191">
        <v>14</v>
      </c>
      <c r="M191" t="s">
        <v>187</v>
      </c>
      <c r="N191" t="s">
        <v>192</v>
      </c>
      <c r="O191">
        <v>32635</v>
      </c>
    </row>
    <row r="192" spans="1:15" x14ac:dyDescent="0.25">
      <c r="A192">
        <f t="shared" ca="1" si="11"/>
        <v>486787</v>
      </c>
      <c r="B192" s="1" t="s">
        <v>135</v>
      </c>
      <c r="C192">
        <v>8165688505</v>
      </c>
      <c r="D192" t="str">
        <f t="shared" si="8"/>
        <v>Reynolds.Caden@gmail.com</v>
      </c>
      <c r="E192" t="s">
        <v>147</v>
      </c>
      <c r="F192" s="2">
        <v>44784</v>
      </c>
      <c r="G192" t="s">
        <v>151</v>
      </c>
      <c r="H192">
        <f t="shared" ca="1" si="9"/>
        <v>3100</v>
      </c>
      <c r="I192" t="s">
        <v>233</v>
      </c>
      <c r="J192" s="3" t="s">
        <v>167</v>
      </c>
      <c r="K192" t="str">
        <f t="shared" ca="1" si="10"/>
        <v>4398 Karnataka</v>
      </c>
      <c r="L192">
        <v>15</v>
      </c>
      <c r="M192" t="s">
        <v>189</v>
      </c>
      <c r="N192" t="s">
        <v>192</v>
      </c>
      <c r="O192">
        <v>32637</v>
      </c>
    </row>
    <row r="193" spans="1:15" x14ac:dyDescent="0.25">
      <c r="A193">
        <f t="shared" ca="1" si="11"/>
        <v>488555</v>
      </c>
      <c r="B193" s="1" t="s">
        <v>135</v>
      </c>
      <c r="C193">
        <v>5256200376</v>
      </c>
      <c r="D193" t="str">
        <f t="shared" si="8"/>
        <v>Reynolds.Caden@gmail.com</v>
      </c>
      <c r="E193" t="s">
        <v>149</v>
      </c>
      <c r="F193" s="2">
        <v>44787</v>
      </c>
      <c r="G193" t="s">
        <v>151</v>
      </c>
      <c r="H193">
        <f t="shared" ca="1" si="9"/>
        <v>1600</v>
      </c>
      <c r="I193" t="s">
        <v>234</v>
      </c>
      <c r="J193" s="3" t="s">
        <v>168</v>
      </c>
      <c r="K193" t="str">
        <f t="shared" ca="1" si="10"/>
        <v>8855 Kerala</v>
      </c>
      <c r="L193">
        <v>14</v>
      </c>
      <c r="M193" t="s">
        <v>188</v>
      </c>
      <c r="N193" t="s">
        <v>192</v>
      </c>
      <c r="O193">
        <v>32636</v>
      </c>
    </row>
    <row r="194" spans="1:15" x14ac:dyDescent="0.25">
      <c r="A194">
        <f t="shared" ca="1" si="11"/>
        <v>491725</v>
      </c>
      <c r="B194" s="1" t="s">
        <v>135</v>
      </c>
      <c r="C194">
        <v>9127033382</v>
      </c>
      <c r="D194" t="str">
        <f t="shared" si="8"/>
        <v>Reynolds.Caden@gmail.com</v>
      </c>
      <c r="E194" t="s">
        <v>144</v>
      </c>
      <c r="F194" s="2">
        <v>44791</v>
      </c>
      <c r="G194" t="s">
        <v>150</v>
      </c>
      <c r="H194">
        <f t="shared" ca="1" si="9"/>
        <v>3400</v>
      </c>
      <c r="I194" t="s">
        <v>234</v>
      </c>
      <c r="J194" s="3" t="s">
        <v>169</v>
      </c>
      <c r="K194" t="str">
        <f t="shared" ca="1" si="10"/>
        <v>4888 Lakshadweep</v>
      </c>
      <c r="L194">
        <v>15</v>
      </c>
      <c r="M194" t="s">
        <v>188</v>
      </c>
      <c r="N194" t="s">
        <v>192</v>
      </c>
      <c r="O194">
        <v>32630</v>
      </c>
    </row>
    <row r="195" spans="1:15" x14ac:dyDescent="0.25">
      <c r="A195">
        <f t="shared" ca="1" si="11"/>
        <v>493593</v>
      </c>
      <c r="B195" s="1" t="s">
        <v>122</v>
      </c>
      <c r="C195">
        <v>9291193496</v>
      </c>
      <c r="D195" t="str">
        <f t="shared" ref="D195:D214" si="12">_xlfn.CONCAT(SUBSTITUTE(B195,",","."),"@gmail.com")</f>
        <v>Diaz.Jesse@gmail.com</v>
      </c>
      <c r="E195" t="s">
        <v>145</v>
      </c>
      <c r="F195" s="2">
        <v>44702</v>
      </c>
      <c r="G195" t="s">
        <v>150</v>
      </c>
      <c r="H195">
        <f t="shared" ref="H195:H214" ca="1" si="13">ROUND(RANDBETWEEN(1500,4500),-2)</f>
        <v>3200</v>
      </c>
      <c r="I195" t="s">
        <v>236</v>
      </c>
      <c r="J195" s="3" t="s">
        <v>170</v>
      </c>
      <c r="K195" t="str">
        <f t="shared" ref="K195:K214" ca="1" si="14">_xlfn.CONCAT(RANDBETWEEN(25,12478)," ",J195)</f>
        <v>7549 Madhya Pradesh</v>
      </c>
      <c r="L195">
        <v>18</v>
      </c>
      <c r="M195" t="s">
        <v>187</v>
      </c>
      <c r="N195" t="s">
        <v>193</v>
      </c>
      <c r="O195">
        <v>32644</v>
      </c>
    </row>
    <row r="196" spans="1:15" x14ac:dyDescent="0.25">
      <c r="A196">
        <f t="shared" ref="A196:A214" ca="1" si="15">A195+RANDBETWEEN(250,3500)</f>
        <v>494675</v>
      </c>
      <c r="B196" s="1" t="s">
        <v>56</v>
      </c>
      <c r="C196">
        <v>5667230012</v>
      </c>
      <c r="D196" t="str">
        <f t="shared" si="12"/>
        <v>Hill.Kevin@gmail.com</v>
      </c>
      <c r="E196" t="s">
        <v>148</v>
      </c>
      <c r="F196" s="2">
        <v>44721</v>
      </c>
      <c r="G196" t="s">
        <v>150</v>
      </c>
      <c r="H196">
        <f t="shared" ca="1" si="13"/>
        <v>4100</v>
      </c>
      <c r="I196" t="s">
        <v>230</v>
      </c>
      <c r="J196" s="3" t="s">
        <v>171</v>
      </c>
      <c r="K196" t="str">
        <f t="shared" ca="1" si="14"/>
        <v>4351 Maharashtra</v>
      </c>
      <c r="L196">
        <v>18</v>
      </c>
      <c r="M196" t="s">
        <v>191</v>
      </c>
      <c r="N196" t="s">
        <v>192</v>
      </c>
      <c r="O196">
        <v>32645</v>
      </c>
    </row>
    <row r="197" spans="1:15" x14ac:dyDescent="0.25">
      <c r="A197">
        <f t="shared" ca="1" si="15"/>
        <v>495531</v>
      </c>
      <c r="B197" s="1" t="s">
        <v>136</v>
      </c>
      <c r="C197">
        <v>8152654684</v>
      </c>
      <c r="D197" t="str">
        <f t="shared" si="12"/>
        <v>Fisher.Garrett@gmail.com</v>
      </c>
      <c r="E197" t="s">
        <v>146</v>
      </c>
      <c r="F197" s="2">
        <v>44854</v>
      </c>
      <c r="G197" t="s">
        <v>151</v>
      </c>
      <c r="H197">
        <f t="shared" ca="1" si="13"/>
        <v>3900</v>
      </c>
      <c r="I197" t="s">
        <v>234</v>
      </c>
      <c r="J197" s="3" t="s">
        <v>172</v>
      </c>
      <c r="K197" t="str">
        <f t="shared" ca="1" si="14"/>
        <v>8184 Manipur</v>
      </c>
      <c r="L197">
        <v>14</v>
      </c>
      <c r="M197" t="s">
        <v>188</v>
      </c>
      <c r="N197" t="s">
        <v>193</v>
      </c>
      <c r="O197">
        <v>32627</v>
      </c>
    </row>
    <row r="198" spans="1:15" x14ac:dyDescent="0.25">
      <c r="A198">
        <f t="shared" ca="1" si="15"/>
        <v>495944</v>
      </c>
      <c r="B198" s="1" t="s">
        <v>71</v>
      </c>
      <c r="C198">
        <v>7994185482</v>
      </c>
      <c r="D198" t="str">
        <f t="shared" si="12"/>
        <v>Evans.Luke@gmail.com</v>
      </c>
      <c r="E198" t="s">
        <v>144</v>
      </c>
      <c r="F198" s="2">
        <v>44798</v>
      </c>
      <c r="G198" t="s">
        <v>150</v>
      </c>
      <c r="H198">
        <f t="shared" ca="1" si="13"/>
        <v>3100</v>
      </c>
      <c r="I198" t="s">
        <v>235</v>
      </c>
      <c r="J198" s="3" t="s">
        <v>173</v>
      </c>
      <c r="K198" t="str">
        <f t="shared" ca="1" si="14"/>
        <v>10114 Megalaya</v>
      </c>
      <c r="L198">
        <v>18</v>
      </c>
      <c r="M198" t="s">
        <v>188</v>
      </c>
      <c r="N198" t="s">
        <v>192</v>
      </c>
      <c r="O198">
        <v>32640</v>
      </c>
    </row>
    <row r="199" spans="1:15" x14ac:dyDescent="0.25">
      <c r="A199">
        <f t="shared" ca="1" si="15"/>
        <v>498316</v>
      </c>
      <c r="B199" s="1" t="s">
        <v>71</v>
      </c>
      <c r="C199">
        <v>3949419267</v>
      </c>
      <c r="D199" t="str">
        <f t="shared" si="12"/>
        <v>Evans.Luke@gmail.com</v>
      </c>
      <c r="E199" t="s">
        <v>149</v>
      </c>
      <c r="F199" s="2">
        <v>44759</v>
      </c>
      <c r="G199" t="s">
        <v>151</v>
      </c>
      <c r="H199">
        <f t="shared" ca="1" si="13"/>
        <v>2600</v>
      </c>
      <c r="I199" t="s">
        <v>234</v>
      </c>
      <c r="J199" s="3" t="s">
        <v>174</v>
      </c>
      <c r="K199" t="str">
        <f t="shared" ca="1" si="14"/>
        <v>7575 Mizoram</v>
      </c>
      <c r="L199">
        <v>14</v>
      </c>
      <c r="M199" t="s">
        <v>188</v>
      </c>
      <c r="N199" t="s">
        <v>193</v>
      </c>
      <c r="O199">
        <v>32632</v>
      </c>
    </row>
    <row r="200" spans="1:15" x14ac:dyDescent="0.25">
      <c r="A200">
        <f t="shared" ca="1" si="15"/>
        <v>498818</v>
      </c>
      <c r="B200" s="1" t="s">
        <v>71</v>
      </c>
      <c r="C200">
        <v>8178823637</v>
      </c>
      <c r="D200" t="str">
        <f t="shared" si="12"/>
        <v>Evans.Luke@gmail.com</v>
      </c>
      <c r="E200" t="s">
        <v>144</v>
      </c>
      <c r="F200" s="2">
        <v>44740</v>
      </c>
      <c r="G200" t="s">
        <v>150</v>
      </c>
      <c r="H200">
        <f t="shared" ca="1" si="13"/>
        <v>2300</v>
      </c>
      <c r="I200" t="s">
        <v>235</v>
      </c>
      <c r="J200" s="3" t="s">
        <v>175</v>
      </c>
      <c r="K200" t="str">
        <f t="shared" ca="1" si="14"/>
        <v>6380 Nagaland</v>
      </c>
      <c r="L200">
        <v>14</v>
      </c>
      <c r="M200" t="s">
        <v>188</v>
      </c>
      <c r="N200" t="s">
        <v>192</v>
      </c>
      <c r="O200">
        <v>32640</v>
      </c>
    </row>
    <row r="201" spans="1:15" x14ac:dyDescent="0.25">
      <c r="A201">
        <f t="shared" ca="1" si="15"/>
        <v>501558</v>
      </c>
      <c r="B201" s="1" t="s">
        <v>71</v>
      </c>
      <c r="C201">
        <v>4729095186</v>
      </c>
      <c r="D201" t="str">
        <f t="shared" si="12"/>
        <v>Evans.Luke@gmail.com</v>
      </c>
      <c r="E201" t="s">
        <v>145</v>
      </c>
      <c r="F201" s="2">
        <v>44803</v>
      </c>
      <c r="G201" t="s">
        <v>151</v>
      </c>
      <c r="H201">
        <f t="shared" ca="1" si="13"/>
        <v>4000</v>
      </c>
      <c r="I201" t="s">
        <v>229</v>
      </c>
      <c r="J201" s="3" t="s">
        <v>176</v>
      </c>
      <c r="K201" t="str">
        <f t="shared" ca="1" si="14"/>
        <v>473 Odisha</v>
      </c>
      <c r="L201">
        <v>15</v>
      </c>
      <c r="M201" t="s">
        <v>187</v>
      </c>
      <c r="N201" t="s">
        <v>193</v>
      </c>
      <c r="O201">
        <v>32636</v>
      </c>
    </row>
    <row r="202" spans="1:15" x14ac:dyDescent="0.25">
      <c r="A202">
        <f t="shared" ca="1" si="15"/>
        <v>503457</v>
      </c>
      <c r="B202" s="1" t="s">
        <v>71</v>
      </c>
      <c r="C202">
        <v>8218694127</v>
      </c>
      <c r="D202" t="str">
        <f t="shared" si="12"/>
        <v>Evans.Luke@gmail.com</v>
      </c>
      <c r="E202" t="s">
        <v>148</v>
      </c>
      <c r="F202" s="2">
        <v>44797</v>
      </c>
      <c r="G202" t="s">
        <v>151</v>
      </c>
      <c r="H202">
        <f t="shared" ca="1" si="13"/>
        <v>3600</v>
      </c>
      <c r="I202" t="s">
        <v>229</v>
      </c>
      <c r="J202" s="3" t="s">
        <v>177</v>
      </c>
      <c r="K202" t="str">
        <f t="shared" ca="1" si="14"/>
        <v>622 Pondicherry</v>
      </c>
      <c r="L202">
        <v>16</v>
      </c>
      <c r="M202" t="s">
        <v>188</v>
      </c>
      <c r="N202" t="s">
        <v>192</v>
      </c>
      <c r="O202">
        <v>32625</v>
      </c>
    </row>
    <row r="203" spans="1:15" x14ac:dyDescent="0.25">
      <c r="A203">
        <f t="shared" ca="1" si="15"/>
        <v>505435</v>
      </c>
      <c r="B203" s="1" t="s">
        <v>137</v>
      </c>
      <c r="C203">
        <v>5539042304</v>
      </c>
      <c r="D203" t="str">
        <f t="shared" si="12"/>
        <v>Ellis.Parker@gmail.com</v>
      </c>
      <c r="E203" t="s">
        <v>146</v>
      </c>
      <c r="F203" s="2">
        <v>44807</v>
      </c>
      <c r="G203" t="s">
        <v>151</v>
      </c>
      <c r="H203">
        <f t="shared" ca="1" si="13"/>
        <v>2700</v>
      </c>
      <c r="I203" t="s">
        <v>234</v>
      </c>
      <c r="J203" s="3" t="s">
        <v>178</v>
      </c>
      <c r="K203" t="str">
        <f t="shared" ca="1" si="14"/>
        <v>7536 Punjab</v>
      </c>
      <c r="L203">
        <v>18</v>
      </c>
      <c r="M203" t="s">
        <v>187</v>
      </c>
      <c r="N203" t="s">
        <v>192</v>
      </c>
      <c r="O203">
        <v>32635</v>
      </c>
    </row>
    <row r="204" spans="1:15" x14ac:dyDescent="0.25">
      <c r="A204">
        <f t="shared" ca="1" si="15"/>
        <v>507652</v>
      </c>
      <c r="B204" s="1" t="s">
        <v>28</v>
      </c>
      <c r="C204">
        <v>6869671671</v>
      </c>
      <c r="D204" t="str">
        <f t="shared" si="12"/>
        <v>Brown.Daniel@gmail.com</v>
      </c>
      <c r="E204" t="s">
        <v>147</v>
      </c>
      <c r="F204" s="2">
        <v>44975</v>
      </c>
      <c r="G204" t="s">
        <v>150</v>
      </c>
      <c r="H204">
        <f t="shared" ca="1" si="13"/>
        <v>4300</v>
      </c>
      <c r="I204" t="s">
        <v>234</v>
      </c>
      <c r="J204" s="3" t="s">
        <v>179</v>
      </c>
      <c r="K204" t="str">
        <f t="shared" ca="1" si="14"/>
        <v>3943 Rajasthan</v>
      </c>
      <c r="L204">
        <v>17</v>
      </c>
      <c r="M204" t="s">
        <v>187</v>
      </c>
      <c r="N204" t="s">
        <v>192</v>
      </c>
      <c r="O204">
        <v>32643</v>
      </c>
    </row>
    <row r="205" spans="1:15" x14ac:dyDescent="0.25">
      <c r="A205">
        <f t="shared" ca="1" si="15"/>
        <v>509367</v>
      </c>
      <c r="B205" s="1" t="s">
        <v>28</v>
      </c>
      <c r="C205">
        <v>6730619617</v>
      </c>
      <c r="D205" t="str">
        <f t="shared" si="12"/>
        <v>Brown.Daniel@gmail.com</v>
      </c>
      <c r="E205" t="s">
        <v>149</v>
      </c>
      <c r="F205" s="2">
        <v>45032</v>
      </c>
      <c r="G205" t="s">
        <v>150</v>
      </c>
      <c r="H205">
        <f t="shared" ca="1" si="13"/>
        <v>2500</v>
      </c>
      <c r="I205" t="s">
        <v>234</v>
      </c>
      <c r="J205" s="3" t="s">
        <v>180</v>
      </c>
      <c r="K205" t="str">
        <f t="shared" ca="1" si="14"/>
        <v>1903 Sikkim</v>
      </c>
      <c r="L205">
        <v>18</v>
      </c>
      <c r="M205" t="s">
        <v>188</v>
      </c>
      <c r="N205" t="s">
        <v>192</v>
      </c>
      <c r="O205">
        <v>32627</v>
      </c>
    </row>
    <row r="206" spans="1:15" x14ac:dyDescent="0.25">
      <c r="A206">
        <f t="shared" ca="1" si="15"/>
        <v>510160</v>
      </c>
      <c r="B206" s="1" t="s">
        <v>34</v>
      </c>
      <c r="C206">
        <v>4520613335</v>
      </c>
      <c r="D206" t="str">
        <f t="shared" si="12"/>
        <v>Anderson.Anthony@gmail.com</v>
      </c>
      <c r="E206" t="s">
        <v>144</v>
      </c>
      <c r="F206" s="2">
        <v>44997</v>
      </c>
      <c r="G206" t="s">
        <v>150</v>
      </c>
      <c r="H206">
        <f t="shared" ca="1" si="13"/>
        <v>3600</v>
      </c>
      <c r="I206" t="s">
        <v>229</v>
      </c>
      <c r="J206" s="3" t="s">
        <v>181</v>
      </c>
      <c r="K206" t="str">
        <f t="shared" ca="1" si="14"/>
        <v>1369 Tamil Nadu</v>
      </c>
      <c r="L206">
        <v>16</v>
      </c>
      <c r="M206" t="s">
        <v>188</v>
      </c>
      <c r="N206" t="s">
        <v>192</v>
      </c>
      <c r="O206">
        <v>32639</v>
      </c>
    </row>
    <row r="207" spans="1:15" x14ac:dyDescent="0.25">
      <c r="A207">
        <f t="shared" ca="1" si="15"/>
        <v>513157</v>
      </c>
      <c r="B207" s="1" t="s">
        <v>138</v>
      </c>
      <c r="C207">
        <v>6549472589</v>
      </c>
      <c r="D207" t="str">
        <f t="shared" si="12"/>
        <v>Harrison.Marcus@gmail.com</v>
      </c>
      <c r="E207" t="s">
        <v>144</v>
      </c>
      <c r="F207" s="2">
        <v>44988</v>
      </c>
      <c r="G207" t="s">
        <v>151</v>
      </c>
      <c r="H207">
        <f t="shared" ca="1" si="13"/>
        <v>4100</v>
      </c>
      <c r="I207" t="s">
        <v>229</v>
      </c>
      <c r="J207" s="3" t="s">
        <v>182</v>
      </c>
      <c r="K207" t="str">
        <f t="shared" ca="1" si="14"/>
        <v>10295 Telangana</v>
      </c>
      <c r="L207">
        <v>16</v>
      </c>
      <c r="M207" t="s">
        <v>190</v>
      </c>
      <c r="N207" t="s">
        <v>193</v>
      </c>
      <c r="O207">
        <v>32625</v>
      </c>
    </row>
    <row r="208" spans="1:15" x14ac:dyDescent="0.25">
      <c r="A208">
        <f t="shared" ca="1" si="15"/>
        <v>515592</v>
      </c>
      <c r="B208" s="1" t="s">
        <v>139</v>
      </c>
      <c r="C208">
        <v>6966592006</v>
      </c>
      <c r="D208" t="str">
        <f t="shared" si="12"/>
        <v>Gibson.Vincent@gmail.com</v>
      </c>
      <c r="E208" t="s">
        <v>148</v>
      </c>
      <c r="F208" s="2">
        <v>44882</v>
      </c>
      <c r="G208" t="s">
        <v>150</v>
      </c>
      <c r="H208">
        <f t="shared" ca="1" si="13"/>
        <v>2100</v>
      </c>
      <c r="I208" t="s">
        <v>229</v>
      </c>
      <c r="J208" s="3" t="s">
        <v>183</v>
      </c>
      <c r="K208" t="str">
        <f t="shared" ca="1" si="14"/>
        <v>9669 Tripura</v>
      </c>
      <c r="L208">
        <v>18</v>
      </c>
      <c r="M208" t="s">
        <v>188</v>
      </c>
      <c r="N208" t="s">
        <v>192</v>
      </c>
      <c r="O208">
        <v>32637</v>
      </c>
    </row>
    <row r="209" spans="1:15" x14ac:dyDescent="0.25">
      <c r="A209">
        <f t="shared" ca="1" si="15"/>
        <v>518414</v>
      </c>
      <c r="B209" s="1" t="s">
        <v>140</v>
      </c>
      <c r="C209">
        <v>9423822390</v>
      </c>
      <c r="D209" t="str">
        <f t="shared" si="12"/>
        <v>Mcdonald.Kaleb@gmail.com</v>
      </c>
      <c r="E209" t="s">
        <v>146</v>
      </c>
      <c r="F209" s="2">
        <v>45005</v>
      </c>
      <c r="G209" t="s">
        <v>151</v>
      </c>
      <c r="H209">
        <f t="shared" ca="1" si="13"/>
        <v>3500</v>
      </c>
      <c r="I209" t="s">
        <v>234</v>
      </c>
      <c r="J209" s="3" t="s">
        <v>184</v>
      </c>
      <c r="K209" t="str">
        <f t="shared" ca="1" si="14"/>
        <v>7836 Uttar Pradesh</v>
      </c>
      <c r="L209">
        <v>18</v>
      </c>
      <c r="M209" t="s">
        <v>187</v>
      </c>
      <c r="N209" t="s">
        <v>192</v>
      </c>
      <c r="O209">
        <v>32633</v>
      </c>
    </row>
    <row r="210" spans="1:15" x14ac:dyDescent="0.25">
      <c r="A210">
        <f t="shared" ca="1" si="15"/>
        <v>520933</v>
      </c>
      <c r="B210" s="1" t="s">
        <v>141</v>
      </c>
      <c r="C210">
        <v>3766021922</v>
      </c>
      <c r="D210" t="str">
        <f t="shared" si="12"/>
        <v>Cruz.Kaden@gmail.com</v>
      </c>
      <c r="E210" t="s">
        <v>147</v>
      </c>
      <c r="F210" s="2">
        <v>44891</v>
      </c>
      <c r="G210" t="s">
        <v>150</v>
      </c>
      <c r="H210">
        <f t="shared" ca="1" si="13"/>
        <v>2100</v>
      </c>
      <c r="I210" t="s">
        <v>235</v>
      </c>
      <c r="J210" s="3" t="s">
        <v>185</v>
      </c>
      <c r="K210" t="str">
        <f t="shared" ca="1" si="14"/>
        <v>832 Uttarakhand</v>
      </c>
      <c r="L210">
        <v>15</v>
      </c>
      <c r="M210" t="s">
        <v>187</v>
      </c>
      <c r="N210" t="s">
        <v>192</v>
      </c>
      <c r="O210">
        <v>32640</v>
      </c>
    </row>
    <row r="211" spans="1:15" x14ac:dyDescent="0.25">
      <c r="A211">
        <f t="shared" ca="1" si="15"/>
        <v>521342</v>
      </c>
      <c r="B211" s="1" t="s">
        <v>142</v>
      </c>
      <c r="C211">
        <v>7353295755</v>
      </c>
      <c r="D211" t="str">
        <f t="shared" si="12"/>
        <v>Marshall.Brady@gmail.com</v>
      </c>
      <c r="E211" t="s">
        <v>149</v>
      </c>
      <c r="F211" s="2">
        <v>44906</v>
      </c>
      <c r="G211" t="s">
        <v>151</v>
      </c>
      <c r="H211">
        <f t="shared" ca="1" si="13"/>
        <v>3500</v>
      </c>
      <c r="I211" t="s">
        <v>235</v>
      </c>
      <c r="J211" s="3" t="s">
        <v>186</v>
      </c>
      <c r="K211" t="str">
        <f t="shared" ca="1" si="14"/>
        <v>5317 West Bengal</v>
      </c>
      <c r="L211">
        <v>17</v>
      </c>
      <c r="M211" t="s">
        <v>187</v>
      </c>
      <c r="N211" t="s">
        <v>192</v>
      </c>
      <c r="O211">
        <v>32628</v>
      </c>
    </row>
    <row r="212" spans="1:15" x14ac:dyDescent="0.25">
      <c r="A212">
        <f t="shared" ca="1" si="15"/>
        <v>523204</v>
      </c>
      <c r="B212" s="1" t="s">
        <v>63</v>
      </c>
      <c r="C212">
        <v>8232368274</v>
      </c>
      <c r="D212" t="str">
        <f t="shared" si="12"/>
        <v>Carter.Jack@gmail.com</v>
      </c>
      <c r="E212" t="s">
        <v>144</v>
      </c>
      <c r="F212" s="2">
        <v>44795</v>
      </c>
      <c r="G212" t="s">
        <v>151</v>
      </c>
      <c r="H212">
        <f t="shared" ca="1" si="13"/>
        <v>3600</v>
      </c>
      <c r="I212" t="s">
        <v>234</v>
      </c>
      <c r="J212" s="3" t="s">
        <v>152</v>
      </c>
      <c r="K212" t="str">
        <f t="shared" ca="1" si="14"/>
        <v>4909 Andhra Pradesh</v>
      </c>
      <c r="L212">
        <v>15</v>
      </c>
      <c r="M212" t="s">
        <v>190</v>
      </c>
      <c r="N212" t="s">
        <v>192</v>
      </c>
      <c r="O212">
        <v>32641</v>
      </c>
    </row>
    <row r="213" spans="1:15" x14ac:dyDescent="0.25">
      <c r="A213">
        <f t="shared" ca="1" si="15"/>
        <v>526634</v>
      </c>
      <c r="B213" s="1" t="s">
        <v>70</v>
      </c>
      <c r="C213">
        <v>6718269976</v>
      </c>
      <c r="D213" t="str">
        <f t="shared" si="12"/>
        <v>Parker.Mason@gmail.com</v>
      </c>
      <c r="E213" t="s">
        <v>144</v>
      </c>
      <c r="F213" s="2">
        <v>44919</v>
      </c>
      <c r="G213" t="s">
        <v>151</v>
      </c>
      <c r="H213">
        <f t="shared" ca="1" si="13"/>
        <v>1800</v>
      </c>
      <c r="I213" t="s">
        <v>230</v>
      </c>
      <c r="J213" s="3" t="s">
        <v>153</v>
      </c>
      <c r="K213" t="str">
        <f t="shared" ca="1" si="14"/>
        <v>6509 Arunachal Pradesh</v>
      </c>
      <c r="L213">
        <v>18</v>
      </c>
      <c r="M213" t="s">
        <v>188</v>
      </c>
      <c r="N213" t="s">
        <v>192</v>
      </c>
      <c r="O213">
        <v>32643</v>
      </c>
    </row>
    <row r="214" spans="1:15" x14ac:dyDescent="0.25">
      <c r="A214">
        <f t="shared" ca="1" si="15"/>
        <v>528479</v>
      </c>
      <c r="B214" s="1" t="s">
        <v>143</v>
      </c>
      <c r="C214">
        <v>5463332337</v>
      </c>
      <c r="D214" t="str">
        <f t="shared" si="12"/>
        <v>Ortiz.Colton@gmail.com</v>
      </c>
      <c r="E214" t="s">
        <v>144</v>
      </c>
      <c r="F214" s="2">
        <v>44811</v>
      </c>
      <c r="G214" t="s">
        <v>151</v>
      </c>
      <c r="H214">
        <f t="shared" ca="1" si="13"/>
        <v>3400</v>
      </c>
      <c r="I214" t="s">
        <v>229</v>
      </c>
      <c r="J214" s="3" t="s">
        <v>154</v>
      </c>
      <c r="K214" t="str">
        <f t="shared" ca="1" si="14"/>
        <v>5018 Assam</v>
      </c>
      <c r="L214">
        <v>15</v>
      </c>
      <c r="M214" t="s">
        <v>188</v>
      </c>
      <c r="N214" t="s">
        <v>192</v>
      </c>
      <c r="O214">
        <v>32643</v>
      </c>
    </row>
    <row r="215" spans="1:15" x14ac:dyDescent="0.25">
      <c r="J215" s="3"/>
    </row>
    <row r="216" spans="1:15" x14ac:dyDescent="0.25">
      <c r="J216" s="3"/>
    </row>
    <row r="217" spans="1:15" x14ac:dyDescent="0.25">
      <c r="J217" s="3"/>
    </row>
    <row r="218" spans="1:15" x14ac:dyDescent="0.25">
      <c r="J218" s="3"/>
    </row>
    <row r="219" spans="1:15" x14ac:dyDescent="0.25">
      <c r="J219" s="3"/>
    </row>
    <row r="220" spans="1:15" x14ac:dyDescent="0.25">
      <c r="J220" s="3"/>
    </row>
    <row r="221" spans="1:15" x14ac:dyDescent="0.25">
      <c r="J221" s="3"/>
    </row>
    <row r="222" spans="1:15" x14ac:dyDescent="0.25">
      <c r="J222" s="3"/>
    </row>
    <row r="223" spans="1:15" x14ac:dyDescent="0.25">
      <c r="J223" s="3"/>
    </row>
    <row r="224" spans="1:15" x14ac:dyDescent="0.25">
      <c r="J224" s="3"/>
    </row>
    <row r="225" spans="10:10" x14ac:dyDescent="0.25">
      <c r="J225" s="3"/>
    </row>
    <row r="226" spans="10:10" x14ac:dyDescent="0.25">
      <c r="J226" s="3"/>
    </row>
    <row r="227" spans="10:10" x14ac:dyDescent="0.25">
      <c r="J227" s="3"/>
    </row>
    <row r="228" spans="10:10" x14ac:dyDescent="0.25">
      <c r="J228" s="3"/>
    </row>
    <row r="229" spans="10:10" x14ac:dyDescent="0.25">
      <c r="J229" s="3"/>
    </row>
    <row r="230" spans="10:10" x14ac:dyDescent="0.25">
      <c r="J230" s="3"/>
    </row>
    <row r="231" spans="10:10" x14ac:dyDescent="0.25">
      <c r="J231" s="3"/>
    </row>
    <row r="232" spans="10:10" x14ac:dyDescent="0.25">
      <c r="J232" s="3"/>
    </row>
    <row r="233" spans="10:10" x14ac:dyDescent="0.25">
      <c r="J233" s="3"/>
    </row>
    <row r="234" spans="10:10" x14ac:dyDescent="0.25">
      <c r="J234" s="3"/>
    </row>
    <row r="235" spans="10:10" x14ac:dyDescent="0.25">
      <c r="J235" s="3"/>
    </row>
    <row r="236" spans="10:10" x14ac:dyDescent="0.25">
      <c r="J236" s="3"/>
    </row>
    <row r="237" spans="10:10" x14ac:dyDescent="0.25">
      <c r="J237" s="3"/>
    </row>
    <row r="238" spans="10:10" x14ac:dyDescent="0.25">
      <c r="J238" s="3"/>
    </row>
    <row r="239" spans="10:10" x14ac:dyDescent="0.25">
      <c r="J239" s="3"/>
    </row>
    <row r="240" spans="10:10" x14ac:dyDescent="0.25">
      <c r="J240" s="3"/>
    </row>
    <row r="241" spans="10:10" x14ac:dyDescent="0.25">
      <c r="J241" s="3"/>
    </row>
    <row r="242" spans="10:10" x14ac:dyDescent="0.25">
      <c r="J242" s="3"/>
    </row>
    <row r="243" spans="10:10" x14ac:dyDescent="0.25">
      <c r="J243" s="3"/>
    </row>
    <row r="244" spans="10:10" x14ac:dyDescent="0.25">
      <c r="J244" s="3"/>
    </row>
    <row r="245" spans="10:10" x14ac:dyDescent="0.25">
      <c r="J245" s="3"/>
    </row>
    <row r="246" spans="10:10" x14ac:dyDescent="0.25">
      <c r="J246" s="3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BB0A4-3ED0-460A-94D6-BA73CCA3706C}">
  <dimension ref="A1:R22"/>
  <sheetViews>
    <sheetView workbookViewId="0">
      <selection activeCell="A2" sqref="A2"/>
    </sheetView>
  </sheetViews>
  <sheetFormatPr defaultRowHeight="15" x14ac:dyDescent="0.25"/>
  <cols>
    <col min="1" max="1" width="11.7109375" bestFit="1" customWidth="1"/>
    <col min="2" max="2" width="15.140625" bestFit="1" customWidth="1"/>
    <col min="3" max="3" width="25.7109375" customWidth="1"/>
    <col min="4" max="4" width="18" customWidth="1"/>
    <col min="5" max="5" width="21.85546875" bestFit="1" customWidth="1"/>
    <col min="6" max="6" width="19.28515625" customWidth="1"/>
    <col min="7" max="7" width="25" customWidth="1"/>
    <col min="8" max="8" width="16.28515625" customWidth="1"/>
    <col min="9" max="9" width="21.5703125" customWidth="1"/>
    <col min="10" max="10" width="14" customWidth="1"/>
    <col min="11" max="11" width="23.140625" customWidth="1"/>
    <col min="12" max="12" width="18.7109375" customWidth="1"/>
    <col min="13" max="13" width="15.7109375" customWidth="1"/>
    <col min="14" max="14" width="18.42578125" customWidth="1"/>
    <col min="15" max="15" width="17.5703125" customWidth="1"/>
    <col min="16" max="16" width="28.140625" bestFit="1" customWidth="1"/>
  </cols>
  <sheetData>
    <row r="1" spans="1:18" x14ac:dyDescent="0.25">
      <c r="A1" t="s">
        <v>1</v>
      </c>
      <c r="B1" t="s">
        <v>15</v>
      </c>
      <c r="C1" t="s">
        <v>199</v>
      </c>
      <c r="D1" t="s">
        <v>16</v>
      </c>
      <c r="E1" t="s">
        <v>17</v>
      </c>
      <c r="F1" t="s">
        <v>18</v>
      </c>
      <c r="G1" t="s">
        <v>19</v>
      </c>
      <c r="H1" t="s">
        <v>195</v>
      </c>
      <c r="I1" t="s">
        <v>20</v>
      </c>
      <c r="J1" t="s">
        <v>21</v>
      </c>
      <c r="K1" t="s">
        <v>22</v>
      </c>
      <c r="L1" t="s">
        <v>23</v>
      </c>
      <c r="M1" t="s">
        <v>202</v>
      </c>
      <c r="N1" t="s">
        <v>203</v>
      </c>
      <c r="O1" t="s">
        <v>204</v>
      </c>
      <c r="P1" t="s">
        <v>213</v>
      </c>
    </row>
    <row r="2" spans="1:18" x14ac:dyDescent="0.25">
      <c r="A2">
        <f t="shared" ref="A2:A22" si="0">R2</f>
        <v>32633</v>
      </c>
      <c r="B2" t="str">
        <f t="shared" ref="B2:B22" si="1">IF(I2=2999,"Pragati (PCM)",IF(I2=4799, "Lakshya","Sarthak"))</f>
        <v>Pragati (PCM)</v>
      </c>
      <c r="C2">
        <f>IF(B2="Pragati (PCM)",12,IF(B2="Lakshya",5,5))</f>
        <v>12</v>
      </c>
      <c r="D2" t="s">
        <v>190</v>
      </c>
      <c r="E2" t="s">
        <v>255</v>
      </c>
      <c r="F2">
        <f>IF(B2="Pragati (PCM)",20,IF(B2="Lakshya",10,15))</f>
        <v>20</v>
      </c>
      <c r="G2">
        <f>IF(B2="Pragati (PCM)",240,IF(B2="Lakshya",200,200))</f>
        <v>240</v>
      </c>
      <c r="H2" t="str">
        <f>IF(B2="Pragati (PCM)","PCM",IF(B2="Lakshya","JEE","KCET"))</f>
        <v>PCM</v>
      </c>
      <c r="I2">
        <v>2999</v>
      </c>
      <c r="J2" t="s">
        <v>200</v>
      </c>
      <c r="K2">
        <v>200</v>
      </c>
      <c r="L2" t="s">
        <v>201</v>
      </c>
      <c r="M2" t="str">
        <f>IF(B2="Pragati (PCM)","Yes",IF(B2="Lakshya","Yes","No"))</f>
        <v>Yes</v>
      </c>
      <c r="N2" s="2">
        <f ca="1">RANDBETWEEN(DATE(2023,1,1), DATE(2023,5,12))</f>
        <v>44950</v>
      </c>
      <c r="O2" s="2">
        <f ca="1">IF(B2="Pragati (PCM)",N2+365,N2+150)</f>
        <v>45315</v>
      </c>
      <c r="P2" t="s">
        <v>214</v>
      </c>
      <c r="R2" s="10" cm="1">
        <f t="array" ref="R2:R22">_xlfn.UNIQUE(CustomerTable[Course ID])</f>
        <v>32633</v>
      </c>
    </row>
    <row r="3" spans="1:18" x14ac:dyDescent="0.25">
      <c r="A3">
        <f t="shared" si="0"/>
        <v>32634</v>
      </c>
      <c r="B3" t="str">
        <f t="shared" si="1"/>
        <v>Pragati (PCM)</v>
      </c>
      <c r="C3">
        <f t="shared" ref="C3:C22" si="2">IF(B3="Pragati (PCM)",12,IF(B3="Lakshya",5,5))</f>
        <v>12</v>
      </c>
      <c r="D3" t="s">
        <v>191</v>
      </c>
      <c r="E3" t="s">
        <v>251</v>
      </c>
      <c r="F3">
        <f t="shared" ref="F3:F22" si="3">IF(B3="Pragati (PCM)",20,IF(B3="Lakshya",10,15))</f>
        <v>20</v>
      </c>
      <c r="G3">
        <f t="shared" ref="G3:G22" si="4">IF(B3="Pragati (PCM)",240,IF(B3="Lakshya",200,200))</f>
        <v>240</v>
      </c>
      <c r="H3" t="str">
        <f t="shared" ref="H3:H22" si="5">IF(B3="Pragati (PCM)","PCM",IF(B3="Lakshya","JEE","KCET"))</f>
        <v>PCM</v>
      </c>
      <c r="I3">
        <v>2999</v>
      </c>
      <c r="J3" t="s">
        <v>200</v>
      </c>
      <c r="K3">
        <v>200</v>
      </c>
      <c r="L3" t="s">
        <v>201</v>
      </c>
      <c r="M3" t="str">
        <f t="shared" ref="M3:M22" si="6">IF(B3="Pragati (PCM)","Yes",IF(B3="Lakshya","Yes","No"))</f>
        <v>Yes</v>
      </c>
      <c r="N3" s="2">
        <f t="shared" ref="N3:N22" ca="1" si="7">RANDBETWEEN(DATE(2023,1,1), DATE(2023,5,12))</f>
        <v>45024</v>
      </c>
      <c r="O3" s="2">
        <f t="shared" ref="O3:O22" ca="1" si="8">IF(B3="Pragati (PCM)",N3+365,N3+150)</f>
        <v>45389</v>
      </c>
      <c r="P3" t="s">
        <v>215</v>
      </c>
      <c r="R3" s="10">
        <v>32634</v>
      </c>
    </row>
    <row r="4" spans="1:18" x14ac:dyDescent="0.25">
      <c r="A4">
        <f t="shared" si="0"/>
        <v>32632</v>
      </c>
      <c r="B4" t="str">
        <f t="shared" si="1"/>
        <v>Pragati (PCM)</v>
      </c>
      <c r="C4">
        <f t="shared" si="2"/>
        <v>12</v>
      </c>
      <c r="D4" t="s">
        <v>189</v>
      </c>
      <c r="E4" t="s">
        <v>248</v>
      </c>
      <c r="F4">
        <f t="shared" si="3"/>
        <v>20</v>
      </c>
      <c r="G4">
        <f t="shared" si="4"/>
        <v>240</v>
      </c>
      <c r="H4" t="str">
        <f t="shared" si="5"/>
        <v>PCM</v>
      </c>
      <c r="I4">
        <v>2999</v>
      </c>
      <c r="J4" t="s">
        <v>205</v>
      </c>
      <c r="K4">
        <v>200</v>
      </c>
      <c r="L4" t="s">
        <v>201</v>
      </c>
      <c r="M4" t="str">
        <f t="shared" si="6"/>
        <v>Yes</v>
      </c>
      <c r="N4" s="2">
        <f t="shared" ca="1" si="7"/>
        <v>45054</v>
      </c>
      <c r="O4" s="2">
        <f t="shared" ca="1" si="8"/>
        <v>45419</v>
      </c>
      <c r="P4" t="s">
        <v>215</v>
      </c>
      <c r="R4" s="10">
        <v>32632</v>
      </c>
    </row>
    <row r="5" spans="1:18" x14ac:dyDescent="0.25">
      <c r="A5">
        <f t="shared" si="0"/>
        <v>32628</v>
      </c>
      <c r="B5" t="str">
        <f t="shared" si="1"/>
        <v>Lakshya</v>
      </c>
      <c r="C5">
        <f t="shared" si="2"/>
        <v>5</v>
      </c>
      <c r="D5" t="s">
        <v>188</v>
      </c>
      <c r="E5" t="s">
        <v>240</v>
      </c>
      <c r="F5">
        <f t="shared" si="3"/>
        <v>10</v>
      </c>
      <c r="G5">
        <f t="shared" si="4"/>
        <v>200</v>
      </c>
      <c r="H5" t="str">
        <f t="shared" si="5"/>
        <v>JEE</v>
      </c>
      <c r="I5">
        <v>4799</v>
      </c>
      <c r="J5" t="s">
        <v>200</v>
      </c>
      <c r="K5">
        <v>200</v>
      </c>
      <c r="L5" t="s">
        <v>201</v>
      </c>
      <c r="M5" t="str">
        <f t="shared" si="6"/>
        <v>Yes</v>
      </c>
      <c r="N5" s="2">
        <f t="shared" ca="1" si="7"/>
        <v>44963</v>
      </c>
      <c r="O5" s="2">
        <f t="shared" ca="1" si="8"/>
        <v>45113</v>
      </c>
      <c r="P5" t="s">
        <v>214</v>
      </c>
      <c r="R5" s="10">
        <v>32628</v>
      </c>
    </row>
    <row r="6" spans="1:18" x14ac:dyDescent="0.25">
      <c r="A6">
        <f t="shared" si="0"/>
        <v>32639</v>
      </c>
      <c r="B6" t="str">
        <f t="shared" si="1"/>
        <v>Sarthak</v>
      </c>
      <c r="C6">
        <f t="shared" si="2"/>
        <v>5</v>
      </c>
      <c r="D6" t="s">
        <v>188</v>
      </c>
      <c r="E6" t="s">
        <v>242</v>
      </c>
      <c r="F6">
        <f t="shared" si="3"/>
        <v>15</v>
      </c>
      <c r="G6">
        <f t="shared" si="4"/>
        <v>200</v>
      </c>
      <c r="H6" t="str">
        <f t="shared" si="5"/>
        <v>KCET</v>
      </c>
      <c r="I6">
        <v>1999</v>
      </c>
      <c r="J6" t="s">
        <v>200</v>
      </c>
      <c r="K6">
        <v>200</v>
      </c>
      <c r="L6" t="s">
        <v>201</v>
      </c>
      <c r="M6" t="str">
        <f t="shared" si="6"/>
        <v>No</v>
      </c>
      <c r="N6" s="2">
        <f t="shared" ca="1" si="7"/>
        <v>44931</v>
      </c>
      <c r="O6" s="2">
        <f t="shared" ca="1" si="8"/>
        <v>45081</v>
      </c>
      <c r="P6" t="s">
        <v>215</v>
      </c>
      <c r="R6" s="10">
        <v>32639</v>
      </c>
    </row>
    <row r="7" spans="1:18" x14ac:dyDescent="0.25">
      <c r="A7">
        <f t="shared" si="0"/>
        <v>32644</v>
      </c>
      <c r="B7" t="str">
        <f t="shared" si="1"/>
        <v>Lakshya</v>
      </c>
      <c r="C7">
        <f t="shared" si="2"/>
        <v>5</v>
      </c>
      <c r="D7" t="s">
        <v>187</v>
      </c>
      <c r="E7" t="s">
        <v>238</v>
      </c>
      <c r="F7">
        <f t="shared" si="3"/>
        <v>10</v>
      </c>
      <c r="G7">
        <f t="shared" si="4"/>
        <v>200</v>
      </c>
      <c r="H7" t="str">
        <f t="shared" si="5"/>
        <v>JEE</v>
      </c>
      <c r="I7">
        <v>4799</v>
      </c>
      <c r="J7" t="s">
        <v>200</v>
      </c>
      <c r="K7">
        <v>200</v>
      </c>
      <c r="L7" t="s">
        <v>201</v>
      </c>
      <c r="M7" t="str">
        <f t="shared" si="6"/>
        <v>Yes</v>
      </c>
      <c r="N7" s="2">
        <f t="shared" ca="1" si="7"/>
        <v>44955</v>
      </c>
      <c r="O7" s="2">
        <f t="shared" ca="1" si="8"/>
        <v>45105</v>
      </c>
      <c r="P7" t="s">
        <v>216</v>
      </c>
      <c r="R7" s="10">
        <v>32644</v>
      </c>
    </row>
    <row r="8" spans="1:18" x14ac:dyDescent="0.25">
      <c r="A8">
        <f t="shared" si="0"/>
        <v>32635</v>
      </c>
      <c r="B8" t="str">
        <f t="shared" si="1"/>
        <v>Pragati (PCM)</v>
      </c>
      <c r="C8">
        <f t="shared" si="2"/>
        <v>12</v>
      </c>
      <c r="D8" t="s">
        <v>190</v>
      </c>
      <c r="E8" t="s">
        <v>256</v>
      </c>
      <c r="F8">
        <f t="shared" si="3"/>
        <v>20</v>
      </c>
      <c r="G8">
        <f t="shared" si="4"/>
        <v>240</v>
      </c>
      <c r="H8" t="str">
        <f t="shared" si="5"/>
        <v>PCM</v>
      </c>
      <c r="I8">
        <v>2999</v>
      </c>
      <c r="J8" t="s">
        <v>205</v>
      </c>
      <c r="K8">
        <v>200</v>
      </c>
      <c r="L8" t="s">
        <v>201</v>
      </c>
      <c r="M8" t="str">
        <f t="shared" si="6"/>
        <v>Yes</v>
      </c>
      <c r="N8" s="2">
        <f t="shared" ca="1" si="7"/>
        <v>44941</v>
      </c>
      <c r="O8" s="2">
        <f t="shared" ca="1" si="8"/>
        <v>45306</v>
      </c>
      <c r="P8" t="s">
        <v>216</v>
      </c>
      <c r="R8" s="10">
        <v>32635</v>
      </c>
    </row>
    <row r="9" spans="1:18" x14ac:dyDescent="0.25">
      <c r="A9">
        <f t="shared" si="0"/>
        <v>32627</v>
      </c>
      <c r="B9" t="str">
        <f t="shared" si="1"/>
        <v>Sarthak</v>
      </c>
      <c r="C9">
        <f t="shared" si="2"/>
        <v>5</v>
      </c>
      <c r="D9" t="s">
        <v>187</v>
      </c>
      <c r="E9" t="s">
        <v>239</v>
      </c>
      <c r="F9">
        <f t="shared" si="3"/>
        <v>15</v>
      </c>
      <c r="G9">
        <f t="shared" si="4"/>
        <v>200</v>
      </c>
      <c r="H9" t="str">
        <f t="shared" si="5"/>
        <v>KCET</v>
      </c>
      <c r="I9">
        <v>1999</v>
      </c>
      <c r="J9" t="s">
        <v>200</v>
      </c>
      <c r="K9">
        <v>200</v>
      </c>
      <c r="L9" t="s">
        <v>201</v>
      </c>
      <c r="M9" t="str">
        <f t="shared" si="6"/>
        <v>No</v>
      </c>
      <c r="N9" s="2">
        <f t="shared" ca="1" si="7"/>
        <v>45011</v>
      </c>
      <c r="O9" s="2">
        <f t="shared" ca="1" si="8"/>
        <v>45161</v>
      </c>
      <c r="P9" t="s">
        <v>214</v>
      </c>
      <c r="R9" s="10">
        <v>32627</v>
      </c>
    </row>
    <row r="10" spans="1:18" x14ac:dyDescent="0.25">
      <c r="A10">
        <f t="shared" si="0"/>
        <v>32630</v>
      </c>
      <c r="B10" t="str">
        <f t="shared" si="1"/>
        <v>Lakshya</v>
      </c>
      <c r="C10">
        <f t="shared" si="2"/>
        <v>5</v>
      </c>
      <c r="D10" t="s">
        <v>188</v>
      </c>
      <c r="E10" t="s">
        <v>241</v>
      </c>
      <c r="F10">
        <f t="shared" si="3"/>
        <v>10</v>
      </c>
      <c r="G10">
        <f t="shared" si="4"/>
        <v>200</v>
      </c>
      <c r="H10" t="str">
        <f t="shared" si="5"/>
        <v>JEE</v>
      </c>
      <c r="I10">
        <v>4799</v>
      </c>
      <c r="J10" t="s">
        <v>200</v>
      </c>
      <c r="K10">
        <v>200</v>
      </c>
      <c r="L10" t="s">
        <v>201</v>
      </c>
      <c r="M10" t="str">
        <f t="shared" si="6"/>
        <v>Yes</v>
      </c>
      <c r="N10" s="2">
        <f t="shared" ca="1" si="7"/>
        <v>45030</v>
      </c>
      <c r="O10" s="2">
        <f t="shared" ca="1" si="8"/>
        <v>45180</v>
      </c>
      <c r="P10" t="s">
        <v>214</v>
      </c>
      <c r="R10" s="10">
        <v>32630</v>
      </c>
    </row>
    <row r="11" spans="1:18" x14ac:dyDescent="0.25">
      <c r="A11">
        <f t="shared" si="0"/>
        <v>32637</v>
      </c>
      <c r="B11" t="str">
        <f t="shared" si="1"/>
        <v>Sarthak</v>
      </c>
      <c r="C11">
        <f t="shared" si="2"/>
        <v>5</v>
      </c>
      <c r="D11" t="s">
        <v>188</v>
      </c>
      <c r="E11" t="s">
        <v>243</v>
      </c>
      <c r="F11">
        <f t="shared" si="3"/>
        <v>15</v>
      </c>
      <c r="G11">
        <f t="shared" si="4"/>
        <v>200</v>
      </c>
      <c r="H11" t="str">
        <f t="shared" si="5"/>
        <v>KCET</v>
      </c>
      <c r="I11">
        <v>1999</v>
      </c>
      <c r="J11" t="s">
        <v>205</v>
      </c>
      <c r="K11">
        <v>200</v>
      </c>
      <c r="L11" t="s">
        <v>201</v>
      </c>
      <c r="M11" t="str">
        <f t="shared" si="6"/>
        <v>No</v>
      </c>
      <c r="N11" s="2">
        <f t="shared" ca="1" si="7"/>
        <v>45040</v>
      </c>
      <c r="O11" s="2">
        <f t="shared" ca="1" si="8"/>
        <v>45190</v>
      </c>
      <c r="P11" t="s">
        <v>214</v>
      </c>
      <c r="R11" s="10">
        <v>32637</v>
      </c>
    </row>
    <row r="12" spans="1:18" x14ac:dyDescent="0.25">
      <c r="A12">
        <f t="shared" si="0"/>
        <v>32645</v>
      </c>
      <c r="B12" t="str">
        <f t="shared" si="1"/>
        <v>Pragati (PCM)</v>
      </c>
      <c r="C12">
        <f t="shared" si="2"/>
        <v>12</v>
      </c>
      <c r="D12" t="s">
        <v>191</v>
      </c>
      <c r="E12" t="s">
        <v>252</v>
      </c>
      <c r="F12">
        <f t="shared" si="3"/>
        <v>20</v>
      </c>
      <c r="G12">
        <f t="shared" si="4"/>
        <v>240</v>
      </c>
      <c r="H12" t="str">
        <f t="shared" si="5"/>
        <v>PCM</v>
      </c>
      <c r="I12">
        <v>2999</v>
      </c>
      <c r="J12" t="s">
        <v>200</v>
      </c>
      <c r="K12">
        <v>200</v>
      </c>
      <c r="L12" t="s">
        <v>201</v>
      </c>
      <c r="M12" t="str">
        <f t="shared" si="6"/>
        <v>Yes</v>
      </c>
      <c r="N12" s="2">
        <f t="shared" ca="1" si="7"/>
        <v>44963</v>
      </c>
      <c r="O12" s="2">
        <f t="shared" ca="1" si="8"/>
        <v>45328</v>
      </c>
      <c r="P12" t="s">
        <v>215</v>
      </c>
      <c r="R12" s="10">
        <v>32645</v>
      </c>
    </row>
    <row r="13" spans="1:18" x14ac:dyDescent="0.25">
      <c r="A13">
        <f t="shared" si="0"/>
        <v>32638</v>
      </c>
      <c r="B13" t="str">
        <f t="shared" si="1"/>
        <v>Pragati (PCM)</v>
      </c>
      <c r="C13">
        <f t="shared" si="2"/>
        <v>12</v>
      </c>
      <c r="D13" t="s">
        <v>189</v>
      </c>
      <c r="E13" t="s">
        <v>249</v>
      </c>
      <c r="F13">
        <f t="shared" si="3"/>
        <v>20</v>
      </c>
      <c r="G13">
        <f t="shared" si="4"/>
        <v>240</v>
      </c>
      <c r="H13" t="str">
        <f t="shared" si="5"/>
        <v>PCM</v>
      </c>
      <c r="I13">
        <v>2999</v>
      </c>
      <c r="J13" t="s">
        <v>200</v>
      </c>
      <c r="K13">
        <v>200</v>
      </c>
      <c r="L13" t="s">
        <v>201</v>
      </c>
      <c r="M13" t="str">
        <f t="shared" si="6"/>
        <v>Yes</v>
      </c>
      <c r="N13" s="2">
        <f t="shared" ca="1" si="7"/>
        <v>44946</v>
      </c>
      <c r="O13" s="2">
        <f t="shared" ca="1" si="8"/>
        <v>45311</v>
      </c>
      <c r="P13" t="s">
        <v>215</v>
      </c>
      <c r="R13" s="10">
        <v>32638</v>
      </c>
    </row>
    <row r="14" spans="1:18" x14ac:dyDescent="0.25">
      <c r="A14">
        <f t="shared" si="0"/>
        <v>32642</v>
      </c>
      <c r="B14" t="str">
        <f t="shared" si="1"/>
        <v>Sarthak</v>
      </c>
      <c r="C14">
        <f t="shared" si="2"/>
        <v>5</v>
      </c>
      <c r="D14" t="s">
        <v>187</v>
      </c>
      <c r="E14" t="s">
        <v>245</v>
      </c>
      <c r="F14">
        <f t="shared" si="3"/>
        <v>15</v>
      </c>
      <c r="G14">
        <f t="shared" si="4"/>
        <v>200</v>
      </c>
      <c r="H14" t="str">
        <f t="shared" si="5"/>
        <v>KCET</v>
      </c>
      <c r="I14">
        <v>1999</v>
      </c>
      <c r="J14" t="s">
        <v>205</v>
      </c>
      <c r="K14">
        <v>200</v>
      </c>
      <c r="L14" t="s">
        <v>201</v>
      </c>
      <c r="M14" t="str">
        <f t="shared" si="6"/>
        <v>No</v>
      </c>
      <c r="N14" s="2">
        <f t="shared" ca="1" si="7"/>
        <v>44985</v>
      </c>
      <c r="O14" s="2">
        <f t="shared" ca="1" si="8"/>
        <v>45135</v>
      </c>
      <c r="P14" t="s">
        <v>215</v>
      </c>
      <c r="R14" s="10">
        <v>32642</v>
      </c>
    </row>
    <row r="15" spans="1:18" x14ac:dyDescent="0.25">
      <c r="A15">
        <f t="shared" si="0"/>
        <v>32631</v>
      </c>
      <c r="B15" t="str">
        <f t="shared" si="1"/>
        <v>Sarthak</v>
      </c>
      <c r="C15">
        <f t="shared" si="2"/>
        <v>5</v>
      </c>
      <c r="D15" t="s">
        <v>188</v>
      </c>
      <c r="E15" t="s">
        <v>244</v>
      </c>
      <c r="F15">
        <f t="shared" si="3"/>
        <v>15</v>
      </c>
      <c r="G15">
        <f t="shared" si="4"/>
        <v>200</v>
      </c>
      <c r="H15" t="str">
        <f t="shared" si="5"/>
        <v>KCET</v>
      </c>
      <c r="I15">
        <v>1999</v>
      </c>
      <c r="J15" t="s">
        <v>205</v>
      </c>
      <c r="K15">
        <v>200</v>
      </c>
      <c r="L15" t="s">
        <v>201</v>
      </c>
      <c r="M15" t="str">
        <f t="shared" si="6"/>
        <v>No</v>
      </c>
      <c r="N15" s="2">
        <f t="shared" ca="1" si="7"/>
        <v>44964</v>
      </c>
      <c r="O15" s="2">
        <f t="shared" ca="1" si="8"/>
        <v>45114</v>
      </c>
      <c r="P15" t="s">
        <v>215</v>
      </c>
      <c r="R15" s="10">
        <v>32631</v>
      </c>
    </row>
    <row r="16" spans="1:18" x14ac:dyDescent="0.25">
      <c r="A16">
        <f t="shared" si="0"/>
        <v>32643</v>
      </c>
      <c r="B16" t="str">
        <f t="shared" si="1"/>
        <v>Pragati (PCM)</v>
      </c>
      <c r="C16">
        <f t="shared" si="2"/>
        <v>12</v>
      </c>
      <c r="D16" t="s">
        <v>190</v>
      </c>
      <c r="E16" t="s">
        <v>257</v>
      </c>
      <c r="F16">
        <f t="shared" si="3"/>
        <v>20</v>
      </c>
      <c r="G16">
        <f t="shared" si="4"/>
        <v>240</v>
      </c>
      <c r="H16" t="str">
        <f t="shared" si="5"/>
        <v>PCM</v>
      </c>
      <c r="I16">
        <v>2999</v>
      </c>
      <c r="J16" t="s">
        <v>205</v>
      </c>
      <c r="K16">
        <v>200</v>
      </c>
      <c r="L16" t="s">
        <v>201</v>
      </c>
      <c r="M16" t="str">
        <f t="shared" si="6"/>
        <v>Yes</v>
      </c>
      <c r="N16" s="2">
        <f t="shared" ca="1" si="7"/>
        <v>44984</v>
      </c>
      <c r="O16" s="2">
        <f t="shared" ca="1" si="8"/>
        <v>45349</v>
      </c>
      <c r="P16" t="s">
        <v>216</v>
      </c>
      <c r="R16" s="10">
        <v>32643</v>
      </c>
    </row>
    <row r="17" spans="1:18" x14ac:dyDescent="0.25">
      <c r="A17">
        <f t="shared" si="0"/>
        <v>32636</v>
      </c>
      <c r="B17" t="str">
        <f t="shared" si="1"/>
        <v>Pragati (PCM)</v>
      </c>
      <c r="C17">
        <f t="shared" si="2"/>
        <v>12</v>
      </c>
      <c r="D17" t="s">
        <v>191</v>
      </c>
      <c r="E17" t="s">
        <v>253</v>
      </c>
      <c r="F17">
        <f t="shared" si="3"/>
        <v>20</v>
      </c>
      <c r="G17">
        <f t="shared" si="4"/>
        <v>240</v>
      </c>
      <c r="H17" t="str">
        <f t="shared" si="5"/>
        <v>PCM</v>
      </c>
      <c r="I17">
        <v>2999</v>
      </c>
      <c r="J17" t="s">
        <v>200</v>
      </c>
      <c r="K17">
        <v>200</v>
      </c>
      <c r="L17" t="s">
        <v>201</v>
      </c>
      <c r="M17" t="str">
        <f t="shared" si="6"/>
        <v>Yes</v>
      </c>
      <c r="N17" s="2">
        <f t="shared" ca="1" si="7"/>
        <v>44928</v>
      </c>
      <c r="O17" s="2">
        <f t="shared" ca="1" si="8"/>
        <v>45293</v>
      </c>
      <c r="P17" t="s">
        <v>216</v>
      </c>
      <c r="R17" s="10">
        <v>32636</v>
      </c>
    </row>
    <row r="18" spans="1:18" x14ac:dyDescent="0.25">
      <c r="A18">
        <f t="shared" si="0"/>
        <v>32629</v>
      </c>
      <c r="B18" t="str">
        <f t="shared" si="1"/>
        <v>Pragati (PCM)</v>
      </c>
      <c r="C18">
        <f t="shared" si="2"/>
        <v>12</v>
      </c>
      <c r="D18" t="s">
        <v>189</v>
      </c>
      <c r="E18" t="s">
        <v>250</v>
      </c>
      <c r="F18">
        <f t="shared" si="3"/>
        <v>20</v>
      </c>
      <c r="G18">
        <f t="shared" si="4"/>
        <v>240</v>
      </c>
      <c r="H18" t="str">
        <f t="shared" si="5"/>
        <v>PCM</v>
      </c>
      <c r="I18">
        <v>2999</v>
      </c>
      <c r="J18" t="s">
        <v>200</v>
      </c>
      <c r="K18">
        <v>200</v>
      </c>
      <c r="L18" t="s">
        <v>201</v>
      </c>
      <c r="M18" t="str">
        <f t="shared" si="6"/>
        <v>Yes</v>
      </c>
      <c r="N18" s="2">
        <f t="shared" ca="1" si="7"/>
        <v>45052</v>
      </c>
      <c r="O18" s="2">
        <f t="shared" ca="1" si="8"/>
        <v>45417</v>
      </c>
      <c r="P18" t="s">
        <v>215</v>
      </c>
      <c r="R18" s="10">
        <v>32629</v>
      </c>
    </row>
    <row r="19" spans="1:18" x14ac:dyDescent="0.25">
      <c r="A19">
        <f t="shared" si="0"/>
        <v>32641</v>
      </c>
      <c r="B19" t="str">
        <f t="shared" si="1"/>
        <v>Sarthak</v>
      </c>
      <c r="C19">
        <f t="shared" si="2"/>
        <v>5</v>
      </c>
      <c r="D19" t="s">
        <v>187</v>
      </c>
      <c r="E19" t="s">
        <v>246</v>
      </c>
      <c r="F19">
        <f t="shared" si="3"/>
        <v>15</v>
      </c>
      <c r="G19">
        <f t="shared" si="4"/>
        <v>200</v>
      </c>
      <c r="H19" t="str">
        <f t="shared" si="5"/>
        <v>KCET</v>
      </c>
      <c r="I19">
        <v>1999</v>
      </c>
      <c r="J19" t="s">
        <v>205</v>
      </c>
      <c r="K19">
        <v>200</v>
      </c>
      <c r="L19" t="s">
        <v>201</v>
      </c>
      <c r="M19" t="str">
        <f t="shared" si="6"/>
        <v>No</v>
      </c>
      <c r="N19" s="2">
        <f t="shared" ca="1" si="7"/>
        <v>44957</v>
      </c>
      <c r="O19" s="2">
        <f t="shared" ca="1" si="8"/>
        <v>45107</v>
      </c>
      <c r="P19" t="s">
        <v>214</v>
      </c>
      <c r="R19" s="10">
        <v>32641</v>
      </c>
    </row>
    <row r="20" spans="1:18" x14ac:dyDescent="0.25">
      <c r="A20">
        <f t="shared" si="0"/>
        <v>32625</v>
      </c>
      <c r="B20" t="str">
        <f t="shared" si="1"/>
        <v>Lakshya</v>
      </c>
      <c r="C20">
        <f t="shared" si="2"/>
        <v>5</v>
      </c>
      <c r="D20" t="s">
        <v>187</v>
      </c>
      <c r="E20" t="s">
        <v>247</v>
      </c>
      <c r="F20">
        <f t="shared" si="3"/>
        <v>10</v>
      </c>
      <c r="G20">
        <f t="shared" si="4"/>
        <v>200</v>
      </c>
      <c r="H20" t="str">
        <f t="shared" si="5"/>
        <v>JEE</v>
      </c>
      <c r="I20">
        <v>4799</v>
      </c>
      <c r="J20" t="s">
        <v>200</v>
      </c>
      <c r="K20">
        <v>200</v>
      </c>
      <c r="L20" t="s">
        <v>201</v>
      </c>
      <c r="M20" t="str">
        <f t="shared" si="6"/>
        <v>Yes</v>
      </c>
      <c r="N20" s="2">
        <f t="shared" ca="1" si="7"/>
        <v>44960</v>
      </c>
      <c r="O20" s="2">
        <f t="shared" ca="1" si="8"/>
        <v>45110</v>
      </c>
      <c r="P20" t="s">
        <v>215</v>
      </c>
      <c r="R20" s="10">
        <v>32625</v>
      </c>
    </row>
    <row r="21" spans="1:18" x14ac:dyDescent="0.25">
      <c r="A21">
        <f t="shared" si="0"/>
        <v>32640</v>
      </c>
      <c r="B21" t="str">
        <f t="shared" si="1"/>
        <v>Pragati (PCM)</v>
      </c>
      <c r="C21">
        <f t="shared" si="2"/>
        <v>12</v>
      </c>
      <c r="D21" t="s">
        <v>190</v>
      </c>
      <c r="E21" t="s">
        <v>258</v>
      </c>
      <c r="F21">
        <f t="shared" si="3"/>
        <v>20</v>
      </c>
      <c r="G21">
        <f t="shared" si="4"/>
        <v>240</v>
      </c>
      <c r="H21" t="str">
        <f t="shared" si="5"/>
        <v>PCM</v>
      </c>
      <c r="I21">
        <v>2999</v>
      </c>
      <c r="J21" t="s">
        <v>200</v>
      </c>
      <c r="K21">
        <v>200</v>
      </c>
      <c r="L21" t="s">
        <v>201</v>
      </c>
      <c r="M21" t="str">
        <f t="shared" si="6"/>
        <v>Yes</v>
      </c>
      <c r="N21" s="2">
        <f t="shared" ca="1" si="7"/>
        <v>45007</v>
      </c>
      <c r="O21" s="2">
        <f t="shared" ca="1" si="8"/>
        <v>45372</v>
      </c>
      <c r="P21" t="s">
        <v>214</v>
      </c>
      <c r="R21" s="10">
        <v>32640</v>
      </c>
    </row>
    <row r="22" spans="1:18" x14ac:dyDescent="0.25">
      <c r="A22">
        <f t="shared" si="0"/>
        <v>32626</v>
      </c>
      <c r="B22" t="str">
        <f t="shared" si="1"/>
        <v>Pragati (PCM)</v>
      </c>
      <c r="C22">
        <f t="shared" si="2"/>
        <v>12</v>
      </c>
      <c r="D22" t="s">
        <v>191</v>
      </c>
      <c r="E22" t="s">
        <v>254</v>
      </c>
      <c r="F22">
        <f t="shared" si="3"/>
        <v>20</v>
      </c>
      <c r="G22">
        <f t="shared" si="4"/>
        <v>240</v>
      </c>
      <c r="H22" t="str">
        <f t="shared" si="5"/>
        <v>PCM</v>
      </c>
      <c r="I22">
        <v>2999</v>
      </c>
      <c r="J22" t="s">
        <v>200</v>
      </c>
      <c r="K22">
        <v>200</v>
      </c>
      <c r="L22" t="s">
        <v>201</v>
      </c>
      <c r="M22" t="str">
        <f t="shared" si="6"/>
        <v>Yes</v>
      </c>
      <c r="N22" s="2">
        <f t="shared" ca="1" si="7"/>
        <v>45036</v>
      </c>
      <c r="O22" s="2">
        <f t="shared" ca="1" si="8"/>
        <v>45401</v>
      </c>
      <c r="P22" t="s">
        <v>215</v>
      </c>
      <c r="R22" s="10">
        <v>32626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F81C1-76A6-47F9-97E1-464F11149425}">
  <dimension ref="A1:J22"/>
  <sheetViews>
    <sheetView workbookViewId="0">
      <selection activeCell="H7" sqref="H7"/>
    </sheetView>
  </sheetViews>
  <sheetFormatPr defaultRowHeight="15" x14ac:dyDescent="0.25"/>
  <cols>
    <col min="1" max="1" width="11.7109375" bestFit="1" customWidth="1"/>
    <col min="2" max="2" width="11.5703125" bestFit="1" customWidth="1"/>
    <col min="3" max="3" width="21.5703125" bestFit="1" customWidth="1"/>
    <col min="4" max="4" width="21.7109375" customWidth="1"/>
    <col min="5" max="5" width="20.140625" style="6" customWidth="1"/>
    <col min="6" max="6" width="26.42578125" style="8" customWidth="1"/>
    <col min="7" max="7" width="24.7109375" style="8" customWidth="1"/>
    <col min="8" max="8" width="20.5703125" customWidth="1"/>
  </cols>
  <sheetData>
    <row r="1" spans="1:10" x14ac:dyDescent="0.25">
      <c r="A1" t="s">
        <v>1</v>
      </c>
      <c r="B1" t="s">
        <v>206</v>
      </c>
      <c r="C1" s="5" t="s">
        <v>209</v>
      </c>
      <c r="D1" s="5" t="s">
        <v>211</v>
      </c>
      <c r="E1" s="7" t="s">
        <v>210</v>
      </c>
      <c r="F1" s="9" t="s">
        <v>207</v>
      </c>
      <c r="G1" s="9" t="s">
        <v>208</v>
      </c>
      <c r="H1" s="5" t="s">
        <v>212</v>
      </c>
    </row>
    <row r="2" spans="1:10" x14ac:dyDescent="0.25">
      <c r="A2">
        <f t="shared" ref="A2:A22" si="0">J2</f>
        <v>32633</v>
      </c>
      <c r="B2" t="str">
        <f ca="1">A2&amp;RANDBETWEEN(11,15)</f>
        <v>3263312</v>
      </c>
      <c r="C2">
        <v>1000</v>
      </c>
      <c r="D2">
        <v>897</v>
      </c>
      <c r="E2" s="6">
        <f ca="1">RANDBETWEEN(DATE(2023,1,1),DATE(2023,5,12))</f>
        <v>45027</v>
      </c>
      <c r="F2" s="8">
        <v>0.41666666666666669</v>
      </c>
      <c r="G2" s="8">
        <v>0.54166666666666663</v>
      </c>
      <c r="H2" t="s">
        <v>260</v>
      </c>
      <c r="J2" s="10" cm="1">
        <f t="array" ref="J2:J22">_xlfn.UNIQUE(CustomerTable[Course ID])</f>
        <v>32633</v>
      </c>
    </row>
    <row r="3" spans="1:10" x14ac:dyDescent="0.25">
      <c r="A3">
        <f t="shared" si="0"/>
        <v>32634</v>
      </c>
      <c r="B3" t="str">
        <f t="shared" ref="B3:B22" ca="1" si="1">A3&amp;RANDBETWEEN(11,15)</f>
        <v>3263413</v>
      </c>
      <c r="C3">
        <v>1000</v>
      </c>
      <c r="D3">
        <v>970</v>
      </c>
      <c r="E3" s="6">
        <f t="shared" ref="E3:E22" ca="1" si="2">RANDBETWEEN(DATE(2023,1,1),DATE(2023,5,12))</f>
        <v>45035</v>
      </c>
      <c r="F3" s="8">
        <v>0.79166666666666663</v>
      </c>
      <c r="G3" s="8">
        <v>0.875</v>
      </c>
      <c r="H3" t="s">
        <v>259</v>
      </c>
      <c r="J3" s="10">
        <v>32634</v>
      </c>
    </row>
    <row r="4" spans="1:10" x14ac:dyDescent="0.25">
      <c r="A4">
        <f t="shared" si="0"/>
        <v>32632</v>
      </c>
      <c r="B4" t="str">
        <f t="shared" ca="1" si="1"/>
        <v>3263211</v>
      </c>
      <c r="C4">
        <v>1000</v>
      </c>
      <c r="D4">
        <v>788</v>
      </c>
      <c r="E4" s="6">
        <f t="shared" ca="1" si="2"/>
        <v>44990</v>
      </c>
      <c r="F4" s="8">
        <v>0.79166666666666663</v>
      </c>
      <c r="G4" s="8">
        <v>0.875</v>
      </c>
      <c r="H4" t="s">
        <v>259</v>
      </c>
      <c r="J4" s="10">
        <v>32632</v>
      </c>
    </row>
    <row r="5" spans="1:10" x14ac:dyDescent="0.25">
      <c r="A5">
        <f t="shared" si="0"/>
        <v>32628</v>
      </c>
      <c r="B5" t="str">
        <f t="shared" ca="1" si="1"/>
        <v>3262811</v>
      </c>
      <c r="C5">
        <v>1000</v>
      </c>
      <c r="D5">
        <v>816</v>
      </c>
      <c r="E5" s="6">
        <f t="shared" ca="1" si="2"/>
        <v>44997</v>
      </c>
      <c r="F5" s="8">
        <v>0.41666666666666669</v>
      </c>
      <c r="G5" s="8">
        <v>0.54166666666666663</v>
      </c>
      <c r="H5" t="s">
        <v>260</v>
      </c>
      <c r="J5" s="10">
        <v>32628</v>
      </c>
    </row>
    <row r="6" spans="1:10" x14ac:dyDescent="0.25">
      <c r="A6">
        <f t="shared" si="0"/>
        <v>32639</v>
      </c>
      <c r="B6" t="str">
        <f t="shared" ca="1" si="1"/>
        <v>3263915</v>
      </c>
      <c r="C6">
        <v>1000</v>
      </c>
      <c r="D6">
        <v>723</v>
      </c>
      <c r="E6" s="6">
        <f t="shared" ca="1" si="2"/>
        <v>45011</v>
      </c>
      <c r="F6" s="8">
        <v>0.41666666666666669</v>
      </c>
      <c r="G6" s="8">
        <v>0.54166666666666663</v>
      </c>
      <c r="H6" t="s">
        <v>160</v>
      </c>
      <c r="J6" s="10">
        <v>32639</v>
      </c>
    </row>
    <row r="7" spans="1:10" x14ac:dyDescent="0.25">
      <c r="A7">
        <f t="shared" si="0"/>
        <v>32644</v>
      </c>
      <c r="B7" t="str">
        <f t="shared" ca="1" si="1"/>
        <v>3264411</v>
      </c>
      <c r="C7">
        <v>1000</v>
      </c>
      <c r="D7">
        <v>916</v>
      </c>
      <c r="E7" s="6">
        <f t="shared" ca="1" si="2"/>
        <v>45006</v>
      </c>
      <c r="F7" s="8">
        <v>0.41666666666666669</v>
      </c>
      <c r="G7" s="8">
        <v>0.54166666666666663</v>
      </c>
      <c r="H7" t="s">
        <v>290</v>
      </c>
      <c r="J7" s="10">
        <v>32644</v>
      </c>
    </row>
    <row r="8" spans="1:10" x14ac:dyDescent="0.25">
      <c r="A8">
        <f t="shared" si="0"/>
        <v>32635</v>
      </c>
      <c r="B8" t="str">
        <f t="shared" ca="1" si="1"/>
        <v>3263513</v>
      </c>
      <c r="C8">
        <v>1200</v>
      </c>
      <c r="D8">
        <v>1191</v>
      </c>
      <c r="E8" s="6">
        <f t="shared" ca="1" si="2"/>
        <v>45011</v>
      </c>
      <c r="F8" s="8">
        <v>0.79166666666666663</v>
      </c>
      <c r="G8" s="8">
        <v>0.875</v>
      </c>
      <c r="H8" t="s">
        <v>259</v>
      </c>
      <c r="J8" s="10">
        <v>32635</v>
      </c>
    </row>
    <row r="9" spans="1:10" x14ac:dyDescent="0.25">
      <c r="A9">
        <f t="shared" si="0"/>
        <v>32627</v>
      </c>
      <c r="B9" t="str">
        <f t="shared" ca="1" si="1"/>
        <v>3262714</v>
      </c>
      <c r="C9">
        <v>1200</v>
      </c>
      <c r="D9">
        <v>1169</v>
      </c>
      <c r="E9" s="6">
        <f t="shared" ca="1" si="2"/>
        <v>45004</v>
      </c>
      <c r="F9" s="8">
        <v>0.79166666666666663</v>
      </c>
      <c r="G9" s="8">
        <v>0.875</v>
      </c>
      <c r="H9" t="s">
        <v>259</v>
      </c>
      <c r="J9" s="10">
        <v>32627</v>
      </c>
    </row>
    <row r="10" spans="1:10" x14ac:dyDescent="0.25">
      <c r="A10">
        <f t="shared" si="0"/>
        <v>32630</v>
      </c>
      <c r="B10" t="str">
        <f t="shared" ca="1" si="1"/>
        <v>3263011</v>
      </c>
      <c r="C10">
        <v>1200</v>
      </c>
      <c r="D10">
        <v>987</v>
      </c>
      <c r="E10" s="6">
        <f t="shared" ca="1" si="2"/>
        <v>44980</v>
      </c>
      <c r="F10" s="8">
        <v>0.79166666666666663</v>
      </c>
      <c r="G10" s="8">
        <v>0.875</v>
      </c>
      <c r="H10" t="s">
        <v>259</v>
      </c>
      <c r="J10" s="10">
        <v>32630</v>
      </c>
    </row>
    <row r="11" spans="1:10" x14ac:dyDescent="0.25">
      <c r="A11">
        <f t="shared" si="0"/>
        <v>32637</v>
      </c>
      <c r="B11" t="str">
        <f t="shared" ca="1" si="1"/>
        <v>3263713</v>
      </c>
      <c r="C11">
        <v>1000</v>
      </c>
      <c r="D11">
        <v>926</v>
      </c>
      <c r="E11" s="6">
        <f t="shared" ca="1" si="2"/>
        <v>44936</v>
      </c>
      <c r="F11" s="8">
        <v>0.79166666666666663</v>
      </c>
      <c r="G11" s="8">
        <v>0.875</v>
      </c>
      <c r="H11" t="s">
        <v>259</v>
      </c>
      <c r="J11" s="10">
        <v>32637</v>
      </c>
    </row>
    <row r="12" spans="1:10" x14ac:dyDescent="0.25">
      <c r="A12">
        <f t="shared" si="0"/>
        <v>32645</v>
      </c>
      <c r="B12" t="str">
        <f t="shared" ca="1" si="1"/>
        <v>3264512</v>
      </c>
      <c r="C12">
        <v>1000</v>
      </c>
      <c r="D12">
        <v>950</v>
      </c>
      <c r="E12" s="6">
        <f t="shared" ca="1" si="2"/>
        <v>45027</v>
      </c>
      <c r="F12" s="8">
        <v>0.41666666666666669</v>
      </c>
      <c r="G12" s="8">
        <v>0.54166666666666663</v>
      </c>
      <c r="H12" t="s">
        <v>160</v>
      </c>
      <c r="J12" s="10">
        <v>32645</v>
      </c>
    </row>
    <row r="13" spans="1:10" x14ac:dyDescent="0.25">
      <c r="A13">
        <f t="shared" si="0"/>
        <v>32638</v>
      </c>
      <c r="B13" t="str">
        <f t="shared" ca="1" si="1"/>
        <v>3263813</v>
      </c>
      <c r="C13">
        <v>800</v>
      </c>
      <c r="D13">
        <v>681</v>
      </c>
      <c r="E13" s="6">
        <f t="shared" ca="1" si="2"/>
        <v>45036</v>
      </c>
      <c r="F13" s="8">
        <v>0.79166666666666663</v>
      </c>
      <c r="G13" s="8">
        <v>0.875</v>
      </c>
      <c r="H13" t="s">
        <v>259</v>
      </c>
      <c r="J13" s="10">
        <v>32638</v>
      </c>
    </row>
    <row r="14" spans="1:10" x14ac:dyDescent="0.25">
      <c r="A14">
        <f t="shared" si="0"/>
        <v>32642</v>
      </c>
      <c r="B14" t="str">
        <f t="shared" ca="1" si="1"/>
        <v>3264211</v>
      </c>
      <c r="C14">
        <v>1000</v>
      </c>
      <c r="D14">
        <v>879</v>
      </c>
      <c r="E14" s="6">
        <f t="shared" ca="1" si="2"/>
        <v>45013</v>
      </c>
      <c r="F14" s="8">
        <v>0.79166666666666663</v>
      </c>
      <c r="G14" s="8">
        <v>0.875</v>
      </c>
      <c r="H14" t="s">
        <v>259</v>
      </c>
      <c r="J14" s="10">
        <v>32642</v>
      </c>
    </row>
    <row r="15" spans="1:10" x14ac:dyDescent="0.25">
      <c r="A15">
        <f t="shared" si="0"/>
        <v>32631</v>
      </c>
      <c r="B15" t="str">
        <f t="shared" ca="1" si="1"/>
        <v>3263114</v>
      </c>
      <c r="C15">
        <v>1000</v>
      </c>
      <c r="D15">
        <v>947</v>
      </c>
      <c r="E15" s="6">
        <f t="shared" ca="1" si="2"/>
        <v>45056</v>
      </c>
      <c r="F15" s="8">
        <v>0.79166666666666663</v>
      </c>
      <c r="G15" s="8">
        <v>0.875</v>
      </c>
      <c r="H15" t="s">
        <v>259</v>
      </c>
      <c r="J15" s="10">
        <v>32631</v>
      </c>
    </row>
    <row r="16" spans="1:10" x14ac:dyDescent="0.25">
      <c r="A16">
        <f t="shared" si="0"/>
        <v>32643</v>
      </c>
      <c r="B16" t="str">
        <f t="shared" ca="1" si="1"/>
        <v>3264314</v>
      </c>
      <c r="C16">
        <v>800</v>
      </c>
      <c r="D16">
        <v>720</v>
      </c>
      <c r="E16" s="6">
        <f t="shared" ca="1" si="2"/>
        <v>44937</v>
      </c>
      <c r="F16" s="8">
        <v>0.79166666666666663</v>
      </c>
      <c r="G16" s="8">
        <v>0.875</v>
      </c>
      <c r="H16" t="s">
        <v>259</v>
      </c>
      <c r="J16" s="10">
        <v>32643</v>
      </c>
    </row>
    <row r="17" spans="1:10" x14ac:dyDescent="0.25">
      <c r="A17">
        <f t="shared" si="0"/>
        <v>32636</v>
      </c>
      <c r="B17" t="str">
        <f t="shared" ca="1" si="1"/>
        <v>3263611</v>
      </c>
      <c r="C17">
        <v>800</v>
      </c>
      <c r="D17">
        <v>787</v>
      </c>
      <c r="E17" s="6">
        <f t="shared" ca="1" si="2"/>
        <v>44989</v>
      </c>
      <c r="F17" s="8">
        <v>0.41666666666666669</v>
      </c>
      <c r="G17" s="8">
        <v>0.54166666666666663</v>
      </c>
      <c r="H17" t="s">
        <v>160</v>
      </c>
      <c r="J17" s="10">
        <v>32636</v>
      </c>
    </row>
    <row r="18" spans="1:10" x14ac:dyDescent="0.25">
      <c r="A18">
        <f t="shared" si="0"/>
        <v>32629</v>
      </c>
      <c r="B18" t="str">
        <f t="shared" ca="1" si="1"/>
        <v>3262911</v>
      </c>
      <c r="C18">
        <v>800</v>
      </c>
      <c r="D18">
        <v>704</v>
      </c>
      <c r="E18" s="6">
        <f t="shared" ca="1" si="2"/>
        <v>45048</v>
      </c>
      <c r="F18" s="8">
        <v>0.79166666666666663</v>
      </c>
      <c r="G18" s="8">
        <v>0.875</v>
      </c>
      <c r="H18" t="s">
        <v>259</v>
      </c>
      <c r="J18" s="10">
        <v>32629</v>
      </c>
    </row>
    <row r="19" spans="1:10" x14ac:dyDescent="0.25">
      <c r="A19">
        <f t="shared" si="0"/>
        <v>32641</v>
      </c>
      <c r="B19" t="str">
        <f t="shared" ca="1" si="1"/>
        <v>3264114</v>
      </c>
      <c r="C19">
        <v>1000</v>
      </c>
      <c r="D19">
        <v>935</v>
      </c>
      <c r="E19" s="6">
        <f t="shared" ca="1" si="2"/>
        <v>44927</v>
      </c>
      <c r="F19" s="8">
        <v>0.41666666666666669</v>
      </c>
      <c r="G19" s="8">
        <v>0.54166666666666663</v>
      </c>
      <c r="H19" t="s">
        <v>260</v>
      </c>
      <c r="J19" s="10">
        <v>32641</v>
      </c>
    </row>
    <row r="20" spans="1:10" x14ac:dyDescent="0.25">
      <c r="A20">
        <f t="shared" si="0"/>
        <v>32625</v>
      </c>
      <c r="B20" t="str">
        <f t="shared" ca="1" si="1"/>
        <v>3262513</v>
      </c>
      <c r="C20">
        <v>1000</v>
      </c>
      <c r="D20">
        <v>981</v>
      </c>
      <c r="E20" s="6">
        <f t="shared" ca="1" si="2"/>
        <v>44935</v>
      </c>
      <c r="F20" s="8">
        <v>0.41666666666666669</v>
      </c>
      <c r="G20" s="8">
        <v>0.54166666666666663</v>
      </c>
      <c r="H20" t="s">
        <v>160</v>
      </c>
      <c r="J20" s="10">
        <v>32625</v>
      </c>
    </row>
    <row r="21" spans="1:10" x14ac:dyDescent="0.25">
      <c r="A21">
        <f t="shared" si="0"/>
        <v>32640</v>
      </c>
      <c r="B21" t="str">
        <f t="shared" ca="1" si="1"/>
        <v>3264011</v>
      </c>
      <c r="C21">
        <v>1200</v>
      </c>
      <c r="D21">
        <v>1109</v>
      </c>
      <c r="E21" s="6">
        <f t="shared" ca="1" si="2"/>
        <v>45053</v>
      </c>
      <c r="F21" s="8">
        <v>0.79166666666666663</v>
      </c>
      <c r="G21" s="8">
        <v>0.875</v>
      </c>
      <c r="H21" t="s">
        <v>259</v>
      </c>
      <c r="J21" s="10">
        <v>32640</v>
      </c>
    </row>
    <row r="22" spans="1:10" x14ac:dyDescent="0.25">
      <c r="A22">
        <f t="shared" si="0"/>
        <v>32626</v>
      </c>
      <c r="B22" t="str">
        <f t="shared" ca="1" si="1"/>
        <v>3262613</v>
      </c>
      <c r="C22">
        <v>1200</v>
      </c>
      <c r="D22">
        <v>998</v>
      </c>
      <c r="E22" s="6">
        <f t="shared" ca="1" si="2"/>
        <v>44991</v>
      </c>
      <c r="F22" s="8">
        <v>0.41666666666666669</v>
      </c>
      <c r="G22" s="8">
        <v>0.54166666666666663</v>
      </c>
      <c r="H22" t="s">
        <v>290</v>
      </c>
      <c r="J22" s="10">
        <v>32626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8074E-1009-4D04-8BDB-0F86D41FEAC4}">
  <dimension ref="A1:I214"/>
  <sheetViews>
    <sheetView workbookViewId="0"/>
  </sheetViews>
  <sheetFormatPr defaultRowHeight="15" x14ac:dyDescent="0.25"/>
  <cols>
    <col min="1" max="1" width="13.5703125" customWidth="1"/>
    <col min="2" max="2" width="32.42578125" customWidth="1"/>
    <col min="3" max="3" width="17.28515625" bestFit="1" customWidth="1"/>
    <col min="4" max="4" width="19.7109375" bestFit="1" customWidth="1"/>
    <col min="5" max="5" width="6.5703125" customWidth="1"/>
    <col min="6" max="6" width="9.85546875" customWidth="1"/>
    <col min="7" max="7" width="23.7109375" customWidth="1"/>
    <col min="8" max="8" width="13" customWidth="1"/>
    <col min="9" max="9" width="29" customWidth="1"/>
  </cols>
  <sheetData>
    <row r="1" spans="1:9" x14ac:dyDescent="0.25">
      <c r="A1" t="s">
        <v>217</v>
      </c>
      <c r="B1" s="5" t="s">
        <v>218</v>
      </c>
      <c r="C1" t="s">
        <v>220</v>
      </c>
      <c r="D1" t="s">
        <v>221</v>
      </c>
      <c r="E1" t="s">
        <v>219</v>
      </c>
      <c r="F1" t="s">
        <v>11</v>
      </c>
      <c r="G1" t="s">
        <v>222</v>
      </c>
      <c r="H1" t="s">
        <v>223</v>
      </c>
      <c r="I1" t="s">
        <v>224</v>
      </c>
    </row>
    <row r="2" spans="1:9" x14ac:dyDescent="0.25">
      <c r="A2">
        <v>2706</v>
      </c>
      <c r="B2" t="s">
        <v>255</v>
      </c>
      <c r="C2" t="s">
        <v>225</v>
      </c>
      <c r="D2" t="s">
        <v>227</v>
      </c>
      <c r="E2">
        <f ca="1">RANDBETWEEN(25,35)</f>
        <v>29</v>
      </c>
      <c r="G2" t="s">
        <v>187</v>
      </c>
      <c r="H2">
        <f ca="1">RANDBETWEEN(5,15)</f>
        <v>13</v>
      </c>
      <c r="I2" s="3" t="s">
        <v>152</v>
      </c>
    </row>
    <row r="3" spans="1:9" x14ac:dyDescent="0.25">
      <c r="A3">
        <v>3498</v>
      </c>
      <c r="B3" t="s">
        <v>251</v>
      </c>
      <c r="C3" t="s">
        <v>226</v>
      </c>
      <c r="D3" t="s">
        <v>188</v>
      </c>
      <c r="E3">
        <f t="shared" ref="E3:E66" ca="1" si="0">RANDBETWEEN(25,35)</f>
        <v>29</v>
      </c>
      <c r="G3" t="s">
        <v>188</v>
      </c>
      <c r="H3">
        <f t="shared" ref="H3:H66" ca="1" si="1">RANDBETWEEN(5,15)</f>
        <v>10</v>
      </c>
      <c r="I3" s="3" t="s">
        <v>153</v>
      </c>
    </row>
    <row r="4" spans="1:9" x14ac:dyDescent="0.25">
      <c r="A4">
        <v>2822</v>
      </c>
      <c r="B4" t="s">
        <v>248</v>
      </c>
      <c r="C4" t="s">
        <v>227</v>
      </c>
      <c r="D4" t="s">
        <v>225</v>
      </c>
      <c r="E4">
        <f t="shared" ca="1" si="0"/>
        <v>35</v>
      </c>
      <c r="G4" t="s">
        <v>187</v>
      </c>
      <c r="H4">
        <f t="shared" ca="1" si="1"/>
        <v>9</v>
      </c>
      <c r="I4" s="3" t="s">
        <v>154</v>
      </c>
    </row>
    <row r="5" spans="1:9" x14ac:dyDescent="0.25">
      <c r="A5">
        <v>3213</v>
      </c>
      <c r="B5" t="s">
        <v>240</v>
      </c>
      <c r="C5" t="s">
        <v>197</v>
      </c>
      <c r="D5" t="s">
        <v>188</v>
      </c>
      <c r="E5">
        <f t="shared" ca="1" si="0"/>
        <v>28</v>
      </c>
      <c r="G5" t="s">
        <v>188</v>
      </c>
      <c r="H5">
        <f t="shared" ca="1" si="1"/>
        <v>11</v>
      </c>
      <c r="I5" s="3" t="s">
        <v>155</v>
      </c>
    </row>
    <row r="6" spans="1:9" x14ac:dyDescent="0.25">
      <c r="A6">
        <v>3374</v>
      </c>
      <c r="B6" t="s">
        <v>242</v>
      </c>
      <c r="C6" t="s">
        <v>228</v>
      </c>
      <c r="D6" t="s">
        <v>188</v>
      </c>
      <c r="E6">
        <f t="shared" ca="1" si="0"/>
        <v>35</v>
      </c>
      <c r="G6" t="s">
        <v>188</v>
      </c>
      <c r="H6">
        <f t="shared" ca="1" si="1"/>
        <v>13</v>
      </c>
      <c r="I6" s="3" t="s">
        <v>156</v>
      </c>
    </row>
    <row r="7" spans="1:9" x14ac:dyDescent="0.25">
      <c r="A7">
        <v>2063</v>
      </c>
      <c r="B7" t="s">
        <v>238</v>
      </c>
      <c r="C7" t="s">
        <v>188</v>
      </c>
      <c r="D7" t="s">
        <v>197</v>
      </c>
      <c r="E7">
        <f t="shared" ca="1" si="0"/>
        <v>26</v>
      </c>
      <c r="G7" t="s">
        <v>188</v>
      </c>
      <c r="H7">
        <f t="shared" ca="1" si="1"/>
        <v>7</v>
      </c>
      <c r="I7" s="3" t="s">
        <v>157</v>
      </c>
    </row>
    <row r="8" spans="1:9" x14ac:dyDescent="0.25">
      <c r="A8">
        <v>1357</v>
      </c>
      <c r="B8" t="s">
        <v>256</v>
      </c>
      <c r="C8" t="s">
        <v>225</v>
      </c>
      <c r="D8" t="s">
        <v>226</v>
      </c>
      <c r="E8">
        <f t="shared" ca="1" si="0"/>
        <v>33</v>
      </c>
      <c r="G8" t="s">
        <v>191</v>
      </c>
      <c r="H8">
        <f t="shared" ca="1" si="1"/>
        <v>10</v>
      </c>
      <c r="I8" s="3" t="s">
        <v>158</v>
      </c>
    </row>
    <row r="9" spans="1:9" x14ac:dyDescent="0.25">
      <c r="A9">
        <v>1505</v>
      </c>
      <c r="B9" t="s">
        <v>239</v>
      </c>
      <c r="C9" t="s">
        <v>226</v>
      </c>
      <c r="D9" t="s">
        <v>188</v>
      </c>
      <c r="E9">
        <f t="shared" ca="1" si="0"/>
        <v>30</v>
      </c>
      <c r="G9" t="s">
        <v>191</v>
      </c>
      <c r="H9">
        <f t="shared" ca="1" si="1"/>
        <v>6</v>
      </c>
      <c r="I9" s="3" t="s">
        <v>159</v>
      </c>
    </row>
    <row r="10" spans="1:9" x14ac:dyDescent="0.25">
      <c r="A10">
        <v>2678</v>
      </c>
      <c r="B10" t="s">
        <v>241</v>
      </c>
      <c r="C10" t="s">
        <v>227</v>
      </c>
      <c r="D10" t="s">
        <v>197</v>
      </c>
      <c r="E10">
        <f t="shared" ca="1" si="0"/>
        <v>28</v>
      </c>
      <c r="G10" t="s">
        <v>188</v>
      </c>
      <c r="H10">
        <f t="shared" ca="1" si="1"/>
        <v>9</v>
      </c>
      <c r="I10" s="3" t="s">
        <v>160</v>
      </c>
    </row>
    <row r="11" spans="1:9" x14ac:dyDescent="0.25">
      <c r="A11">
        <v>3205</v>
      </c>
      <c r="B11" t="s">
        <v>243</v>
      </c>
      <c r="C11" t="s">
        <v>228</v>
      </c>
      <c r="D11" t="s">
        <v>188</v>
      </c>
      <c r="E11">
        <f t="shared" ca="1" si="0"/>
        <v>35</v>
      </c>
      <c r="G11" t="s">
        <v>190</v>
      </c>
      <c r="H11">
        <f t="shared" ca="1" si="1"/>
        <v>13</v>
      </c>
      <c r="I11" s="3" t="s">
        <v>161</v>
      </c>
    </row>
    <row r="12" spans="1:9" x14ac:dyDescent="0.25">
      <c r="A12">
        <v>3180</v>
      </c>
      <c r="B12" t="s">
        <v>252</v>
      </c>
      <c r="C12" t="s">
        <v>226</v>
      </c>
      <c r="D12" t="s">
        <v>188</v>
      </c>
      <c r="E12">
        <f t="shared" ca="1" si="0"/>
        <v>28</v>
      </c>
      <c r="G12" t="s">
        <v>190</v>
      </c>
      <c r="H12">
        <f t="shared" ca="1" si="1"/>
        <v>12</v>
      </c>
      <c r="I12" s="3" t="s">
        <v>162</v>
      </c>
    </row>
    <row r="13" spans="1:9" x14ac:dyDescent="0.25">
      <c r="A13">
        <v>2967</v>
      </c>
      <c r="B13" t="s">
        <v>249</v>
      </c>
      <c r="C13" t="s">
        <v>227</v>
      </c>
      <c r="D13" t="s">
        <v>197</v>
      </c>
      <c r="E13">
        <f t="shared" ca="1" si="0"/>
        <v>32</v>
      </c>
      <c r="G13" t="s">
        <v>190</v>
      </c>
      <c r="H13">
        <f t="shared" ca="1" si="1"/>
        <v>14</v>
      </c>
      <c r="I13" s="3" t="s">
        <v>163</v>
      </c>
    </row>
    <row r="14" spans="1:9" x14ac:dyDescent="0.25">
      <c r="A14">
        <v>3102</v>
      </c>
      <c r="B14" t="s">
        <v>245</v>
      </c>
      <c r="C14" t="s">
        <v>228</v>
      </c>
      <c r="D14" t="s">
        <v>188</v>
      </c>
      <c r="E14">
        <f t="shared" ca="1" si="0"/>
        <v>31</v>
      </c>
      <c r="G14" t="s">
        <v>189</v>
      </c>
      <c r="H14">
        <f t="shared" ca="1" si="1"/>
        <v>7</v>
      </c>
      <c r="I14" s="3" t="s">
        <v>164</v>
      </c>
    </row>
    <row r="15" spans="1:9" x14ac:dyDescent="0.25">
      <c r="A15">
        <v>3133</v>
      </c>
      <c r="B15" t="s">
        <v>244</v>
      </c>
      <c r="C15" t="s">
        <v>227</v>
      </c>
      <c r="D15" t="s">
        <v>226</v>
      </c>
      <c r="E15">
        <f t="shared" ca="1" si="0"/>
        <v>35</v>
      </c>
      <c r="G15" t="s">
        <v>189</v>
      </c>
      <c r="H15">
        <f t="shared" ca="1" si="1"/>
        <v>5</v>
      </c>
      <c r="I15" s="3" t="s">
        <v>165</v>
      </c>
    </row>
    <row r="16" spans="1:9" x14ac:dyDescent="0.25">
      <c r="A16">
        <v>2867</v>
      </c>
      <c r="B16" t="s">
        <v>257</v>
      </c>
      <c r="C16" t="s">
        <v>227</v>
      </c>
      <c r="D16" t="s">
        <v>225</v>
      </c>
      <c r="E16">
        <f t="shared" ca="1" si="0"/>
        <v>34</v>
      </c>
      <c r="G16" t="s">
        <v>189</v>
      </c>
      <c r="H16">
        <f t="shared" ca="1" si="1"/>
        <v>13</v>
      </c>
      <c r="I16" s="3" t="s">
        <v>166</v>
      </c>
    </row>
    <row r="17" spans="1:9" x14ac:dyDescent="0.25">
      <c r="A17">
        <v>1476</v>
      </c>
      <c r="B17" t="s">
        <v>253</v>
      </c>
      <c r="C17" t="s">
        <v>197</v>
      </c>
      <c r="D17" t="s">
        <v>188</v>
      </c>
      <c r="E17">
        <f t="shared" ca="1" si="0"/>
        <v>32</v>
      </c>
      <c r="G17" t="s">
        <v>190</v>
      </c>
      <c r="H17">
        <f t="shared" ca="1" si="1"/>
        <v>14</v>
      </c>
      <c r="I17" s="3" t="s">
        <v>167</v>
      </c>
    </row>
    <row r="18" spans="1:9" x14ac:dyDescent="0.25">
      <c r="A18">
        <v>2291</v>
      </c>
      <c r="B18" t="s">
        <v>250</v>
      </c>
      <c r="C18" t="s">
        <v>228</v>
      </c>
      <c r="D18" t="s">
        <v>188</v>
      </c>
      <c r="E18">
        <f t="shared" ca="1" si="0"/>
        <v>25</v>
      </c>
      <c r="G18" t="s">
        <v>189</v>
      </c>
      <c r="H18">
        <f t="shared" ca="1" si="1"/>
        <v>9</v>
      </c>
      <c r="I18" s="3" t="s">
        <v>168</v>
      </c>
    </row>
    <row r="19" spans="1:9" x14ac:dyDescent="0.25">
      <c r="A19">
        <v>2103</v>
      </c>
      <c r="B19" t="s">
        <v>246</v>
      </c>
      <c r="C19" t="s">
        <v>188</v>
      </c>
      <c r="D19" t="s">
        <v>197</v>
      </c>
      <c r="E19">
        <f t="shared" ca="1" si="0"/>
        <v>30</v>
      </c>
      <c r="G19" t="s">
        <v>188</v>
      </c>
      <c r="H19">
        <f t="shared" ca="1" si="1"/>
        <v>6</v>
      </c>
      <c r="I19" s="3" t="s">
        <v>169</v>
      </c>
    </row>
    <row r="20" spans="1:9" x14ac:dyDescent="0.25">
      <c r="A20">
        <v>2598</v>
      </c>
      <c r="B20" t="s">
        <v>247</v>
      </c>
      <c r="C20" t="s">
        <v>225</v>
      </c>
      <c r="D20" t="s">
        <v>227</v>
      </c>
      <c r="E20">
        <f t="shared" ca="1" si="0"/>
        <v>31</v>
      </c>
      <c r="G20" t="s">
        <v>188</v>
      </c>
      <c r="H20">
        <f t="shared" ca="1" si="1"/>
        <v>6</v>
      </c>
      <c r="I20" s="3" t="s">
        <v>170</v>
      </c>
    </row>
    <row r="21" spans="1:9" x14ac:dyDescent="0.25">
      <c r="A21">
        <v>1566</v>
      </c>
      <c r="B21" t="s">
        <v>258</v>
      </c>
      <c r="C21" t="s">
        <v>225</v>
      </c>
      <c r="D21" t="s">
        <v>226</v>
      </c>
      <c r="E21">
        <f t="shared" ca="1" si="0"/>
        <v>31</v>
      </c>
      <c r="G21" t="s">
        <v>189</v>
      </c>
      <c r="H21">
        <f t="shared" ca="1" si="1"/>
        <v>14</v>
      </c>
      <c r="I21" s="3" t="s">
        <v>171</v>
      </c>
    </row>
    <row r="22" spans="1:9" x14ac:dyDescent="0.25">
      <c r="A22">
        <v>1119</v>
      </c>
      <c r="B22" t="s">
        <v>254</v>
      </c>
      <c r="C22" t="s">
        <v>226</v>
      </c>
      <c r="D22" t="s">
        <v>188</v>
      </c>
      <c r="E22">
        <f t="shared" ca="1" si="0"/>
        <v>33</v>
      </c>
      <c r="G22" t="s">
        <v>189</v>
      </c>
      <c r="H22">
        <f t="shared" ca="1" si="1"/>
        <v>13</v>
      </c>
      <c r="I22" s="3" t="s">
        <v>172</v>
      </c>
    </row>
    <row r="23" spans="1:9" x14ac:dyDescent="0.25">
      <c r="A23">
        <v>1015</v>
      </c>
      <c r="B23" t="s">
        <v>255</v>
      </c>
      <c r="C23" t="s">
        <v>197</v>
      </c>
      <c r="D23" t="s">
        <v>225</v>
      </c>
      <c r="E23">
        <f t="shared" ca="1" si="0"/>
        <v>34</v>
      </c>
      <c r="G23" t="s">
        <v>188</v>
      </c>
      <c r="H23">
        <f t="shared" ca="1" si="1"/>
        <v>13</v>
      </c>
      <c r="I23" s="3" t="s">
        <v>173</v>
      </c>
    </row>
    <row r="24" spans="1:9" x14ac:dyDescent="0.25">
      <c r="A24">
        <v>1304</v>
      </c>
      <c r="B24" t="s">
        <v>251</v>
      </c>
      <c r="C24" t="s">
        <v>197</v>
      </c>
      <c r="D24" t="s">
        <v>226</v>
      </c>
      <c r="E24">
        <f t="shared" ca="1" si="0"/>
        <v>35</v>
      </c>
      <c r="G24" t="s">
        <v>188</v>
      </c>
      <c r="H24">
        <f t="shared" ca="1" si="1"/>
        <v>10</v>
      </c>
      <c r="I24" s="3" t="s">
        <v>174</v>
      </c>
    </row>
    <row r="25" spans="1:9" x14ac:dyDescent="0.25">
      <c r="A25">
        <v>2500</v>
      </c>
      <c r="B25" t="s">
        <v>248</v>
      </c>
      <c r="C25" t="s">
        <v>226</v>
      </c>
      <c r="D25" t="s">
        <v>188</v>
      </c>
      <c r="E25">
        <f t="shared" ca="1" si="0"/>
        <v>30</v>
      </c>
      <c r="G25" t="s">
        <v>188</v>
      </c>
      <c r="H25">
        <f t="shared" ca="1" si="1"/>
        <v>6</v>
      </c>
      <c r="I25" s="3" t="s">
        <v>175</v>
      </c>
    </row>
    <row r="26" spans="1:9" x14ac:dyDescent="0.25">
      <c r="A26">
        <v>3016</v>
      </c>
      <c r="B26" t="s">
        <v>240</v>
      </c>
      <c r="C26" t="s">
        <v>227</v>
      </c>
      <c r="D26" t="s">
        <v>228</v>
      </c>
      <c r="E26">
        <f t="shared" ca="1" si="0"/>
        <v>28</v>
      </c>
      <c r="G26" t="s">
        <v>188</v>
      </c>
      <c r="H26">
        <f t="shared" ca="1" si="1"/>
        <v>7</v>
      </c>
      <c r="I26" s="3" t="s">
        <v>176</v>
      </c>
    </row>
    <row r="27" spans="1:9" x14ac:dyDescent="0.25">
      <c r="A27">
        <v>1333</v>
      </c>
      <c r="B27" t="s">
        <v>242</v>
      </c>
      <c r="C27" t="s">
        <v>197</v>
      </c>
      <c r="D27" t="s">
        <v>226</v>
      </c>
      <c r="E27">
        <f t="shared" ca="1" si="0"/>
        <v>35</v>
      </c>
      <c r="G27" t="s">
        <v>190</v>
      </c>
      <c r="H27">
        <f t="shared" ca="1" si="1"/>
        <v>10</v>
      </c>
      <c r="I27" s="3" t="s">
        <v>177</v>
      </c>
    </row>
    <row r="28" spans="1:9" x14ac:dyDescent="0.25">
      <c r="A28">
        <v>1362</v>
      </c>
      <c r="B28" t="s">
        <v>238</v>
      </c>
      <c r="C28" t="s">
        <v>228</v>
      </c>
      <c r="D28" t="s">
        <v>188</v>
      </c>
      <c r="E28">
        <f t="shared" ca="1" si="0"/>
        <v>35</v>
      </c>
      <c r="G28" t="s">
        <v>189</v>
      </c>
      <c r="H28">
        <f t="shared" ca="1" si="1"/>
        <v>10</v>
      </c>
      <c r="I28" s="3" t="s">
        <v>178</v>
      </c>
    </row>
    <row r="29" spans="1:9" x14ac:dyDescent="0.25">
      <c r="A29">
        <v>3493</v>
      </c>
      <c r="B29" t="s">
        <v>256</v>
      </c>
      <c r="C29" t="s">
        <v>188</v>
      </c>
      <c r="D29" t="s">
        <v>197</v>
      </c>
      <c r="E29">
        <f t="shared" ca="1" si="0"/>
        <v>34</v>
      </c>
      <c r="G29" t="s">
        <v>188</v>
      </c>
      <c r="H29">
        <f t="shared" ca="1" si="1"/>
        <v>15</v>
      </c>
      <c r="I29" s="3" t="s">
        <v>179</v>
      </c>
    </row>
    <row r="30" spans="1:9" x14ac:dyDescent="0.25">
      <c r="A30">
        <v>1989</v>
      </c>
      <c r="B30" t="s">
        <v>239</v>
      </c>
      <c r="C30" t="s">
        <v>225</v>
      </c>
      <c r="D30" t="s">
        <v>227</v>
      </c>
      <c r="E30">
        <f t="shared" ca="1" si="0"/>
        <v>29</v>
      </c>
      <c r="G30" t="s">
        <v>187</v>
      </c>
      <c r="H30">
        <f t="shared" ca="1" si="1"/>
        <v>6</v>
      </c>
      <c r="I30" s="3" t="s">
        <v>180</v>
      </c>
    </row>
    <row r="31" spans="1:9" x14ac:dyDescent="0.25">
      <c r="A31">
        <v>2280</v>
      </c>
      <c r="B31" t="s">
        <v>241</v>
      </c>
      <c r="C31" t="s">
        <v>225</v>
      </c>
      <c r="D31" t="s">
        <v>227</v>
      </c>
      <c r="E31">
        <f t="shared" ca="1" si="0"/>
        <v>29</v>
      </c>
      <c r="G31" t="s">
        <v>191</v>
      </c>
      <c r="H31">
        <f t="shared" ca="1" si="1"/>
        <v>15</v>
      </c>
      <c r="I31" s="3" t="s">
        <v>181</v>
      </c>
    </row>
    <row r="32" spans="1:9" x14ac:dyDescent="0.25">
      <c r="A32">
        <v>1215</v>
      </c>
      <c r="B32" t="s">
        <v>243</v>
      </c>
      <c r="C32" t="s">
        <v>225</v>
      </c>
      <c r="D32" t="s">
        <v>227</v>
      </c>
      <c r="E32">
        <f t="shared" ca="1" si="0"/>
        <v>31</v>
      </c>
      <c r="G32" t="s">
        <v>191</v>
      </c>
      <c r="H32">
        <f t="shared" ca="1" si="1"/>
        <v>5</v>
      </c>
      <c r="I32" s="3" t="s">
        <v>182</v>
      </c>
    </row>
    <row r="33" spans="1:9" x14ac:dyDescent="0.25">
      <c r="A33">
        <v>2853</v>
      </c>
      <c r="B33" t="s">
        <v>252</v>
      </c>
      <c r="C33" t="s">
        <v>226</v>
      </c>
      <c r="D33" t="s">
        <v>227</v>
      </c>
      <c r="E33">
        <f t="shared" ca="1" si="0"/>
        <v>34</v>
      </c>
      <c r="G33" t="s">
        <v>189</v>
      </c>
      <c r="H33">
        <f t="shared" ca="1" si="1"/>
        <v>9</v>
      </c>
      <c r="I33" s="3" t="s">
        <v>183</v>
      </c>
    </row>
    <row r="34" spans="1:9" x14ac:dyDescent="0.25">
      <c r="A34">
        <v>1608</v>
      </c>
      <c r="B34" t="s">
        <v>249</v>
      </c>
      <c r="C34" t="s">
        <v>225</v>
      </c>
      <c r="D34" t="s">
        <v>226</v>
      </c>
      <c r="E34">
        <f t="shared" ca="1" si="0"/>
        <v>33</v>
      </c>
      <c r="G34" t="s">
        <v>188</v>
      </c>
      <c r="H34">
        <f t="shared" ca="1" si="1"/>
        <v>11</v>
      </c>
      <c r="I34" s="3" t="s">
        <v>184</v>
      </c>
    </row>
    <row r="35" spans="1:9" x14ac:dyDescent="0.25">
      <c r="A35">
        <v>1300</v>
      </c>
      <c r="B35" t="s">
        <v>245</v>
      </c>
      <c r="C35" t="s">
        <v>226</v>
      </c>
      <c r="D35" t="s">
        <v>227</v>
      </c>
      <c r="E35">
        <f t="shared" ca="1" si="0"/>
        <v>31</v>
      </c>
      <c r="G35" t="s">
        <v>187</v>
      </c>
      <c r="H35">
        <f t="shared" ca="1" si="1"/>
        <v>9</v>
      </c>
      <c r="I35" s="3" t="s">
        <v>185</v>
      </c>
    </row>
    <row r="36" spans="1:9" x14ac:dyDescent="0.25">
      <c r="A36">
        <v>3310</v>
      </c>
      <c r="B36" t="s">
        <v>244</v>
      </c>
      <c r="C36" t="s">
        <v>228</v>
      </c>
      <c r="D36" t="s">
        <v>188</v>
      </c>
      <c r="E36">
        <f t="shared" ca="1" si="0"/>
        <v>27</v>
      </c>
      <c r="G36" t="s">
        <v>190</v>
      </c>
      <c r="H36">
        <f t="shared" ca="1" si="1"/>
        <v>9</v>
      </c>
      <c r="I36" s="3" t="s">
        <v>186</v>
      </c>
    </row>
    <row r="37" spans="1:9" x14ac:dyDescent="0.25">
      <c r="A37">
        <v>2295</v>
      </c>
      <c r="B37" t="s">
        <v>257</v>
      </c>
      <c r="C37" t="s">
        <v>228</v>
      </c>
      <c r="D37" t="s">
        <v>188</v>
      </c>
      <c r="E37">
        <f t="shared" ca="1" si="0"/>
        <v>29</v>
      </c>
      <c r="G37" t="s">
        <v>189</v>
      </c>
      <c r="H37">
        <f t="shared" ca="1" si="1"/>
        <v>8</v>
      </c>
      <c r="I37" s="3" t="s">
        <v>152</v>
      </c>
    </row>
    <row r="38" spans="1:9" x14ac:dyDescent="0.25">
      <c r="A38">
        <v>3164</v>
      </c>
      <c r="B38" t="s">
        <v>253</v>
      </c>
      <c r="C38" t="s">
        <v>188</v>
      </c>
      <c r="D38" t="s">
        <v>228</v>
      </c>
      <c r="E38">
        <f t="shared" ca="1" si="0"/>
        <v>29</v>
      </c>
      <c r="G38" t="s">
        <v>188</v>
      </c>
      <c r="H38">
        <f t="shared" ca="1" si="1"/>
        <v>7</v>
      </c>
      <c r="I38" s="3" t="s">
        <v>153</v>
      </c>
    </row>
    <row r="39" spans="1:9" x14ac:dyDescent="0.25">
      <c r="A39">
        <v>2191</v>
      </c>
      <c r="B39" t="s">
        <v>250</v>
      </c>
      <c r="C39" t="s">
        <v>226</v>
      </c>
      <c r="D39" t="s">
        <v>225</v>
      </c>
      <c r="E39">
        <f t="shared" ca="1" si="0"/>
        <v>34</v>
      </c>
      <c r="G39" t="s">
        <v>187</v>
      </c>
      <c r="H39">
        <f t="shared" ca="1" si="1"/>
        <v>7</v>
      </c>
      <c r="I39" s="3" t="s">
        <v>154</v>
      </c>
    </row>
    <row r="40" spans="1:9" x14ac:dyDescent="0.25">
      <c r="A40">
        <v>2296</v>
      </c>
      <c r="B40" t="s">
        <v>246</v>
      </c>
      <c r="C40" t="s">
        <v>226</v>
      </c>
      <c r="D40" t="s">
        <v>225</v>
      </c>
      <c r="E40">
        <f t="shared" ca="1" si="0"/>
        <v>28</v>
      </c>
      <c r="G40" t="s">
        <v>191</v>
      </c>
      <c r="H40">
        <f t="shared" ca="1" si="1"/>
        <v>14</v>
      </c>
      <c r="I40" s="3" t="s">
        <v>155</v>
      </c>
    </row>
    <row r="41" spans="1:9" x14ac:dyDescent="0.25">
      <c r="A41">
        <v>1811</v>
      </c>
      <c r="B41" t="s">
        <v>247</v>
      </c>
      <c r="C41" t="s">
        <v>227</v>
      </c>
      <c r="D41" t="s">
        <v>225</v>
      </c>
      <c r="E41">
        <f t="shared" ca="1" si="0"/>
        <v>33</v>
      </c>
      <c r="G41" t="s">
        <v>187</v>
      </c>
      <c r="H41">
        <f t="shared" ca="1" si="1"/>
        <v>15</v>
      </c>
      <c r="I41" s="3" t="s">
        <v>156</v>
      </c>
    </row>
    <row r="42" spans="1:9" x14ac:dyDescent="0.25">
      <c r="A42">
        <v>1035</v>
      </c>
      <c r="B42" t="s">
        <v>258</v>
      </c>
      <c r="C42" t="s">
        <v>188</v>
      </c>
      <c r="D42" t="s">
        <v>228</v>
      </c>
      <c r="E42">
        <f t="shared" ca="1" si="0"/>
        <v>31</v>
      </c>
      <c r="G42" t="s">
        <v>188</v>
      </c>
      <c r="H42">
        <f t="shared" ca="1" si="1"/>
        <v>13</v>
      </c>
      <c r="I42" s="3" t="s">
        <v>157</v>
      </c>
    </row>
    <row r="43" spans="1:9" x14ac:dyDescent="0.25">
      <c r="A43">
        <v>3333</v>
      </c>
      <c r="B43" t="s">
        <v>254</v>
      </c>
      <c r="C43" t="s">
        <v>188</v>
      </c>
      <c r="D43" t="s">
        <v>197</v>
      </c>
      <c r="E43">
        <f t="shared" ca="1" si="0"/>
        <v>33</v>
      </c>
      <c r="G43" t="s">
        <v>188</v>
      </c>
      <c r="H43">
        <f t="shared" ca="1" si="1"/>
        <v>5</v>
      </c>
      <c r="I43" s="3" t="s">
        <v>158</v>
      </c>
    </row>
    <row r="44" spans="1:9" x14ac:dyDescent="0.25">
      <c r="A44">
        <v>1693</v>
      </c>
      <c r="B44" t="s">
        <v>255</v>
      </c>
      <c r="C44" t="s">
        <v>227</v>
      </c>
      <c r="D44" t="s">
        <v>225</v>
      </c>
      <c r="E44">
        <f t="shared" ca="1" si="0"/>
        <v>26</v>
      </c>
      <c r="G44" t="s">
        <v>188</v>
      </c>
      <c r="H44">
        <f t="shared" ca="1" si="1"/>
        <v>14</v>
      </c>
      <c r="I44" s="3" t="s">
        <v>159</v>
      </c>
    </row>
    <row r="45" spans="1:9" x14ac:dyDescent="0.25">
      <c r="A45">
        <v>2157</v>
      </c>
      <c r="B45" t="s">
        <v>251</v>
      </c>
      <c r="C45" t="s">
        <v>227</v>
      </c>
      <c r="D45" t="s">
        <v>197</v>
      </c>
      <c r="E45">
        <f t="shared" ca="1" si="0"/>
        <v>27</v>
      </c>
      <c r="G45" t="s">
        <v>189</v>
      </c>
      <c r="H45">
        <f t="shared" ca="1" si="1"/>
        <v>9</v>
      </c>
      <c r="I45" s="3" t="s">
        <v>160</v>
      </c>
    </row>
    <row r="46" spans="1:9" x14ac:dyDescent="0.25">
      <c r="A46">
        <v>2807</v>
      </c>
      <c r="B46" t="s">
        <v>248</v>
      </c>
      <c r="C46" t="s">
        <v>188</v>
      </c>
      <c r="D46" t="s">
        <v>228</v>
      </c>
      <c r="E46">
        <f t="shared" ca="1" si="0"/>
        <v>29</v>
      </c>
      <c r="G46" t="s">
        <v>188</v>
      </c>
      <c r="H46">
        <f t="shared" ca="1" si="1"/>
        <v>7</v>
      </c>
      <c r="I46" s="3" t="s">
        <v>161</v>
      </c>
    </row>
    <row r="47" spans="1:9" x14ac:dyDescent="0.25">
      <c r="A47">
        <v>2839</v>
      </c>
      <c r="B47" t="s">
        <v>240</v>
      </c>
      <c r="C47" t="s">
        <v>197</v>
      </c>
      <c r="D47" t="s">
        <v>188</v>
      </c>
      <c r="E47">
        <f t="shared" ca="1" si="0"/>
        <v>34</v>
      </c>
      <c r="G47" t="s">
        <v>188</v>
      </c>
      <c r="H47">
        <f t="shared" ca="1" si="1"/>
        <v>14</v>
      </c>
      <c r="I47" s="3" t="s">
        <v>162</v>
      </c>
    </row>
    <row r="48" spans="1:9" x14ac:dyDescent="0.25">
      <c r="A48">
        <v>3241</v>
      </c>
      <c r="B48" t="s">
        <v>242</v>
      </c>
      <c r="C48" t="s">
        <v>228</v>
      </c>
      <c r="D48" t="s">
        <v>188</v>
      </c>
      <c r="E48">
        <f t="shared" ca="1" si="0"/>
        <v>25</v>
      </c>
      <c r="G48" t="s">
        <v>188</v>
      </c>
      <c r="H48">
        <f t="shared" ca="1" si="1"/>
        <v>13</v>
      </c>
      <c r="I48" s="3" t="s">
        <v>163</v>
      </c>
    </row>
    <row r="49" spans="1:9" x14ac:dyDescent="0.25">
      <c r="A49">
        <v>3423</v>
      </c>
      <c r="B49" t="s">
        <v>238</v>
      </c>
      <c r="C49" t="s">
        <v>188</v>
      </c>
      <c r="D49" t="s">
        <v>228</v>
      </c>
      <c r="E49">
        <f t="shared" ca="1" si="0"/>
        <v>33</v>
      </c>
      <c r="G49" t="s">
        <v>188</v>
      </c>
      <c r="H49">
        <f t="shared" ca="1" si="1"/>
        <v>15</v>
      </c>
      <c r="I49" s="3" t="s">
        <v>164</v>
      </c>
    </row>
    <row r="50" spans="1:9" x14ac:dyDescent="0.25">
      <c r="A50">
        <v>2306</v>
      </c>
      <c r="B50" t="s">
        <v>256</v>
      </c>
      <c r="C50" t="s">
        <v>188</v>
      </c>
      <c r="D50" t="s">
        <v>197</v>
      </c>
      <c r="E50">
        <f t="shared" ca="1" si="0"/>
        <v>31</v>
      </c>
      <c r="G50" t="s">
        <v>188</v>
      </c>
      <c r="H50">
        <f t="shared" ca="1" si="1"/>
        <v>14</v>
      </c>
      <c r="I50" s="3" t="s">
        <v>165</v>
      </c>
    </row>
    <row r="51" spans="1:9" x14ac:dyDescent="0.25">
      <c r="A51">
        <v>2991</v>
      </c>
      <c r="B51" t="s">
        <v>239</v>
      </c>
      <c r="C51" t="s">
        <v>188</v>
      </c>
      <c r="D51" t="s">
        <v>228</v>
      </c>
      <c r="E51">
        <f t="shared" ca="1" si="0"/>
        <v>33</v>
      </c>
      <c r="G51" t="s">
        <v>188</v>
      </c>
      <c r="H51">
        <f t="shared" ca="1" si="1"/>
        <v>8</v>
      </c>
      <c r="I51" s="3" t="s">
        <v>166</v>
      </c>
    </row>
    <row r="52" spans="1:9" x14ac:dyDescent="0.25">
      <c r="A52">
        <v>1520</v>
      </c>
      <c r="B52" t="s">
        <v>241</v>
      </c>
      <c r="C52" t="s">
        <v>225</v>
      </c>
      <c r="D52" t="s">
        <v>226</v>
      </c>
      <c r="E52">
        <f t="shared" ca="1" si="0"/>
        <v>34</v>
      </c>
      <c r="G52" t="s">
        <v>189</v>
      </c>
      <c r="H52">
        <f t="shared" ca="1" si="1"/>
        <v>8</v>
      </c>
      <c r="I52" s="3" t="s">
        <v>167</v>
      </c>
    </row>
    <row r="53" spans="1:9" x14ac:dyDescent="0.25">
      <c r="A53">
        <v>2616</v>
      </c>
      <c r="B53" t="s">
        <v>243</v>
      </c>
      <c r="C53" t="s">
        <v>225</v>
      </c>
      <c r="D53" t="s">
        <v>227</v>
      </c>
      <c r="E53">
        <f t="shared" ca="1" si="0"/>
        <v>26</v>
      </c>
      <c r="G53" t="s">
        <v>191</v>
      </c>
      <c r="H53">
        <f t="shared" ca="1" si="1"/>
        <v>14</v>
      </c>
      <c r="I53" s="3" t="s">
        <v>168</v>
      </c>
    </row>
    <row r="54" spans="1:9" x14ac:dyDescent="0.25">
      <c r="A54">
        <v>2779</v>
      </c>
      <c r="B54" t="s">
        <v>252</v>
      </c>
      <c r="C54" t="s">
        <v>188</v>
      </c>
      <c r="D54" t="s">
        <v>228</v>
      </c>
      <c r="E54">
        <f t="shared" ca="1" si="0"/>
        <v>27</v>
      </c>
      <c r="G54" t="s">
        <v>188</v>
      </c>
      <c r="H54">
        <f t="shared" ca="1" si="1"/>
        <v>15</v>
      </c>
      <c r="I54" s="3" t="s">
        <v>169</v>
      </c>
    </row>
    <row r="55" spans="1:9" x14ac:dyDescent="0.25">
      <c r="A55">
        <v>1746</v>
      </c>
      <c r="B55" t="s">
        <v>249</v>
      </c>
      <c r="C55" t="s">
        <v>228</v>
      </c>
      <c r="D55" t="s">
        <v>188</v>
      </c>
      <c r="E55">
        <f t="shared" ca="1" si="0"/>
        <v>29</v>
      </c>
      <c r="G55" t="s">
        <v>188</v>
      </c>
      <c r="H55">
        <f t="shared" ca="1" si="1"/>
        <v>5</v>
      </c>
      <c r="I55" s="3" t="s">
        <v>170</v>
      </c>
    </row>
    <row r="56" spans="1:9" x14ac:dyDescent="0.25">
      <c r="A56">
        <v>1403</v>
      </c>
      <c r="B56" t="s">
        <v>245</v>
      </c>
      <c r="C56" t="s">
        <v>227</v>
      </c>
      <c r="D56" t="s">
        <v>228</v>
      </c>
      <c r="E56">
        <f t="shared" ca="1" si="0"/>
        <v>35</v>
      </c>
      <c r="G56" t="s">
        <v>187</v>
      </c>
      <c r="H56">
        <f t="shared" ca="1" si="1"/>
        <v>12</v>
      </c>
      <c r="I56" s="3" t="s">
        <v>171</v>
      </c>
    </row>
    <row r="57" spans="1:9" x14ac:dyDescent="0.25">
      <c r="A57">
        <v>3296</v>
      </c>
      <c r="B57" t="s">
        <v>244</v>
      </c>
      <c r="C57" t="s">
        <v>227</v>
      </c>
      <c r="D57" t="s">
        <v>225</v>
      </c>
      <c r="E57">
        <f t="shared" ca="1" si="0"/>
        <v>29</v>
      </c>
      <c r="G57" t="s">
        <v>187</v>
      </c>
      <c r="H57">
        <f t="shared" ca="1" si="1"/>
        <v>15</v>
      </c>
      <c r="I57" s="3" t="s">
        <v>172</v>
      </c>
    </row>
    <row r="58" spans="1:9" x14ac:dyDescent="0.25">
      <c r="A58">
        <v>2126</v>
      </c>
      <c r="B58" t="s">
        <v>257</v>
      </c>
      <c r="C58" t="s">
        <v>197</v>
      </c>
      <c r="D58" t="s">
        <v>225</v>
      </c>
      <c r="E58">
        <f t="shared" ca="1" si="0"/>
        <v>30</v>
      </c>
      <c r="G58" t="s">
        <v>189</v>
      </c>
      <c r="H58">
        <f t="shared" ca="1" si="1"/>
        <v>7</v>
      </c>
      <c r="I58" s="3" t="s">
        <v>173</v>
      </c>
    </row>
    <row r="59" spans="1:9" x14ac:dyDescent="0.25">
      <c r="A59">
        <v>3110</v>
      </c>
      <c r="B59" t="s">
        <v>253</v>
      </c>
      <c r="C59" t="s">
        <v>197</v>
      </c>
      <c r="D59" t="s">
        <v>226</v>
      </c>
      <c r="E59">
        <f t="shared" ca="1" si="0"/>
        <v>26</v>
      </c>
      <c r="G59" t="s">
        <v>190</v>
      </c>
      <c r="H59">
        <f t="shared" ca="1" si="1"/>
        <v>5</v>
      </c>
      <c r="I59" s="3" t="s">
        <v>174</v>
      </c>
    </row>
    <row r="60" spans="1:9" x14ac:dyDescent="0.25">
      <c r="A60">
        <v>2669</v>
      </c>
      <c r="B60" t="s">
        <v>250</v>
      </c>
      <c r="C60" t="s">
        <v>225</v>
      </c>
      <c r="D60" t="s">
        <v>227</v>
      </c>
      <c r="E60">
        <f t="shared" ca="1" si="0"/>
        <v>29</v>
      </c>
      <c r="G60" t="s">
        <v>187</v>
      </c>
      <c r="H60">
        <f t="shared" ca="1" si="1"/>
        <v>7</v>
      </c>
      <c r="I60" s="3" t="s">
        <v>175</v>
      </c>
    </row>
    <row r="61" spans="1:9" x14ac:dyDescent="0.25">
      <c r="A61">
        <v>3438</v>
      </c>
      <c r="B61" t="s">
        <v>246</v>
      </c>
      <c r="C61" t="s">
        <v>188</v>
      </c>
      <c r="D61" t="s">
        <v>228</v>
      </c>
      <c r="E61">
        <f t="shared" ca="1" si="0"/>
        <v>33</v>
      </c>
      <c r="G61" t="s">
        <v>188</v>
      </c>
      <c r="H61">
        <f t="shared" ca="1" si="1"/>
        <v>15</v>
      </c>
      <c r="I61" s="3" t="s">
        <v>176</v>
      </c>
    </row>
    <row r="62" spans="1:9" x14ac:dyDescent="0.25">
      <c r="A62">
        <v>1910</v>
      </c>
      <c r="B62" t="s">
        <v>247</v>
      </c>
      <c r="C62" t="s">
        <v>228</v>
      </c>
      <c r="D62" t="s">
        <v>188</v>
      </c>
      <c r="E62">
        <f t="shared" ca="1" si="0"/>
        <v>27</v>
      </c>
      <c r="G62" t="s">
        <v>190</v>
      </c>
      <c r="H62">
        <f t="shared" ca="1" si="1"/>
        <v>6</v>
      </c>
      <c r="I62" s="3" t="s">
        <v>177</v>
      </c>
    </row>
    <row r="63" spans="1:9" x14ac:dyDescent="0.25">
      <c r="A63">
        <v>3187</v>
      </c>
      <c r="B63" t="s">
        <v>258</v>
      </c>
      <c r="C63" t="s">
        <v>228</v>
      </c>
      <c r="D63" t="s">
        <v>188</v>
      </c>
      <c r="E63">
        <f t="shared" ca="1" si="0"/>
        <v>35</v>
      </c>
      <c r="G63" t="s">
        <v>190</v>
      </c>
      <c r="H63">
        <f t="shared" ca="1" si="1"/>
        <v>6</v>
      </c>
      <c r="I63" s="3" t="s">
        <v>178</v>
      </c>
    </row>
    <row r="64" spans="1:9" x14ac:dyDescent="0.25">
      <c r="A64">
        <v>3228</v>
      </c>
      <c r="B64" t="s">
        <v>254</v>
      </c>
      <c r="C64" t="s">
        <v>197</v>
      </c>
      <c r="D64" t="s">
        <v>188</v>
      </c>
      <c r="E64">
        <f t="shared" ca="1" si="0"/>
        <v>31</v>
      </c>
      <c r="G64" t="s">
        <v>188</v>
      </c>
      <c r="H64">
        <f t="shared" ca="1" si="1"/>
        <v>7</v>
      </c>
      <c r="I64" s="3" t="s">
        <v>179</v>
      </c>
    </row>
    <row r="65" spans="1:9" x14ac:dyDescent="0.25">
      <c r="A65">
        <v>3442</v>
      </c>
      <c r="B65" t="s">
        <v>255</v>
      </c>
      <c r="C65" t="s">
        <v>188</v>
      </c>
      <c r="D65" t="s">
        <v>197</v>
      </c>
      <c r="E65">
        <f t="shared" ca="1" si="0"/>
        <v>35</v>
      </c>
      <c r="G65" t="s">
        <v>188</v>
      </c>
      <c r="H65">
        <f t="shared" ca="1" si="1"/>
        <v>10</v>
      </c>
      <c r="I65" s="3" t="s">
        <v>180</v>
      </c>
    </row>
    <row r="66" spans="1:9" x14ac:dyDescent="0.25">
      <c r="A66">
        <v>2111</v>
      </c>
      <c r="B66" t="s">
        <v>251</v>
      </c>
      <c r="C66" t="s">
        <v>227</v>
      </c>
      <c r="D66" t="s">
        <v>228</v>
      </c>
      <c r="E66">
        <f t="shared" ca="1" si="0"/>
        <v>31</v>
      </c>
      <c r="G66" t="s">
        <v>191</v>
      </c>
      <c r="H66">
        <f t="shared" ca="1" si="1"/>
        <v>9</v>
      </c>
      <c r="I66" s="3" t="s">
        <v>181</v>
      </c>
    </row>
    <row r="67" spans="1:9" x14ac:dyDescent="0.25">
      <c r="A67">
        <v>2348</v>
      </c>
      <c r="B67" t="s">
        <v>248</v>
      </c>
      <c r="C67" t="s">
        <v>188</v>
      </c>
      <c r="D67" t="s">
        <v>197</v>
      </c>
      <c r="E67">
        <f t="shared" ref="E67:E74" ca="1" si="2">RANDBETWEEN(25,35)</f>
        <v>28</v>
      </c>
      <c r="G67" t="s">
        <v>188</v>
      </c>
      <c r="H67">
        <f t="shared" ref="H67:H74" ca="1" si="3">RANDBETWEEN(5,15)</f>
        <v>7</v>
      </c>
      <c r="I67" s="3" t="s">
        <v>182</v>
      </c>
    </row>
    <row r="68" spans="1:9" x14ac:dyDescent="0.25">
      <c r="A68">
        <v>3436</v>
      </c>
      <c r="B68" t="s">
        <v>240</v>
      </c>
      <c r="C68" t="s">
        <v>227</v>
      </c>
      <c r="D68" t="s">
        <v>225</v>
      </c>
      <c r="E68">
        <f t="shared" ca="1" si="2"/>
        <v>33</v>
      </c>
      <c r="G68" t="s">
        <v>188</v>
      </c>
      <c r="H68">
        <f t="shared" ca="1" si="3"/>
        <v>12</v>
      </c>
      <c r="I68" s="3" t="s">
        <v>183</v>
      </c>
    </row>
    <row r="69" spans="1:9" x14ac:dyDescent="0.25">
      <c r="A69">
        <v>1313</v>
      </c>
      <c r="B69" t="s">
        <v>242</v>
      </c>
      <c r="C69" t="s">
        <v>227</v>
      </c>
      <c r="D69" t="s">
        <v>225</v>
      </c>
      <c r="E69">
        <f t="shared" ca="1" si="2"/>
        <v>29</v>
      </c>
      <c r="G69" t="s">
        <v>188</v>
      </c>
      <c r="H69">
        <f t="shared" ca="1" si="3"/>
        <v>8</v>
      </c>
      <c r="I69" s="3" t="s">
        <v>184</v>
      </c>
    </row>
    <row r="70" spans="1:9" x14ac:dyDescent="0.25">
      <c r="A70">
        <v>1451</v>
      </c>
      <c r="B70" t="s">
        <v>238</v>
      </c>
      <c r="C70" t="s">
        <v>225</v>
      </c>
      <c r="D70" t="s">
        <v>226</v>
      </c>
      <c r="E70">
        <f t="shared" ca="1" si="2"/>
        <v>32</v>
      </c>
      <c r="G70" t="s">
        <v>189</v>
      </c>
      <c r="H70">
        <f t="shared" ca="1" si="3"/>
        <v>5</v>
      </c>
      <c r="I70" s="3" t="s">
        <v>185</v>
      </c>
    </row>
    <row r="71" spans="1:9" x14ac:dyDescent="0.25">
      <c r="A71">
        <v>3207</v>
      </c>
      <c r="B71" t="s">
        <v>256</v>
      </c>
      <c r="C71" t="s">
        <v>197</v>
      </c>
      <c r="D71" t="s">
        <v>188</v>
      </c>
      <c r="E71">
        <f t="shared" ca="1" si="2"/>
        <v>29</v>
      </c>
      <c r="G71" t="s">
        <v>189</v>
      </c>
      <c r="H71">
        <f t="shared" ca="1" si="3"/>
        <v>15</v>
      </c>
      <c r="I71" s="3" t="s">
        <v>186</v>
      </c>
    </row>
    <row r="72" spans="1:9" x14ac:dyDescent="0.25">
      <c r="A72">
        <v>2535</v>
      </c>
      <c r="B72" t="s">
        <v>239</v>
      </c>
      <c r="C72" t="s">
        <v>188</v>
      </c>
      <c r="D72" t="s">
        <v>228</v>
      </c>
      <c r="E72">
        <f t="shared" ca="1" si="2"/>
        <v>34</v>
      </c>
      <c r="G72" t="s">
        <v>188</v>
      </c>
      <c r="H72">
        <f t="shared" ca="1" si="3"/>
        <v>9</v>
      </c>
      <c r="I72" s="3" t="s">
        <v>152</v>
      </c>
    </row>
    <row r="73" spans="1:9" x14ac:dyDescent="0.25">
      <c r="A73">
        <v>2184</v>
      </c>
      <c r="B73" t="s">
        <v>241</v>
      </c>
      <c r="C73" t="s">
        <v>228</v>
      </c>
      <c r="D73" t="s">
        <v>188</v>
      </c>
      <c r="E73">
        <f t="shared" ca="1" si="2"/>
        <v>34</v>
      </c>
      <c r="G73" t="s">
        <v>188</v>
      </c>
      <c r="H73">
        <f t="shared" ca="1" si="3"/>
        <v>6</v>
      </c>
      <c r="I73" s="3" t="s">
        <v>153</v>
      </c>
    </row>
    <row r="74" spans="1:9" x14ac:dyDescent="0.25">
      <c r="A74">
        <v>3209</v>
      </c>
      <c r="B74" t="s">
        <v>243</v>
      </c>
      <c r="C74" t="s">
        <v>227</v>
      </c>
      <c r="D74" t="s">
        <v>228</v>
      </c>
      <c r="E74">
        <f t="shared" ca="1" si="2"/>
        <v>34</v>
      </c>
      <c r="G74" t="s">
        <v>188</v>
      </c>
      <c r="H74">
        <f t="shared" ca="1" si="3"/>
        <v>5</v>
      </c>
      <c r="I74" s="3" t="s">
        <v>154</v>
      </c>
    </row>
    <row r="75" spans="1:9" x14ac:dyDescent="0.25">
      <c r="I75" s="3"/>
    </row>
    <row r="76" spans="1:9" x14ac:dyDescent="0.25">
      <c r="I76" s="3"/>
    </row>
    <row r="77" spans="1:9" x14ac:dyDescent="0.25">
      <c r="I77" s="3"/>
    </row>
    <row r="78" spans="1:9" x14ac:dyDescent="0.25">
      <c r="I78" s="3"/>
    </row>
    <row r="79" spans="1:9" x14ac:dyDescent="0.25">
      <c r="I79" s="3"/>
    </row>
    <row r="80" spans="1:9" x14ac:dyDescent="0.25">
      <c r="I80" s="3"/>
    </row>
    <row r="81" spans="9:9" x14ac:dyDescent="0.25">
      <c r="I81" s="3"/>
    </row>
    <row r="82" spans="9:9" x14ac:dyDescent="0.25">
      <c r="I82" s="3"/>
    </row>
    <row r="83" spans="9:9" x14ac:dyDescent="0.25">
      <c r="I83" s="3"/>
    </row>
    <row r="84" spans="9:9" x14ac:dyDescent="0.25">
      <c r="I84" s="3"/>
    </row>
    <row r="85" spans="9:9" x14ac:dyDescent="0.25">
      <c r="I85" s="3"/>
    </row>
    <row r="86" spans="9:9" x14ac:dyDescent="0.25">
      <c r="I86" s="3"/>
    </row>
    <row r="87" spans="9:9" x14ac:dyDescent="0.25">
      <c r="I87" s="3"/>
    </row>
    <row r="88" spans="9:9" x14ac:dyDescent="0.25">
      <c r="I88" s="3"/>
    </row>
    <row r="89" spans="9:9" x14ac:dyDescent="0.25">
      <c r="I89" s="3"/>
    </row>
    <row r="90" spans="9:9" x14ac:dyDescent="0.25">
      <c r="I90" s="3"/>
    </row>
    <row r="91" spans="9:9" x14ac:dyDescent="0.25">
      <c r="I91" s="3"/>
    </row>
    <row r="92" spans="9:9" x14ac:dyDescent="0.25">
      <c r="I92" s="3"/>
    </row>
    <row r="93" spans="9:9" x14ac:dyDescent="0.25">
      <c r="I93" s="3"/>
    </row>
    <row r="94" spans="9:9" x14ac:dyDescent="0.25">
      <c r="I94" s="3"/>
    </row>
    <row r="95" spans="9:9" x14ac:dyDescent="0.25">
      <c r="I95" s="3"/>
    </row>
    <row r="96" spans="9:9" x14ac:dyDescent="0.25">
      <c r="I96" s="3"/>
    </row>
    <row r="97" spans="9:9" x14ac:dyDescent="0.25">
      <c r="I97" s="3"/>
    </row>
    <row r="98" spans="9:9" x14ac:dyDescent="0.25">
      <c r="I98" s="3"/>
    </row>
    <row r="99" spans="9:9" x14ac:dyDescent="0.25">
      <c r="I99" s="3"/>
    </row>
    <row r="100" spans="9:9" x14ac:dyDescent="0.25">
      <c r="I100" s="3"/>
    </row>
    <row r="101" spans="9:9" x14ac:dyDescent="0.25">
      <c r="I101" s="3"/>
    </row>
    <row r="102" spans="9:9" x14ac:dyDescent="0.25">
      <c r="I102" s="3"/>
    </row>
    <row r="103" spans="9:9" x14ac:dyDescent="0.25">
      <c r="I103" s="3"/>
    </row>
    <row r="104" spans="9:9" x14ac:dyDescent="0.25">
      <c r="I104" s="3"/>
    </row>
    <row r="105" spans="9:9" x14ac:dyDescent="0.25">
      <c r="I105" s="3"/>
    </row>
    <row r="106" spans="9:9" x14ac:dyDescent="0.25">
      <c r="I106" s="3"/>
    </row>
    <row r="107" spans="9:9" x14ac:dyDescent="0.25">
      <c r="I107" s="3"/>
    </row>
    <row r="108" spans="9:9" x14ac:dyDescent="0.25">
      <c r="I108" s="3"/>
    </row>
    <row r="109" spans="9:9" x14ac:dyDescent="0.25">
      <c r="I109" s="3"/>
    </row>
    <row r="110" spans="9:9" x14ac:dyDescent="0.25">
      <c r="I110" s="3"/>
    </row>
    <row r="111" spans="9:9" x14ac:dyDescent="0.25">
      <c r="I111" s="3"/>
    </row>
    <row r="112" spans="9:9" x14ac:dyDescent="0.25">
      <c r="I112" s="3"/>
    </row>
    <row r="113" spans="9:9" x14ac:dyDescent="0.25">
      <c r="I113" s="3"/>
    </row>
    <row r="114" spans="9:9" x14ac:dyDescent="0.25">
      <c r="I114" s="3"/>
    </row>
    <row r="115" spans="9:9" x14ac:dyDescent="0.25">
      <c r="I115" s="3"/>
    </row>
    <row r="116" spans="9:9" x14ac:dyDescent="0.25">
      <c r="I116" s="3"/>
    </row>
    <row r="117" spans="9:9" x14ac:dyDescent="0.25">
      <c r="I117" s="3"/>
    </row>
    <row r="118" spans="9:9" x14ac:dyDescent="0.25">
      <c r="I118" s="3"/>
    </row>
    <row r="119" spans="9:9" x14ac:dyDescent="0.25">
      <c r="I119" s="3"/>
    </row>
    <row r="120" spans="9:9" x14ac:dyDescent="0.25">
      <c r="I120" s="3"/>
    </row>
    <row r="121" spans="9:9" x14ac:dyDescent="0.25">
      <c r="I121" s="3"/>
    </row>
    <row r="122" spans="9:9" x14ac:dyDescent="0.25">
      <c r="I122" s="3"/>
    </row>
    <row r="123" spans="9:9" x14ac:dyDescent="0.25">
      <c r="I123" s="3"/>
    </row>
    <row r="124" spans="9:9" x14ac:dyDescent="0.25">
      <c r="I124" s="3"/>
    </row>
    <row r="125" spans="9:9" x14ac:dyDescent="0.25">
      <c r="I125" s="3"/>
    </row>
    <row r="126" spans="9:9" x14ac:dyDescent="0.25">
      <c r="I126" s="3"/>
    </row>
    <row r="127" spans="9:9" x14ac:dyDescent="0.25">
      <c r="I127" s="3"/>
    </row>
    <row r="128" spans="9:9" x14ac:dyDescent="0.25">
      <c r="I128" s="3"/>
    </row>
    <row r="129" spans="9:9" x14ac:dyDescent="0.25">
      <c r="I129" s="3"/>
    </row>
    <row r="130" spans="9:9" x14ac:dyDescent="0.25">
      <c r="I130" s="3"/>
    </row>
    <row r="131" spans="9:9" x14ac:dyDescent="0.25">
      <c r="I131" s="3"/>
    </row>
    <row r="132" spans="9:9" x14ac:dyDescent="0.25">
      <c r="I132" s="3"/>
    </row>
    <row r="133" spans="9:9" x14ac:dyDescent="0.25">
      <c r="I133" s="3"/>
    </row>
    <row r="134" spans="9:9" x14ac:dyDescent="0.25">
      <c r="I134" s="3"/>
    </row>
    <row r="135" spans="9:9" x14ac:dyDescent="0.25">
      <c r="I135" s="3"/>
    </row>
    <row r="136" spans="9:9" x14ac:dyDescent="0.25">
      <c r="I136" s="3"/>
    </row>
    <row r="137" spans="9:9" x14ac:dyDescent="0.25">
      <c r="I137" s="3"/>
    </row>
    <row r="138" spans="9:9" x14ac:dyDescent="0.25">
      <c r="I138" s="3"/>
    </row>
    <row r="139" spans="9:9" x14ac:dyDescent="0.25">
      <c r="I139" s="3"/>
    </row>
    <row r="140" spans="9:9" x14ac:dyDescent="0.25">
      <c r="I140" s="3"/>
    </row>
    <row r="141" spans="9:9" x14ac:dyDescent="0.25">
      <c r="I141" s="3"/>
    </row>
    <row r="142" spans="9:9" x14ac:dyDescent="0.25">
      <c r="I142" s="3"/>
    </row>
    <row r="143" spans="9:9" x14ac:dyDescent="0.25">
      <c r="I143" s="3"/>
    </row>
    <row r="144" spans="9:9" x14ac:dyDescent="0.25">
      <c r="I144" s="3"/>
    </row>
    <row r="145" spans="9:9" x14ac:dyDescent="0.25">
      <c r="I145" s="3"/>
    </row>
    <row r="146" spans="9:9" x14ac:dyDescent="0.25">
      <c r="I146" s="3"/>
    </row>
    <row r="147" spans="9:9" x14ac:dyDescent="0.25">
      <c r="I147" s="3"/>
    </row>
    <row r="148" spans="9:9" x14ac:dyDescent="0.25">
      <c r="I148" s="3"/>
    </row>
    <row r="149" spans="9:9" x14ac:dyDescent="0.25">
      <c r="I149" s="3"/>
    </row>
    <row r="150" spans="9:9" x14ac:dyDescent="0.25">
      <c r="I150" s="3"/>
    </row>
    <row r="151" spans="9:9" x14ac:dyDescent="0.25">
      <c r="I151" s="3"/>
    </row>
    <row r="152" spans="9:9" x14ac:dyDescent="0.25">
      <c r="I152" s="3"/>
    </row>
    <row r="153" spans="9:9" x14ac:dyDescent="0.25">
      <c r="I153" s="3"/>
    </row>
    <row r="154" spans="9:9" x14ac:dyDescent="0.25">
      <c r="I154" s="3"/>
    </row>
    <row r="155" spans="9:9" x14ac:dyDescent="0.25">
      <c r="I155" s="3"/>
    </row>
    <row r="156" spans="9:9" x14ac:dyDescent="0.25">
      <c r="I156" s="3"/>
    </row>
    <row r="157" spans="9:9" x14ac:dyDescent="0.25">
      <c r="I157" s="3"/>
    </row>
    <row r="158" spans="9:9" x14ac:dyDescent="0.25">
      <c r="I158" s="3"/>
    </row>
    <row r="159" spans="9:9" x14ac:dyDescent="0.25">
      <c r="I159" s="3"/>
    </row>
    <row r="160" spans="9:9" x14ac:dyDescent="0.25">
      <c r="I160" s="3"/>
    </row>
    <row r="161" spans="9:9" x14ac:dyDescent="0.25">
      <c r="I161" s="3"/>
    </row>
    <row r="162" spans="9:9" x14ac:dyDescent="0.25">
      <c r="I162" s="3"/>
    </row>
    <row r="163" spans="9:9" x14ac:dyDescent="0.25">
      <c r="I163" s="3"/>
    </row>
    <row r="164" spans="9:9" x14ac:dyDescent="0.25">
      <c r="I164" s="3"/>
    </row>
    <row r="165" spans="9:9" x14ac:dyDescent="0.25">
      <c r="I165" s="3"/>
    </row>
    <row r="166" spans="9:9" x14ac:dyDescent="0.25">
      <c r="I166" s="3"/>
    </row>
    <row r="167" spans="9:9" x14ac:dyDescent="0.25">
      <c r="I167" s="3"/>
    </row>
    <row r="168" spans="9:9" x14ac:dyDescent="0.25">
      <c r="I168" s="3"/>
    </row>
    <row r="169" spans="9:9" x14ac:dyDescent="0.25">
      <c r="I169" s="3"/>
    </row>
    <row r="170" spans="9:9" x14ac:dyDescent="0.25">
      <c r="I170" s="3"/>
    </row>
    <row r="171" spans="9:9" x14ac:dyDescent="0.25">
      <c r="I171" s="3"/>
    </row>
    <row r="172" spans="9:9" x14ac:dyDescent="0.25">
      <c r="I172" s="3"/>
    </row>
    <row r="173" spans="9:9" x14ac:dyDescent="0.25">
      <c r="I173" s="3"/>
    </row>
    <row r="174" spans="9:9" x14ac:dyDescent="0.25">
      <c r="I174" s="3"/>
    </row>
    <row r="175" spans="9:9" x14ac:dyDescent="0.25">
      <c r="I175" s="3"/>
    </row>
    <row r="176" spans="9:9" x14ac:dyDescent="0.25">
      <c r="I176" s="3"/>
    </row>
    <row r="177" spans="9:9" x14ac:dyDescent="0.25">
      <c r="I177" s="3"/>
    </row>
    <row r="178" spans="9:9" x14ac:dyDescent="0.25">
      <c r="I178" s="3"/>
    </row>
    <row r="179" spans="9:9" x14ac:dyDescent="0.25">
      <c r="I179" s="3"/>
    </row>
    <row r="180" spans="9:9" x14ac:dyDescent="0.25">
      <c r="I180" s="3"/>
    </row>
    <row r="181" spans="9:9" x14ac:dyDescent="0.25">
      <c r="I181" s="3"/>
    </row>
    <row r="182" spans="9:9" x14ac:dyDescent="0.25">
      <c r="I182" s="3"/>
    </row>
    <row r="183" spans="9:9" x14ac:dyDescent="0.25">
      <c r="I183" s="3"/>
    </row>
    <row r="184" spans="9:9" x14ac:dyDescent="0.25">
      <c r="I184" s="3"/>
    </row>
    <row r="185" spans="9:9" x14ac:dyDescent="0.25">
      <c r="I185" s="3"/>
    </row>
    <row r="186" spans="9:9" x14ac:dyDescent="0.25">
      <c r="I186" s="3"/>
    </row>
    <row r="187" spans="9:9" x14ac:dyDescent="0.25">
      <c r="I187" s="3"/>
    </row>
    <row r="188" spans="9:9" x14ac:dyDescent="0.25">
      <c r="I188" s="3"/>
    </row>
    <row r="189" spans="9:9" x14ac:dyDescent="0.25">
      <c r="I189" s="3"/>
    </row>
    <row r="190" spans="9:9" x14ac:dyDescent="0.25">
      <c r="I190" s="3"/>
    </row>
    <row r="191" spans="9:9" x14ac:dyDescent="0.25">
      <c r="I191" s="3"/>
    </row>
    <row r="192" spans="9:9" x14ac:dyDescent="0.25">
      <c r="I192" s="3"/>
    </row>
    <row r="193" spans="9:9" x14ac:dyDescent="0.25">
      <c r="I193" s="3"/>
    </row>
    <row r="194" spans="9:9" x14ac:dyDescent="0.25">
      <c r="I194" s="3"/>
    </row>
    <row r="195" spans="9:9" x14ac:dyDescent="0.25">
      <c r="I195" s="3"/>
    </row>
    <row r="196" spans="9:9" x14ac:dyDescent="0.25">
      <c r="I196" s="3"/>
    </row>
    <row r="197" spans="9:9" x14ac:dyDescent="0.25">
      <c r="I197" s="3"/>
    </row>
    <row r="198" spans="9:9" x14ac:dyDescent="0.25">
      <c r="I198" s="3"/>
    </row>
    <row r="199" spans="9:9" x14ac:dyDescent="0.25">
      <c r="I199" s="3"/>
    </row>
    <row r="200" spans="9:9" x14ac:dyDescent="0.25">
      <c r="I200" s="3"/>
    </row>
    <row r="201" spans="9:9" x14ac:dyDescent="0.25">
      <c r="I201" s="3"/>
    </row>
    <row r="202" spans="9:9" x14ac:dyDescent="0.25">
      <c r="I202" s="3"/>
    </row>
    <row r="203" spans="9:9" x14ac:dyDescent="0.25">
      <c r="I203" s="3"/>
    </row>
    <row r="204" spans="9:9" x14ac:dyDescent="0.25">
      <c r="I204" s="3"/>
    </row>
    <row r="205" spans="9:9" x14ac:dyDescent="0.25">
      <c r="I205" s="3"/>
    </row>
    <row r="206" spans="9:9" x14ac:dyDescent="0.25">
      <c r="I206" s="3"/>
    </row>
    <row r="207" spans="9:9" x14ac:dyDescent="0.25">
      <c r="I207" s="3"/>
    </row>
    <row r="208" spans="9:9" x14ac:dyDescent="0.25">
      <c r="I208" s="3"/>
    </row>
    <row r="209" spans="9:9" x14ac:dyDescent="0.25">
      <c r="I209" s="3"/>
    </row>
    <row r="210" spans="9:9" x14ac:dyDescent="0.25">
      <c r="I210" s="3"/>
    </row>
    <row r="211" spans="9:9" x14ac:dyDescent="0.25">
      <c r="I211" s="3"/>
    </row>
    <row r="212" spans="9:9" x14ac:dyDescent="0.25">
      <c r="I212" s="3"/>
    </row>
    <row r="213" spans="9:9" x14ac:dyDescent="0.25">
      <c r="I213" s="3"/>
    </row>
    <row r="214" spans="9:9" x14ac:dyDescent="0.25">
      <c r="I214" s="3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96F52-ED0B-45AA-8785-4592380A8190}">
  <dimension ref="B1:I137"/>
  <sheetViews>
    <sheetView tabSelected="1" workbookViewId="0">
      <selection activeCell="C10" sqref="C10"/>
    </sheetView>
  </sheetViews>
  <sheetFormatPr defaultRowHeight="15" x14ac:dyDescent="0.25"/>
  <cols>
    <col min="2" max="2" width="33.85546875" bestFit="1" customWidth="1"/>
    <col min="3" max="3" width="24.28515625" bestFit="1" customWidth="1"/>
    <col min="4" max="4" width="23.42578125" bestFit="1" customWidth="1"/>
    <col min="5" max="5" width="7.5703125" bestFit="1" customWidth="1"/>
    <col min="6" max="6" width="11.28515625" bestFit="1" customWidth="1"/>
    <col min="7" max="7" width="13.140625" bestFit="1" customWidth="1"/>
    <col min="8" max="8" width="26.7109375" bestFit="1" customWidth="1"/>
    <col min="9" max="9" width="6.28515625" bestFit="1" customWidth="1"/>
    <col min="10" max="10" width="5" bestFit="1" customWidth="1"/>
    <col min="11" max="11" width="7" bestFit="1" customWidth="1"/>
    <col min="12" max="13" width="11.28515625" bestFit="1" customWidth="1"/>
    <col min="14" max="26" width="10.42578125" bestFit="1" customWidth="1"/>
    <col min="27" max="27" width="11.28515625" bestFit="1" customWidth="1"/>
    <col min="28" max="165" width="10.42578125" bestFit="1" customWidth="1"/>
    <col min="166" max="166" width="11.28515625" bestFit="1" customWidth="1"/>
  </cols>
  <sheetData>
    <row r="1" spans="2:9" ht="15.75" thickBot="1" x14ac:dyDescent="0.3"/>
    <row r="2" spans="2:9" ht="21" thickBot="1" x14ac:dyDescent="0.35">
      <c r="B2" s="15" t="s">
        <v>261</v>
      </c>
      <c r="C2" s="16"/>
      <c r="D2" s="16"/>
      <c r="E2" s="16"/>
      <c r="F2" s="16"/>
      <c r="G2" s="16"/>
      <c r="H2" s="16"/>
      <c r="I2" s="17"/>
    </row>
    <row r="3" spans="2:9" x14ac:dyDescent="0.25">
      <c r="E3" s="20" t="s">
        <v>294</v>
      </c>
      <c r="F3" s="20"/>
      <c r="G3" s="20"/>
      <c r="H3" s="20"/>
    </row>
    <row r="4" spans="2:9" x14ac:dyDescent="0.25">
      <c r="B4" s="11" t="s">
        <v>262</v>
      </c>
      <c r="C4" s="11" t="s">
        <v>269</v>
      </c>
      <c r="E4" s="21"/>
      <c r="F4" s="21"/>
      <c r="G4" s="21"/>
      <c r="H4" s="21"/>
    </row>
    <row r="5" spans="2:9" x14ac:dyDescent="0.25">
      <c r="B5" s="11" t="s">
        <v>263</v>
      </c>
      <c r="C5" s="11" t="s">
        <v>270</v>
      </c>
    </row>
    <row r="6" spans="2:9" x14ac:dyDescent="0.25">
      <c r="B6" s="11" t="s">
        <v>264</v>
      </c>
      <c r="C6" s="11" t="s">
        <v>271</v>
      </c>
    </row>
    <row r="7" spans="2:9" x14ac:dyDescent="0.25">
      <c r="B7" s="11" t="s">
        <v>265</v>
      </c>
      <c r="C7" s="11" t="s">
        <v>272</v>
      </c>
    </row>
    <row r="8" spans="2:9" x14ac:dyDescent="0.25">
      <c r="B8" s="11" t="s">
        <v>266</v>
      </c>
      <c r="C8" s="11" t="s">
        <v>273</v>
      </c>
    </row>
    <row r="9" spans="2:9" x14ac:dyDescent="0.25">
      <c r="B9" s="11" t="s">
        <v>267</v>
      </c>
    </row>
    <row r="10" spans="2:9" x14ac:dyDescent="0.25">
      <c r="B10" s="11" t="s">
        <v>268</v>
      </c>
    </row>
    <row r="14" spans="2:9" x14ac:dyDescent="0.25">
      <c r="B14" t="s">
        <v>262</v>
      </c>
    </row>
    <row r="16" spans="2:9" x14ac:dyDescent="0.25">
      <c r="B16" t="s">
        <v>274</v>
      </c>
    </row>
    <row r="17" spans="2:2" x14ac:dyDescent="0.25">
      <c r="B17">
        <v>21</v>
      </c>
    </row>
    <row r="21" spans="2:2" x14ac:dyDescent="0.25">
      <c r="B21" t="s">
        <v>263</v>
      </c>
    </row>
    <row r="23" spans="2:2" x14ac:dyDescent="0.25">
      <c r="B23" t="s">
        <v>275</v>
      </c>
    </row>
    <row r="24" spans="2:2" x14ac:dyDescent="0.25">
      <c r="B24">
        <v>213</v>
      </c>
    </row>
    <row r="28" spans="2:2" x14ac:dyDescent="0.25">
      <c r="B28" t="s">
        <v>264</v>
      </c>
    </row>
    <row r="30" spans="2:2" x14ac:dyDescent="0.25">
      <c r="B30" t="s">
        <v>276</v>
      </c>
    </row>
    <row r="31" spans="2:2" x14ac:dyDescent="0.25">
      <c r="B31">
        <v>635400</v>
      </c>
    </row>
    <row r="36" spans="2:8" x14ac:dyDescent="0.25">
      <c r="B36" t="s">
        <v>265</v>
      </c>
      <c r="G36" t="s">
        <v>266</v>
      </c>
    </row>
    <row r="38" spans="2:8" x14ac:dyDescent="0.25">
      <c r="B38" s="12" t="s">
        <v>277</v>
      </c>
      <c r="C38" s="14" t="s">
        <v>276</v>
      </c>
      <c r="G38" s="12" t="s">
        <v>277</v>
      </c>
      <c r="H38" t="s">
        <v>284</v>
      </c>
    </row>
    <row r="39" spans="2:8" x14ac:dyDescent="0.25">
      <c r="B39" s="3" t="s">
        <v>279</v>
      </c>
      <c r="C39" s="14">
        <v>146300</v>
      </c>
      <c r="G39" s="3" t="s">
        <v>279</v>
      </c>
      <c r="H39">
        <v>4917</v>
      </c>
    </row>
    <row r="40" spans="2:8" x14ac:dyDescent="0.25">
      <c r="B40" s="3" t="s">
        <v>280</v>
      </c>
      <c r="C40" s="14">
        <v>131300</v>
      </c>
      <c r="G40" s="3" t="s">
        <v>280</v>
      </c>
      <c r="H40">
        <v>3529</v>
      </c>
    </row>
    <row r="41" spans="2:8" x14ac:dyDescent="0.25">
      <c r="B41" s="3" t="s">
        <v>281</v>
      </c>
      <c r="C41" s="14">
        <v>148500</v>
      </c>
      <c r="G41" s="3" t="s">
        <v>281</v>
      </c>
      <c r="H41">
        <v>5285</v>
      </c>
    </row>
    <row r="42" spans="2:8" x14ac:dyDescent="0.25">
      <c r="B42" s="3" t="s">
        <v>282</v>
      </c>
      <c r="C42" s="14">
        <v>109400</v>
      </c>
      <c r="G42" s="3" t="s">
        <v>282</v>
      </c>
      <c r="H42">
        <v>3224</v>
      </c>
    </row>
    <row r="43" spans="2:8" x14ac:dyDescent="0.25">
      <c r="B43" s="3" t="s">
        <v>283</v>
      </c>
      <c r="C43" s="14">
        <v>99900</v>
      </c>
      <c r="G43" s="3" t="s">
        <v>283</v>
      </c>
      <c r="H43">
        <v>2119</v>
      </c>
    </row>
    <row r="47" spans="2:8" x14ac:dyDescent="0.25">
      <c r="B47" t="s">
        <v>267</v>
      </c>
    </row>
    <row r="49" spans="2:6" x14ac:dyDescent="0.25">
      <c r="B49" s="12" t="s">
        <v>276</v>
      </c>
      <c r="C49" s="12" t="s">
        <v>285</v>
      </c>
    </row>
    <row r="50" spans="2:6" x14ac:dyDescent="0.25">
      <c r="B50" s="12" t="s">
        <v>277</v>
      </c>
      <c r="C50" t="s">
        <v>196</v>
      </c>
      <c r="D50" t="s">
        <v>194</v>
      </c>
      <c r="E50" t="s">
        <v>198</v>
      </c>
      <c r="F50" t="s">
        <v>278</v>
      </c>
    </row>
    <row r="51" spans="2:6" x14ac:dyDescent="0.25">
      <c r="B51" s="3">
        <v>32625</v>
      </c>
      <c r="C51">
        <v>20600</v>
      </c>
      <c r="F51">
        <v>20600</v>
      </c>
    </row>
    <row r="52" spans="2:6" x14ac:dyDescent="0.25">
      <c r="B52" s="3">
        <v>32626</v>
      </c>
      <c r="D52">
        <v>17900</v>
      </c>
      <c r="F52">
        <v>17900</v>
      </c>
    </row>
    <row r="53" spans="2:6" x14ac:dyDescent="0.25">
      <c r="B53" s="3">
        <v>32627</v>
      </c>
      <c r="E53">
        <v>29300</v>
      </c>
      <c r="F53">
        <v>29300</v>
      </c>
    </row>
    <row r="54" spans="2:6" x14ac:dyDescent="0.25">
      <c r="B54" s="3">
        <v>32628</v>
      </c>
      <c r="C54" s="13">
        <v>37200</v>
      </c>
      <c r="F54">
        <v>37200</v>
      </c>
    </row>
    <row r="55" spans="2:6" x14ac:dyDescent="0.25">
      <c r="B55" s="3">
        <v>32629</v>
      </c>
      <c r="D55">
        <v>28500</v>
      </c>
      <c r="F55">
        <v>28500</v>
      </c>
    </row>
    <row r="56" spans="2:6" x14ac:dyDescent="0.25">
      <c r="B56" s="3">
        <v>32630</v>
      </c>
      <c r="C56">
        <v>27400</v>
      </c>
      <c r="F56">
        <v>27400</v>
      </c>
    </row>
    <row r="57" spans="2:6" x14ac:dyDescent="0.25">
      <c r="B57" s="3">
        <v>32631</v>
      </c>
      <c r="E57">
        <v>30600</v>
      </c>
      <c r="F57">
        <v>30600</v>
      </c>
    </row>
    <row r="58" spans="2:6" x14ac:dyDescent="0.25">
      <c r="B58" s="3">
        <v>32632</v>
      </c>
      <c r="D58">
        <v>24300</v>
      </c>
      <c r="F58">
        <v>24300</v>
      </c>
    </row>
    <row r="59" spans="2:6" x14ac:dyDescent="0.25">
      <c r="B59" s="3">
        <v>32633</v>
      </c>
      <c r="D59" s="13">
        <v>45700</v>
      </c>
      <c r="F59">
        <v>45700</v>
      </c>
    </row>
    <row r="60" spans="2:6" x14ac:dyDescent="0.25">
      <c r="B60" s="3">
        <v>32634</v>
      </c>
      <c r="D60" s="13">
        <v>39900</v>
      </c>
      <c r="F60">
        <v>39900</v>
      </c>
    </row>
    <row r="61" spans="2:6" x14ac:dyDescent="0.25">
      <c r="B61" s="3">
        <v>32635</v>
      </c>
      <c r="D61">
        <v>33000</v>
      </c>
      <c r="F61">
        <v>33000</v>
      </c>
    </row>
    <row r="62" spans="2:6" x14ac:dyDescent="0.25">
      <c r="B62" s="3">
        <v>32636</v>
      </c>
      <c r="D62">
        <v>33200</v>
      </c>
      <c r="F62">
        <v>33200</v>
      </c>
    </row>
    <row r="63" spans="2:6" x14ac:dyDescent="0.25">
      <c r="B63" s="3">
        <v>32637</v>
      </c>
      <c r="E63" s="13">
        <v>48400</v>
      </c>
      <c r="F63">
        <v>48400</v>
      </c>
    </row>
    <row r="64" spans="2:6" x14ac:dyDescent="0.25">
      <c r="B64" s="3">
        <v>32638</v>
      </c>
      <c r="D64">
        <v>32800</v>
      </c>
      <c r="F64">
        <v>32800</v>
      </c>
    </row>
    <row r="65" spans="2:6" x14ac:dyDescent="0.25">
      <c r="B65" s="3">
        <v>32639</v>
      </c>
      <c r="E65">
        <v>29600</v>
      </c>
      <c r="F65">
        <v>29600</v>
      </c>
    </row>
    <row r="66" spans="2:6" x14ac:dyDescent="0.25">
      <c r="B66" s="3">
        <v>32640</v>
      </c>
      <c r="D66">
        <v>22900</v>
      </c>
      <c r="F66">
        <v>22900</v>
      </c>
    </row>
    <row r="67" spans="2:6" x14ac:dyDescent="0.25">
      <c r="B67" s="3">
        <v>32641</v>
      </c>
      <c r="E67">
        <v>25300</v>
      </c>
      <c r="F67">
        <v>25300</v>
      </c>
    </row>
    <row r="68" spans="2:6" x14ac:dyDescent="0.25">
      <c r="B68" s="3">
        <v>32642</v>
      </c>
      <c r="E68">
        <v>19700</v>
      </c>
      <c r="F68">
        <v>19700</v>
      </c>
    </row>
    <row r="69" spans="2:6" x14ac:dyDescent="0.25">
      <c r="B69" s="3">
        <v>32643</v>
      </c>
      <c r="D69" s="13">
        <v>46100</v>
      </c>
      <c r="F69">
        <v>46100</v>
      </c>
    </row>
    <row r="70" spans="2:6" x14ac:dyDescent="0.25">
      <c r="B70" s="3">
        <v>32644</v>
      </c>
      <c r="C70">
        <v>17500</v>
      </c>
      <c r="F70">
        <v>17500</v>
      </c>
    </row>
    <row r="71" spans="2:6" x14ac:dyDescent="0.25">
      <c r="B71" s="3">
        <v>32645</v>
      </c>
      <c r="D71">
        <v>25500</v>
      </c>
      <c r="F71">
        <v>25500</v>
      </c>
    </row>
    <row r="74" spans="2:6" x14ac:dyDescent="0.25">
      <c r="B74" t="s">
        <v>268</v>
      </c>
    </row>
    <row r="76" spans="2:6" x14ac:dyDescent="0.25">
      <c r="B76" s="12" t="s">
        <v>277</v>
      </c>
      <c r="C76" t="s">
        <v>286</v>
      </c>
    </row>
    <row r="77" spans="2:6" x14ac:dyDescent="0.25">
      <c r="B77" s="3" t="s">
        <v>232</v>
      </c>
      <c r="C77">
        <v>3</v>
      </c>
    </row>
    <row r="78" spans="2:6" x14ac:dyDescent="0.25">
      <c r="B78" s="3" t="s">
        <v>231</v>
      </c>
      <c r="C78">
        <v>8</v>
      </c>
    </row>
    <row r="79" spans="2:6" x14ac:dyDescent="0.25">
      <c r="B79" s="3" t="s">
        <v>237</v>
      </c>
      <c r="C79">
        <v>10</v>
      </c>
    </row>
    <row r="80" spans="2:6" x14ac:dyDescent="0.25">
      <c r="B80" s="3" t="s">
        <v>236</v>
      </c>
      <c r="C80">
        <v>13</v>
      </c>
    </row>
    <row r="81" spans="2:3" x14ac:dyDescent="0.25">
      <c r="B81" s="3" t="s">
        <v>233</v>
      </c>
      <c r="C81">
        <v>15</v>
      </c>
    </row>
    <row r="82" spans="2:3" x14ac:dyDescent="0.25">
      <c r="B82" s="3" t="s">
        <v>230</v>
      </c>
      <c r="C82">
        <v>26</v>
      </c>
    </row>
    <row r="83" spans="2:3" x14ac:dyDescent="0.25">
      <c r="B83" s="3" t="s">
        <v>235</v>
      </c>
      <c r="C83">
        <v>34</v>
      </c>
    </row>
    <row r="84" spans="2:3" x14ac:dyDescent="0.25">
      <c r="B84" s="3" t="s">
        <v>229</v>
      </c>
      <c r="C84">
        <v>36</v>
      </c>
    </row>
    <row r="85" spans="2:3" x14ac:dyDescent="0.25">
      <c r="B85" s="3" t="s">
        <v>234</v>
      </c>
      <c r="C85">
        <v>68</v>
      </c>
    </row>
    <row r="88" spans="2:3" x14ac:dyDescent="0.25">
      <c r="B88" t="s">
        <v>269</v>
      </c>
    </row>
    <row r="90" spans="2:3" x14ac:dyDescent="0.25">
      <c r="B90" t="s">
        <v>287</v>
      </c>
    </row>
    <row r="91" spans="2:3" x14ac:dyDescent="0.25">
      <c r="B91">
        <v>73</v>
      </c>
    </row>
    <row r="96" spans="2:3" x14ac:dyDescent="0.25">
      <c r="B96" t="s">
        <v>270</v>
      </c>
    </row>
    <row r="98" spans="2:4" x14ac:dyDescent="0.25">
      <c r="B98" s="12" t="s">
        <v>16</v>
      </c>
      <c r="C98" t="s">
        <v>288</v>
      </c>
    </row>
    <row r="99" spans="2:4" x14ac:dyDescent="0.25">
      <c r="B99" s="3" t="s">
        <v>188</v>
      </c>
      <c r="C99">
        <v>5</v>
      </c>
    </row>
    <row r="100" spans="2:4" x14ac:dyDescent="0.25">
      <c r="B100" s="3" t="s">
        <v>187</v>
      </c>
      <c r="C100">
        <v>5</v>
      </c>
    </row>
    <row r="101" spans="2:4" x14ac:dyDescent="0.25">
      <c r="B101" s="3" t="s">
        <v>191</v>
      </c>
      <c r="C101">
        <v>4</v>
      </c>
    </row>
    <row r="102" spans="2:4" x14ac:dyDescent="0.25">
      <c r="B102" s="3" t="s">
        <v>190</v>
      </c>
      <c r="C102">
        <v>4</v>
      </c>
    </row>
    <row r="103" spans="2:4" x14ac:dyDescent="0.25">
      <c r="B103" s="3" t="s">
        <v>189</v>
      </c>
      <c r="C103">
        <v>3</v>
      </c>
    </row>
    <row r="108" spans="2:4" x14ac:dyDescent="0.25">
      <c r="B108" t="s">
        <v>271</v>
      </c>
    </row>
    <row r="110" spans="2:4" x14ac:dyDescent="0.25">
      <c r="B110" s="12" t="s">
        <v>5</v>
      </c>
      <c r="C110" t="s">
        <v>289</v>
      </c>
      <c r="D110" s="14" t="s">
        <v>276</v>
      </c>
    </row>
    <row r="111" spans="2:4" x14ac:dyDescent="0.25">
      <c r="B111" s="3" t="s">
        <v>144</v>
      </c>
      <c r="C111">
        <v>77</v>
      </c>
      <c r="D111" s="14">
        <v>225000</v>
      </c>
    </row>
    <row r="112" spans="2:4" x14ac:dyDescent="0.25">
      <c r="B112" s="3" t="s">
        <v>148</v>
      </c>
      <c r="C112">
        <v>28</v>
      </c>
      <c r="D112" s="14">
        <v>87700</v>
      </c>
    </row>
    <row r="113" spans="2:4" x14ac:dyDescent="0.25">
      <c r="B113" s="3" t="s">
        <v>149</v>
      </c>
      <c r="C113">
        <v>28</v>
      </c>
      <c r="D113" s="14">
        <v>84100</v>
      </c>
    </row>
    <row r="114" spans="2:4" x14ac:dyDescent="0.25">
      <c r="B114" s="3" t="s">
        <v>147</v>
      </c>
      <c r="C114">
        <v>25</v>
      </c>
      <c r="D114" s="14">
        <v>83700</v>
      </c>
    </row>
    <row r="115" spans="2:4" x14ac:dyDescent="0.25">
      <c r="B115" s="3" t="s">
        <v>146</v>
      </c>
      <c r="C115">
        <v>27</v>
      </c>
      <c r="D115" s="14">
        <v>81000</v>
      </c>
    </row>
    <row r="116" spans="2:4" x14ac:dyDescent="0.25">
      <c r="B116" s="3" t="s">
        <v>145</v>
      </c>
      <c r="C116">
        <v>28</v>
      </c>
      <c r="D116" s="14">
        <v>73900</v>
      </c>
    </row>
    <row r="120" spans="2:4" x14ac:dyDescent="0.25">
      <c r="B120" t="s">
        <v>272</v>
      </c>
    </row>
    <row r="122" spans="2:4" x14ac:dyDescent="0.25">
      <c r="B122" s="12" t="s">
        <v>11</v>
      </c>
      <c r="C122" t="s">
        <v>291</v>
      </c>
    </row>
    <row r="123" spans="2:4" x14ac:dyDescent="0.25">
      <c r="B123" s="3" t="s">
        <v>151</v>
      </c>
      <c r="C123">
        <v>127</v>
      </c>
    </row>
    <row r="124" spans="2:4" x14ac:dyDescent="0.25">
      <c r="B124" s="3" t="s">
        <v>150</v>
      </c>
      <c r="C124">
        <v>86</v>
      </c>
    </row>
    <row r="129" spans="2:3" x14ac:dyDescent="0.25">
      <c r="B129" t="s">
        <v>273</v>
      </c>
    </row>
    <row r="131" spans="2:3" x14ac:dyDescent="0.25">
      <c r="B131" s="12" t="s">
        <v>219</v>
      </c>
      <c r="C131" t="s">
        <v>292</v>
      </c>
    </row>
    <row r="132" spans="2:3" x14ac:dyDescent="0.25">
      <c r="B132" s="3">
        <v>14</v>
      </c>
      <c r="C132">
        <v>45</v>
      </c>
    </row>
    <row r="133" spans="2:3" x14ac:dyDescent="0.25">
      <c r="B133" s="3">
        <v>15</v>
      </c>
      <c r="C133">
        <v>46</v>
      </c>
    </row>
    <row r="134" spans="2:3" x14ac:dyDescent="0.25">
      <c r="B134" s="3">
        <v>16</v>
      </c>
      <c r="C134">
        <v>41</v>
      </c>
    </row>
    <row r="135" spans="2:3" x14ac:dyDescent="0.25">
      <c r="B135" s="3">
        <v>17</v>
      </c>
      <c r="C135">
        <v>42</v>
      </c>
    </row>
    <row r="136" spans="2:3" x14ac:dyDescent="0.25">
      <c r="B136" s="3">
        <v>18</v>
      </c>
      <c r="C136">
        <v>38</v>
      </c>
    </row>
    <row r="137" spans="2:3" x14ac:dyDescent="0.25">
      <c r="B137" s="3">
        <v>24</v>
      </c>
      <c r="C137">
        <v>1</v>
      </c>
    </row>
  </sheetData>
  <mergeCells count="2">
    <mergeCell ref="B2:I2"/>
    <mergeCell ref="E3:H4"/>
  </mergeCells>
  <conditionalFormatting pivot="1" sqref="F51:F71">
    <cfRule type="top10" dxfId="9" priority="4" rank="5"/>
  </conditionalFormatting>
  <conditionalFormatting sqref="B77:B85">
    <cfRule type="top10" dxfId="8" priority="2" rank="3"/>
  </conditionalFormatting>
  <pageMargins left="0.7" right="0.7" top="0.75" bottom="0.75" header="0.3" footer="0.3"/>
  <drawing r:id="rId1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C24FB-3C7A-4C14-A526-015416702C0E}">
  <dimension ref="H2:M3"/>
  <sheetViews>
    <sheetView showGridLines="0" zoomScale="110" zoomScaleNormal="110" workbookViewId="0">
      <selection activeCell="J31" sqref="J31"/>
    </sheetView>
  </sheetViews>
  <sheetFormatPr defaultRowHeight="15" x14ac:dyDescent="0.25"/>
  <cols>
    <col min="1" max="1" width="1.5703125" customWidth="1"/>
    <col min="2" max="2" width="9.140625" customWidth="1"/>
  </cols>
  <sheetData>
    <row r="2" spans="8:13" x14ac:dyDescent="0.25">
      <c r="H2" s="18" t="s">
        <v>293</v>
      </c>
      <c r="I2" s="19"/>
      <c r="J2" s="19"/>
      <c r="K2" s="19"/>
      <c r="L2" s="19"/>
      <c r="M2" s="19"/>
    </row>
    <row r="3" spans="8:13" x14ac:dyDescent="0.25">
      <c r="H3" s="19"/>
      <c r="I3" s="19"/>
      <c r="J3" s="19"/>
      <c r="K3" s="19"/>
      <c r="L3" s="19"/>
      <c r="M3" s="19"/>
    </row>
  </sheetData>
  <mergeCells count="1">
    <mergeCell ref="H2:M3"/>
  </mergeCells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Props1.xml><?xml version="1.0" encoding="utf-8"?>
<ds:datastoreItem xmlns:ds="http://schemas.openxmlformats.org/officeDocument/2006/customXml" ds:itemID="{225D9CE0-3CB6-4AFB-9821-CD0F4BBE6BC8}">
  <ds:schemaRefs/>
</ds:datastoreItem>
</file>

<file path=customXml/itemProps2.xml><?xml version="1.0" encoding="utf-8"?>
<ds:datastoreItem xmlns:ds="http://schemas.openxmlformats.org/officeDocument/2006/customXml" ds:itemID="{71E6061F-CA71-48E2-B5BB-BF13D68E3FA3}">
  <ds:schemaRefs/>
</ds:datastoreItem>
</file>

<file path=customXml/itemProps3.xml><?xml version="1.0" encoding="utf-8"?>
<ds:datastoreItem xmlns:ds="http://schemas.openxmlformats.org/officeDocument/2006/customXml" ds:itemID="{AE71009C-0476-4E79-A70B-439C39A2EF43}">
  <ds:schemaRefs/>
</ds:datastoreItem>
</file>

<file path=customXml/itemProps4.xml><?xml version="1.0" encoding="utf-8"?>
<ds:datastoreItem xmlns:ds="http://schemas.openxmlformats.org/officeDocument/2006/customXml" ds:itemID="{2FEB2362-27A8-4D54-8DA9-451F21F969A4}">
  <ds:schemaRefs/>
</ds:datastoreItem>
</file>

<file path=customXml/itemProps5.xml><?xml version="1.0" encoding="utf-8"?>
<ds:datastoreItem xmlns:ds="http://schemas.openxmlformats.org/officeDocument/2006/customXml" ds:itemID="{7E8CAF74-EBDE-4E02-870C-6526F73654B5}">
  <ds:schemaRefs/>
</ds:datastoreItem>
</file>

<file path=customXml/itemProps6.xml><?xml version="1.0" encoding="utf-8"?>
<ds:datastoreItem xmlns:ds="http://schemas.openxmlformats.org/officeDocument/2006/customXml" ds:itemID="{B25CBF98-9878-4955-8216-B8AD87B0EEEB}">
  <ds:schemaRefs/>
</ds:datastoreItem>
</file>

<file path=customXml/itemProps7.xml><?xml version="1.0" encoding="utf-8"?>
<ds:datastoreItem xmlns:ds="http://schemas.openxmlformats.org/officeDocument/2006/customXml" ds:itemID="{F42B6A16-48C3-4516-8303-520044E3AE48}">
  <ds:schemaRefs/>
</ds:datastoreItem>
</file>

<file path=customXml/itemProps8.xml><?xml version="1.0" encoding="utf-8"?>
<ds:datastoreItem xmlns:ds="http://schemas.openxmlformats.org/officeDocument/2006/customXml" ds:itemID="{D5F65005-640F-4620-8171-19EB920E6EF7}">
  <ds:schemaRefs/>
</ds:datastoreItem>
</file>

<file path=customXml/itemProps9.xml><?xml version="1.0" encoding="utf-8"?>
<ds:datastoreItem xmlns:ds="http://schemas.openxmlformats.org/officeDocument/2006/customXml" ds:itemID="{9E3B6DC5-D9C1-4AEC-BB6D-6BFEBCB78089}">
  <ds:schemaRefs/>
</ds:datastoreItem>
</file>

<file path=customXml/itemProps10.xml><?xml version="1.0" encoding="utf-8"?>
<ds:datastoreItem xmlns:ds="http://schemas.openxmlformats.org/officeDocument/2006/customXml" ds:itemID="{54ED67B3-0AFB-4CF8-957E-E7D606BEBFA1}">
  <ds:schemaRefs/>
</ds:datastoreItem>
</file>

<file path=customXml/itemProps11.xml><?xml version="1.0" encoding="utf-8"?>
<ds:datastoreItem xmlns:ds="http://schemas.openxmlformats.org/officeDocument/2006/customXml" ds:itemID="{5EECF4E6-6E4C-4D6F-9904-914D0AE27E64}">
  <ds:schemaRefs/>
</ds:datastoreItem>
</file>

<file path=customXml/itemProps12.xml><?xml version="1.0" encoding="utf-8"?>
<ds:datastoreItem xmlns:ds="http://schemas.openxmlformats.org/officeDocument/2006/customXml" ds:itemID="{32766FA1-D7CD-44A9-AD25-C94D1F93CFF0}">
  <ds:schemaRefs/>
</ds:datastoreItem>
</file>

<file path=customXml/itemProps13.xml><?xml version="1.0" encoding="utf-8"?>
<ds:datastoreItem xmlns:ds="http://schemas.openxmlformats.org/officeDocument/2006/customXml" ds:itemID="{F657D465-7ED6-4534-9042-E3541825E8CB}">
  <ds:schemaRefs/>
</ds:datastoreItem>
</file>

<file path=customXml/itemProps14.xml><?xml version="1.0" encoding="utf-8"?>
<ds:datastoreItem xmlns:ds="http://schemas.openxmlformats.org/officeDocument/2006/customXml" ds:itemID="{BA861170-BCA3-46A3-A2DB-C6974959447D}">
  <ds:schemaRefs/>
</ds:datastoreItem>
</file>

<file path=customXml/itemProps15.xml><?xml version="1.0" encoding="utf-8"?>
<ds:datastoreItem xmlns:ds="http://schemas.openxmlformats.org/officeDocument/2006/customXml" ds:itemID="{5E5C2B74-E1C6-4E2F-84D7-5F4656A5DD79}">
  <ds:schemaRefs/>
</ds:datastoreItem>
</file>

<file path=customXml/itemProps16.xml><?xml version="1.0" encoding="utf-8"?>
<ds:datastoreItem xmlns:ds="http://schemas.openxmlformats.org/officeDocument/2006/customXml" ds:itemID="{C909311C-CA69-45D4-8168-17F8CB882570}">
  <ds:schemaRefs/>
</ds:datastoreItem>
</file>

<file path=customXml/itemProps17.xml><?xml version="1.0" encoding="utf-8"?>
<ds:datastoreItem xmlns:ds="http://schemas.openxmlformats.org/officeDocument/2006/customXml" ds:itemID="{0834E187-D65C-435F-B16C-EA084F7EA86F}">
  <ds:schemaRefs/>
</ds:datastoreItem>
</file>

<file path=customXml/itemProps18.xml><?xml version="1.0" encoding="utf-8"?>
<ds:datastoreItem xmlns:ds="http://schemas.openxmlformats.org/officeDocument/2006/customXml" ds:itemID="{7E59DDD2-5D35-4A10-B8C7-0E296142170F}">
  <ds:schemaRefs/>
</ds:datastoreItem>
</file>

<file path=customXml/itemProps19.xml><?xml version="1.0" encoding="utf-8"?>
<ds:datastoreItem xmlns:ds="http://schemas.openxmlformats.org/officeDocument/2006/customXml" ds:itemID="{EC3CEE16-3D51-4BEF-8B59-BC1DEE47D7E7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Customer Data</vt:lpstr>
      <vt:lpstr>Course Data</vt:lpstr>
      <vt:lpstr>Cohort Data</vt:lpstr>
      <vt:lpstr>Instructor Data</vt:lpstr>
      <vt:lpstr>ModelSheet</vt:lpstr>
      <vt:lpstr>Dashboard_PW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</dc:creator>
  <cp:lastModifiedBy>Dell</cp:lastModifiedBy>
  <cp:lastPrinted>2023-05-11T06:25:35Z</cp:lastPrinted>
  <dcterms:created xsi:type="dcterms:W3CDTF">2023-05-11T05:56:18Z</dcterms:created>
  <dcterms:modified xsi:type="dcterms:W3CDTF">2023-05-13T16:45:26Z</dcterms:modified>
</cp:coreProperties>
</file>