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2023\"/>
    </mc:Choice>
  </mc:AlternateContent>
  <bookViews>
    <workbookView xWindow="0" yWindow="0" windowWidth="23040" windowHeight="9264"/>
  </bookViews>
  <sheets>
    <sheet name="Sheet1" sheetId="1" r:id="rId1"/>
  </sheets>
  <calcPr calcId="152511"/>
  <customWorkbookViews>
    <customWorkbookView name="Rachit - Personal View" guid="{7B38F6A0-5C7D-44C4-90AA-BE80CC4B46D7}" autoUpdate="1" mergeInterval="15" personalView="1" maximized="1" xWindow="-9" yWindow="-9" windowWidth="1938" windowHeight="1038"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2" i="1" l="1"/>
  <c r="D142" i="1" s="1"/>
  <c r="B143" i="1"/>
  <c r="D143" i="1" s="1"/>
  <c r="B144" i="1"/>
  <c r="D144" i="1" s="1"/>
  <c r="B145" i="1"/>
  <c r="D145" i="1" s="1"/>
  <c r="B146" i="1"/>
  <c r="D146" i="1" s="1"/>
  <c r="B147" i="1"/>
  <c r="D147" i="1" s="1"/>
  <c r="B148" i="1"/>
  <c r="D148" i="1" s="1"/>
  <c r="B149" i="1"/>
  <c r="D149" i="1" s="1"/>
  <c r="B150" i="1"/>
  <c r="D150" i="1" s="1"/>
  <c r="B151" i="1"/>
  <c r="D151" i="1" s="1"/>
  <c r="B152" i="1"/>
  <c r="D152" i="1" s="1"/>
  <c r="B141" i="1"/>
  <c r="D141" i="1" s="1"/>
  <c r="B107" i="1"/>
  <c r="D107" i="1" s="1"/>
  <c r="B108" i="1"/>
  <c r="D108" i="1" s="1"/>
  <c r="B109" i="1"/>
  <c r="D109" i="1" s="1"/>
  <c r="B110" i="1"/>
  <c r="D110" i="1" s="1"/>
  <c r="B111" i="1"/>
  <c r="D111" i="1" s="1"/>
  <c r="B112" i="1"/>
  <c r="D112" i="1" s="1"/>
  <c r="B113" i="1"/>
  <c r="D113" i="1" s="1"/>
  <c r="B114" i="1"/>
  <c r="D114" i="1" s="1"/>
  <c r="B115" i="1"/>
  <c r="D115" i="1" s="1"/>
  <c r="B116" i="1"/>
  <c r="D116" i="1" s="1"/>
  <c r="B117" i="1"/>
  <c r="D117" i="1" s="1"/>
  <c r="B118" i="1"/>
  <c r="D118" i="1" s="1"/>
  <c r="B78" i="1"/>
  <c r="D78" i="1" s="1"/>
  <c r="B77" i="1"/>
  <c r="D77" i="1" s="1"/>
  <c r="B76" i="1"/>
  <c r="D76" i="1" s="1"/>
  <c r="B75" i="1"/>
  <c r="D75" i="1" s="1"/>
  <c r="B74" i="1"/>
  <c r="D74" i="1" s="1"/>
  <c r="B73" i="1"/>
  <c r="D73" i="1" s="1"/>
  <c r="B72" i="1"/>
  <c r="D72" i="1" s="1"/>
  <c r="B71" i="1"/>
  <c r="D71" i="1" s="1"/>
  <c r="B70" i="1"/>
  <c r="D70" i="1" s="1"/>
  <c r="B69" i="1"/>
  <c r="D69" i="1" s="1"/>
  <c r="B68" i="1"/>
  <c r="D68" i="1" s="1"/>
  <c r="B67" i="1"/>
  <c r="D67" i="1" s="1"/>
  <c r="D153" i="1" l="1"/>
  <c r="D79" i="1"/>
  <c r="D119" i="1"/>
  <c r="B46" i="1"/>
  <c r="B47" i="1"/>
  <c r="B48" i="1"/>
  <c r="B49" i="1"/>
  <c r="B50" i="1"/>
  <c r="B51" i="1"/>
  <c r="B52" i="1"/>
  <c r="B53" i="1"/>
  <c r="B54" i="1"/>
  <c r="B55" i="1"/>
  <c r="B56" i="1"/>
  <c r="B45" i="1"/>
</calcChain>
</file>

<file path=xl/sharedStrings.xml><?xml version="1.0" encoding="utf-8"?>
<sst xmlns="http://schemas.openxmlformats.org/spreadsheetml/2006/main" count="67" uniqueCount="56">
  <si>
    <t xml:space="preserve">MONTH </t>
  </si>
  <si>
    <t xml:space="preserve">PRICE </t>
  </si>
  <si>
    <t xml:space="preserve">DEMAND(00s) </t>
  </si>
  <si>
    <t>The company wants to estimate the relationship between demand and price and then use this estimated relationship to answer the following questions: </t>
  </si>
  <si>
    <t>1. Assuming the unit cost of producing a set of clubs is $250, and the price must be a multiple of $10, what price should the company charge to maximize its profit?</t>
  </si>
  <si>
    <t>2. How does the optimal price depend on the unit cost of producing a set of clubs?</t>
  </si>
  <si>
    <t>3. Is the model an accurate representation of reality?</t>
  </si>
  <si>
    <t>.</t>
  </si>
  <si>
    <t>The equation of a trendline provides a modeling function that we will use to make predictions.</t>
  </si>
  <si>
    <t>-</t>
  </si>
  <si>
    <r>
      <t xml:space="preserve">Here,in the given equation below </t>
    </r>
    <r>
      <rPr>
        <i/>
        <sz val="13.3"/>
        <color rgb="FF1F1F1F"/>
        <rFont val="KaTeX_Math"/>
      </rPr>
      <t>x</t>
    </r>
    <r>
      <rPr>
        <sz val="10"/>
        <color rgb="FF1F1F1F"/>
        <rFont val="Arial"/>
        <family val="2"/>
      </rPr>
      <t xml:space="preserve"> denotes the independent variable and </t>
    </r>
    <r>
      <rPr>
        <i/>
        <sz val="13.3"/>
        <color rgb="FF1F1F1F"/>
        <rFont val="KaTeX_Math"/>
      </rPr>
      <t>y</t>
    </r>
    <r>
      <rPr>
        <sz val="10"/>
        <color rgb="FF1F1F1F"/>
        <rFont val="Arial"/>
        <family val="2"/>
      </rPr>
      <t xml:space="preserve"> denotes the dependent variable</t>
    </r>
  </si>
  <si>
    <t>linear :-</t>
  </si>
  <si>
    <t xml:space="preserve">General formula </t>
  </si>
  <si>
    <t>y=mx+b</t>
  </si>
  <si>
    <t>intercept(b)</t>
  </si>
  <si>
    <t>slope(m)</t>
  </si>
  <si>
    <t xml:space="preserve">PREDICTION BASED ON MODEL </t>
  </si>
  <si>
    <t>PRICE (X)</t>
  </si>
  <si>
    <t>There are different type of trendline available . In this project we will also identify which type of trendline give us more accurate prediction .</t>
  </si>
  <si>
    <t>this is a predict value of demand after putting Value of X</t>
  </si>
  <si>
    <t xml:space="preserve">now lets find out how much this models prediction is reliable . One way to find out is by using mean absolutr percentage error (MAPE). </t>
  </si>
  <si>
    <t>The MAPE is based on the difference between the actual data values and the values forecasted by the model.  A model with a lower MAPE will be more accurate.</t>
  </si>
  <si>
    <t>LINEAR (FORECASTED VALUE)</t>
  </si>
  <si>
    <t>Absolute error</t>
  </si>
  <si>
    <t>ACTUAL DEMAND</t>
  </si>
  <si>
    <t>LINEAR (FORECASTED DEMAND)</t>
  </si>
  <si>
    <t xml:space="preserve">Before taking out MAPE, for each row, we will take the absolute value of the difference of the function value and the actual value using the ABS function, divided by the actual value. Then format as a percent. </t>
  </si>
  <si>
    <t>MAPE (AVERAGE)</t>
  </si>
  <si>
    <t xml:space="preserve">The mean absolute percent error is 10%. Lets find out MAPE for another trendlines  </t>
  </si>
  <si>
    <t>linear</t>
  </si>
  <si>
    <t>POWER</t>
  </si>
  <si>
    <t>y=ax^b</t>
  </si>
  <si>
    <t>power</t>
  </si>
  <si>
    <t>constant a :-</t>
  </si>
  <si>
    <t>exponet b:-</t>
  </si>
  <si>
    <t>Inserting value for x,a,b</t>
  </si>
  <si>
    <t xml:space="preserve">x,a and b </t>
  </si>
  <si>
    <t>Inseting value for x,a and b</t>
  </si>
  <si>
    <t>Power (forecasted demand )</t>
  </si>
  <si>
    <t xml:space="preserve">Actual demand </t>
  </si>
  <si>
    <t xml:space="preserve">absolute error </t>
  </si>
  <si>
    <t>MAPE (AVG)</t>
  </si>
  <si>
    <t>The mean absolute error is 6%</t>
  </si>
  <si>
    <t>EXPONENTIAL</t>
  </si>
  <si>
    <t>ae^bx</t>
  </si>
  <si>
    <t>General formula</t>
  </si>
  <si>
    <t xml:space="preserve">exponential </t>
  </si>
  <si>
    <t>constant (a):-</t>
  </si>
  <si>
    <t>exponent (b):-</t>
  </si>
  <si>
    <t xml:space="preserve">EXPONENTIAL(FORECASTED DEMAND </t>
  </si>
  <si>
    <t>ABSOLUTE ERROR</t>
  </si>
  <si>
    <t>MAPE(AVG)</t>
  </si>
  <si>
    <t xml:space="preserve">CONCLUSION </t>
  </si>
  <si>
    <t>THE ONE WITH THE SMALLEST ERROR IS POWER MODEL . THIS DOES BEST JOB FOR PREDICTING THE DEMAND BASED ON THESE PRICES .</t>
  </si>
  <si>
    <t>For better handling of data lets graph the give data . We will analyze the realtionship between variable by regrssion analysis .</t>
  </si>
  <si>
    <t>able. OnE way to determine is by MAPE(MEAN ABSOLUTE PERCENT 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</si>
</sst>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font>
      <sz val="11"/>
      <color theme="1"/>
      <name val="Calibri"/>
      <family val="2"/>
      <scheme val="minor"/>
    </font>
    <font>
      <sz val="11"/>
      <color theme="3"/>
      <name val="Calibri"/>
      <family val="2"/>
      <scheme val="minor"/>
    </font>
    <font>
      <sz val="10"/>
      <color rgb="FF1F1F1F"/>
      <name val="Arial"/>
      <family val="2"/>
    </font>
    <font>
      <i/>
      <sz val="13.3"/>
      <color rgb="FF1F1F1F"/>
      <name val="KaTeX_Math"/>
    </font>
    <font>
      <sz val="11"/>
      <color theme="4" tint="-0.249977111117893"/>
      <name val="Calibri"/>
      <family val="2"/>
      <scheme val="minor"/>
    </font>
    <font>
      <b/>
      <u/>
      <sz val="12"/>
      <color theme="1"/>
      <name val="Calibri"/>
      <family val="2"/>
      <scheme val="minor"/>
    </font>
    <font>
      <u/>
      <sz val="11"/>
      <color theme="1"/>
      <name val="Calibri"/>
      <family val="2"/>
      <scheme val="minor"/>
    </font>
    <font>
      <sz val="11"/>
      <color theme="1"/>
      <name val="Calibri"/>
      <family val="2"/>
      <scheme val="minor"/>
    </font>
    <font>
      <b/>
      <sz val="9"/>
      <color theme="1"/>
      <name val="Calibri"/>
      <family val="2"/>
      <scheme val="minor"/>
    </font>
    <font>
      <b/>
      <u/>
      <sz val="14"/>
      <color theme="1"/>
      <name val="Calibri"/>
      <family val="2"/>
      <scheme val="minor"/>
    </font>
    <font>
      <b/>
      <sz val="9"/>
      <color rgb="FF1F1F1F"/>
      <name val="Var(--cds-font-family-source-sa"/>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s>
  <cellStyleXfs count="2">
    <xf numFmtId="0" fontId="0" fillId="0" borderId="0"/>
    <xf numFmtId="9" fontId="7" fillId="0" borderId="0" applyFont="0" applyFill="0" applyBorder="0" applyAlignment="0" applyProtection="0"/>
  </cellStyleXfs>
  <cellXfs count="32">
    <xf numFmtId="0" fontId="0" fillId="0" borderId="0" xfId="0"/>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0" fontId="2" fillId="0" borderId="0" xfId="0" applyFont="1"/>
    <xf numFmtId="0" fontId="0" fillId="0" borderId="0" xfId="0" quotePrefix="1"/>
    <xf numFmtId="0" fontId="0" fillId="0" borderId="1" xfId="0" applyBorder="1"/>
    <xf numFmtId="0" fontId="4" fillId="0" borderId="1" xfId="0" applyFont="1" applyBorder="1"/>
    <xf numFmtId="0" fontId="5" fillId="0" borderId="0" xfId="0" applyFont="1"/>
    <xf numFmtId="0" fontId="6" fillId="0" borderId="0" xfId="0" applyFont="1"/>
    <xf numFmtId="0" fontId="1" fillId="2" borderId="1" xfId="0" applyFont="1" applyFill="1" applyBorder="1"/>
    <xf numFmtId="0" fontId="1" fillId="2" borderId="1" xfId="0" applyFont="1" applyFill="1" applyBorder="1" applyAlignment="1">
      <alignment horizontal="center"/>
    </xf>
    <xf numFmtId="164" fontId="0" fillId="0" borderId="1" xfId="0" applyNumberFormat="1" applyBorder="1" applyAlignment="1">
      <alignment horizontal="center"/>
    </xf>
    <xf numFmtId="9" fontId="0" fillId="0" borderId="1" xfId="1" applyFont="1" applyBorder="1"/>
    <xf numFmtId="3" fontId="4" fillId="0" borderId="1" xfId="0" applyNumberFormat="1" applyFont="1" applyBorder="1" applyAlignment="1">
      <alignment horizontal="right"/>
    </xf>
    <xf numFmtId="0" fontId="4" fillId="0" borderId="1" xfId="0" applyFont="1" applyBorder="1" applyAlignment="1">
      <alignment horizontal="right"/>
    </xf>
    <xf numFmtId="9" fontId="0" fillId="0" borderId="1" xfId="1" applyFont="1" applyFill="1" applyBorder="1"/>
    <xf numFmtId="0" fontId="0" fillId="0" borderId="1" xfId="0" applyBorder="1" applyAlignment="1">
      <alignment horizontal="center"/>
    </xf>
    <xf numFmtId="0" fontId="1" fillId="0" borderId="2" xfId="0" applyFont="1" applyBorder="1" applyAlignment="1">
      <alignment horizontal="center"/>
    </xf>
    <xf numFmtId="9" fontId="0" fillId="0" borderId="1" xfId="0" applyNumberFormat="1" applyBorder="1"/>
    <xf numFmtId="0" fontId="9" fillId="0" borderId="0" xfId="0" applyFont="1"/>
    <xf numFmtId="0" fontId="10" fillId="0" borderId="3" xfId="0" applyFont="1" applyBorder="1" applyAlignment="1">
      <alignment vertical="center"/>
    </xf>
    <xf numFmtId="0" fontId="8" fillId="0" borderId="4" xfId="0" applyFont="1" applyBorder="1"/>
    <xf numFmtId="0" fontId="8" fillId="0" borderId="5" xfId="0" applyFont="1" applyBorder="1"/>
    <xf numFmtId="0" fontId="8" fillId="0" borderId="0" xfId="0" applyFont="1" applyBorder="1"/>
    <xf numFmtId="0" fontId="10" fillId="0" borderId="5" xfId="0" applyFont="1" applyBorder="1" applyAlignment="1">
      <alignment horizontal="left" vertical="center" indent="1"/>
    </xf>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VS DEMAND</a:t>
            </a:r>
          </a:p>
          <a:p>
            <a:pPr>
              <a:defRPr/>
            </a:pPr>
            <a:r>
              <a:rPr lang="en-US"/>
              <a:t> </a:t>
            </a:r>
          </a:p>
        </c:rich>
      </c:tx>
      <c:layout>
        <c:manualLayout>
          <c:xMode val="edge"/>
          <c:yMode val="edge"/>
          <c:x val="0.479923447069116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Sheet1!$C$2</c:f>
              <c:strCache>
                <c:ptCount val="1"/>
                <c:pt idx="0">
                  <c:v>DEMAND(00s)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6.2367672790901135E-2"/>
                  <c:y val="-0.434483814523184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Sheet1!$B$3:$B$14</c:f>
              <c:numCache>
                <c:formatCode>General</c:formatCode>
                <c:ptCount val="12"/>
                <c:pt idx="0">
                  <c:v>450</c:v>
                </c:pt>
                <c:pt idx="1">
                  <c:v>300</c:v>
                </c:pt>
                <c:pt idx="2">
                  <c:v>440</c:v>
                </c:pt>
                <c:pt idx="3">
                  <c:v>360</c:v>
                </c:pt>
                <c:pt idx="4">
                  <c:v>290</c:v>
                </c:pt>
                <c:pt idx="5">
                  <c:v>450</c:v>
                </c:pt>
                <c:pt idx="6">
                  <c:v>340</c:v>
                </c:pt>
                <c:pt idx="7">
                  <c:v>370</c:v>
                </c:pt>
                <c:pt idx="8">
                  <c:v>500</c:v>
                </c:pt>
                <c:pt idx="9">
                  <c:v>490</c:v>
                </c:pt>
                <c:pt idx="10">
                  <c:v>430</c:v>
                </c:pt>
                <c:pt idx="11">
                  <c:v>390</c:v>
                </c:pt>
              </c:numCache>
            </c:numRef>
          </c:xVal>
          <c:yVal>
            <c:numRef>
              <c:f>Sheet1!$C$3:$C$14</c:f>
              <c:numCache>
                <c:formatCode>General</c:formatCode>
                <c:ptCount val="12"/>
                <c:pt idx="0">
                  <c:v>45</c:v>
                </c:pt>
                <c:pt idx="1">
                  <c:v>103</c:v>
                </c:pt>
                <c:pt idx="2">
                  <c:v>49</c:v>
                </c:pt>
                <c:pt idx="3">
                  <c:v>86</c:v>
                </c:pt>
                <c:pt idx="4">
                  <c:v>125</c:v>
                </c:pt>
                <c:pt idx="5">
                  <c:v>52</c:v>
                </c:pt>
                <c:pt idx="6">
                  <c:v>87</c:v>
                </c:pt>
                <c:pt idx="7">
                  <c:v>68</c:v>
                </c:pt>
                <c:pt idx="8">
                  <c:v>45</c:v>
                </c:pt>
                <c:pt idx="9">
                  <c:v>44</c:v>
                </c:pt>
                <c:pt idx="10">
                  <c:v>58</c:v>
                </c:pt>
                <c:pt idx="11">
                  <c:v>68</c:v>
                </c:pt>
              </c:numCache>
            </c:numRef>
          </c:yVal>
          <c:smooth val="0"/>
        </c:ser>
        <c:dLbls>
          <c:showLegendKey val="0"/>
          <c:showVal val="0"/>
          <c:showCatName val="0"/>
          <c:showSerName val="0"/>
          <c:showPercent val="0"/>
          <c:showBubbleSize val="0"/>
        </c:dLbls>
        <c:axId val="-2145308896"/>
        <c:axId val="-2145301280"/>
      </c:scatterChart>
      <c:valAx>
        <c:axId val="-2145308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01280"/>
        <c:crosses val="autoZero"/>
        <c:crossBetween val="midCat"/>
      </c:valAx>
      <c:valAx>
        <c:axId val="-214530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DEMAND</a:t>
                </a:r>
                <a:r>
                  <a:rPr lang="en-IN" baseline="0"/>
                  <a:t> (00s)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08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r>
              <a:rPr lang="en-US" baseline="0"/>
              <a:t> VS PRICE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6069319095611"/>
          <c:y val="0.19486111111111112"/>
          <c:w val="0.82194846172999769"/>
          <c:h val="0.65144320501603969"/>
        </c:manualLayout>
      </c:layout>
      <c:scatterChart>
        <c:scatterStyle val="lineMarker"/>
        <c:varyColors val="0"/>
        <c:ser>
          <c:idx val="0"/>
          <c:order val="0"/>
          <c:tx>
            <c:strRef>
              <c:f>Sheet1!$C$2</c:f>
              <c:strCache>
                <c:ptCount val="1"/>
                <c:pt idx="0">
                  <c:v>DEMAND(00s)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9922729332239383E-2"/>
                  <c:y val="-0.51406824146981622"/>
                </c:manualLayout>
              </c:layout>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Sheet1!$B$3:$B$14</c:f>
              <c:numCache>
                <c:formatCode>General</c:formatCode>
                <c:ptCount val="12"/>
                <c:pt idx="0">
                  <c:v>450</c:v>
                </c:pt>
                <c:pt idx="1">
                  <c:v>300</c:v>
                </c:pt>
                <c:pt idx="2">
                  <c:v>440</c:v>
                </c:pt>
                <c:pt idx="3">
                  <c:v>360</c:v>
                </c:pt>
                <c:pt idx="4">
                  <c:v>290</c:v>
                </c:pt>
                <c:pt idx="5">
                  <c:v>450</c:v>
                </c:pt>
                <c:pt idx="6">
                  <c:v>340</c:v>
                </c:pt>
                <c:pt idx="7">
                  <c:v>370</c:v>
                </c:pt>
                <c:pt idx="8">
                  <c:v>500</c:v>
                </c:pt>
                <c:pt idx="9">
                  <c:v>490</c:v>
                </c:pt>
                <c:pt idx="10">
                  <c:v>430</c:v>
                </c:pt>
                <c:pt idx="11">
                  <c:v>390</c:v>
                </c:pt>
              </c:numCache>
            </c:numRef>
          </c:xVal>
          <c:yVal>
            <c:numRef>
              <c:f>Sheet1!$C$3:$C$14</c:f>
              <c:numCache>
                <c:formatCode>General</c:formatCode>
                <c:ptCount val="12"/>
                <c:pt idx="0">
                  <c:v>45</c:v>
                </c:pt>
                <c:pt idx="1">
                  <c:v>103</c:v>
                </c:pt>
                <c:pt idx="2">
                  <c:v>49</c:v>
                </c:pt>
                <c:pt idx="3">
                  <c:v>86</c:v>
                </c:pt>
                <c:pt idx="4">
                  <c:v>125</c:v>
                </c:pt>
                <c:pt idx="5">
                  <c:v>52</c:v>
                </c:pt>
                <c:pt idx="6">
                  <c:v>87</c:v>
                </c:pt>
                <c:pt idx="7">
                  <c:v>68</c:v>
                </c:pt>
                <c:pt idx="8">
                  <c:v>45</c:v>
                </c:pt>
                <c:pt idx="9">
                  <c:v>44</c:v>
                </c:pt>
                <c:pt idx="10">
                  <c:v>58</c:v>
                </c:pt>
                <c:pt idx="11">
                  <c:v>68</c:v>
                </c:pt>
              </c:numCache>
            </c:numRef>
          </c:yVal>
          <c:smooth val="0"/>
        </c:ser>
        <c:dLbls>
          <c:showLegendKey val="0"/>
          <c:showVal val="0"/>
          <c:showCatName val="0"/>
          <c:showSerName val="0"/>
          <c:showPercent val="0"/>
          <c:showBubbleSize val="0"/>
        </c:dLbls>
        <c:axId val="-2145314880"/>
        <c:axId val="-2145314336"/>
      </c:scatterChart>
      <c:valAx>
        <c:axId val="-214531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14336"/>
        <c:crosses val="autoZero"/>
        <c:crossBetween val="midCat"/>
      </c:valAx>
      <c:valAx>
        <c:axId val="-214531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DEMAND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14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DEMAND</a:t>
            </a:r>
            <a:r>
              <a:rPr lang="en-IN" baseline="0"/>
              <a:t> vs PRICE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Sheet1!$C$2</c:f>
              <c:strCache>
                <c:ptCount val="1"/>
                <c:pt idx="0">
                  <c:v>DEMAND(00s)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6.0729658792650916E-2"/>
                  <c:y val="-0.431971055701370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Sheet1!$B$3:$B$14</c:f>
              <c:numCache>
                <c:formatCode>General</c:formatCode>
                <c:ptCount val="12"/>
                <c:pt idx="0">
                  <c:v>450</c:v>
                </c:pt>
                <c:pt idx="1">
                  <c:v>300</c:v>
                </c:pt>
                <c:pt idx="2">
                  <c:v>440</c:v>
                </c:pt>
                <c:pt idx="3">
                  <c:v>360</c:v>
                </c:pt>
                <c:pt idx="4">
                  <c:v>290</c:v>
                </c:pt>
                <c:pt idx="5">
                  <c:v>450</c:v>
                </c:pt>
                <c:pt idx="6">
                  <c:v>340</c:v>
                </c:pt>
                <c:pt idx="7">
                  <c:v>370</c:v>
                </c:pt>
                <c:pt idx="8">
                  <c:v>500</c:v>
                </c:pt>
                <c:pt idx="9">
                  <c:v>490</c:v>
                </c:pt>
                <c:pt idx="10">
                  <c:v>430</c:v>
                </c:pt>
                <c:pt idx="11">
                  <c:v>390</c:v>
                </c:pt>
              </c:numCache>
            </c:numRef>
          </c:xVal>
          <c:yVal>
            <c:numRef>
              <c:f>Sheet1!$C$3:$C$14</c:f>
              <c:numCache>
                <c:formatCode>General</c:formatCode>
                <c:ptCount val="12"/>
                <c:pt idx="0">
                  <c:v>45</c:v>
                </c:pt>
                <c:pt idx="1">
                  <c:v>103</c:v>
                </c:pt>
                <c:pt idx="2">
                  <c:v>49</c:v>
                </c:pt>
                <c:pt idx="3">
                  <c:v>86</c:v>
                </c:pt>
                <c:pt idx="4">
                  <c:v>125</c:v>
                </c:pt>
                <c:pt idx="5">
                  <c:v>52</c:v>
                </c:pt>
                <c:pt idx="6">
                  <c:v>87</c:v>
                </c:pt>
                <c:pt idx="7">
                  <c:v>68</c:v>
                </c:pt>
                <c:pt idx="8">
                  <c:v>45</c:v>
                </c:pt>
                <c:pt idx="9">
                  <c:v>44</c:v>
                </c:pt>
                <c:pt idx="10">
                  <c:v>58</c:v>
                </c:pt>
                <c:pt idx="11">
                  <c:v>68</c:v>
                </c:pt>
              </c:numCache>
            </c:numRef>
          </c:yVal>
          <c:smooth val="0"/>
        </c:ser>
        <c:dLbls>
          <c:showLegendKey val="0"/>
          <c:showVal val="0"/>
          <c:showCatName val="0"/>
          <c:showSerName val="0"/>
          <c:showPercent val="0"/>
          <c:showBubbleSize val="0"/>
        </c:dLbls>
        <c:axId val="-2145311616"/>
        <c:axId val="-2145311072"/>
      </c:scatterChart>
      <c:valAx>
        <c:axId val="-2145311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11072"/>
        <c:crosses val="autoZero"/>
        <c:crossBetween val="midCat"/>
      </c:valAx>
      <c:valAx>
        <c:axId val="-214531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DEMAND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11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502920</xdr:colOff>
      <xdr:row>26</xdr:row>
      <xdr:rowOff>171450</xdr:rowOff>
    </xdr:from>
    <xdr:to>
      <xdr:col>10</xdr:col>
      <xdr:colOff>586740</xdr:colOff>
      <xdr:row>39</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449580</xdr:colOff>
      <xdr:row>88</xdr:row>
      <xdr:rowOff>80010</xdr:rowOff>
    </xdr:from>
    <xdr:to>
      <xdr:col>11</xdr:col>
      <xdr:colOff>198120</xdr:colOff>
      <xdr:row>103</xdr:row>
      <xdr:rowOff>49530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122</xdr:row>
      <xdr:rowOff>64770</xdr:rowOff>
    </xdr:from>
    <xdr:to>
      <xdr:col>10</xdr:col>
      <xdr:colOff>274320</xdr:colOff>
      <xdr:row>137</xdr:row>
      <xdr:rowOff>49530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68CE893-7E41-4FFB-B452-14A02CBF58FF}">
  <header guid="{568CE893-7E41-4FFB-B452-14A02CBF58FF}" dateTime="2023-12-14T11:12:23" maxSheetId="2" userName="Rachit"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2"/>
  <sheetViews>
    <sheetView tabSelected="1" workbookViewId="0">
      <selection activeCell="D12" sqref="D12"/>
    </sheetView>
  </sheetViews>
  <sheetFormatPr defaultRowHeight="14.4"/>
  <cols>
    <col min="1" max="1" width="15" customWidth="1"/>
    <col min="2" max="2" width="30.88671875" customWidth="1"/>
    <col min="3" max="3" width="15.44140625" customWidth="1"/>
    <col min="4" max="4" width="19.44140625" customWidth="1"/>
    <col min="6" max="6" width="9.88671875" customWidth="1"/>
  </cols>
  <sheetData>
    <row r="1" spans="1:18" ht="14.4" customHeight="1"/>
    <row r="2" spans="1:18">
      <c r="A2" s="1" t="s">
        <v>0</v>
      </c>
      <c r="B2" s="1" t="s">
        <v>1</v>
      </c>
      <c r="C2" s="1" t="s">
        <v>2</v>
      </c>
    </row>
    <row r="3" spans="1:18">
      <c r="A3" s="2">
        <v>1</v>
      </c>
      <c r="B3" s="2">
        <v>450</v>
      </c>
      <c r="C3" s="2">
        <v>45</v>
      </c>
    </row>
    <row r="4" spans="1:18">
      <c r="A4" s="2">
        <v>2</v>
      </c>
      <c r="B4" s="2">
        <v>300</v>
      </c>
      <c r="C4" s="2">
        <v>103</v>
      </c>
    </row>
    <row r="5" spans="1:18" ht="15" thickBot="1">
      <c r="A5" s="2">
        <v>3</v>
      </c>
      <c r="B5" s="2">
        <v>440</v>
      </c>
      <c r="C5" s="2">
        <v>49</v>
      </c>
    </row>
    <row r="6" spans="1:18">
      <c r="A6" s="2">
        <v>4</v>
      </c>
      <c r="B6" s="2">
        <v>360</v>
      </c>
      <c r="C6" s="2">
        <v>86</v>
      </c>
      <c r="E6" s="21" t="s">
        <v>3</v>
      </c>
      <c r="F6" s="22"/>
      <c r="G6" s="22"/>
      <c r="H6" s="22"/>
      <c r="I6" s="22"/>
      <c r="J6" s="22"/>
      <c r="K6" s="22"/>
      <c r="L6" s="22"/>
      <c r="M6" s="22"/>
      <c r="N6" s="22"/>
      <c r="O6" s="22"/>
      <c r="P6" s="22"/>
      <c r="Q6" s="22"/>
      <c r="R6" s="28"/>
    </row>
    <row r="7" spans="1:18">
      <c r="A7" s="2">
        <v>5</v>
      </c>
      <c r="B7" s="2">
        <v>290</v>
      </c>
      <c r="C7" s="2">
        <v>125</v>
      </c>
      <c r="E7" s="23"/>
      <c r="F7" s="24"/>
      <c r="G7" s="24"/>
      <c r="H7" s="24"/>
      <c r="I7" s="24"/>
      <c r="J7" s="24"/>
      <c r="K7" s="24"/>
      <c r="L7" s="24"/>
      <c r="M7" s="24"/>
      <c r="N7" s="24"/>
      <c r="O7" s="24"/>
      <c r="P7" s="24"/>
      <c r="Q7" s="24"/>
      <c r="R7" s="29"/>
    </row>
    <row r="8" spans="1:18">
      <c r="A8" s="2">
        <v>6</v>
      </c>
      <c r="B8" s="2">
        <v>450</v>
      </c>
      <c r="C8" s="2">
        <v>52</v>
      </c>
      <c r="E8" s="25" t="s">
        <v>4</v>
      </c>
      <c r="F8" s="24"/>
      <c r="G8" s="24"/>
      <c r="H8" s="24"/>
      <c r="I8" s="24"/>
      <c r="J8" s="24"/>
      <c r="K8" s="24"/>
      <c r="L8" s="24"/>
      <c r="M8" s="24"/>
      <c r="N8" s="24"/>
      <c r="O8" s="24"/>
      <c r="P8" s="24"/>
      <c r="Q8" s="24"/>
      <c r="R8" s="29"/>
    </row>
    <row r="9" spans="1:18">
      <c r="A9" s="2">
        <v>7</v>
      </c>
      <c r="B9" s="2">
        <v>340</v>
      </c>
      <c r="C9" s="2">
        <v>87</v>
      </c>
      <c r="E9" s="25" t="s">
        <v>5</v>
      </c>
      <c r="F9" s="24"/>
      <c r="G9" s="24"/>
      <c r="H9" s="24"/>
      <c r="I9" s="24"/>
      <c r="J9" s="24"/>
      <c r="K9" s="24"/>
      <c r="L9" s="24"/>
      <c r="M9" s="24"/>
      <c r="N9" s="24"/>
      <c r="O9" s="24"/>
      <c r="P9" s="24"/>
      <c r="Q9" s="24"/>
      <c r="R9" s="29"/>
    </row>
    <row r="10" spans="1:18">
      <c r="A10" s="2">
        <v>8</v>
      </c>
      <c r="B10" s="2">
        <v>370</v>
      </c>
      <c r="C10" s="2">
        <v>68</v>
      </c>
      <c r="E10" s="25" t="s">
        <v>6</v>
      </c>
      <c r="F10" s="24"/>
      <c r="G10" s="24"/>
      <c r="H10" s="24"/>
      <c r="I10" s="24"/>
      <c r="J10" s="24"/>
      <c r="K10" s="24"/>
      <c r="L10" s="24"/>
      <c r="M10" s="24"/>
      <c r="N10" s="24"/>
      <c r="O10" s="24"/>
      <c r="P10" s="24"/>
      <c r="Q10" s="24"/>
      <c r="R10" s="29"/>
    </row>
    <row r="11" spans="1:18" ht="15" thickBot="1">
      <c r="A11" s="2">
        <v>9</v>
      </c>
      <c r="B11" s="2">
        <v>500</v>
      </c>
      <c r="C11" s="2">
        <v>45</v>
      </c>
      <c r="E11" s="26"/>
      <c r="F11" s="27"/>
      <c r="G11" s="27"/>
      <c r="H11" s="27"/>
      <c r="I11" s="27"/>
      <c r="J11" s="27"/>
      <c r="K11" s="27"/>
      <c r="L11" s="27"/>
      <c r="M11" s="27"/>
      <c r="N11" s="27"/>
      <c r="O11" s="27"/>
      <c r="P11" s="27"/>
      <c r="Q11" s="27"/>
      <c r="R11" s="30"/>
    </row>
    <row r="12" spans="1:18">
      <c r="A12" s="2">
        <v>10</v>
      </c>
      <c r="B12" s="2">
        <v>490</v>
      </c>
      <c r="C12" s="2">
        <v>44</v>
      </c>
    </row>
    <row r="13" spans="1:18">
      <c r="A13" s="2">
        <v>11</v>
      </c>
      <c r="B13" s="2">
        <v>430</v>
      </c>
      <c r="C13" s="2">
        <v>58</v>
      </c>
    </row>
    <row r="14" spans="1:18">
      <c r="A14" s="2">
        <v>12</v>
      </c>
      <c r="B14" s="2">
        <v>390</v>
      </c>
      <c r="C14" s="2">
        <v>68</v>
      </c>
    </row>
    <row r="15" spans="1:18">
      <c r="C15" t="s">
        <v>7</v>
      </c>
    </row>
    <row r="17" spans="1:14">
      <c r="A17" s="5" t="s">
        <v>9</v>
      </c>
      <c r="B17" t="s">
        <v>54</v>
      </c>
    </row>
    <row r="19" spans="1:14" ht="15.6">
      <c r="A19" s="8" t="s">
        <v>16</v>
      </c>
      <c r="B19" s="9"/>
      <c r="C19" s="9"/>
    </row>
    <row r="24" spans="1:14">
      <c r="A24" s="5" t="s">
        <v>9</v>
      </c>
      <c r="B24" s="31" t="s">
        <v>8</v>
      </c>
      <c r="C24" s="31"/>
      <c r="D24" s="31"/>
    </row>
    <row r="25" spans="1:14">
      <c r="A25" s="5" t="s">
        <v>9</v>
      </c>
      <c r="B25" s="31" t="s">
        <v>18</v>
      </c>
      <c r="C25" s="31"/>
      <c r="D25" s="31"/>
      <c r="G25" s="3"/>
      <c r="H25" s="3"/>
      <c r="I25" s="3"/>
      <c r="J25" s="3"/>
    </row>
    <row r="26" spans="1:14" ht="17.399999999999999">
      <c r="A26" s="5" t="s">
        <v>9</v>
      </c>
      <c r="B26" s="4" t="s">
        <v>10</v>
      </c>
    </row>
    <row r="27" spans="1:14">
      <c r="A27" s="5"/>
    </row>
    <row r="28" spans="1:14" ht="15.6">
      <c r="A28" s="8" t="s">
        <v>29</v>
      </c>
    </row>
    <row r="29" spans="1:14">
      <c r="A29" s="6" t="s">
        <v>12</v>
      </c>
      <c r="B29" s="6" t="s">
        <v>11</v>
      </c>
      <c r="C29" s="6"/>
    </row>
    <row r="30" spans="1:14">
      <c r="A30" s="6" t="s">
        <v>13</v>
      </c>
      <c r="B30" s="6" t="s">
        <v>14</v>
      </c>
      <c r="C30" s="7">
        <v>211.31</v>
      </c>
    </row>
    <row r="31" spans="1:14">
      <c r="A31" s="6"/>
      <c r="B31" s="6" t="s">
        <v>15</v>
      </c>
      <c r="C31" s="7">
        <v>-0.35460000000000003</v>
      </c>
      <c r="K31" s="3"/>
      <c r="L31" s="3"/>
      <c r="M31" s="3"/>
      <c r="N31" s="3"/>
    </row>
    <row r="32" spans="1:14" ht="17.399999999999999" customHeight="1"/>
    <row r="42" spans="1:2">
      <c r="A42" t="s">
        <v>37</v>
      </c>
    </row>
    <row r="44" spans="1:2">
      <c r="A44" s="10" t="s">
        <v>17</v>
      </c>
      <c r="B44" s="6" t="s">
        <v>22</v>
      </c>
    </row>
    <row r="45" spans="1:2">
      <c r="A45" s="11">
        <v>450</v>
      </c>
      <c r="B45" s="12">
        <f>$C$31*A45+$C$30</f>
        <v>51.739999999999981</v>
      </c>
    </row>
    <row r="46" spans="1:2">
      <c r="A46" s="11">
        <v>300</v>
      </c>
      <c r="B46" s="12">
        <f t="shared" ref="B46:B56" si="0">$C$31*A46+$C$30</f>
        <v>104.92999999999999</v>
      </c>
    </row>
    <row r="47" spans="1:2">
      <c r="A47" s="11">
        <v>440</v>
      </c>
      <c r="B47" s="12">
        <f t="shared" si="0"/>
        <v>55.286000000000001</v>
      </c>
    </row>
    <row r="48" spans="1:2">
      <c r="A48" s="11">
        <v>360</v>
      </c>
      <c r="B48" s="12">
        <f t="shared" si="0"/>
        <v>83.653999999999996</v>
      </c>
    </row>
    <row r="49" spans="1:4">
      <c r="A49" s="11">
        <v>290</v>
      </c>
      <c r="B49" s="12">
        <f t="shared" si="0"/>
        <v>108.476</v>
      </c>
    </row>
    <row r="50" spans="1:4">
      <c r="A50" s="11">
        <v>450</v>
      </c>
      <c r="B50" s="12">
        <f t="shared" si="0"/>
        <v>51.739999999999981</v>
      </c>
    </row>
    <row r="51" spans="1:4">
      <c r="A51" s="11">
        <v>340</v>
      </c>
      <c r="B51" s="12">
        <f t="shared" si="0"/>
        <v>90.745999999999995</v>
      </c>
    </row>
    <row r="52" spans="1:4">
      <c r="A52" s="11">
        <v>370</v>
      </c>
      <c r="B52" s="12">
        <f t="shared" si="0"/>
        <v>80.108000000000004</v>
      </c>
    </row>
    <row r="53" spans="1:4">
      <c r="A53" s="11">
        <v>500</v>
      </c>
      <c r="B53" s="12">
        <f t="shared" si="0"/>
        <v>34.009999999999991</v>
      </c>
    </row>
    <row r="54" spans="1:4">
      <c r="A54" s="11">
        <v>490</v>
      </c>
      <c r="B54" s="12">
        <f t="shared" si="0"/>
        <v>37.555999999999983</v>
      </c>
    </row>
    <row r="55" spans="1:4">
      <c r="A55" s="11">
        <v>430</v>
      </c>
      <c r="B55" s="12">
        <f t="shared" si="0"/>
        <v>58.831999999999994</v>
      </c>
    </row>
    <row r="56" spans="1:4">
      <c r="A56" s="11">
        <v>390</v>
      </c>
      <c r="B56" s="12">
        <f t="shared" si="0"/>
        <v>73.015999999999991</v>
      </c>
    </row>
    <row r="57" spans="1:4">
      <c r="B57" t="s">
        <v>19</v>
      </c>
    </row>
    <row r="58" spans="1:4">
      <c r="B58" t="s">
        <v>20</v>
      </c>
      <c r="D58" t="s">
        <v>55</v>
      </c>
    </row>
    <row r="59" spans="1:4">
      <c r="B59" s="4" t="s">
        <v>21</v>
      </c>
    </row>
    <row r="60" spans="1:4">
      <c r="B60" t="s">
        <v>26</v>
      </c>
    </row>
    <row r="66" spans="1:4">
      <c r="A66" s="10" t="s">
        <v>17</v>
      </c>
      <c r="B66" s="6" t="s">
        <v>25</v>
      </c>
      <c r="C66" s="6" t="s">
        <v>24</v>
      </c>
      <c r="D66" s="6" t="s">
        <v>23</v>
      </c>
    </row>
    <row r="67" spans="1:4">
      <c r="A67" s="11">
        <v>450</v>
      </c>
      <c r="B67" s="12">
        <f>$C$31*A67+$C$30</f>
        <v>51.739999999999981</v>
      </c>
      <c r="C67" s="2">
        <v>45</v>
      </c>
      <c r="D67" s="13">
        <f t="shared" ref="D67:D78" si="1">ABS(B67-C67)/C67</f>
        <v>0.14977777777777734</v>
      </c>
    </row>
    <row r="68" spans="1:4">
      <c r="A68" s="11">
        <v>300</v>
      </c>
      <c r="B68" s="12">
        <f t="shared" ref="B68:B78" si="2">$C$31*A68+$C$30</f>
        <v>104.92999999999999</v>
      </c>
      <c r="C68" s="2">
        <v>103</v>
      </c>
      <c r="D68" s="13">
        <f t="shared" si="1"/>
        <v>1.8737864077669832E-2</v>
      </c>
    </row>
    <row r="69" spans="1:4">
      <c r="A69" s="11">
        <v>440</v>
      </c>
      <c r="B69" s="12">
        <f t="shared" si="2"/>
        <v>55.286000000000001</v>
      </c>
      <c r="C69" s="2">
        <v>49</v>
      </c>
      <c r="D69" s="13">
        <f t="shared" si="1"/>
        <v>0.12828571428571431</v>
      </c>
    </row>
    <row r="70" spans="1:4">
      <c r="A70" s="11">
        <v>360</v>
      </c>
      <c r="B70" s="12">
        <f t="shared" si="2"/>
        <v>83.653999999999996</v>
      </c>
      <c r="C70" s="2">
        <v>86</v>
      </c>
      <c r="D70" s="13">
        <f t="shared" si="1"/>
        <v>2.7279069767441901E-2</v>
      </c>
    </row>
    <row r="71" spans="1:4">
      <c r="A71" s="11">
        <v>290</v>
      </c>
      <c r="B71" s="12">
        <f t="shared" si="2"/>
        <v>108.476</v>
      </c>
      <c r="C71" s="2">
        <v>125</v>
      </c>
      <c r="D71" s="13">
        <f t="shared" si="1"/>
        <v>0.132192</v>
      </c>
    </row>
    <row r="72" spans="1:4">
      <c r="A72" s="11">
        <v>450</v>
      </c>
      <c r="B72" s="12">
        <f t="shared" si="2"/>
        <v>51.739999999999981</v>
      </c>
      <c r="C72" s="2">
        <v>52</v>
      </c>
      <c r="D72" s="13">
        <f t="shared" si="1"/>
        <v>5.0000000000003713E-3</v>
      </c>
    </row>
    <row r="73" spans="1:4">
      <c r="A73" s="11">
        <v>340</v>
      </c>
      <c r="B73" s="12">
        <f t="shared" si="2"/>
        <v>90.745999999999995</v>
      </c>
      <c r="C73" s="2">
        <v>87</v>
      </c>
      <c r="D73" s="13">
        <f t="shared" si="1"/>
        <v>4.3057471264367757E-2</v>
      </c>
    </row>
    <row r="74" spans="1:4">
      <c r="A74" s="11">
        <v>370</v>
      </c>
      <c r="B74" s="12">
        <f t="shared" si="2"/>
        <v>80.108000000000004</v>
      </c>
      <c r="C74" s="2">
        <v>68</v>
      </c>
      <c r="D74" s="13">
        <f t="shared" si="1"/>
        <v>0.17805882352941182</v>
      </c>
    </row>
    <row r="75" spans="1:4">
      <c r="A75" s="11">
        <v>500</v>
      </c>
      <c r="B75" s="12">
        <f t="shared" si="2"/>
        <v>34.009999999999991</v>
      </c>
      <c r="C75" s="2">
        <v>45</v>
      </c>
      <c r="D75" s="13">
        <f t="shared" si="1"/>
        <v>0.24422222222222242</v>
      </c>
    </row>
    <row r="76" spans="1:4">
      <c r="A76" s="11">
        <v>490</v>
      </c>
      <c r="B76" s="12">
        <f t="shared" si="2"/>
        <v>37.555999999999983</v>
      </c>
      <c r="C76" s="2">
        <v>44</v>
      </c>
      <c r="D76" s="13">
        <f t="shared" si="1"/>
        <v>0.14645454545454584</v>
      </c>
    </row>
    <row r="77" spans="1:4">
      <c r="A77" s="11">
        <v>430</v>
      </c>
      <c r="B77" s="12">
        <f t="shared" si="2"/>
        <v>58.831999999999994</v>
      </c>
      <c r="C77" s="2">
        <v>58</v>
      </c>
      <c r="D77" s="13">
        <f t="shared" si="1"/>
        <v>1.4344827586206787E-2</v>
      </c>
    </row>
    <row r="78" spans="1:4">
      <c r="A78" s="11">
        <v>390</v>
      </c>
      <c r="B78" s="12">
        <f t="shared" si="2"/>
        <v>73.015999999999991</v>
      </c>
      <c r="C78" s="2">
        <v>68</v>
      </c>
      <c r="D78" s="13">
        <f t="shared" si="1"/>
        <v>7.3764705882352816E-2</v>
      </c>
    </row>
    <row r="79" spans="1:4">
      <c r="C79" s="6" t="s">
        <v>27</v>
      </c>
      <c r="D79" s="19">
        <f>AVERAGE(D67:D78)</f>
        <v>9.6764585153975916E-2</v>
      </c>
    </row>
    <row r="81" spans="1:3">
      <c r="A81" s="5" t="s">
        <v>9</v>
      </c>
    </row>
    <row r="83" spans="1:3">
      <c r="B83" t="s">
        <v>28</v>
      </c>
    </row>
    <row r="89" spans="1:3" ht="15.6">
      <c r="A89" s="8" t="s">
        <v>30</v>
      </c>
    </row>
    <row r="90" spans="1:3">
      <c r="A90" s="6" t="s">
        <v>12</v>
      </c>
      <c r="B90" s="6" t="s">
        <v>32</v>
      </c>
      <c r="C90" s="6"/>
    </row>
    <row r="91" spans="1:3">
      <c r="A91" s="6" t="s">
        <v>31</v>
      </c>
      <c r="B91" s="6" t="s">
        <v>33</v>
      </c>
      <c r="C91" s="14">
        <v>5871064</v>
      </c>
    </row>
    <row r="92" spans="1:3">
      <c r="A92" s="6"/>
      <c r="B92" s="6" t="s">
        <v>34</v>
      </c>
      <c r="C92" s="15">
        <v>-1.9079999999999999</v>
      </c>
    </row>
    <row r="103" spans="1:4">
      <c r="A103" t="s">
        <v>35</v>
      </c>
      <c r="B103" t="s">
        <v>36</v>
      </c>
    </row>
    <row r="106" spans="1:4">
      <c r="A106" s="10" t="s">
        <v>17</v>
      </c>
      <c r="B106" s="6" t="s">
        <v>38</v>
      </c>
      <c r="C106" s="6" t="s">
        <v>39</v>
      </c>
      <c r="D106" s="6" t="s">
        <v>40</v>
      </c>
    </row>
    <row r="107" spans="1:4">
      <c r="A107" s="11">
        <v>450</v>
      </c>
      <c r="B107" s="12">
        <f>C91*A107^C92</f>
        <v>50.861286169919921</v>
      </c>
      <c r="C107" s="2">
        <v>45</v>
      </c>
      <c r="D107" s="13">
        <f>ABS(B107-C107)/C107</f>
        <v>0.13025080377599826</v>
      </c>
    </row>
    <row r="108" spans="1:4">
      <c r="A108" s="11">
        <v>300</v>
      </c>
      <c r="B108" s="12">
        <f t="shared" ref="B108:B118" si="3">$C$91*A108^$C$92</f>
        <v>110.2476803704582</v>
      </c>
      <c r="C108" s="2">
        <v>103</v>
      </c>
      <c r="D108" s="13">
        <f t="shared" ref="D108:D118" si="4">ABS(B108-C108)/C108</f>
        <v>7.0365828839399985E-2</v>
      </c>
    </row>
    <row r="109" spans="1:4">
      <c r="A109" s="11">
        <v>440</v>
      </c>
      <c r="B109" s="12">
        <f t="shared" si="3"/>
        <v>53.089557787712614</v>
      </c>
      <c r="C109" s="2">
        <v>49</v>
      </c>
      <c r="D109" s="13">
        <f t="shared" si="4"/>
        <v>8.3460363014543154E-2</v>
      </c>
    </row>
    <row r="110" spans="1:4">
      <c r="A110" s="11">
        <v>360</v>
      </c>
      <c r="B110" s="12">
        <f t="shared" si="3"/>
        <v>77.85592038588905</v>
      </c>
      <c r="C110" s="2">
        <v>86</v>
      </c>
      <c r="D110" s="13">
        <f t="shared" si="4"/>
        <v>9.4698600164080812E-2</v>
      </c>
    </row>
    <row r="111" spans="1:4">
      <c r="A111" s="11">
        <v>290</v>
      </c>
      <c r="B111" s="12">
        <f t="shared" si="3"/>
        <v>117.61465381582187</v>
      </c>
      <c r="C111" s="2">
        <v>125</v>
      </c>
      <c r="D111" s="13">
        <f t="shared" si="4"/>
        <v>5.9082769473425063E-2</v>
      </c>
    </row>
    <row r="112" spans="1:4">
      <c r="A112" s="11">
        <v>450</v>
      </c>
      <c r="B112" s="12">
        <f t="shared" si="3"/>
        <v>50.861286169919921</v>
      </c>
      <c r="C112" s="2">
        <v>52</v>
      </c>
      <c r="D112" s="13">
        <f t="shared" si="4"/>
        <v>2.1898342886155355E-2</v>
      </c>
    </row>
    <row r="113" spans="1:4">
      <c r="A113" s="11">
        <v>340</v>
      </c>
      <c r="B113" s="12">
        <f t="shared" si="3"/>
        <v>86.827049006961417</v>
      </c>
      <c r="C113" s="2">
        <v>87</v>
      </c>
      <c r="D113" s="13">
        <f t="shared" si="4"/>
        <v>1.9879424487193459E-3</v>
      </c>
    </row>
    <row r="114" spans="1:4">
      <c r="A114" s="11">
        <v>370</v>
      </c>
      <c r="B114" s="12">
        <f t="shared" si="3"/>
        <v>73.890384263545585</v>
      </c>
      <c r="C114" s="2">
        <v>68</v>
      </c>
      <c r="D114" s="13">
        <f t="shared" si="4"/>
        <v>8.6623297993317416E-2</v>
      </c>
    </row>
    <row r="115" spans="1:4">
      <c r="A115" s="11">
        <v>500</v>
      </c>
      <c r="B115" s="12">
        <f t="shared" si="3"/>
        <v>41.59891911995917</v>
      </c>
      <c r="C115" s="2">
        <v>45</v>
      </c>
      <c r="D115" s="13">
        <f t="shared" si="4"/>
        <v>7.5579575112018446E-2</v>
      </c>
    </row>
    <row r="116" spans="1:4">
      <c r="A116" s="11">
        <v>490</v>
      </c>
      <c r="B116" s="12">
        <f t="shared" si="3"/>
        <v>43.233728796663705</v>
      </c>
      <c r="C116" s="2">
        <v>44</v>
      </c>
      <c r="D116" s="13">
        <f t="shared" si="4"/>
        <v>1.7415254621279432E-2</v>
      </c>
    </row>
    <row r="117" spans="1:4">
      <c r="A117" s="11">
        <v>430</v>
      </c>
      <c r="B117" s="12">
        <f t="shared" si="3"/>
        <v>55.470106712335337</v>
      </c>
      <c r="C117" s="2">
        <v>58</v>
      </c>
      <c r="D117" s="13">
        <f t="shared" si="4"/>
        <v>4.3618849787321778E-2</v>
      </c>
    </row>
    <row r="118" spans="1:4">
      <c r="A118" s="11">
        <v>390</v>
      </c>
      <c r="B118" s="12">
        <f t="shared" si="3"/>
        <v>66.829089531318985</v>
      </c>
      <c r="C118" s="2">
        <v>68</v>
      </c>
      <c r="D118" s="13">
        <f t="shared" si="4"/>
        <v>1.7219271598250221E-2</v>
      </c>
    </row>
    <row r="119" spans="1:4">
      <c r="C119" s="6" t="s">
        <v>41</v>
      </c>
      <c r="D119" s="16">
        <f>AVERAGE(D107:D118)</f>
        <v>5.8516741642875771E-2</v>
      </c>
    </row>
    <row r="124" spans="1:4">
      <c r="B124" t="s">
        <v>42</v>
      </c>
    </row>
    <row r="127" spans="1:4" ht="15.6">
      <c r="A127" s="8" t="s">
        <v>43</v>
      </c>
    </row>
    <row r="128" spans="1:4">
      <c r="A128" s="6" t="s">
        <v>45</v>
      </c>
      <c r="B128" s="6" t="s">
        <v>46</v>
      </c>
      <c r="C128" s="6"/>
    </row>
    <row r="129" spans="1:4">
      <c r="A129" s="6" t="s">
        <v>44</v>
      </c>
      <c r="B129" s="6" t="s">
        <v>47</v>
      </c>
      <c r="C129" s="7">
        <v>466.51</v>
      </c>
    </row>
    <row r="130" spans="1:4">
      <c r="A130" s="6"/>
      <c r="B130" s="6" t="s">
        <v>48</v>
      </c>
      <c r="C130" s="7">
        <v>-5.0000000000000001E-3</v>
      </c>
    </row>
    <row r="137" spans="1:4">
      <c r="A137" t="s">
        <v>35</v>
      </c>
      <c r="B137" t="s">
        <v>36</v>
      </c>
    </row>
    <row r="140" spans="1:4">
      <c r="A140" s="10" t="s">
        <v>17</v>
      </c>
      <c r="B140" s="17" t="s">
        <v>49</v>
      </c>
      <c r="C140" s="6" t="s">
        <v>39</v>
      </c>
      <c r="D140" s="6" t="s">
        <v>50</v>
      </c>
    </row>
    <row r="141" spans="1:4">
      <c r="A141" s="11">
        <v>450</v>
      </c>
      <c r="B141" s="12">
        <f>$C$129*EXP($C$130*A141)</f>
        <v>49.169792250355329</v>
      </c>
      <c r="C141" s="2">
        <v>45</v>
      </c>
      <c r="D141" s="13">
        <f>ABS(B141-C141)/C141</f>
        <v>9.2662050007896193E-2</v>
      </c>
    </row>
    <row r="142" spans="1:4">
      <c r="A142" s="11">
        <v>300</v>
      </c>
      <c r="B142" s="12">
        <f t="shared" ref="B142:B152" si="5">$C$129*EXP($C$130*A142)</f>
        <v>104.09245101084399</v>
      </c>
      <c r="C142" s="2">
        <v>103</v>
      </c>
      <c r="D142" s="13">
        <f t="shared" ref="D142:D152" si="6">ABS(B142-C142)/C142</f>
        <v>1.0606320493630948E-2</v>
      </c>
    </row>
    <row r="143" spans="1:4">
      <c r="A143" s="11">
        <v>440</v>
      </c>
      <c r="B143" s="12">
        <f t="shared" si="5"/>
        <v>51.69078140761237</v>
      </c>
      <c r="C143" s="2">
        <v>49</v>
      </c>
      <c r="D143" s="13">
        <f t="shared" si="6"/>
        <v>5.4913906277803466E-2</v>
      </c>
    </row>
    <row r="144" spans="1:4">
      <c r="A144" s="11">
        <v>360</v>
      </c>
      <c r="B144" s="12">
        <f t="shared" si="5"/>
        <v>77.113584344252331</v>
      </c>
      <c r="C144" s="2">
        <v>86</v>
      </c>
      <c r="D144" s="13">
        <f t="shared" si="6"/>
        <v>0.10333041460171709</v>
      </c>
    </row>
    <row r="145" spans="1:4">
      <c r="A145" s="11">
        <v>290</v>
      </c>
      <c r="B145" s="12">
        <f t="shared" si="5"/>
        <v>109.42938509863754</v>
      </c>
      <c r="C145" s="2">
        <v>125</v>
      </c>
      <c r="D145" s="13">
        <f t="shared" si="6"/>
        <v>0.12456491921089968</v>
      </c>
    </row>
    <row r="146" spans="1:4">
      <c r="A146" s="11">
        <v>450</v>
      </c>
      <c r="B146" s="12">
        <f t="shared" si="5"/>
        <v>49.169792250355329</v>
      </c>
      <c r="C146" s="2">
        <v>52</v>
      </c>
      <c r="D146" s="13">
        <f t="shared" si="6"/>
        <v>5.4427072108551369E-2</v>
      </c>
    </row>
    <row r="147" spans="1:4">
      <c r="A147" s="11">
        <v>340</v>
      </c>
      <c r="B147" s="12">
        <f t="shared" si="5"/>
        <v>85.223690805841244</v>
      </c>
      <c r="C147" s="2">
        <v>87</v>
      </c>
      <c r="D147" s="13">
        <f t="shared" si="6"/>
        <v>2.0417347059296046E-2</v>
      </c>
    </row>
    <row r="148" spans="1:4">
      <c r="A148" s="11">
        <v>370</v>
      </c>
      <c r="B148" s="12">
        <f t="shared" si="5"/>
        <v>73.352710456970414</v>
      </c>
      <c r="C148" s="2">
        <v>68</v>
      </c>
      <c r="D148" s="13">
        <f t="shared" si="6"/>
        <v>7.8716330249564911E-2</v>
      </c>
    </row>
    <row r="149" spans="1:4">
      <c r="A149" s="11">
        <v>500</v>
      </c>
      <c r="B149" s="12">
        <f t="shared" si="5"/>
        <v>38.293472708035026</v>
      </c>
      <c r="C149" s="2">
        <v>45</v>
      </c>
      <c r="D149" s="13">
        <f t="shared" si="6"/>
        <v>0.14903393982144386</v>
      </c>
    </row>
    <row r="150" spans="1:4">
      <c r="A150" s="11">
        <v>490</v>
      </c>
      <c r="B150" s="12">
        <f t="shared" si="5"/>
        <v>40.256821037821332</v>
      </c>
      <c r="C150" s="2">
        <v>44</v>
      </c>
      <c r="D150" s="13">
        <f t="shared" si="6"/>
        <v>8.5072249140424272E-2</v>
      </c>
    </row>
    <row r="151" spans="1:4">
      <c r="A151" s="11">
        <v>430</v>
      </c>
      <c r="B151" s="12">
        <f t="shared" si="5"/>
        <v>54.341024442914069</v>
      </c>
      <c r="C151" s="2">
        <v>58</v>
      </c>
      <c r="D151" s="13">
        <f t="shared" si="6"/>
        <v>6.3085785466998806E-2</v>
      </c>
    </row>
    <row r="152" spans="1:4">
      <c r="A152" s="11">
        <v>390</v>
      </c>
      <c r="B152" s="12">
        <f t="shared" si="5"/>
        <v>66.372277135824447</v>
      </c>
      <c r="C152" s="18">
        <v>68</v>
      </c>
      <c r="D152" s="13">
        <f t="shared" si="6"/>
        <v>2.393710094375813E-2</v>
      </c>
    </row>
    <row r="153" spans="1:4">
      <c r="C153" s="6" t="s">
        <v>51</v>
      </c>
      <c r="D153" s="19">
        <f>AVERAGE(D141:D152)</f>
        <v>7.17306196151654E-2</v>
      </c>
    </row>
    <row r="160" spans="1:4" ht="18">
      <c r="A160" s="20" t="s">
        <v>52</v>
      </c>
    </row>
    <row r="162" spans="1:1">
      <c r="A162" t="s">
        <v>53</v>
      </c>
    </row>
  </sheetData>
  <customSheetViews>
    <customSheetView guid="{7B38F6A0-5C7D-44C4-90AA-BE80CC4B46D7}">
      <selection activeCell="D12" sqref="D12"/>
      <pageMargins left="0.7" right="0.7" top="0.75" bottom="0.75" header="0.3" footer="0.3"/>
      <pageSetup orientation="portrait" r:id="rId1"/>
    </customSheetView>
  </customSheetView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Rachit</dc:creator>
  <cp:lastModifiedBy>Rachit</cp:lastModifiedBy>
  <dcterms:created xsi:type="dcterms:W3CDTF">2023-11-18T13:53:20Z</dcterms:created>
  <dcterms:modified xsi:type="dcterms:W3CDTF">2023-12-14T05:42:23Z</dcterms:modified>
</cp:coreProperties>
</file>