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1" i="1"/>
  <c r="K22" s="1"/>
  <c r="K23" s="1"/>
  <c r="K24" s="1"/>
  <c r="K25" s="1"/>
  <c r="G9"/>
  <c r="B4"/>
  <c r="K12"/>
  <c r="K13" s="1"/>
  <c r="K14" s="1"/>
  <c r="K15" s="1"/>
  <c r="K16" s="1"/>
  <c r="K3"/>
  <c r="K4" l="1"/>
  <c r="K5" s="1"/>
  <c r="K6" s="1"/>
  <c r="K7" s="1"/>
  <c r="D15"/>
  <c r="D14"/>
  <c r="C15"/>
  <c r="C14"/>
  <c r="D12"/>
  <c r="D11"/>
  <c r="C12"/>
  <c r="C11"/>
  <c r="B3"/>
  <c r="B5" s="1"/>
  <c r="B7" l="1"/>
  <c r="E5"/>
  <c r="G5" s="1"/>
  <c r="D2"/>
  <c r="D1"/>
  <c r="E7" l="1"/>
  <c r="G7" s="1"/>
  <c r="B8"/>
</calcChain>
</file>

<file path=xl/sharedStrings.xml><?xml version="1.0" encoding="utf-8"?>
<sst xmlns="http://schemas.openxmlformats.org/spreadsheetml/2006/main" count="56" uniqueCount="23">
  <si>
    <t>%</t>
  </si>
  <si>
    <t>E0</t>
  </si>
  <si>
    <t>F8</t>
  </si>
  <si>
    <t>C0</t>
  </si>
  <si>
    <t>FC</t>
  </si>
  <si>
    <t>us</t>
  </si>
  <si>
    <t>s</t>
  </si>
  <si>
    <t>=&gt;</t>
  </si>
  <si>
    <t>Hz</t>
  </si>
  <si>
    <t>Mhz</t>
  </si>
  <si>
    <t>/bit</t>
  </si>
  <si>
    <t>/byte</t>
  </si>
  <si>
    <t>CPU clock</t>
  </si>
  <si>
    <t>Divider</t>
  </si>
  <si>
    <t>us / bit (SPI Clock)</t>
  </si>
  <si>
    <t>Mhz (SPI Clock)</t>
  </si>
  <si>
    <t>us / byte</t>
  </si>
  <si>
    <t>T0H, T1L</t>
  </si>
  <si>
    <t>T0L, T1H</t>
  </si>
  <si>
    <t>Hz =&gt;</t>
  </si>
  <si>
    <t>&lt;---- 1.25 us ----&gt;</t>
  </si>
  <si>
    <t>SPI CLK Pull Down?</t>
  </si>
  <si>
    <t>SPI TX Pull Down 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</si>
</sst>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0" fontId="0" fillId="3" borderId="0" xfId="0" quotePrefix="1" applyFill="1"/>
    <xf numFmtId="0" fontId="0" fillId="5" borderId="0" xfId="0" applyFill="1"/>
    <xf numFmtId="0" fontId="0" fillId="0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9524</xdr:rowOff>
    </xdr:from>
    <xdr:to>
      <xdr:col>10</xdr:col>
      <xdr:colOff>734020</xdr:colOff>
      <xdr:row>24</xdr:row>
      <xdr:rowOff>76199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05174"/>
          <a:ext cx="716339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workbookViewId="0">
      <selection activeCell="M21" sqref="M21"/>
    </sheetView>
  </sheetViews>
  <sheetFormatPr defaultRowHeight="15"/>
  <cols>
    <col min="2" max="2" width="11" bestFit="1" customWidth="1"/>
    <col min="3" max="3" width="12" bestFit="1" customWidth="1"/>
    <col min="4" max="4" width="6" customWidth="1"/>
    <col min="5" max="5" width="12.5703125" bestFit="1" customWidth="1"/>
    <col min="11" max="11" width="12" bestFit="1" customWidth="1"/>
    <col min="12" max="12" width="17" bestFit="1" customWidth="1"/>
    <col min="13" max="13" width="12" bestFit="1" customWidth="1"/>
    <col min="14" max="21" width="5" customWidth="1"/>
  </cols>
  <sheetData>
    <row r="1" spans="1:22">
      <c r="A1" s="17" t="s">
        <v>17</v>
      </c>
      <c r="B1" s="17">
        <v>0.35</v>
      </c>
      <c r="C1" s="17" t="s">
        <v>5</v>
      </c>
      <c r="D1" s="17">
        <f>B1*100/B3</f>
        <v>28</v>
      </c>
      <c r="E1" s="18" t="s">
        <v>0</v>
      </c>
      <c r="J1" s="1" t="s">
        <v>12</v>
      </c>
      <c r="K1" s="2">
        <v>80</v>
      </c>
      <c r="L1" s="3" t="s">
        <v>9</v>
      </c>
    </row>
    <row r="2" spans="1:22" ht="15.75" thickBot="1">
      <c r="A2" s="17" t="s">
        <v>18</v>
      </c>
      <c r="B2" s="17">
        <v>0.9</v>
      </c>
      <c r="C2" s="17" t="s">
        <v>5</v>
      </c>
      <c r="D2" s="17">
        <f>B2*100/B3</f>
        <v>72</v>
      </c>
      <c r="E2" s="18" t="s">
        <v>0</v>
      </c>
      <c r="J2" s="1" t="s">
        <v>13</v>
      </c>
      <c r="K2" s="2">
        <v>12</v>
      </c>
      <c r="L2" s="3"/>
      <c r="N2" s="5"/>
      <c r="O2" s="5"/>
      <c r="P2" s="5"/>
      <c r="Q2" s="3"/>
      <c r="R2" s="3"/>
    </row>
    <row r="3" spans="1:22" ht="15.75" thickBot="1">
      <c r="A3" s="17"/>
      <c r="B3" s="17">
        <f>B1+B2</f>
        <v>1.25</v>
      </c>
      <c r="C3" s="17" t="s">
        <v>5</v>
      </c>
      <c r="E3" s="18"/>
      <c r="K3" s="2">
        <f>K1/K2</f>
        <v>6.666666666666667</v>
      </c>
      <c r="L3" s="3" t="s">
        <v>15</v>
      </c>
      <c r="M3" s="4"/>
      <c r="N3" s="19">
        <v>0.156</v>
      </c>
      <c r="O3" s="20">
        <v>0.156</v>
      </c>
      <c r="P3" s="21">
        <v>0.156</v>
      </c>
      <c r="Q3" s="22">
        <v>0.156</v>
      </c>
      <c r="R3" s="23">
        <v>0.156</v>
      </c>
      <c r="S3" s="23">
        <v>0.156</v>
      </c>
      <c r="T3" s="23">
        <v>0.156</v>
      </c>
      <c r="U3" s="23">
        <v>0.156</v>
      </c>
      <c r="V3" t="s">
        <v>5</v>
      </c>
    </row>
    <row r="4" spans="1:22">
      <c r="B4" s="17">
        <f>B3+0.3</f>
        <v>1.55</v>
      </c>
      <c r="K4" s="2">
        <f>K3*1000000</f>
        <v>6666666.666666667</v>
      </c>
      <c r="L4" s="3" t="s">
        <v>8</v>
      </c>
      <c r="M4" s="27"/>
      <c r="N4" s="28" t="s">
        <v>20</v>
      </c>
      <c r="O4" s="26"/>
      <c r="P4" s="26"/>
      <c r="Q4" s="26"/>
      <c r="R4" s="26"/>
      <c r="S4" s="26"/>
      <c r="T4" s="26"/>
      <c r="U4" s="29"/>
    </row>
    <row r="5" spans="1:22" ht="15.75" thickBot="1">
      <c r="A5" s="15" t="s">
        <v>11</v>
      </c>
      <c r="B5" s="15">
        <f>B3*0.000001</f>
        <v>1.2499999999999999E-6</v>
      </c>
      <c r="C5" s="15" t="s">
        <v>6</v>
      </c>
      <c r="D5" s="16" t="s">
        <v>7</v>
      </c>
      <c r="E5" s="15">
        <f>1/B5</f>
        <v>800000.00000000012</v>
      </c>
      <c r="F5" s="15" t="s">
        <v>19</v>
      </c>
      <c r="G5" s="15">
        <f>E5/1000000</f>
        <v>0.80000000000000016</v>
      </c>
      <c r="H5" s="15" t="s">
        <v>9</v>
      </c>
      <c r="K5" s="2">
        <f>1/K4</f>
        <v>1.4999999999999999E-7</v>
      </c>
      <c r="L5" s="3" t="s">
        <v>6</v>
      </c>
      <c r="N5" s="25"/>
      <c r="O5" s="25"/>
      <c r="P5" s="25"/>
      <c r="Q5" s="25"/>
      <c r="R5" s="25"/>
      <c r="S5" s="24"/>
      <c r="T5" s="24"/>
      <c r="U5" s="24"/>
    </row>
    <row r="6" spans="1:22" ht="15.75" thickBot="1">
      <c r="E6" s="31"/>
      <c r="K6" s="2">
        <f>K5*1000000</f>
        <v>0.15</v>
      </c>
      <c r="L6" s="3" t="s">
        <v>14</v>
      </c>
      <c r="M6" s="4"/>
      <c r="N6" s="20">
        <v>0.156</v>
      </c>
      <c r="O6" s="20">
        <v>0.156</v>
      </c>
      <c r="P6" s="20">
        <v>0.156</v>
      </c>
      <c r="Q6" s="20">
        <v>0.156</v>
      </c>
      <c r="R6" s="21">
        <v>0.156</v>
      </c>
      <c r="S6" s="22">
        <v>0.156</v>
      </c>
      <c r="T6" s="23">
        <v>0.156</v>
      </c>
      <c r="U6" s="23">
        <v>0.156</v>
      </c>
      <c r="V6" t="s">
        <v>5</v>
      </c>
    </row>
    <row r="7" spans="1:22">
      <c r="A7" s="15" t="s">
        <v>10</v>
      </c>
      <c r="B7" s="15">
        <f>B5/8</f>
        <v>1.5624999999999999E-7</v>
      </c>
      <c r="C7" s="15" t="s">
        <v>6</v>
      </c>
      <c r="D7" s="16" t="s">
        <v>7</v>
      </c>
      <c r="E7" s="15">
        <f>1/B7</f>
        <v>6400000.0000000009</v>
      </c>
      <c r="F7" s="15" t="s">
        <v>19</v>
      </c>
      <c r="G7" s="15">
        <f>E7/1000000</f>
        <v>6.4000000000000012</v>
      </c>
      <c r="H7" s="15" t="s">
        <v>9</v>
      </c>
      <c r="K7" s="2">
        <f>K6*8</f>
        <v>1.2</v>
      </c>
      <c r="L7" s="3" t="s">
        <v>16</v>
      </c>
      <c r="N7" s="28" t="s">
        <v>20</v>
      </c>
      <c r="O7" s="26"/>
      <c r="P7" s="26"/>
      <c r="Q7" s="26"/>
      <c r="R7" s="26"/>
      <c r="S7" s="26"/>
      <c r="T7" s="26"/>
      <c r="U7" s="29"/>
      <c r="V7" s="30"/>
    </row>
    <row r="8" spans="1:22">
      <c r="B8" s="15">
        <f>B7*1000000</f>
        <v>0.15625</v>
      </c>
      <c r="C8" s="15" t="s">
        <v>5</v>
      </c>
    </row>
    <row r="9" spans="1:22">
      <c r="G9">
        <f>G7*6</f>
        <v>38.400000000000006</v>
      </c>
    </row>
    <row r="10" spans="1:22" ht="15.75" thickBot="1">
      <c r="J10" s="1" t="s">
        <v>12</v>
      </c>
      <c r="K10" s="2">
        <v>40</v>
      </c>
      <c r="L10" s="3" t="s">
        <v>9</v>
      </c>
    </row>
    <row r="11" spans="1:22">
      <c r="B11" s="6" t="s">
        <v>1</v>
      </c>
      <c r="C11" s="7" t="str">
        <f>HEX2BIN(B11,8)</f>
        <v>11100000</v>
      </c>
      <c r="D11" s="8">
        <f>3/8*100</f>
        <v>37.5</v>
      </c>
      <c r="E11" s="18" t="s">
        <v>0</v>
      </c>
      <c r="J11" s="1" t="s">
        <v>13</v>
      </c>
      <c r="K11" s="2">
        <v>6</v>
      </c>
      <c r="L11" s="3"/>
      <c r="N11" t="s">
        <v>21</v>
      </c>
    </row>
    <row r="12" spans="1:22">
      <c r="B12" s="9" t="s">
        <v>2</v>
      </c>
      <c r="C12" s="10" t="str">
        <f>HEX2BIN(B12,8)</f>
        <v>11111000</v>
      </c>
      <c r="D12" s="11">
        <f>5/8*100</f>
        <v>62.5</v>
      </c>
      <c r="E12" s="18" t="s">
        <v>0</v>
      </c>
      <c r="K12" s="2">
        <f>K10/K11</f>
        <v>6.666666666666667</v>
      </c>
      <c r="L12" s="3" t="s">
        <v>15</v>
      </c>
      <c r="N12" t="s">
        <v>22</v>
      </c>
    </row>
    <row r="13" spans="1:22">
      <c r="B13" s="9"/>
      <c r="C13" s="10"/>
      <c r="D13" s="11"/>
      <c r="K13" s="2">
        <f>K12*1000000</f>
        <v>6666666.666666667</v>
      </c>
      <c r="L13" s="3" t="s">
        <v>8</v>
      </c>
    </row>
    <row r="14" spans="1:22">
      <c r="B14" s="9" t="s">
        <v>3</v>
      </c>
      <c r="C14" s="10" t="str">
        <f>HEX2BIN(B14,8)</f>
        <v>11000000</v>
      </c>
      <c r="D14" s="11">
        <f>2/8*100</f>
        <v>25</v>
      </c>
      <c r="E14" s="18" t="s">
        <v>0</v>
      </c>
      <c r="K14" s="2">
        <f>1/K13</f>
        <v>1.4999999999999999E-7</v>
      </c>
      <c r="L14" s="3" t="s">
        <v>6</v>
      </c>
    </row>
    <row r="15" spans="1:22" ht="15.75" thickBot="1">
      <c r="B15" s="12" t="s">
        <v>4</v>
      </c>
      <c r="C15" s="13" t="str">
        <f>HEX2BIN(B15,8)</f>
        <v>11111100</v>
      </c>
      <c r="D15" s="14">
        <f>6/8*100</f>
        <v>75</v>
      </c>
      <c r="E15" s="18" t="s">
        <v>0</v>
      </c>
      <c r="K15" s="2">
        <f>K14*1000000</f>
        <v>0.15</v>
      </c>
      <c r="L15" s="3" t="s">
        <v>14</v>
      </c>
    </row>
    <row r="16" spans="1:22">
      <c r="K16" s="2">
        <f>K15*8</f>
        <v>1.2</v>
      </c>
      <c r="L16" s="3" t="s">
        <v>16</v>
      </c>
    </row>
    <row r="19" spans="10:12">
      <c r="J19" s="1" t="s">
        <v>12</v>
      </c>
      <c r="K19" s="2">
        <v>80</v>
      </c>
      <c r="L19" s="3" t="s">
        <v>9</v>
      </c>
    </row>
    <row r="20" spans="10:12">
      <c r="J20" s="1" t="s">
        <v>13</v>
      </c>
      <c r="K20" s="2">
        <v>16</v>
      </c>
      <c r="L20" s="3"/>
    </row>
    <row r="21" spans="10:12">
      <c r="K21" s="2">
        <f>K19/K20</f>
        <v>5</v>
      </c>
      <c r="L21" s="3" t="s">
        <v>15</v>
      </c>
    </row>
    <row r="22" spans="10:12">
      <c r="K22" s="2">
        <f>K21*1000000</f>
        <v>5000000</v>
      </c>
      <c r="L22" s="3" t="s">
        <v>8</v>
      </c>
    </row>
    <row r="23" spans="10:12">
      <c r="K23" s="2">
        <f>1/K22</f>
        <v>1.9999999999999999E-7</v>
      </c>
      <c r="L23" s="3" t="s">
        <v>6</v>
      </c>
    </row>
    <row r="24" spans="10:12">
      <c r="K24" s="2">
        <f>K23*1000000</f>
        <v>0.19999999999999998</v>
      </c>
      <c r="L24" s="3" t="s">
        <v>14</v>
      </c>
    </row>
    <row r="25" spans="10:12">
      <c r="K25" s="2">
        <f>K24*8</f>
        <v>1.5999999999999999</v>
      </c>
      <c r="L25" s="3" t="s">
        <v>16</v>
      </c>
    </row>
  </sheetData>
  <mergeCells count="2">
    <mergeCell ref="N7:U7"/>
    <mergeCell ref="N4:U4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</dc:creator>
  <cp:lastModifiedBy>Ninja</cp:lastModifiedBy>
  <dcterms:created xsi:type="dcterms:W3CDTF">2017-03-01T18:14:06Z</dcterms:created>
  <dcterms:modified xsi:type="dcterms:W3CDTF">2017-03-01T20:52:40Z</dcterms:modified>
</cp:coreProperties>
</file>