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735" windowWidth="15570" windowHeight="8910"/>
  </bookViews>
  <sheets>
    <sheet name="References" sheetId="2" r:id="rId1"/>
    <sheet name="Comments" sheetId="5" r:id="rId2"/>
    <sheet name="LaTeX" sheetId="3" r:id="rId3"/>
    <sheet name="Testing" sheetId="4" r:id="rId4"/>
    <sheet name="Procedure" sheetId="1" r:id="rId5"/>
  </sheets>
  <calcPr calcId="144525"/>
</workbook>
</file>

<file path=xl/calcChain.xml><?xml version="1.0" encoding="utf-8"?>
<calcChain xmlns="http://schemas.openxmlformats.org/spreadsheetml/2006/main">
  <c r="M111" i="2" l="1"/>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10" i="2"/>
  <c r="A9" i="2"/>
  <c r="A8" i="2"/>
  <c r="A7" i="2"/>
  <c r="A6" i="2"/>
  <c r="A5" i="2"/>
  <c r="A4" i="2"/>
  <c r="A3" i="2"/>
  <c r="A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10" i="2"/>
  <c r="C9" i="2"/>
  <c r="C8" i="2"/>
  <c r="C7" i="2"/>
  <c r="C6" i="2"/>
  <c r="C5" i="2"/>
  <c r="C4" i="2"/>
  <c r="C3" i="2"/>
  <c r="C2" i="2"/>
  <c r="K2" i="2"/>
  <c r="C46" i="5" l="1"/>
  <c r="C5" i="5"/>
  <c r="C42" i="5"/>
  <c r="C23" i="5"/>
  <c r="C30" i="5"/>
  <c r="C34" i="5"/>
  <c r="C85" i="5"/>
  <c r="C66" i="5"/>
  <c r="C55" i="5"/>
  <c r="C86" i="5"/>
  <c r="C19" i="5"/>
  <c r="C65" i="5"/>
  <c r="C60" i="5"/>
  <c r="C54" i="5"/>
  <c r="C33" i="5"/>
  <c r="C25" i="5"/>
  <c r="C76" i="5"/>
  <c r="C77" i="5"/>
  <c r="C75" i="5"/>
  <c r="C56" i="5"/>
  <c r="C53" i="5"/>
  <c r="C52" i="5"/>
  <c r="C49" i="5"/>
  <c r="C41" i="5"/>
  <c r="C37" i="5"/>
  <c r="C14" i="5"/>
  <c r="C10" i="5"/>
  <c r="C8" i="5"/>
  <c r="C35" i="5"/>
  <c r="C70" i="5"/>
  <c r="C45" i="5"/>
  <c r="C69" i="5"/>
  <c r="C68" i="5"/>
  <c r="C39" i="5"/>
  <c r="C18" i="5"/>
  <c r="C9" i="5"/>
  <c r="C13" i="5"/>
  <c r="C15" i="5"/>
  <c r="C80" i="5"/>
  <c r="C83" i="5"/>
  <c r="C6" i="5"/>
  <c r="C82" i="5"/>
  <c r="C78" i="5"/>
  <c r="C16" i="5"/>
  <c r="C27" i="5"/>
  <c r="C51" i="5"/>
  <c r="C28" i="5"/>
  <c r="C50" i="5"/>
  <c r="C38" i="5"/>
  <c r="C87" i="5"/>
  <c r="C89" i="5"/>
  <c r="C90" i="5"/>
  <c r="C91" i="5"/>
  <c r="C92"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K52" i="2"/>
  <c r="K49" i="2"/>
  <c r="K41" i="2"/>
  <c r="K37" i="2"/>
  <c r="K14" i="2"/>
  <c r="K10" i="2"/>
  <c r="K8" i="2"/>
  <c r="K24" i="2"/>
  <c r="K47" i="2"/>
  <c r="K73" i="2"/>
  <c r="K59" i="2"/>
  <c r="K58" i="2"/>
  <c r="K64" i="2"/>
  <c r="K67" i="2"/>
  <c r="K35" i="2"/>
  <c r="K61" i="2"/>
  <c r="K70" i="2"/>
  <c r="K45" i="2"/>
  <c r="K74" i="2"/>
  <c r="K69" i="2"/>
  <c r="K12" i="2"/>
  <c r="K57" i="2"/>
  <c r="K68" i="2"/>
  <c r="K39" i="2"/>
  <c r="K18" i="2"/>
  <c r="K3" i="2"/>
  <c r="K13" i="2"/>
  <c r="K15" i="2"/>
  <c r="K80" i="2"/>
  <c r="K40" i="2"/>
  <c r="K83" i="2"/>
  <c r="K82" i="2"/>
  <c r="K78" i="2"/>
  <c r="K16" i="2"/>
  <c r="K27" i="2"/>
  <c r="K51" i="2"/>
  <c r="K28" i="2"/>
  <c r="K50" i="2"/>
  <c r="K38" i="2"/>
  <c r="K26" i="2"/>
  <c r="K87" i="2"/>
  <c r="K88" i="2"/>
  <c r="K89" i="2"/>
  <c r="K90" i="2"/>
  <c r="K91" i="2"/>
  <c r="K92" i="2"/>
  <c r="K93" i="2"/>
  <c r="K94" i="2"/>
  <c r="K95" i="2"/>
  <c r="K96" i="2"/>
  <c r="K97" i="2"/>
  <c r="K98" i="2"/>
  <c r="K99" i="2"/>
  <c r="K100" i="2"/>
  <c r="K101" i="2"/>
  <c r="K102" i="2"/>
  <c r="K103" i="2"/>
  <c r="K104" i="2"/>
  <c r="K105" i="2"/>
  <c r="K106" i="2"/>
  <c r="K107" i="2"/>
  <c r="K108" i="2"/>
  <c r="K109" i="2"/>
  <c r="K110" i="2"/>
  <c r="K111" i="2"/>
  <c r="F76" i="5"/>
  <c r="H76" i="5"/>
  <c r="F81" i="5"/>
  <c r="H81" i="5"/>
  <c r="C81" i="5" s="1"/>
  <c r="F2" i="5"/>
  <c r="C2" i="5" s="1"/>
  <c r="H2" i="5"/>
  <c r="F62" i="5"/>
  <c r="H62" i="5"/>
  <c r="C62" i="5" s="1"/>
  <c r="F7" i="5"/>
  <c r="C7" i="5" s="1"/>
  <c r="H7" i="5"/>
  <c r="F77" i="5"/>
  <c r="H77" i="5"/>
  <c r="F75" i="5"/>
  <c r="H75" i="5"/>
  <c r="F56" i="5"/>
  <c r="H56" i="5"/>
  <c r="F53" i="5"/>
  <c r="H53" i="5"/>
  <c r="F52" i="5"/>
  <c r="H52" i="5"/>
  <c r="F49" i="5"/>
  <c r="H49" i="5"/>
  <c r="F41" i="5"/>
  <c r="H41" i="5"/>
  <c r="F37" i="5"/>
  <c r="H37" i="5"/>
  <c r="F14" i="5"/>
  <c r="H14" i="5"/>
  <c r="F10" i="5"/>
  <c r="H10" i="5"/>
  <c r="F8" i="5"/>
  <c r="H8" i="5"/>
  <c r="F24" i="5"/>
  <c r="C24" i="5" s="1"/>
  <c r="H24" i="5"/>
  <c r="F47" i="5"/>
  <c r="H47" i="5"/>
  <c r="C47" i="5" s="1"/>
  <c r="F73" i="5"/>
  <c r="C73" i="5" s="1"/>
  <c r="H73" i="5"/>
  <c r="F59" i="5"/>
  <c r="H59" i="5"/>
  <c r="C59" i="5" s="1"/>
  <c r="F58" i="5"/>
  <c r="C58" i="5" s="1"/>
  <c r="H58" i="5"/>
  <c r="F64" i="5"/>
  <c r="H64" i="5"/>
  <c r="C64" i="5" s="1"/>
  <c r="F67" i="5"/>
  <c r="C67" i="5" s="1"/>
  <c r="H67" i="5"/>
  <c r="F35" i="5"/>
  <c r="H35" i="5"/>
  <c r="F61" i="5"/>
  <c r="C61" i="5" s="1"/>
  <c r="H61" i="5"/>
  <c r="F70" i="5"/>
  <c r="H70" i="5"/>
  <c r="F45" i="5"/>
  <c r="H45" i="5"/>
  <c r="F74" i="5"/>
  <c r="H74" i="5"/>
  <c r="C74" i="5" s="1"/>
  <c r="F69" i="5"/>
  <c r="H69" i="5"/>
  <c r="F12" i="5"/>
  <c r="H12" i="5"/>
  <c r="C12" i="5" s="1"/>
  <c r="F57" i="5"/>
  <c r="C57" i="5" s="1"/>
  <c r="H57" i="5"/>
  <c r="F68" i="5"/>
  <c r="H68" i="5"/>
  <c r="F39" i="5"/>
  <c r="H39" i="5"/>
  <c r="F18" i="5"/>
  <c r="H18" i="5"/>
  <c r="F9" i="5"/>
  <c r="H9" i="5"/>
  <c r="F13" i="5"/>
  <c r="H13" i="5"/>
  <c r="F15" i="5"/>
  <c r="H15" i="5"/>
  <c r="F80" i="5"/>
  <c r="H80" i="5"/>
  <c r="F40" i="5"/>
  <c r="C40" i="5" s="1"/>
  <c r="H40" i="5"/>
  <c r="F83" i="5"/>
  <c r="H83" i="5"/>
  <c r="F6" i="5"/>
  <c r="H6" i="5"/>
  <c r="F82" i="5"/>
  <c r="H82" i="5"/>
  <c r="F78" i="5"/>
  <c r="H78" i="5"/>
  <c r="F16" i="5"/>
  <c r="H16" i="5"/>
  <c r="F27" i="5"/>
  <c r="H27" i="5"/>
  <c r="F51" i="5"/>
  <c r="H51" i="5"/>
  <c r="F28" i="5"/>
  <c r="H28" i="5"/>
  <c r="F50" i="5"/>
  <c r="H50" i="5"/>
  <c r="F38" i="5"/>
  <c r="H38" i="5"/>
  <c r="F26" i="5"/>
  <c r="H26" i="5"/>
  <c r="C26" i="5" s="1"/>
  <c r="F87" i="5"/>
  <c r="H87" i="5"/>
  <c r="F88" i="5"/>
  <c r="C88" i="5" s="1"/>
  <c r="H88" i="5"/>
  <c r="F89" i="5"/>
  <c r="H89" i="5"/>
  <c r="F90" i="5"/>
  <c r="H90" i="5"/>
  <c r="F91" i="5"/>
  <c r="H91" i="5"/>
  <c r="F92" i="5"/>
  <c r="H92" i="5"/>
  <c r="F93" i="5"/>
  <c r="H93" i="5"/>
  <c r="F94" i="5"/>
  <c r="H94" i="5"/>
  <c r="F95" i="5"/>
  <c r="H95" i="5"/>
  <c r="F96" i="5"/>
  <c r="H96" i="5"/>
  <c r="F97" i="5"/>
  <c r="H97" i="5"/>
  <c r="F98" i="5"/>
  <c r="H98" i="5"/>
  <c r="F99" i="5"/>
  <c r="H99" i="5"/>
  <c r="F100" i="5"/>
  <c r="H100" i="5"/>
  <c r="F101" i="5"/>
  <c r="H101" i="5"/>
  <c r="F102" i="5"/>
  <c r="H102" i="5"/>
  <c r="F103" i="5"/>
  <c r="H103" i="5"/>
  <c r="F104" i="5"/>
  <c r="H104" i="5"/>
  <c r="F105" i="5"/>
  <c r="H105" i="5"/>
  <c r="F106" i="5"/>
  <c r="H106" i="5"/>
  <c r="F107" i="5"/>
  <c r="H107" i="5"/>
  <c r="F108" i="5"/>
  <c r="H108" i="5"/>
  <c r="F109" i="5"/>
  <c r="H109" i="5"/>
  <c r="F110" i="5"/>
  <c r="H110" i="5"/>
  <c r="F111" i="5"/>
  <c r="H111" i="5"/>
  <c r="F112" i="5"/>
  <c r="H112" i="5"/>
  <c r="F113" i="5"/>
  <c r="H113" i="5"/>
  <c r="F114" i="5"/>
  <c r="H114" i="5"/>
  <c r="F115" i="5"/>
  <c r="H115" i="5"/>
  <c r="F116" i="5"/>
  <c r="H116" i="5"/>
  <c r="F117" i="5"/>
  <c r="H117" i="5"/>
  <c r="F118" i="5"/>
  <c r="H118" i="5"/>
  <c r="F119" i="5"/>
  <c r="H119" i="5"/>
  <c r="F120" i="5"/>
  <c r="H120" i="5"/>
  <c r="F121" i="5"/>
  <c r="H121" i="5"/>
  <c r="F122" i="5"/>
  <c r="H122" i="5"/>
  <c r="F123" i="5"/>
  <c r="H123" i="5"/>
  <c r="F124" i="5"/>
  <c r="H124" i="5"/>
  <c r="F125" i="5"/>
  <c r="H125" i="5"/>
  <c r="F126" i="5"/>
  <c r="H126" i="5"/>
  <c r="F127" i="5"/>
  <c r="H127" i="5"/>
  <c r="F128" i="5"/>
  <c r="H128" i="5"/>
  <c r="F129" i="5"/>
  <c r="H129" i="5"/>
  <c r="F130" i="5"/>
  <c r="H130" i="5"/>
  <c r="F131" i="5"/>
  <c r="H131" i="5"/>
  <c r="F132" i="5"/>
  <c r="H132" i="5"/>
  <c r="F133" i="5"/>
  <c r="H133" i="5"/>
  <c r="F134" i="5"/>
  <c r="H134" i="5"/>
  <c r="F135" i="5"/>
  <c r="H135" i="5"/>
  <c r="I49" i="2"/>
  <c r="O49" i="2"/>
  <c r="Q49" i="2"/>
  <c r="S49" i="2"/>
  <c r="T49" i="2"/>
  <c r="I41" i="2"/>
  <c r="O41" i="2"/>
  <c r="Q41" i="2"/>
  <c r="S41" i="2"/>
  <c r="T41" i="2"/>
  <c r="I37" i="2"/>
  <c r="O37" i="2"/>
  <c r="Q37" i="2"/>
  <c r="S37" i="2"/>
  <c r="T37" i="2"/>
  <c r="I14" i="2"/>
  <c r="O14" i="2"/>
  <c r="Q14" i="2"/>
  <c r="S14" i="2"/>
  <c r="T14" i="2"/>
  <c r="I10" i="2"/>
  <c r="O10" i="2"/>
  <c r="Q10" i="2"/>
  <c r="S10" i="2"/>
  <c r="T10" i="2"/>
  <c r="I8" i="2"/>
  <c r="O8" i="2"/>
  <c r="Q8" i="2"/>
  <c r="S8" i="2"/>
  <c r="T8" i="2"/>
  <c r="I24" i="2"/>
  <c r="O24" i="2"/>
  <c r="Q24" i="2"/>
  <c r="S24" i="2"/>
  <c r="T24" i="2"/>
  <c r="I47" i="2"/>
  <c r="O47" i="2"/>
  <c r="Q47" i="2"/>
  <c r="S47" i="2"/>
  <c r="T47" i="2"/>
  <c r="I73" i="2"/>
  <c r="O73" i="2"/>
  <c r="Q73" i="2"/>
  <c r="S73" i="2"/>
  <c r="T73" i="2"/>
  <c r="I59" i="2"/>
  <c r="O59" i="2"/>
  <c r="Q59" i="2"/>
  <c r="S59" i="2"/>
  <c r="T59" i="2"/>
  <c r="I58" i="2"/>
  <c r="O58" i="2"/>
  <c r="Q58" i="2"/>
  <c r="S58" i="2"/>
  <c r="T58" i="2"/>
  <c r="I64" i="2"/>
  <c r="O64" i="2"/>
  <c r="Q64" i="2"/>
  <c r="S64" i="2"/>
  <c r="T64" i="2"/>
  <c r="I67" i="2"/>
  <c r="O67" i="2"/>
  <c r="Q67" i="2"/>
  <c r="S67" i="2"/>
  <c r="T67" i="2"/>
  <c r="I35" i="2"/>
  <c r="O35" i="2"/>
  <c r="Q35" i="2"/>
  <c r="S35" i="2"/>
  <c r="T35" i="2"/>
  <c r="I61" i="2"/>
  <c r="O61" i="2"/>
  <c r="Q61" i="2"/>
  <c r="S61" i="2"/>
  <c r="T61" i="2"/>
  <c r="I70" i="2"/>
  <c r="O70" i="2"/>
  <c r="Q70" i="2"/>
  <c r="S70" i="2"/>
  <c r="T70" i="2"/>
  <c r="I45" i="2"/>
  <c r="O45" i="2"/>
  <c r="Q45" i="2"/>
  <c r="S45" i="2"/>
  <c r="T45" i="2"/>
  <c r="I74" i="2"/>
  <c r="O74" i="2"/>
  <c r="Q74" i="2"/>
  <c r="S74" i="2"/>
  <c r="T74" i="2"/>
  <c r="I69" i="2"/>
  <c r="O69" i="2"/>
  <c r="Q69" i="2"/>
  <c r="S69" i="2"/>
  <c r="T69" i="2"/>
  <c r="I12" i="2"/>
  <c r="O12" i="2"/>
  <c r="Q12" i="2"/>
  <c r="S12" i="2"/>
  <c r="T12" i="2"/>
  <c r="I57" i="2"/>
  <c r="O57" i="2"/>
  <c r="Q57" i="2"/>
  <c r="S57" i="2"/>
  <c r="T57" i="2"/>
  <c r="I68" i="2"/>
  <c r="O68" i="2"/>
  <c r="Q68" i="2"/>
  <c r="S68" i="2"/>
  <c r="T68" i="2"/>
  <c r="I39" i="2"/>
  <c r="O39" i="2"/>
  <c r="Q39" i="2"/>
  <c r="S39" i="2"/>
  <c r="T39" i="2"/>
  <c r="I18" i="2"/>
  <c r="O18" i="2"/>
  <c r="Q18" i="2"/>
  <c r="S18" i="2"/>
  <c r="T18" i="2"/>
  <c r="I3" i="2"/>
  <c r="O3" i="2"/>
  <c r="Q3" i="2"/>
  <c r="S3" i="2"/>
  <c r="T3" i="2"/>
  <c r="I13" i="2"/>
  <c r="O13" i="2"/>
  <c r="Q13" i="2"/>
  <c r="S13" i="2"/>
  <c r="T13" i="2"/>
  <c r="I15" i="2"/>
  <c r="O15" i="2"/>
  <c r="Q15" i="2"/>
  <c r="S15" i="2"/>
  <c r="T15" i="2"/>
  <c r="I80" i="2"/>
  <c r="O80" i="2"/>
  <c r="Q80" i="2"/>
  <c r="S80" i="2"/>
  <c r="T80" i="2"/>
  <c r="I40" i="2"/>
  <c r="O40" i="2"/>
  <c r="Q40" i="2"/>
  <c r="S40" i="2"/>
  <c r="T40" i="2"/>
  <c r="I83" i="2"/>
  <c r="O83" i="2"/>
  <c r="Q83" i="2"/>
  <c r="S83" i="2"/>
  <c r="T83" i="2"/>
  <c r="I2" i="2"/>
  <c r="O2" i="2"/>
  <c r="Q2" i="2"/>
  <c r="S2" i="2"/>
  <c r="T2" i="2"/>
  <c r="I82" i="2"/>
  <c r="O82" i="2"/>
  <c r="Q82" i="2"/>
  <c r="S82" i="2"/>
  <c r="T82" i="2"/>
  <c r="I78" i="2"/>
  <c r="O78" i="2"/>
  <c r="Q78" i="2"/>
  <c r="S78" i="2"/>
  <c r="T78" i="2"/>
  <c r="I16" i="2"/>
  <c r="O16" i="2"/>
  <c r="Q16" i="2"/>
  <c r="S16" i="2"/>
  <c r="T16" i="2"/>
  <c r="I27" i="2"/>
  <c r="O27" i="2"/>
  <c r="Q27" i="2"/>
  <c r="S27" i="2"/>
  <c r="T27" i="2"/>
  <c r="I51" i="2"/>
  <c r="O51" i="2"/>
  <c r="Q51" i="2"/>
  <c r="S51" i="2"/>
  <c r="T51" i="2"/>
  <c r="I28" i="2"/>
  <c r="O28" i="2"/>
  <c r="Q28" i="2"/>
  <c r="S28" i="2"/>
  <c r="T28" i="2"/>
  <c r="I50" i="2"/>
  <c r="O50" i="2"/>
  <c r="Q50" i="2"/>
  <c r="S50" i="2"/>
  <c r="T50" i="2"/>
  <c r="I38" i="2"/>
  <c r="O38" i="2"/>
  <c r="Q38" i="2"/>
  <c r="S38" i="2"/>
  <c r="T38" i="2"/>
  <c r="I26" i="2"/>
  <c r="O26" i="2"/>
  <c r="Q26" i="2"/>
  <c r="S26" i="2"/>
  <c r="T26" i="2"/>
  <c r="I87" i="2"/>
  <c r="O87" i="2"/>
  <c r="Q87" i="2"/>
  <c r="S87" i="2"/>
  <c r="T87" i="2"/>
  <c r="I88" i="2"/>
  <c r="O88" i="2"/>
  <c r="Q88" i="2"/>
  <c r="S88" i="2"/>
  <c r="T88" i="2"/>
  <c r="I89" i="2"/>
  <c r="O89" i="2"/>
  <c r="Q89" i="2"/>
  <c r="S89" i="2"/>
  <c r="T89" i="2"/>
  <c r="I90" i="2"/>
  <c r="O90" i="2"/>
  <c r="Q90" i="2"/>
  <c r="S90" i="2"/>
  <c r="T90" i="2"/>
  <c r="I91" i="2"/>
  <c r="O91" i="2"/>
  <c r="Q91" i="2"/>
  <c r="S91" i="2"/>
  <c r="T91" i="2"/>
  <c r="I92" i="2"/>
  <c r="O92" i="2"/>
  <c r="Q92" i="2"/>
  <c r="S92" i="2"/>
  <c r="T92" i="2"/>
  <c r="I93" i="2"/>
  <c r="O93" i="2"/>
  <c r="Q93" i="2"/>
  <c r="S93" i="2"/>
  <c r="T93" i="2"/>
  <c r="I94" i="2"/>
  <c r="O94" i="2"/>
  <c r="Q94" i="2"/>
  <c r="S94" i="2"/>
  <c r="T94" i="2"/>
  <c r="I95" i="2"/>
  <c r="O95" i="2"/>
  <c r="Q95" i="2"/>
  <c r="S95" i="2"/>
  <c r="T95" i="2"/>
  <c r="I96" i="2"/>
  <c r="O96" i="2"/>
  <c r="Q96" i="2"/>
  <c r="S96" i="2"/>
  <c r="T96" i="2"/>
  <c r="I97" i="2"/>
  <c r="O97" i="2"/>
  <c r="Q97" i="2"/>
  <c r="S97" i="2"/>
  <c r="T97" i="2"/>
  <c r="I98" i="2"/>
  <c r="O98" i="2"/>
  <c r="Q98" i="2"/>
  <c r="S98" i="2"/>
  <c r="T98" i="2"/>
  <c r="I99" i="2"/>
  <c r="O99" i="2"/>
  <c r="Q99" i="2"/>
  <c r="S99" i="2"/>
  <c r="T99" i="2"/>
  <c r="I100" i="2"/>
  <c r="O100" i="2"/>
  <c r="Q100" i="2"/>
  <c r="S100" i="2"/>
  <c r="T100" i="2"/>
  <c r="I101" i="2"/>
  <c r="O101" i="2"/>
  <c r="Q101" i="2"/>
  <c r="S101" i="2"/>
  <c r="T101" i="2"/>
  <c r="I102" i="2"/>
  <c r="O102" i="2"/>
  <c r="Q102" i="2"/>
  <c r="S102" i="2"/>
  <c r="T102" i="2"/>
  <c r="I103" i="2"/>
  <c r="O103" i="2"/>
  <c r="Q103" i="2"/>
  <c r="S103" i="2"/>
  <c r="T103" i="2"/>
  <c r="I104" i="2"/>
  <c r="O104" i="2"/>
  <c r="Q104" i="2"/>
  <c r="S104" i="2"/>
  <c r="T104" i="2"/>
  <c r="I105" i="2"/>
  <c r="O105" i="2"/>
  <c r="Q105" i="2"/>
  <c r="S105" i="2"/>
  <c r="T105" i="2"/>
  <c r="I106" i="2"/>
  <c r="O106" i="2"/>
  <c r="Q106" i="2"/>
  <c r="S106" i="2"/>
  <c r="T106" i="2"/>
  <c r="I107" i="2"/>
  <c r="O107" i="2"/>
  <c r="Q107" i="2"/>
  <c r="S107" i="2"/>
  <c r="T107" i="2"/>
  <c r="I108" i="2"/>
  <c r="O108" i="2"/>
  <c r="Q108" i="2"/>
  <c r="S108" i="2"/>
  <c r="T108" i="2"/>
  <c r="I109" i="2"/>
  <c r="O109" i="2"/>
  <c r="Q109" i="2"/>
  <c r="S109" i="2"/>
  <c r="T109" i="2"/>
  <c r="I110" i="2"/>
  <c r="O110" i="2"/>
  <c r="Q110" i="2"/>
  <c r="S110" i="2"/>
  <c r="T110" i="2"/>
  <c r="I111" i="2"/>
  <c r="O111" i="2"/>
  <c r="Q111" i="2"/>
  <c r="S111" i="2"/>
  <c r="T111" i="2"/>
  <c r="F11" i="5"/>
  <c r="C11" i="5" s="1"/>
  <c r="H11" i="5"/>
  <c r="F46" i="5"/>
  <c r="H46" i="5"/>
  <c r="F5" i="5"/>
  <c r="H5" i="5"/>
  <c r="F42" i="5"/>
  <c r="H42" i="5"/>
  <c r="F23" i="5"/>
  <c r="H23" i="5"/>
  <c r="F30" i="5"/>
  <c r="H30" i="5"/>
  <c r="F3" i="5"/>
  <c r="C3" i="5" s="1"/>
  <c r="H3" i="5"/>
  <c r="F17" i="5"/>
  <c r="H17" i="5"/>
  <c r="C17" i="5" s="1"/>
  <c r="F31" i="5"/>
  <c r="C31" i="5" s="1"/>
  <c r="H31" i="5"/>
  <c r="F44" i="5"/>
  <c r="H44" i="5"/>
  <c r="C44" i="5" s="1"/>
  <c r="F22" i="5"/>
  <c r="C22" i="5" s="1"/>
  <c r="H22" i="5"/>
  <c r="F34" i="5"/>
  <c r="H34" i="5"/>
  <c r="F43" i="5"/>
  <c r="C43" i="5" s="1"/>
  <c r="H43" i="5"/>
  <c r="F85" i="5"/>
  <c r="H85" i="5"/>
  <c r="F29" i="5"/>
  <c r="C29" i="5" s="1"/>
  <c r="H29" i="5"/>
  <c r="F32" i="5"/>
  <c r="H32" i="5"/>
  <c r="C32" i="5" s="1"/>
  <c r="F66" i="5"/>
  <c r="H66" i="5"/>
  <c r="F20" i="5"/>
  <c r="H20" i="5"/>
  <c r="C20" i="5" s="1"/>
  <c r="F55" i="5"/>
  <c r="H55" i="5"/>
  <c r="F63" i="5"/>
  <c r="H63" i="5"/>
  <c r="C63" i="5" s="1"/>
  <c r="F86" i="5"/>
  <c r="H86" i="5"/>
  <c r="F72" i="5"/>
  <c r="H72" i="5"/>
  <c r="C72" i="5" s="1"/>
  <c r="F79" i="5"/>
  <c r="C79" i="5" s="1"/>
  <c r="H79" i="5"/>
  <c r="F84" i="5"/>
  <c r="H84" i="5"/>
  <c r="C84" i="5" s="1"/>
  <c r="F19" i="5"/>
  <c r="H19" i="5"/>
  <c r="F71" i="5"/>
  <c r="H71" i="5"/>
  <c r="C71" i="5" s="1"/>
  <c r="F65" i="5"/>
  <c r="H65" i="5"/>
  <c r="F60" i="5"/>
  <c r="H60" i="5"/>
  <c r="F54" i="5"/>
  <c r="H54" i="5"/>
  <c r="F48" i="5"/>
  <c r="H48" i="5"/>
  <c r="C48" i="5" s="1"/>
  <c r="F36" i="5"/>
  <c r="C36" i="5" s="1"/>
  <c r="H36" i="5"/>
  <c r="F33" i="5"/>
  <c r="H33" i="5"/>
  <c r="F4" i="5"/>
  <c r="C4" i="5" s="1"/>
  <c r="H4" i="5"/>
  <c r="F25" i="5"/>
  <c r="H25" i="5"/>
  <c r="A38" i="2" l="1"/>
  <c r="C38" i="2"/>
  <c r="W38" i="2" s="1"/>
  <c r="A28" i="2"/>
  <c r="C28" i="2"/>
  <c r="A27" i="2"/>
  <c r="C27" i="2"/>
  <c r="W27" i="2" s="1"/>
  <c r="A40" i="2"/>
  <c r="C40" i="2"/>
  <c r="W40" i="2" s="1"/>
  <c r="A15" i="2"/>
  <c r="C15" i="2"/>
  <c r="W15" i="2" s="1"/>
  <c r="A39" i="2"/>
  <c r="C39" i="2"/>
  <c r="W39" i="2" s="1"/>
  <c r="A24" i="2"/>
  <c r="C24" i="2"/>
  <c r="W24" i="2" s="1"/>
  <c r="A37" i="2"/>
  <c r="C37" i="2"/>
  <c r="W37" i="2" s="1"/>
  <c r="A26" i="2"/>
  <c r="C26" i="2"/>
  <c r="W26" i="2" s="1"/>
  <c r="A16" i="2"/>
  <c r="C16" i="2"/>
  <c r="A13" i="2"/>
  <c r="C13" i="2"/>
  <c r="A18" i="2"/>
  <c r="C18" i="2"/>
  <c r="W18" i="2" s="1"/>
  <c r="A12" i="2"/>
  <c r="C12" i="2"/>
  <c r="W12" i="2" s="1"/>
  <c r="A35" i="2"/>
  <c r="C35" i="2"/>
  <c r="A14" i="2"/>
  <c r="C14" i="2"/>
  <c r="A41" i="2"/>
  <c r="C41" i="2"/>
  <c r="W41" i="2" s="1"/>
  <c r="W10" i="2"/>
  <c r="W2" i="2"/>
  <c r="W57" i="2"/>
  <c r="W69" i="2"/>
  <c r="W45" i="2"/>
  <c r="W61" i="2"/>
  <c r="W67" i="2"/>
  <c r="W58" i="2"/>
  <c r="W73" i="2"/>
  <c r="W49" i="2"/>
  <c r="W111" i="2"/>
  <c r="W109" i="2"/>
  <c r="W107" i="2"/>
  <c r="W105" i="2"/>
  <c r="W103" i="2"/>
  <c r="W101" i="2"/>
  <c r="W99" i="2"/>
  <c r="W97" i="2"/>
  <c r="W95" i="2"/>
  <c r="W93" i="2"/>
  <c r="W91" i="2"/>
  <c r="W89" i="2"/>
  <c r="W87" i="2"/>
  <c r="W28" i="2"/>
  <c r="W78" i="2"/>
  <c r="W110" i="2"/>
  <c r="W108" i="2"/>
  <c r="W106" i="2"/>
  <c r="W104" i="2"/>
  <c r="W102" i="2"/>
  <c r="W100" i="2"/>
  <c r="W98" i="2"/>
  <c r="W96" i="2"/>
  <c r="W94" i="2"/>
  <c r="W92" i="2"/>
  <c r="W90" i="2"/>
  <c r="W88" i="2"/>
  <c r="W50" i="2"/>
  <c r="W51" i="2"/>
  <c r="W16" i="2"/>
  <c r="W82" i="2"/>
  <c r="W83" i="2"/>
  <c r="W80" i="2"/>
  <c r="W13" i="2"/>
  <c r="W68" i="2"/>
  <c r="W74" i="2"/>
  <c r="W70" i="2"/>
  <c r="W35" i="2"/>
  <c r="W64" i="2"/>
  <c r="W59" i="2"/>
  <c r="W47" i="2"/>
  <c r="W14" i="2"/>
  <c r="W3" i="2"/>
  <c r="W8" i="2"/>
  <c r="C93" i="5"/>
  <c r="O11" i="2"/>
  <c r="Q11" i="2"/>
  <c r="S11" i="2"/>
  <c r="T11" i="2"/>
  <c r="O46" i="2"/>
  <c r="Q46" i="2"/>
  <c r="S46" i="2"/>
  <c r="T46" i="2"/>
  <c r="O7" i="2"/>
  <c r="Q7" i="2"/>
  <c r="S7" i="2"/>
  <c r="T7" i="2"/>
  <c r="O42" i="2"/>
  <c r="Q42" i="2"/>
  <c r="S42" i="2"/>
  <c r="T42" i="2"/>
  <c r="O23" i="2"/>
  <c r="Q23" i="2"/>
  <c r="S23" i="2"/>
  <c r="T23" i="2"/>
  <c r="O30" i="2"/>
  <c r="Q30" i="2"/>
  <c r="S30" i="2"/>
  <c r="T30" i="2"/>
  <c r="O5" i="2"/>
  <c r="Q5" i="2"/>
  <c r="S5" i="2"/>
  <c r="T5" i="2"/>
  <c r="O17" i="2"/>
  <c r="Q17" i="2"/>
  <c r="S17" i="2"/>
  <c r="T17" i="2"/>
  <c r="O31" i="2"/>
  <c r="Q31" i="2"/>
  <c r="S31" i="2"/>
  <c r="T31" i="2"/>
  <c r="O44" i="2"/>
  <c r="Q44" i="2"/>
  <c r="S44" i="2"/>
  <c r="T44" i="2"/>
  <c r="O22" i="2"/>
  <c r="Q22" i="2"/>
  <c r="S22" i="2"/>
  <c r="T22" i="2"/>
  <c r="O34" i="2"/>
  <c r="Q34" i="2"/>
  <c r="S34" i="2"/>
  <c r="T34" i="2"/>
  <c r="O43" i="2"/>
  <c r="Q43" i="2"/>
  <c r="S43" i="2"/>
  <c r="T43" i="2"/>
  <c r="O85" i="2"/>
  <c r="Q85" i="2"/>
  <c r="S85" i="2"/>
  <c r="T85" i="2"/>
  <c r="O29" i="2"/>
  <c r="Q29" i="2"/>
  <c r="S29" i="2"/>
  <c r="T29" i="2"/>
  <c r="O32" i="2"/>
  <c r="Q32" i="2"/>
  <c r="S32" i="2"/>
  <c r="T32" i="2"/>
  <c r="O66" i="2"/>
  <c r="Q66" i="2"/>
  <c r="S66" i="2"/>
  <c r="T66" i="2"/>
  <c r="O20" i="2"/>
  <c r="Q20" i="2"/>
  <c r="S20" i="2"/>
  <c r="T20" i="2"/>
  <c r="O55" i="2"/>
  <c r="Q55" i="2"/>
  <c r="S55" i="2"/>
  <c r="T55" i="2"/>
  <c r="O63" i="2"/>
  <c r="Q63" i="2"/>
  <c r="S63" i="2"/>
  <c r="T63" i="2"/>
  <c r="O86" i="2"/>
  <c r="Q86" i="2"/>
  <c r="S86" i="2"/>
  <c r="T86" i="2"/>
  <c r="O72" i="2"/>
  <c r="Q72" i="2"/>
  <c r="S72" i="2"/>
  <c r="T72" i="2"/>
  <c r="O79" i="2"/>
  <c r="Q79" i="2"/>
  <c r="S79" i="2"/>
  <c r="T79" i="2"/>
  <c r="O84" i="2"/>
  <c r="Q84" i="2"/>
  <c r="S84" i="2"/>
  <c r="T84" i="2"/>
  <c r="O19" i="2"/>
  <c r="Q19" i="2"/>
  <c r="S19" i="2"/>
  <c r="T19" i="2"/>
  <c r="O71" i="2"/>
  <c r="Q71" i="2"/>
  <c r="S71" i="2"/>
  <c r="T71" i="2"/>
  <c r="O65" i="2"/>
  <c r="Q65" i="2"/>
  <c r="S65" i="2"/>
  <c r="T65" i="2"/>
  <c r="O60" i="2"/>
  <c r="Q60" i="2"/>
  <c r="S60" i="2"/>
  <c r="T60" i="2"/>
  <c r="O54" i="2"/>
  <c r="Q54" i="2"/>
  <c r="S54" i="2"/>
  <c r="T54" i="2"/>
  <c r="O48" i="2"/>
  <c r="Q48" i="2"/>
  <c r="S48" i="2"/>
  <c r="T48" i="2"/>
  <c r="O36" i="2"/>
  <c r="Q36" i="2"/>
  <c r="S36" i="2"/>
  <c r="T36" i="2"/>
  <c r="O33" i="2"/>
  <c r="Q33" i="2"/>
  <c r="S33" i="2"/>
  <c r="T33" i="2"/>
  <c r="O4" i="2"/>
  <c r="Q4" i="2"/>
  <c r="S4" i="2"/>
  <c r="T4" i="2"/>
  <c r="O25" i="2"/>
  <c r="Q25" i="2"/>
  <c r="S25" i="2"/>
  <c r="T25" i="2"/>
  <c r="O76" i="2"/>
  <c r="Q76" i="2"/>
  <c r="S76" i="2"/>
  <c r="T76" i="2"/>
  <c r="O81" i="2"/>
  <c r="Q81" i="2"/>
  <c r="S81" i="2"/>
  <c r="T81" i="2"/>
  <c r="O9" i="2"/>
  <c r="Q9" i="2"/>
  <c r="S9" i="2"/>
  <c r="T9" i="2"/>
  <c r="O62" i="2"/>
  <c r="Q62" i="2"/>
  <c r="S62" i="2"/>
  <c r="T62" i="2"/>
  <c r="O6" i="2"/>
  <c r="Q6" i="2"/>
  <c r="S6" i="2"/>
  <c r="T6" i="2"/>
  <c r="O77" i="2"/>
  <c r="Q77" i="2"/>
  <c r="S77" i="2"/>
  <c r="T77" i="2"/>
  <c r="O75" i="2"/>
  <c r="Q75" i="2"/>
  <c r="S75" i="2"/>
  <c r="T75" i="2"/>
  <c r="O56" i="2"/>
  <c r="Q56" i="2"/>
  <c r="S56" i="2"/>
  <c r="T56" i="2"/>
  <c r="O53" i="2"/>
  <c r="Q53" i="2"/>
  <c r="S53" i="2"/>
  <c r="T53" i="2"/>
  <c r="O52" i="2"/>
  <c r="Q52" i="2"/>
  <c r="S52" i="2"/>
  <c r="T52" i="2"/>
  <c r="Q21" i="2"/>
  <c r="T21" i="2" l="1"/>
  <c r="H21" i="5" l="1"/>
  <c r="F21" i="5"/>
  <c r="C21" i="5" s="1"/>
  <c r="K11" i="2"/>
  <c r="K46" i="2"/>
  <c r="K7" i="2"/>
  <c r="K42" i="2"/>
  <c r="K23" i="2"/>
  <c r="K30" i="2"/>
  <c r="K5" i="2"/>
  <c r="K17" i="2"/>
  <c r="K31" i="2"/>
  <c r="K44" i="2"/>
  <c r="K22" i="2"/>
  <c r="K34" i="2"/>
  <c r="K43" i="2"/>
  <c r="K85" i="2"/>
  <c r="K29" i="2"/>
  <c r="K32" i="2"/>
  <c r="K66" i="2"/>
  <c r="K20" i="2"/>
  <c r="K55" i="2"/>
  <c r="K63" i="2"/>
  <c r="K86" i="2"/>
  <c r="K72" i="2"/>
  <c r="K79" i="2"/>
  <c r="K84" i="2"/>
  <c r="K19" i="2"/>
  <c r="K71" i="2"/>
  <c r="K65" i="2"/>
  <c r="K60" i="2"/>
  <c r="K54" i="2"/>
  <c r="K48" i="2"/>
  <c r="K36" i="2"/>
  <c r="K33" i="2"/>
  <c r="K4" i="2"/>
  <c r="K25" i="2"/>
  <c r="K76" i="2"/>
  <c r="K81" i="2"/>
  <c r="K9" i="2"/>
  <c r="K62" i="2"/>
  <c r="K6" i="2"/>
  <c r="K77" i="2"/>
  <c r="K75" i="2"/>
  <c r="K56" i="2"/>
  <c r="K53" i="2"/>
  <c r="K21" i="2"/>
  <c r="I30" i="2" l="1"/>
  <c r="I23" i="2"/>
  <c r="A23" i="2" l="1"/>
  <c r="W23" i="2" s="1"/>
  <c r="C23" i="2"/>
  <c r="A30" i="2"/>
  <c r="W30" i="2" s="1"/>
  <c r="C30" i="2"/>
  <c r="U46" i="4"/>
  <c r="T46" i="4"/>
  <c r="R46" i="4"/>
  <c r="P46" i="4"/>
  <c r="L46" i="4"/>
  <c r="J46" i="4"/>
  <c r="W46" i="4" s="1"/>
  <c r="C46" i="4"/>
  <c r="U45" i="4"/>
  <c r="T45" i="4"/>
  <c r="R45" i="4"/>
  <c r="P45" i="4"/>
  <c r="L45" i="4"/>
  <c r="J45" i="4"/>
  <c r="W45" i="4" s="1"/>
  <c r="C45" i="4"/>
  <c r="U44" i="4"/>
  <c r="T44" i="4"/>
  <c r="R44" i="4"/>
  <c r="P44" i="4"/>
  <c r="L44" i="4"/>
  <c r="J44" i="4"/>
  <c r="W44" i="4" s="1"/>
  <c r="C44" i="4"/>
  <c r="U43" i="4"/>
  <c r="T43" i="4"/>
  <c r="R43" i="4"/>
  <c r="P43" i="4"/>
  <c r="L43" i="4"/>
  <c r="J43" i="4"/>
  <c r="W43" i="4" s="1"/>
  <c r="C43" i="4"/>
  <c r="U42" i="4"/>
  <c r="T42" i="4"/>
  <c r="R42" i="4"/>
  <c r="P42" i="4"/>
  <c r="L42" i="4"/>
  <c r="J42" i="4"/>
  <c r="W42" i="4" s="1"/>
  <c r="C42" i="4"/>
  <c r="U41" i="4"/>
  <c r="T41" i="4"/>
  <c r="R41" i="4"/>
  <c r="P41" i="4"/>
  <c r="L41" i="4"/>
  <c r="J41" i="4"/>
  <c r="W41" i="4" s="1"/>
  <c r="C41" i="4"/>
  <c r="U40" i="4"/>
  <c r="T40" i="4"/>
  <c r="R40" i="4"/>
  <c r="P40" i="4"/>
  <c r="L40" i="4"/>
  <c r="J40" i="4"/>
  <c r="W40" i="4" s="1"/>
  <c r="C40" i="4"/>
  <c r="U39" i="4"/>
  <c r="T39" i="4"/>
  <c r="R39" i="4"/>
  <c r="P39" i="4"/>
  <c r="L39" i="4"/>
  <c r="J39" i="4"/>
  <c r="W39" i="4" s="1"/>
  <c r="C39" i="4"/>
  <c r="U38" i="4"/>
  <c r="T38" i="4"/>
  <c r="R38" i="4"/>
  <c r="P38" i="4"/>
  <c r="L38" i="4"/>
  <c r="J38" i="4"/>
  <c r="W38" i="4" s="1"/>
  <c r="C38" i="4"/>
  <c r="U37" i="4"/>
  <c r="T37" i="4"/>
  <c r="R37" i="4"/>
  <c r="P37" i="4"/>
  <c r="L37" i="4"/>
  <c r="J37" i="4"/>
  <c r="W37" i="4" s="1"/>
  <c r="C37" i="4"/>
  <c r="U36" i="4"/>
  <c r="T36" i="4"/>
  <c r="R36" i="4"/>
  <c r="P36" i="4"/>
  <c r="L36" i="4"/>
  <c r="J36" i="4"/>
  <c r="W36" i="4" s="1"/>
  <c r="C36" i="4"/>
  <c r="U35" i="4"/>
  <c r="T35" i="4"/>
  <c r="R35" i="4"/>
  <c r="P35" i="4"/>
  <c r="L35" i="4"/>
  <c r="J35" i="4"/>
  <c r="W35" i="4" s="1"/>
  <c r="C35" i="4"/>
  <c r="U34" i="4"/>
  <c r="T34" i="4"/>
  <c r="R34" i="4"/>
  <c r="P34" i="4"/>
  <c r="L34" i="4"/>
  <c r="J34" i="4"/>
  <c r="W34" i="4" s="1"/>
  <c r="C34" i="4"/>
  <c r="U33" i="4"/>
  <c r="T33" i="4"/>
  <c r="R33" i="4"/>
  <c r="P33" i="4"/>
  <c r="L33" i="4"/>
  <c r="J33" i="4"/>
  <c r="W33" i="4" s="1"/>
  <c r="C33" i="4"/>
  <c r="U32" i="4"/>
  <c r="T32" i="4"/>
  <c r="R32" i="4"/>
  <c r="P32" i="4"/>
  <c r="L32" i="4"/>
  <c r="J32" i="4"/>
  <c r="W32" i="4" s="1"/>
  <c r="C32" i="4"/>
  <c r="U31" i="4"/>
  <c r="T31" i="4"/>
  <c r="R31" i="4"/>
  <c r="P31" i="4"/>
  <c r="L31" i="4"/>
  <c r="J31" i="4"/>
  <c r="W31" i="4" s="1"/>
  <c r="C31" i="4"/>
  <c r="U30" i="4"/>
  <c r="T30" i="4"/>
  <c r="R30" i="4"/>
  <c r="P30" i="4"/>
  <c r="L30" i="4"/>
  <c r="J30" i="4"/>
  <c r="W30" i="4" s="1"/>
  <c r="C30" i="4"/>
  <c r="U29" i="4"/>
  <c r="T29" i="4"/>
  <c r="R29" i="4"/>
  <c r="P29" i="4"/>
  <c r="L29" i="4"/>
  <c r="J29" i="4"/>
  <c r="W29" i="4" s="1"/>
  <c r="C29" i="4"/>
  <c r="U28" i="4"/>
  <c r="T28" i="4"/>
  <c r="R28" i="4"/>
  <c r="P28" i="4"/>
  <c r="L28" i="4"/>
  <c r="J28" i="4"/>
  <c r="W28" i="4" s="1"/>
  <c r="C28" i="4"/>
  <c r="U27" i="4"/>
  <c r="T27" i="4"/>
  <c r="R27" i="4"/>
  <c r="P27" i="4"/>
  <c r="L27" i="4"/>
  <c r="J27" i="4"/>
  <c r="W27" i="4" s="1"/>
  <c r="C27" i="4"/>
  <c r="U26" i="4"/>
  <c r="T26" i="4"/>
  <c r="R26" i="4"/>
  <c r="P26" i="4"/>
  <c r="L26" i="4"/>
  <c r="J26" i="4"/>
  <c r="W26" i="4" s="1"/>
  <c r="C26" i="4"/>
  <c r="U25" i="4"/>
  <c r="T25" i="4"/>
  <c r="R25" i="4"/>
  <c r="P25" i="4"/>
  <c r="L25" i="4"/>
  <c r="J25" i="4"/>
  <c r="W25" i="4" s="1"/>
  <c r="C25" i="4"/>
  <c r="U24" i="4"/>
  <c r="T24" i="4"/>
  <c r="R24" i="4"/>
  <c r="P24" i="4"/>
  <c r="L24" i="4"/>
  <c r="J24" i="4"/>
  <c r="W24" i="4" s="1"/>
  <c r="C24" i="4"/>
  <c r="U23" i="4"/>
  <c r="T23" i="4"/>
  <c r="R23" i="4"/>
  <c r="P23" i="4"/>
  <c r="L23" i="4"/>
  <c r="J23" i="4"/>
  <c r="W23" i="4" s="1"/>
  <c r="C23" i="4"/>
  <c r="U22" i="4"/>
  <c r="T22" i="4"/>
  <c r="R22" i="4"/>
  <c r="P22" i="4"/>
  <c r="L22" i="4"/>
  <c r="J22" i="4"/>
  <c r="W22" i="4" s="1"/>
  <c r="C22" i="4"/>
  <c r="U21" i="4"/>
  <c r="T21" i="4"/>
  <c r="R21" i="4"/>
  <c r="P21" i="4"/>
  <c r="L21" i="4"/>
  <c r="J21" i="4"/>
  <c r="W21" i="4" s="1"/>
  <c r="C21" i="4"/>
  <c r="U20" i="4"/>
  <c r="T20" i="4"/>
  <c r="R20" i="4"/>
  <c r="P20" i="4"/>
  <c r="L20" i="4"/>
  <c r="J20" i="4"/>
  <c r="W20" i="4" s="1"/>
  <c r="C20" i="4"/>
  <c r="U19" i="4"/>
  <c r="T19" i="4"/>
  <c r="R19" i="4"/>
  <c r="P19" i="4"/>
  <c r="L19" i="4"/>
  <c r="J19" i="4"/>
  <c r="W19" i="4" s="1"/>
  <c r="C19" i="4"/>
  <c r="U18" i="4"/>
  <c r="T18" i="4"/>
  <c r="R18" i="4"/>
  <c r="P18" i="4"/>
  <c r="L18" i="4"/>
  <c r="J18" i="4"/>
  <c r="W18" i="4" s="1"/>
  <c r="C18" i="4"/>
  <c r="U17" i="4"/>
  <c r="T17" i="4"/>
  <c r="R17" i="4"/>
  <c r="P17" i="4"/>
  <c r="L17" i="4"/>
  <c r="J17" i="4"/>
  <c r="W17" i="4" s="1"/>
  <c r="C17" i="4"/>
  <c r="U16" i="4"/>
  <c r="T16" i="4"/>
  <c r="R16" i="4"/>
  <c r="P16" i="4"/>
  <c r="L16" i="4"/>
  <c r="J16" i="4"/>
  <c r="W16" i="4" s="1"/>
  <c r="C16" i="4"/>
  <c r="U15" i="4"/>
  <c r="T15" i="4"/>
  <c r="R15" i="4"/>
  <c r="P15" i="4"/>
  <c r="L15" i="4"/>
  <c r="J15" i="4"/>
  <c r="W15" i="4" s="1"/>
  <c r="C15" i="4"/>
  <c r="U14" i="4"/>
  <c r="T14" i="4"/>
  <c r="R14" i="4"/>
  <c r="P14" i="4"/>
  <c r="L14" i="4"/>
  <c r="J14" i="4"/>
  <c r="W14" i="4" s="1"/>
  <c r="C14" i="4"/>
  <c r="U13" i="4"/>
  <c r="T13" i="4"/>
  <c r="R13" i="4"/>
  <c r="P13" i="4"/>
  <c r="L13" i="4"/>
  <c r="J13" i="4"/>
  <c r="W13" i="4" s="1"/>
  <c r="C13" i="4"/>
  <c r="U12" i="4"/>
  <c r="T12" i="4"/>
  <c r="R12" i="4"/>
  <c r="P12" i="4"/>
  <c r="L12" i="4"/>
  <c r="J12" i="4"/>
  <c r="W12" i="4" s="1"/>
  <c r="C12" i="4"/>
  <c r="U11" i="4"/>
  <c r="T11" i="4"/>
  <c r="R11" i="4"/>
  <c r="P11" i="4"/>
  <c r="L11" i="4"/>
  <c r="J11" i="4"/>
  <c r="W11" i="4" s="1"/>
  <c r="C11" i="4"/>
  <c r="U10" i="4"/>
  <c r="T10" i="4"/>
  <c r="R10" i="4"/>
  <c r="P10" i="4"/>
  <c r="L10" i="4"/>
  <c r="J10" i="4"/>
  <c r="W10" i="4" s="1"/>
  <c r="C10" i="4"/>
  <c r="U9" i="4"/>
  <c r="T9" i="4"/>
  <c r="R9" i="4"/>
  <c r="P9" i="4"/>
  <c r="L9" i="4"/>
  <c r="J9" i="4"/>
  <c r="W9" i="4" s="1"/>
  <c r="C9" i="4"/>
  <c r="U8" i="4"/>
  <c r="T8" i="4"/>
  <c r="R8" i="4"/>
  <c r="P8" i="4"/>
  <c r="L8" i="4"/>
  <c r="J8" i="4"/>
  <c r="W8" i="4" s="1"/>
  <c r="C8" i="4"/>
  <c r="U7" i="4"/>
  <c r="T7" i="4"/>
  <c r="R7" i="4"/>
  <c r="P7" i="4"/>
  <c r="L7" i="4"/>
  <c r="J7" i="4"/>
  <c r="W7" i="4" s="1"/>
  <c r="C7" i="4"/>
  <c r="U6" i="4"/>
  <c r="T6" i="4"/>
  <c r="R6" i="4"/>
  <c r="P6" i="4"/>
  <c r="L6" i="4"/>
  <c r="J6" i="4"/>
  <c r="W6" i="4" s="1"/>
  <c r="C6" i="4"/>
  <c r="U5" i="4"/>
  <c r="T5" i="4"/>
  <c r="R5" i="4"/>
  <c r="P5" i="4"/>
  <c r="L5" i="4"/>
  <c r="J5" i="4"/>
  <c r="W5" i="4" s="1"/>
  <c r="C5" i="4"/>
  <c r="U4" i="4"/>
  <c r="T4" i="4"/>
  <c r="R4" i="4"/>
  <c r="P4" i="4"/>
  <c r="L4" i="4"/>
  <c r="J4" i="4"/>
  <c r="W4" i="4" s="1"/>
  <c r="C4" i="4"/>
  <c r="U3" i="4"/>
  <c r="T3" i="4"/>
  <c r="R3" i="4"/>
  <c r="P3" i="4"/>
  <c r="L3" i="4"/>
  <c r="J3" i="4"/>
  <c r="W3" i="4" s="1"/>
  <c r="C3" i="4"/>
  <c r="U2" i="4"/>
  <c r="T2" i="4"/>
  <c r="R2" i="4"/>
  <c r="P2" i="4"/>
  <c r="L2" i="4"/>
  <c r="J2" i="4"/>
  <c r="W2" i="4" s="1"/>
  <c r="C2" i="4"/>
  <c r="I21" i="2" l="1"/>
  <c r="O21" i="2"/>
  <c r="S21" i="2"/>
  <c r="I75" i="2"/>
  <c r="I56" i="2"/>
  <c r="I53" i="2"/>
  <c r="I52" i="2"/>
  <c r="A21" i="2" l="1"/>
  <c r="C21" i="2"/>
  <c r="W21" i="2"/>
  <c r="W56" i="2"/>
  <c r="W53" i="2"/>
  <c r="W75" i="2"/>
  <c r="W52" i="2"/>
  <c r="A44" i="3"/>
  <c r="I46" i="2" l="1"/>
  <c r="I31" i="2"/>
  <c r="I81" i="2"/>
  <c r="I33" i="2"/>
  <c r="I5" i="2"/>
  <c r="I4" i="2"/>
  <c r="W4" i="2" l="1"/>
  <c r="W5" i="2"/>
  <c r="W81" i="2"/>
  <c r="A37" i="3"/>
  <c r="A33" i="2" l="1"/>
  <c r="W33" i="2" s="1"/>
  <c r="C33" i="2"/>
  <c r="A31" i="2"/>
  <c r="W31" i="2" s="1"/>
  <c r="C31" i="2"/>
  <c r="W46" i="2"/>
  <c r="A45" i="3" s="1"/>
  <c r="I86" i="2"/>
  <c r="I84" i="2"/>
  <c r="I54" i="2"/>
  <c r="I79" i="2"/>
  <c r="I11" i="2"/>
  <c r="I7" i="2"/>
  <c r="I36" i="2"/>
  <c r="W54" i="2" l="1"/>
  <c r="W7" i="2"/>
  <c r="W79" i="2"/>
  <c r="W84" i="2"/>
  <c r="W86" i="2"/>
  <c r="A22" i="3"/>
  <c r="I43" i="2"/>
  <c r="I63" i="2"/>
  <c r="I44" i="2"/>
  <c r="I20" i="2"/>
  <c r="I66" i="2"/>
  <c r="I48" i="2"/>
  <c r="I25" i="2"/>
  <c r="I32" i="2"/>
  <c r="I42" i="2"/>
  <c r="I72" i="2"/>
  <c r="I55" i="2"/>
  <c r="I71" i="2"/>
  <c r="I62" i="2"/>
  <c r="I76" i="2"/>
  <c r="I34" i="2"/>
  <c r="I9" i="2"/>
  <c r="W9" i="2" s="1"/>
  <c r="I65" i="2"/>
  <c r="I22" i="2"/>
  <c r="I60" i="2"/>
  <c r="I17" i="2"/>
  <c r="I85" i="2"/>
  <c r="I29" i="2"/>
  <c r="I77" i="2"/>
  <c r="I6" i="2"/>
  <c r="I19" i="2"/>
  <c r="A11" i="2" l="1"/>
  <c r="C11" i="2"/>
  <c r="A36" i="2"/>
  <c r="C36" i="2"/>
  <c r="W77" i="2"/>
  <c r="W85" i="2"/>
  <c r="W55" i="2"/>
  <c r="W66" i="2"/>
  <c r="W60" i="2"/>
  <c r="W65" i="2"/>
  <c r="W62" i="2"/>
  <c r="W42" i="2"/>
  <c r="W76" i="2"/>
  <c r="W71" i="2"/>
  <c r="W72" i="2"/>
  <c r="W48" i="2"/>
  <c r="W63" i="2"/>
  <c r="A36" i="3"/>
  <c r="A23" i="3"/>
  <c r="A17" i="3"/>
  <c r="A26" i="3"/>
  <c r="A29" i="3"/>
  <c r="A20" i="3"/>
  <c r="A9" i="3"/>
  <c r="A8" i="3"/>
  <c r="A30" i="3"/>
  <c r="A2" i="3"/>
  <c r="A25" i="3"/>
  <c r="A1" i="3"/>
  <c r="A4" i="3"/>
  <c r="A32" i="3"/>
  <c r="F2" i="1"/>
  <c r="F3" i="1"/>
  <c r="F4" i="1"/>
  <c r="F5" i="1"/>
  <c r="F6" i="1"/>
  <c r="F7" i="1"/>
  <c r="F8" i="1"/>
  <c r="F9" i="1"/>
  <c r="F10" i="1"/>
  <c r="F11" i="1"/>
  <c r="F12" i="1"/>
  <c r="F13" i="1"/>
  <c r="F14" i="1"/>
  <c r="F15" i="1"/>
  <c r="F16" i="1"/>
  <c r="F17" i="1"/>
  <c r="F18" i="1"/>
  <c r="F19" i="1"/>
  <c r="F20" i="1"/>
  <c r="F21" i="1"/>
  <c r="F22" i="1"/>
  <c r="F23" i="1"/>
  <c r="F24" i="1"/>
  <c r="F25" i="1"/>
  <c r="F26" i="1"/>
  <c r="F27" i="1"/>
  <c r="F28" i="1"/>
  <c r="F29" i="1"/>
  <c r="W36" i="2" l="1"/>
  <c r="W11" i="2"/>
  <c r="A10" i="3" s="1"/>
  <c r="A20" i="2"/>
  <c r="C20" i="2"/>
  <c r="A32" i="2"/>
  <c r="C32" i="2"/>
  <c r="A22" i="2"/>
  <c r="C22" i="2"/>
  <c r="A29" i="2"/>
  <c r="C29" i="2"/>
  <c r="A17" i="2"/>
  <c r="C17" i="2"/>
  <c r="A19" i="2"/>
  <c r="C19" i="2"/>
  <c r="A25" i="2"/>
  <c r="C25" i="2"/>
  <c r="A34" i="2"/>
  <c r="C34" i="2"/>
  <c r="W43" i="2"/>
  <c r="A42" i="3" s="1"/>
  <c r="W20" i="2"/>
  <c r="A19" i="3" s="1"/>
  <c r="W44" i="2"/>
  <c r="A43" i="3" s="1"/>
  <c r="W25" i="2"/>
  <c r="A24" i="3" s="1"/>
  <c r="W6" i="2"/>
  <c r="A6" i="3" s="1"/>
  <c r="A3" i="3"/>
  <c r="A15" i="3"/>
  <c r="A34" i="3"/>
  <c r="A39" i="3"/>
  <c r="A38" i="3"/>
  <c r="A7" i="3"/>
  <c r="A13" i="3"/>
  <c r="A40" i="3"/>
  <c r="A27" i="3"/>
  <c r="A14" i="3"/>
  <c r="A41" i="3"/>
  <c r="A35" i="3"/>
  <c r="A12" i="3"/>
  <c r="A11" i="3"/>
  <c r="F1" i="1"/>
  <c r="W34" i="2" l="1"/>
  <c r="A33" i="3" s="1"/>
  <c r="W19" i="2"/>
  <c r="A18" i="3" s="1"/>
  <c r="W17" i="2"/>
  <c r="A16" i="3" s="1"/>
  <c r="W29" i="2"/>
  <c r="A28" i="3" s="1"/>
  <c r="W22" i="2"/>
  <c r="A21" i="3" s="1"/>
  <c r="W32" i="2"/>
  <c r="A31" i="3" s="1"/>
  <c r="A5" i="3"/>
</calcChain>
</file>

<file path=xl/sharedStrings.xml><?xml version="1.0" encoding="utf-8"?>
<sst xmlns="http://schemas.openxmlformats.org/spreadsheetml/2006/main" count="917" uniqueCount="226">
  <si>
    <t xml:space="preserve">\item </t>
  </si>
  <si>
    <t xml:space="preserve">Mol. Biol. </t>
  </si>
  <si>
    <t>Evol. Bio.</t>
  </si>
  <si>
    <t xml:space="preserve">Genetical Research. </t>
  </si>
  <si>
    <t xml:space="preserve">Genetics. </t>
  </si>
  <si>
    <t xml:space="preserve">Current Biology. </t>
  </si>
  <si>
    <t xml:space="preserve">Annu. Rev. Ecol. Evol. Syst. </t>
  </si>
  <si>
    <t xml:space="preserve">Phytochemtstry. </t>
  </si>
  <si>
    <t>No</t>
  </si>
  <si>
    <t>Author(s)</t>
  </si>
  <si>
    <t xml:space="preserve">Title </t>
  </si>
  <si>
    <t>Publication</t>
  </si>
  <si>
    <t xml:space="preserve">Food Chem. </t>
  </si>
  <si>
    <t xml:space="preserve">Neuron. </t>
  </si>
  <si>
    <t xml:space="preserve">PNAS. </t>
  </si>
  <si>
    <t xml:space="preserve">} </t>
  </si>
  <si>
    <t xml:space="preserve">The Fly Nose--Function and Evolution. </t>
  </si>
  <si>
    <t>Volume</t>
  </si>
  <si>
    <t>Issue</t>
  </si>
  <si>
    <t>Date</t>
  </si>
  <si>
    <t>Concatenated</t>
  </si>
  <si>
    <t>Delicious poison: genetics of Drosophila host plant preference</t>
  </si>
  <si>
    <t>Cell</t>
  </si>
  <si>
    <t>Trends in Ecology and Evolution</t>
  </si>
  <si>
    <t>Doctoral dissertation.</t>
  </si>
  <si>
    <t>Page</t>
  </si>
  <si>
    <t>1198-1207</t>
  </si>
  <si>
    <t>159-225</t>
  </si>
  <si>
    <t>11-26</t>
  </si>
  <si>
    <t>1913-1931</t>
  </si>
  <si>
    <t>R77-R81</t>
  </si>
  <si>
    <t>459-80</t>
  </si>
  <si>
    <t>138-143</t>
  </si>
  <si>
    <t>433-438</t>
  </si>
  <si>
    <t>845-848</t>
  </si>
  <si>
    <t>445-456</t>
  </si>
  <si>
    <t>1835-1839</t>
  </si>
  <si>
    <t>7122-7127</t>
  </si>
  <si>
    <t>PNAS.</t>
  </si>
  <si>
    <t>Nozawa, M. and Nei, M.</t>
  </si>
  <si>
    <t>Whiteman, N.K. and Pierce, N.E.</t>
  </si>
  <si>
    <t>Evolution of the olfactory code in the</t>
  </si>
  <si>
    <t>Proc. R. Soc. Lond.</t>
  </si>
  <si>
    <t>2333-2340</t>
  </si>
  <si>
    <t>Molecular Evolution of Drosophila Odorant Receptor Genes</t>
  </si>
  <si>
    <t>Genetic studies of two sister species in the Drosophila melanogaster subgroup, D. yakuba and D. santomea</t>
  </si>
  <si>
    <t>Comparative Genomics on the Drosophila Phylogenetic Tree</t>
  </si>
  <si>
    <t>Drosophila melanogaster’s history as a human commensal</t>
  </si>
  <si>
    <t>Evolutionary dynamics of olfactory receptor genes in Drosophila species</t>
  </si>
  <si>
    <t>The Drosophila Larva as a Model for Studying Chemosensation and Chemosensory Learning: A Review</t>
  </si>
  <si>
    <t>65-89</t>
  </si>
  <si>
    <t>Chem. Senses.</t>
  </si>
  <si>
    <t>Lachaise D.</t>
  </si>
  <si>
    <t>Historical Biogeography of the Drosophila melangaster Species Subgroup</t>
  </si>
  <si>
    <t>The Abundance of Drosophila Willistoni in Relation to Food in Natural Populations</t>
  </si>
  <si>
    <t>Birch, L. C. and Battaglia, B.</t>
  </si>
  <si>
    <t>Guo, S. and Kim, J.</t>
  </si>
  <si>
    <t>Gerber, B. and Stocker, R.F.</t>
  </si>
  <si>
    <t>165-166</t>
  </si>
  <si>
    <t>The Population Genetics of the Origin and Divergence of the Drosophila simulans Complex Species</t>
  </si>
  <si>
    <t xml:space="preserve">Production of Volatiles by Ripening Bananas </t>
  </si>
  <si>
    <t>Volatile components of ripe fruits of Morinda citrifolia and their effects on Drosophila</t>
  </si>
  <si>
    <t xml:space="preserve">Volatile Constituents from Guava (Psidium guajava, L.) Fruit </t>
  </si>
  <si>
    <t>Volatile Constituents of Apricot  (Prunus armeniaca)</t>
  </si>
  <si>
    <t xml:space="preserve">FoodChem. </t>
  </si>
  <si>
    <t>J. Agric. Food Chem</t>
  </si>
  <si>
    <t>Ecology</t>
  </si>
  <si>
    <t>A Regulatory Code for Neuron-Specific Odor Receptor Expression</t>
  </si>
  <si>
    <t>PLoS Biology</t>
  </si>
  <si>
    <t>1069-1083</t>
  </si>
  <si>
    <t>Drosophila chemoreceptor gene evolution: selection, specialization and genome size</t>
  </si>
  <si>
    <t>Singh, N.D.</t>
  </si>
  <si>
    <t>Kliman, R.M.</t>
  </si>
  <si>
    <t>Coyne, J. A.</t>
  </si>
  <si>
    <t>Keller, A.</t>
  </si>
  <si>
    <t>Stensmyr, M.C.</t>
  </si>
  <si>
    <t>Idstein, H.</t>
  </si>
  <si>
    <t>Farine, J.P.</t>
  </si>
  <si>
    <t>Macku, C.</t>
  </si>
  <si>
    <t>Kreher, S.A.</t>
  </si>
  <si>
    <t>R‘Kha, S.</t>
  </si>
  <si>
    <t>Takeoka, G.R.</t>
  </si>
  <si>
    <t>Ray, A.</t>
  </si>
  <si>
    <t>Gardiner, A.</t>
  </si>
  <si>
    <t>Molecular Ecology</t>
  </si>
  <si>
    <t>Molecular Evolution of the Insect Chemoreceptor Gene Superfamily in Drosophila melanogaster</t>
  </si>
  <si>
    <t>Robertson, H.M.</t>
  </si>
  <si>
    <t>PNAS</t>
  </si>
  <si>
    <t>The Molecular Basis of Odor Coding in the Drosophila Larva</t>
  </si>
  <si>
    <t>Host-plant specialization in the Drosophila melanogaster species complex: a physiological, behavioral, and genetical analysis</t>
  </si>
  <si>
    <t>. \textit{</t>
  </si>
  <si>
    <t>Chemical Interactions in the Cactus-Microorganism-Drosophila Model System of the Sonoran Desert</t>
  </si>
  <si>
    <t>Fogleman, J.C. and Danielson, P.B.</t>
  </si>
  <si>
    <t>The Molecular Basis of Odor Coding in the Drosophila Antenna</t>
  </si>
  <si>
    <t>Hallem, E.A.</t>
  </si>
  <si>
    <t>Coding of Odors by a Receptor Repertoire</t>
  </si>
  <si>
    <t>Hallem, E.A. and Carlson, J.R.</t>
  </si>
  <si>
    <t>143-160</t>
  </si>
  <si>
    <t>{</t>
  </si>
  <si>
    <t>\bibitem</t>
  </si>
  <si>
    <t>[</t>
  </si>
  <si>
    <t>]</t>
  </si>
  <si>
    <t>Functional genomics of cactus host shifts in Drosophila mojavensis</t>
  </si>
  <si>
    <t xml:space="preserve">Matzkin, L.M. </t>
  </si>
  <si>
    <t>Olfactory Shifts Parallel Superspecialism for Toxic Fruit in Drosophila melanogaster Sibling, D. sechellia</t>
  </si>
  <si>
    <t>Dekker, T.</t>
  </si>
  <si>
    <t>101-109</t>
  </si>
  <si>
    <t>What and how do maggots smell?</t>
  </si>
  <si>
    <t>Cobb, M.</t>
  </si>
  <si>
    <t>Biology Review</t>
  </si>
  <si>
    <t>Drosophila: Genetics Meets Behaviour</t>
  </si>
  <si>
    <t>Sokolowski, M.B.</t>
  </si>
  <si>
    <t>Nature Reviews: Genetics</t>
  </si>
  <si>
    <t>879-890</t>
  </si>
  <si>
    <t xml:space="preserve"> \textit{et al}</t>
  </si>
  <si>
    <t>Evolutionary  novelties  in  islands: Drosophila santomea,  a new  melanogaster  sister species  from  Sao Tome</t>
  </si>
  <si>
    <t>Lachaise, D.</t>
  </si>
  <si>
    <t>Proc. R. Soc. Lond</t>
  </si>
  <si>
    <t xml:space="preserve">Characterization  of the  Larval  Olfactory  Response in Drosophila and  Its  Genetic  Basis </t>
  </si>
  <si>
    <t>Monte, P.</t>
  </si>
  <si>
    <t>Behavior  Genetics</t>
  </si>
  <si>
    <t>267-283</t>
  </si>
  <si>
    <t>Learning in Normal and Mutant Drosophila Larvae</t>
  </si>
  <si>
    <t xml:space="preserve"> Aceves-Pina, E.</t>
  </si>
  <si>
    <t>Science</t>
  </si>
  <si>
    <t>93-96</t>
  </si>
  <si>
    <t xml:space="preserve">Scherer, S. </t>
  </si>
  <si>
    <t>Olfactory Learning in Individually Assayed Drosophila Larvae</t>
  </si>
  <si>
    <t>Learn. Mem.</t>
  </si>
  <si>
    <t>217-225</t>
  </si>
  <si>
    <t>Get a 1.5mL tube, label it with the odor name, concentration (i.e. 1:10) and date</t>
  </si>
  <si>
    <t>For 1:10</t>
  </si>
  <si>
    <t>Put tube on scale, zero; then, put 1.3mL of paraffin oil into the tube and return tube to the scale and record the resulting oil weight, zero the scale</t>
  </si>
  <si>
    <t>Look at the sheet for the desired odor</t>
  </si>
  <si>
    <t>Put .144mL of the desired odor into the tube, vortex afterwards (there should be bubbles visible).\footnote{Turn on hood before opening odor bottle!}$^{,}$ \footnote{If a chemical says N2 requirement next to its name, you need to use the N2 next to the hood and turn on the blue valve to start N2 flowing. Before closing the bottom, hold the tube to the inside for a while so all the O2, etc. is gone then quickly close the cap behind it.} $^{,}$ \footnote{If odor has red tap, use blue gloves}</t>
  </si>
  <si>
    <t>For 1:100\footnote{volume-to-mass}</t>
  </si>
  <si>
    <t>Take tube, put on scale, zero, add paraffin oil</t>
  </si>
  <si>
    <t>Obtain weight of the paraffin oil after placing back on the scale</t>
  </si>
  <si>
    <t>Take the 1:10 solution tube and pipette until you have the desired odor mass (solved for above)</t>
  </si>
  <si>
    <t>For 1:1000\footnote{volume-to-mass}</t>
  </si>
  <si>
    <t>Do the same as above</t>
  </si>
  <si>
    <t>Molecular, Anatomical, and Functional Organization of the Drosophila Olfactory System</t>
  </si>
  <si>
    <t xml:space="preserve">Couto, A. </t>
  </si>
  <si>
    <t>Current Biology</t>
  </si>
  <si>
    <t>473-478</t>
  </si>
  <si>
    <t>965-979</t>
  </si>
  <si>
    <t>4635-4643</t>
  </si>
  <si>
    <t xml:space="preserve">425-459 </t>
  </si>
  <si>
    <t>1648-1657</t>
  </si>
  <si>
    <t xml:space="preserve">471-477 </t>
  </si>
  <si>
    <t>1487-1495</t>
  </si>
  <si>
    <t>14537-14542</t>
  </si>
  <si>
    <t>1535-1547</t>
  </si>
  <si>
    <t>de Bruyne, M.</t>
  </si>
  <si>
    <t>Functional and molecular evolution of olfactory neurons and receptors for aliphatic esters across the Drosophila genus</t>
  </si>
  <si>
    <t>J Comp Physiol A</t>
  </si>
  <si>
    <t>97-109</t>
  </si>
  <si>
    <t xml:space="preserve">Fractal  time  in  animal  behaviour:  the movement  activity   of  Drosophila </t>
  </si>
  <si>
    <t>Cole, J.B.</t>
  </si>
  <si>
    <t>Animal Behaviour</t>
  </si>
  <si>
    <t>1317-1324</t>
  </si>
  <si>
    <t>Turning behavior in Drosophila larvae: a role for the small scribbler transcript</t>
  </si>
  <si>
    <t xml:space="preserve">Genes, Brain and Behavior </t>
  </si>
  <si>
    <t>273-286</t>
  </si>
  <si>
    <t>Suster, M.L.</t>
  </si>
  <si>
    <t>Abnormal Turning Behavior in Drosophila Larvae: Identiﬁcation and Molecular Analysis of scribbler (sbb)</t>
  </si>
  <si>
    <t>1161-1174</t>
  </si>
  <si>
    <t xml:space="preserve">Genetic  Localization  offoraging (for):  A Major Gene for Larval Behavior in Drosophila melanogaster </t>
  </si>
  <si>
    <t>157-163</t>
  </si>
  <si>
    <t>Multiple genetic control of acetate-induced olfactory responses in Drosophila melanogaster larvae</t>
  </si>
  <si>
    <t>Heredity</t>
  </si>
  <si>
    <t>Cobb, M. and Dannet, F.</t>
  </si>
  <si>
    <t>444-455</t>
  </si>
  <si>
    <t>zhttp://www.ncbi.nlm.nih.gov/Taxonomy/</t>
  </si>
  <si>
    <t>zhttp://www.uniprot.org/taxonomy/</t>
  </si>
  <si>
    <t>\\</t>
  </si>
  <si>
    <t>Important?</t>
  </si>
  <si>
    <t>Outstanding?</t>
  </si>
  <si>
    <t>Comments</t>
  </si>
  <si>
    <t>Name</t>
  </si>
  <si>
    <t>Name 2</t>
  </si>
  <si>
    <t>Label</t>
  </si>
  <si>
    <t>ID</t>
  </si>
  <si>
    <t>Author</t>
  </si>
  <si>
    <t>Others</t>
  </si>
  <si>
    <t>Pub</t>
  </si>
  <si>
    <t>Vol</t>
  </si>
  <si>
    <t>http://www.trinitychurchboston.org/stewardship/mission.html</t>
  </si>
  <si>
    <t>Trinity Church Boston: Stewardship 2012</t>
  </si>
  <si>
    <t>TrinityRevenues</t>
  </si>
  <si>
    <t>The Death and Life of Great American Cities</t>
  </si>
  <si>
    <t>Jacobs, Jane.</t>
  </si>
  <si>
    <t>Jane</t>
  </si>
  <si>
    <t>New York: Random House</t>
  </si>
  <si>
    <t>Trinity Church Annual Report 2010</t>
  </si>
  <si>
    <t>Communications Department of Trinity Church</t>
  </si>
  <si>
    <t>http://www.boston.com/yourtown/news/back_bay/2011/04/census_data_back_bay_populatio_1.html</t>
  </si>
  <si>
    <t>Census Data: Back Bay</t>
  </si>
  <si>
    <t>AnnualReport2010</t>
  </si>
  <si>
    <t>CensusDataBackBay</t>
  </si>
  <si>
    <t>http://www.cityofboston.gov/freedomtrail/oldnorth.asp</t>
  </si>
  <si>
    <t>OldNorth</t>
  </si>
  <si>
    <t>http://www.trinitychurchboston.org/</t>
  </si>
  <si>
    <t>Old North Church Information</t>
  </si>
  <si>
    <t>Trinity Church Boston Webpage</t>
  </si>
  <si>
    <t>City of Boston</t>
  </si>
  <si>
    <t>http://www.greatbuildings.com/buildings/Trinity_Church.html</t>
  </si>
  <si>
    <t>Trinity Church - Great Buildings in Architecture</t>
  </si>
  <si>
    <t>Newschool of Architecture + Design</t>
  </si>
  <si>
    <t>Trinity Church</t>
  </si>
  <si>
    <t>Matt Rocheleau</t>
  </si>
  <si>
    <t>Trinity Church in the City of Boston</t>
  </si>
  <si>
    <t>http://www.iboston.org/mcp.php?pid=richardson</t>
  </si>
  <si>
    <t>Henry Hobson Richardson</t>
  </si>
  <si>
    <t>TrinityChurch</t>
  </si>
  <si>
    <t>TrinityArch</t>
  </si>
  <si>
    <t>HenryR</t>
  </si>
  <si>
    <t>Richardson, Henry H.</t>
  </si>
  <si>
    <t>19xx</t>
  </si>
  <si>
    <t>A Description of Trinity Church</t>
  </si>
  <si>
    <t>RichardsonTrinity</t>
  </si>
  <si>
    <t>URL?</t>
  </si>
  <si>
    <t>1</t>
  </si>
  <si>
    <t>0</t>
  </si>
  <si>
    <t>http://www.trinitychurchboston.org/calendar/view/5200/58.html</t>
  </si>
  <si>
    <t>Candlelight Carols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</si>
</sst>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vertical="center"/>
    </xf>
    <xf numFmtId="49" fontId="0" fillId="0" borderId="0" xfId="0" applyNumberFormat="1"/>
    <xf numFmtId="0" fontId="1" fillId="0" borderId="0" xfId="0" applyFont="1"/>
    <xf numFmtId="0" fontId="2" fillId="0" borderId="0" xfId="1"/>
    <xf numFmtId="0" fontId="0" fillId="2" borderId="0" xfId="0" applyFill="1"/>
    <xf numFmtId="0" fontId="1" fillId="3" borderId="0" xfId="0" applyFont="1" applyFill="1"/>
    <xf numFmtId="0" fontId="0" fillId="3" borderId="0" xfId="0" applyFill="1"/>
    <xf numFmtId="0" fontId="0" fillId="3" borderId="0" xfId="0" applyFont="1" applyFill="1"/>
    <xf numFmtId="0" fontId="0" fillId="3" borderId="0" xfId="0" applyFill="1" applyAlignment="1">
      <alignment vertical="center"/>
    </xf>
    <xf numFmtId="0" fontId="2" fillId="3" borderId="0" xfId="1" applyFill="1"/>
    <xf numFmtId="49" fontId="1" fillId="3" borderId="0" xfId="0" applyNumberFormat="1" applyFont="1" applyFill="1"/>
    <xf numFmtId="49" fontId="0" fillId="3" borderId="0" xfId="0" applyNumberFormat="1" applyFill="1"/>
    <xf numFmtId="2" fontId="0" fillId="3" borderId="0" xfId="0" applyNumberFormat="1" applyFill="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3C3C3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cityofboston.gov/freedomtrail/oldnorth.asp" TargetMode="External"/><Relationship Id="rId7" Type="http://schemas.openxmlformats.org/officeDocument/2006/relationships/hyperlink" Target="http://www.trinitychurchboston.org/calendar/view/5200/58.html" TargetMode="External"/><Relationship Id="rId2" Type="http://schemas.openxmlformats.org/officeDocument/2006/relationships/hyperlink" Target="http://www.boston.com/yourtown/news/back_bay/2011/04/census_data_back_bay_populatio_1.html" TargetMode="External"/><Relationship Id="rId1" Type="http://schemas.openxmlformats.org/officeDocument/2006/relationships/hyperlink" Target="http://www.trinitychurchboston.org/stewardship/mission.html" TargetMode="External"/><Relationship Id="rId6" Type="http://schemas.openxmlformats.org/officeDocument/2006/relationships/hyperlink" Target="http://www.iboston.org/mcp.php?pid=richardson" TargetMode="External"/><Relationship Id="rId5" Type="http://schemas.openxmlformats.org/officeDocument/2006/relationships/hyperlink" Target="http://www.greatbuildings.com/buildings/Trinity_Church.html" TargetMode="External"/><Relationship Id="rId4" Type="http://schemas.openxmlformats.org/officeDocument/2006/relationships/hyperlink" Target="http://www.trinitychurchboston.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111"/>
  <sheetViews>
    <sheetView tabSelected="1" workbookViewId="0">
      <pane ySplit="1" topLeftCell="A2" activePane="bottomLeft" state="frozen"/>
      <selection activeCell="N1" sqref="N1"/>
      <selection pane="bottomLeft" activeCell="W11" sqref="W11"/>
    </sheetView>
  </sheetViews>
  <sheetFormatPr defaultRowHeight="15" x14ac:dyDescent="0.25"/>
  <cols>
    <col min="1" max="1" width="3" customWidth="1"/>
    <col min="2" max="2" width="5.7109375" customWidth="1"/>
    <col min="3" max="4" width="1.7109375" bestFit="1" customWidth="1"/>
    <col min="5" max="5" width="18.7109375" style="7" bestFit="1" customWidth="1"/>
    <col min="6" max="6" width="2.140625" bestFit="1" customWidth="1"/>
    <col min="7" max="7" width="7.140625" style="7" customWidth="1"/>
    <col min="8" max="8" width="7" style="7" customWidth="1"/>
    <col min="9" max="9" width="2.140625" bestFit="1" customWidth="1"/>
    <col min="10" max="10" width="5.140625" style="7" bestFit="1" customWidth="1"/>
    <col min="11" max="11" width="9.140625" bestFit="1" customWidth="1"/>
    <col min="12" max="12" width="5.42578125" style="7" customWidth="1"/>
    <col min="13" max="13" width="9.140625" bestFit="1" customWidth="1"/>
    <col min="14" max="14" width="4.42578125" style="7" customWidth="1"/>
    <col min="15" max="15" width="9.140625" bestFit="1" customWidth="1"/>
    <col min="16" max="16" width="4" style="7" customWidth="1"/>
    <col min="17" max="17" width="2.42578125" bestFit="1" customWidth="1"/>
    <col min="18" max="18" width="3.5703125" style="7" customWidth="1"/>
    <col min="19" max="19" width="1.7109375" bestFit="1" customWidth="1"/>
    <col min="20" max="20" width="1.5703125" bestFit="1" customWidth="1"/>
    <col min="21" max="22" width="5.28515625" style="12" customWidth="1"/>
    <col min="23" max="23" width="13.42578125" customWidth="1"/>
  </cols>
  <sheetData>
    <row r="1" spans="1:23" x14ac:dyDescent="0.25">
      <c r="B1" t="s">
        <v>181</v>
      </c>
      <c r="E1" s="6" t="s">
        <v>182</v>
      </c>
      <c r="G1" s="6" t="s">
        <v>183</v>
      </c>
      <c r="H1" s="6" t="s">
        <v>184</v>
      </c>
      <c r="J1" s="6" t="s">
        <v>19</v>
      </c>
      <c r="L1" s="6" t="s">
        <v>10</v>
      </c>
      <c r="N1" s="6" t="s">
        <v>185</v>
      </c>
      <c r="P1" s="6" t="s">
        <v>186</v>
      </c>
      <c r="R1" s="6" t="s">
        <v>8</v>
      </c>
      <c r="U1" s="11" t="s">
        <v>25</v>
      </c>
      <c r="V1" s="11" t="s">
        <v>221</v>
      </c>
      <c r="W1" t="s">
        <v>20</v>
      </c>
    </row>
    <row r="2" spans="1:23" x14ac:dyDescent="0.25">
      <c r="A2" t="str">
        <f>IF(B2="","\bibitem","\bibitem[")</f>
        <v>\bibitem</v>
      </c>
      <c r="C2" t="str">
        <f>IF(B2="","","]")</f>
        <v/>
      </c>
      <c r="D2" t="s">
        <v>98</v>
      </c>
      <c r="E2" s="8" t="s">
        <v>189</v>
      </c>
      <c r="F2" t="s">
        <v>15</v>
      </c>
      <c r="G2" s="9" t="s">
        <v>211</v>
      </c>
      <c r="H2" s="9"/>
      <c r="I2" s="1" t="str">
        <f t="shared" ref="I2:I33" si="0">IF(J2="",""," (")</f>
        <v xml:space="preserve"> (</v>
      </c>
      <c r="J2" s="7">
        <v>2011</v>
      </c>
      <c r="K2" t="str">
        <f>IF(J2="","\textbf{",") \textbf{")</f>
        <v>) \textbf{</v>
      </c>
      <c r="L2" s="7" t="s">
        <v>188</v>
      </c>
      <c r="M2" t="str">
        <f>IF(V2="1","}. \url{","}. \textit{")</f>
        <v>}. \url{</v>
      </c>
      <c r="N2" s="10" t="s">
        <v>187</v>
      </c>
      <c r="O2" t="str">
        <f t="shared" ref="O2:O33" si="1">IF(P2="","}","} \textbf{")</f>
        <v>}</v>
      </c>
      <c r="Q2" t="str">
        <f t="shared" ref="Q2:Q33" si="2">IF(P2="","",IF(R2="","}","}("))</f>
        <v/>
      </c>
      <c r="S2" t="str">
        <f t="shared" ref="S2:S33" si="3">IF(R2="","",")")</f>
        <v/>
      </c>
      <c r="T2" t="str">
        <f t="shared" ref="T2:T33" si="4">IF(P2="","",":")</f>
        <v/>
      </c>
      <c r="V2" s="13" t="s">
        <v>222</v>
      </c>
      <c r="W2" t="str">
        <f>CONCATENATE(A2,B2,C2,D2,E2,F2,G2,H3,I2,J2,K2,L2,M2,N2,O2,P2,Q2,R2,S2,T2,U2,Comments!C6)</f>
        <v>\bibitem{TrinityRevenues} Trinity Church in the City of Boston (2011) \textbf{Trinity Church Boston: Stewardship 2012}. \url{http://www.trinitychurchboston.org/stewardship/mission.html}</v>
      </c>
    </row>
    <row r="3" spans="1:23" x14ac:dyDescent="0.25">
      <c r="A3" t="str">
        <f t="shared" ref="A3:A66" si="5">IF(B3="","\bibitem","\bibitem[")</f>
        <v>\bibitem</v>
      </c>
      <c r="C3" t="str">
        <f t="shared" ref="C3:C66" si="6">IF(B3="","","]")</f>
        <v/>
      </c>
      <c r="D3" t="s">
        <v>98</v>
      </c>
      <c r="E3" s="8" t="s">
        <v>192</v>
      </c>
      <c r="F3" t="s">
        <v>15</v>
      </c>
      <c r="G3" s="9" t="s">
        <v>191</v>
      </c>
      <c r="H3" s="9"/>
      <c r="I3" s="1" t="str">
        <f t="shared" si="0"/>
        <v xml:space="preserve"> (</v>
      </c>
      <c r="J3" s="7">
        <v>1961</v>
      </c>
      <c r="K3" t="str">
        <f t="shared" ref="K3:K33" si="7">IF(J3="","",") \textbf{")</f>
        <v>) \textbf{</v>
      </c>
      <c r="L3" s="7" t="s">
        <v>190</v>
      </c>
      <c r="M3" t="str">
        <f t="shared" ref="M3:M66" si="8">IF(V3="1","}. \url{","}. \textit{")</f>
        <v>}. \textit{</v>
      </c>
      <c r="N3" s="7" t="s">
        <v>193</v>
      </c>
      <c r="O3" t="str">
        <f t="shared" si="1"/>
        <v>}</v>
      </c>
      <c r="Q3" t="str">
        <f t="shared" si="2"/>
        <v/>
      </c>
      <c r="S3" t="str">
        <f t="shared" si="3"/>
        <v/>
      </c>
      <c r="T3" t="str">
        <f t="shared" si="4"/>
        <v/>
      </c>
      <c r="V3" s="13" t="s">
        <v>223</v>
      </c>
      <c r="W3" t="str">
        <f>CONCATENATE(A3,B3,C3,D3,E3,F3,G3,H4,I3,J3,K3,L3,M3,N3,O3,P3,Q3,R3,S3,T3,U3,Comments!C9)</f>
        <v>\bibitem{Jane} Jacobs, Jane. (1961) \textbf{The Death and Life of Great American Cities}. \textit{New York: Random House}</v>
      </c>
    </row>
    <row r="4" spans="1:23" x14ac:dyDescent="0.25">
      <c r="A4" t="str">
        <f t="shared" si="5"/>
        <v>\bibitem</v>
      </c>
      <c r="C4" t="str">
        <f t="shared" si="6"/>
        <v/>
      </c>
      <c r="D4" t="s">
        <v>98</v>
      </c>
      <c r="E4" s="8" t="s">
        <v>198</v>
      </c>
      <c r="F4" t="s">
        <v>15</v>
      </c>
      <c r="G4" s="9" t="s">
        <v>195</v>
      </c>
      <c r="H4" s="9"/>
      <c r="I4" s="1" t="str">
        <f t="shared" si="0"/>
        <v xml:space="preserve"> (</v>
      </c>
      <c r="J4" s="7">
        <v>2011</v>
      </c>
      <c r="K4" t="str">
        <f t="shared" si="7"/>
        <v>) \textbf{</v>
      </c>
      <c r="L4" s="7" t="s">
        <v>194</v>
      </c>
      <c r="M4" t="str">
        <f t="shared" si="8"/>
        <v>}. \textit{</v>
      </c>
      <c r="O4" t="str">
        <f t="shared" si="1"/>
        <v>}</v>
      </c>
      <c r="Q4" t="str">
        <f t="shared" si="2"/>
        <v/>
      </c>
      <c r="S4" t="str">
        <f t="shared" si="3"/>
        <v/>
      </c>
      <c r="T4" t="str">
        <f t="shared" si="4"/>
        <v/>
      </c>
      <c r="V4" s="13" t="s">
        <v>223</v>
      </c>
      <c r="W4" t="str">
        <f>CONCATENATE(A4,B4,C4,D4,E4,F4,G4,H5,I4,J4,K4,L4,M4,N4,O4,P4,Q4,R4,S4,T4,U4,Comments!C4)</f>
        <v>\bibitem{AnnualReport2010} Communications Department of Trinity Church (2011) \textbf{Trinity Church Annual Report 2010}. \textit{}</v>
      </c>
    </row>
    <row r="5" spans="1:23" x14ac:dyDescent="0.25">
      <c r="A5" t="str">
        <f t="shared" si="5"/>
        <v>\bibitem</v>
      </c>
      <c r="C5" t="str">
        <f t="shared" si="6"/>
        <v/>
      </c>
      <c r="D5" t="s">
        <v>98</v>
      </c>
      <c r="E5" s="8" t="s">
        <v>199</v>
      </c>
      <c r="F5" t="s">
        <v>15</v>
      </c>
      <c r="G5" s="7" t="s">
        <v>210</v>
      </c>
      <c r="H5" s="9"/>
      <c r="I5" s="1" t="str">
        <f t="shared" si="0"/>
        <v xml:space="preserve"> (</v>
      </c>
      <c r="J5" s="7">
        <v>2011</v>
      </c>
      <c r="K5" t="str">
        <f t="shared" si="7"/>
        <v>) \textbf{</v>
      </c>
      <c r="L5" s="7" t="s">
        <v>197</v>
      </c>
      <c r="M5" t="str">
        <f t="shared" si="8"/>
        <v>}. \url{</v>
      </c>
      <c r="N5" s="10" t="s">
        <v>196</v>
      </c>
      <c r="O5" t="str">
        <f t="shared" si="1"/>
        <v>}</v>
      </c>
      <c r="Q5" t="str">
        <f t="shared" si="2"/>
        <v/>
      </c>
      <c r="S5" t="str">
        <f t="shared" si="3"/>
        <v/>
      </c>
      <c r="T5" t="str">
        <f t="shared" si="4"/>
        <v/>
      </c>
      <c r="V5" s="13" t="s">
        <v>222</v>
      </c>
      <c r="W5" t="str">
        <f>CONCATENATE(A5,B5,C5,D5,E5,F5,G5,H6,I5,J5,K5,L5,M5,N5,O5,P5,Q5,R5,S5,T5,U5,Comments!C3)</f>
        <v>\bibitem{CensusDataBackBay} Matt Rocheleau (2011) \textbf{Census Data: Back Bay}. \url{http://www.boston.com/yourtown/news/back_bay/2011/04/census_data_back_bay_populatio_1.html}</v>
      </c>
    </row>
    <row r="6" spans="1:23" x14ac:dyDescent="0.25">
      <c r="A6" t="str">
        <f t="shared" si="5"/>
        <v>\bibitem</v>
      </c>
      <c r="C6" t="str">
        <f t="shared" si="6"/>
        <v/>
      </c>
      <c r="D6" t="s">
        <v>98</v>
      </c>
      <c r="E6" s="8" t="s">
        <v>201</v>
      </c>
      <c r="F6" t="s">
        <v>15</v>
      </c>
      <c r="G6" s="9" t="s">
        <v>205</v>
      </c>
      <c r="H6" s="9"/>
      <c r="I6" s="1" t="str">
        <f t="shared" si="0"/>
        <v xml:space="preserve"> (</v>
      </c>
      <c r="J6" s="7">
        <v>2012</v>
      </c>
      <c r="K6" t="str">
        <f t="shared" si="7"/>
        <v>) \textbf{</v>
      </c>
      <c r="L6" s="7" t="s">
        <v>203</v>
      </c>
      <c r="M6" t="str">
        <f t="shared" si="8"/>
        <v>}. \url{</v>
      </c>
      <c r="N6" s="10" t="s">
        <v>200</v>
      </c>
      <c r="O6" t="str">
        <f t="shared" si="1"/>
        <v>}</v>
      </c>
      <c r="Q6" t="str">
        <f t="shared" si="2"/>
        <v/>
      </c>
      <c r="S6" t="str">
        <f t="shared" si="3"/>
        <v/>
      </c>
      <c r="T6" t="str">
        <f t="shared" si="4"/>
        <v/>
      </c>
      <c r="V6" s="13" t="s">
        <v>222</v>
      </c>
      <c r="W6" t="str">
        <f>CONCATENATE(A6,B6,C6,D6,E6,F6,G6,H7,I6,J6,K6,L6,M6,N6,O6,P6,Q6,R6,S6,T6,U6,Comments!C7)</f>
        <v>\bibitem{OldNorth} City of Boston (2012) \textbf{Old North Church Information}. \url{http://www.cityofboston.gov/freedomtrail/oldnorth.asp}</v>
      </c>
    </row>
    <row r="7" spans="1:23" x14ac:dyDescent="0.25">
      <c r="A7" t="str">
        <f t="shared" si="5"/>
        <v>\bibitem</v>
      </c>
      <c r="C7" t="str">
        <f t="shared" si="6"/>
        <v/>
      </c>
      <c r="D7" t="s">
        <v>98</v>
      </c>
      <c r="E7" s="8" t="s">
        <v>214</v>
      </c>
      <c r="F7" t="s">
        <v>15</v>
      </c>
      <c r="G7" s="7" t="s">
        <v>209</v>
      </c>
      <c r="I7" s="1" t="str">
        <f t="shared" si="0"/>
        <v xml:space="preserve"> (</v>
      </c>
      <c r="J7" s="7">
        <v>2012</v>
      </c>
      <c r="K7" t="str">
        <f t="shared" si="7"/>
        <v>) \textbf{</v>
      </c>
      <c r="L7" s="7" t="s">
        <v>204</v>
      </c>
      <c r="M7" t="str">
        <f t="shared" si="8"/>
        <v>}. \url{</v>
      </c>
      <c r="N7" s="10" t="s">
        <v>202</v>
      </c>
      <c r="O7" t="str">
        <f t="shared" si="1"/>
        <v>}</v>
      </c>
      <c r="Q7" t="str">
        <f t="shared" si="2"/>
        <v/>
      </c>
      <c r="S7" t="str">
        <f t="shared" si="3"/>
        <v/>
      </c>
      <c r="T7" t="str">
        <f t="shared" si="4"/>
        <v/>
      </c>
      <c r="V7" s="13" t="s">
        <v>222</v>
      </c>
      <c r="W7" t="str">
        <f>CONCATENATE(A7,B7,C7,D7,E7,F7,G7,H8,I7,J7,K7,L7,M7,N7,O7,P7,Q7,R7,S7,T7,U7,Comments!C5)</f>
        <v>\bibitem{TrinityChurch} Trinity Church (2012) \textbf{Trinity Church Boston Webpage}. \url{http://www.trinitychurchboston.org/}</v>
      </c>
    </row>
    <row r="8" spans="1:23" x14ac:dyDescent="0.25">
      <c r="A8" t="str">
        <f t="shared" si="5"/>
        <v>\bibitem</v>
      </c>
      <c r="C8" t="str">
        <f t="shared" si="6"/>
        <v/>
      </c>
      <c r="D8" t="s">
        <v>98</v>
      </c>
      <c r="E8" s="8" t="s">
        <v>215</v>
      </c>
      <c r="F8" t="s">
        <v>15</v>
      </c>
      <c r="G8" s="9" t="s">
        <v>208</v>
      </c>
      <c r="H8" s="9"/>
      <c r="I8" s="1" t="str">
        <f t="shared" si="0"/>
        <v xml:space="preserve"> (</v>
      </c>
      <c r="J8" s="7">
        <v>2012</v>
      </c>
      <c r="K8" t="str">
        <f t="shared" si="7"/>
        <v>) \textbf{</v>
      </c>
      <c r="L8" s="7" t="s">
        <v>207</v>
      </c>
      <c r="M8" t="str">
        <f t="shared" si="8"/>
        <v>}. \url{</v>
      </c>
      <c r="N8" s="10" t="s">
        <v>206</v>
      </c>
      <c r="O8" t="str">
        <f t="shared" si="1"/>
        <v>}</v>
      </c>
      <c r="Q8" t="str">
        <f t="shared" si="2"/>
        <v/>
      </c>
      <c r="S8" t="str">
        <f t="shared" si="3"/>
        <v/>
      </c>
      <c r="T8" t="str">
        <f t="shared" si="4"/>
        <v/>
      </c>
      <c r="V8" s="13" t="s">
        <v>222</v>
      </c>
      <c r="W8" t="str">
        <f>CONCATENATE(A8,B8,C8,D8,E8,F8,G8,H9,I8,J8,K8,L8,M8,N8,O8,P8,Q8,R8,S8,T8,U8,Comments!C8)</f>
        <v>\bibitem{TrinityArch} Newschool of Architecture + Design (2012) \textbf{Trinity Church - Great Buildings in Architecture}. \url{http://www.greatbuildings.com/buildings/Trinity_Church.html}</v>
      </c>
    </row>
    <row r="9" spans="1:23" x14ac:dyDescent="0.25">
      <c r="A9" t="str">
        <f t="shared" si="5"/>
        <v>\bibitem</v>
      </c>
      <c r="C9" t="str">
        <f t="shared" si="6"/>
        <v/>
      </c>
      <c r="D9" t="s">
        <v>98</v>
      </c>
      <c r="E9" s="7" t="s">
        <v>216</v>
      </c>
      <c r="F9" t="s">
        <v>15</v>
      </c>
      <c r="G9" s="9"/>
      <c r="I9" s="1" t="str">
        <f t="shared" si="0"/>
        <v xml:space="preserve"> (</v>
      </c>
      <c r="J9" s="7">
        <v>2008</v>
      </c>
      <c r="K9" t="str">
        <f t="shared" si="7"/>
        <v>) \textbf{</v>
      </c>
      <c r="L9" s="7" t="s">
        <v>213</v>
      </c>
      <c r="M9" t="str">
        <f t="shared" si="8"/>
        <v>}. \url{</v>
      </c>
      <c r="N9" s="10" t="s">
        <v>212</v>
      </c>
      <c r="O9" t="str">
        <f t="shared" si="1"/>
        <v>}</v>
      </c>
      <c r="Q9" t="str">
        <f t="shared" si="2"/>
        <v/>
      </c>
      <c r="S9" t="str">
        <f t="shared" si="3"/>
        <v/>
      </c>
      <c r="T9" t="str">
        <f t="shared" si="4"/>
        <v/>
      </c>
      <c r="V9" s="13" t="s">
        <v>222</v>
      </c>
      <c r="W9" t="str">
        <f>CONCATENATE(A9,B9,C9,D9,E9,F9,G9,H10,I9,J9,K9,L9,M9,N9,O9,P9,Q9,R9,S9,T9,U9,Comments!C2)</f>
        <v>\bibitem{HenryR}  (2008) \textbf{Henry Hobson Richardson}. \url{http://www.iboston.org/mcp.php?pid=richardson}</v>
      </c>
    </row>
    <row r="10" spans="1:23" x14ac:dyDescent="0.25">
      <c r="A10" t="str">
        <f t="shared" si="5"/>
        <v>\bibitem</v>
      </c>
      <c r="C10" t="str">
        <f t="shared" si="6"/>
        <v/>
      </c>
      <c r="D10" t="s">
        <v>98</v>
      </c>
      <c r="E10" s="8" t="s">
        <v>220</v>
      </c>
      <c r="F10" t="s">
        <v>15</v>
      </c>
      <c r="G10" s="9" t="s">
        <v>217</v>
      </c>
      <c r="H10" s="9"/>
      <c r="I10" s="1" t="str">
        <f t="shared" si="0"/>
        <v xml:space="preserve"> (</v>
      </c>
      <c r="J10" s="7" t="s">
        <v>218</v>
      </c>
      <c r="K10" t="str">
        <f t="shared" si="7"/>
        <v>) \textbf{</v>
      </c>
      <c r="L10" s="7" t="s">
        <v>219</v>
      </c>
      <c r="M10" t="str">
        <f t="shared" si="8"/>
        <v>}. \textit{</v>
      </c>
      <c r="N10" s="7" t="s">
        <v>209</v>
      </c>
      <c r="O10" t="str">
        <f t="shared" si="1"/>
        <v>}</v>
      </c>
      <c r="Q10" t="str">
        <f t="shared" si="2"/>
        <v/>
      </c>
      <c r="S10" t="str">
        <f t="shared" si="3"/>
        <v/>
      </c>
      <c r="T10" t="str">
        <f t="shared" si="4"/>
        <v/>
      </c>
      <c r="V10" s="13" t="s">
        <v>223</v>
      </c>
      <c r="W10" t="str">
        <f>CONCATENATE(A10,B10,C10,D10,E10,F10,G10,H11,I10,J10,K10,L10,M10,N10,O10,P10,Q10,R10,S10,T10,U10,Comments!C10)</f>
        <v>\bibitem{RichardsonTrinity} Richardson, Henry H. (19xx) \textbf{A Description of Trinity Church}. \textit{Trinity Church}</v>
      </c>
    </row>
    <row r="11" spans="1:23" x14ac:dyDescent="0.25">
      <c r="A11" t="str">
        <f t="shared" si="5"/>
        <v>\bibitem</v>
      </c>
      <c r="C11" t="str">
        <f t="shared" si="6"/>
        <v/>
      </c>
      <c r="D11" t="s">
        <v>98</v>
      </c>
      <c r="E11" s="8" t="s">
        <v>225</v>
      </c>
      <c r="F11" t="s">
        <v>15</v>
      </c>
      <c r="G11" s="7" t="s">
        <v>209</v>
      </c>
      <c r="I11" s="1" t="str">
        <f t="shared" si="0"/>
        <v xml:space="preserve"> (</v>
      </c>
      <c r="J11" s="7">
        <v>2011</v>
      </c>
      <c r="K11" t="str">
        <f t="shared" si="7"/>
        <v>) \textbf{</v>
      </c>
      <c r="L11" s="7" t="s">
        <v>225</v>
      </c>
      <c r="M11" t="str">
        <f t="shared" si="8"/>
        <v>}. \url{</v>
      </c>
      <c r="N11" s="10" t="s">
        <v>224</v>
      </c>
      <c r="O11" t="str">
        <f t="shared" si="1"/>
        <v>}</v>
      </c>
      <c r="Q11" t="str">
        <f t="shared" si="2"/>
        <v/>
      </c>
      <c r="S11" t="str">
        <f t="shared" si="3"/>
        <v/>
      </c>
      <c r="T11" t="str">
        <f t="shared" si="4"/>
        <v/>
      </c>
      <c r="V11" s="12" t="s">
        <v>222</v>
      </c>
      <c r="W11" t="str">
        <f>CONCATENATE(A11,B11,C11,D11,E11,F11,G11,H12,I11,J11,K11,L11,M11,N11,O11,P11,Q11,R11,S11,T11,U11,Comments!C11)</f>
        <v>\bibitem{Candlelight Carols} Trinity Church (2011) \textbf{Candlelight Carols}. \url{http://www.trinitychurchboston.org/calendar/view/5200/58.html}</v>
      </c>
    </row>
    <row r="12" spans="1:23" x14ac:dyDescent="0.25">
      <c r="A12" t="str">
        <f t="shared" si="5"/>
        <v>\bibitem</v>
      </c>
      <c r="C12" t="str">
        <f t="shared" si="6"/>
        <v/>
      </c>
      <c r="D12" t="s">
        <v>98</v>
      </c>
      <c r="E12" s="8"/>
      <c r="F12" t="s">
        <v>15</v>
      </c>
      <c r="G12" s="9"/>
      <c r="H12" s="9"/>
      <c r="I12" s="1" t="str">
        <f t="shared" si="0"/>
        <v/>
      </c>
      <c r="K12" t="str">
        <f t="shared" si="7"/>
        <v/>
      </c>
      <c r="M12" t="str">
        <f t="shared" si="8"/>
        <v>}. \textit{</v>
      </c>
      <c r="O12" t="str">
        <f t="shared" si="1"/>
        <v>}</v>
      </c>
      <c r="Q12" t="str">
        <f t="shared" si="2"/>
        <v/>
      </c>
      <c r="S12" t="str">
        <f t="shared" si="3"/>
        <v/>
      </c>
      <c r="T12" t="str">
        <f t="shared" si="4"/>
        <v/>
      </c>
      <c r="W12" t="str">
        <f>CONCATENATE(A12,B12,C12,D12,E12,F12,G12,H13,I12,J12,K12,L12,M12,N12,O12,P12,Q12,R12,S12,T12,U12,Comments!C12)</f>
        <v>\bibitem{} }. \textit{}</v>
      </c>
    </row>
    <row r="13" spans="1:23" x14ac:dyDescent="0.25">
      <c r="A13" t="str">
        <f t="shared" si="5"/>
        <v>\bibitem</v>
      </c>
      <c r="C13" t="str">
        <f t="shared" si="6"/>
        <v/>
      </c>
      <c r="D13" t="s">
        <v>98</v>
      </c>
      <c r="E13" s="8"/>
      <c r="F13" t="s">
        <v>15</v>
      </c>
      <c r="G13" s="9"/>
      <c r="H13" s="9"/>
      <c r="I13" s="1" t="str">
        <f t="shared" si="0"/>
        <v/>
      </c>
      <c r="K13" t="str">
        <f t="shared" si="7"/>
        <v/>
      </c>
      <c r="M13" t="str">
        <f t="shared" si="8"/>
        <v>}. \textit{</v>
      </c>
      <c r="O13" t="str">
        <f t="shared" si="1"/>
        <v>}</v>
      </c>
      <c r="Q13" t="str">
        <f t="shared" si="2"/>
        <v/>
      </c>
      <c r="S13" t="str">
        <f t="shared" si="3"/>
        <v/>
      </c>
      <c r="T13" t="str">
        <f t="shared" si="4"/>
        <v/>
      </c>
      <c r="W13" t="str">
        <f>CONCATENATE(A13,B13,C13,D13,E13,F13,G13,H14,I13,J13,K13,L13,M13,N13,O13,P13,Q13,R13,S13,T13,U13,Comments!C13)</f>
        <v>\bibitem{} }. \textit{}</v>
      </c>
    </row>
    <row r="14" spans="1:23" x14ac:dyDescent="0.25">
      <c r="A14" t="str">
        <f t="shared" si="5"/>
        <v>\bibitem</v>
      </c>
      <c r="C14" t="str">
        <f t="shared" si="6"/>
        <v/>
      </c>
      <c r="D14" t="s">
        <v>98</v>
      </c>
      <c r="E14" s="8"/>
      <c r="F14" t="s">
        <v>15</v>
      </c>
      <c r="G14" s="9"/>
      <c r="H14" s="9"/>
      <c r="I14" s="1" t="str">
        <f t="shared" si="0"/>
        <v/>
      </c>
      <c r="K14" t="str">
        <f t="shared" si="7"/>
        <v/>
      </c>
      <c r="M14" t="str">
        <f t="shared" si="8"/>
        <v>}. \textit{</v>
      </c>
      <c r="O14" t="str">
        <f t="shared" si="1"/>
        <v>}</v>
      </c>
      <c r="Q14" t="str">
        <f t="shared" si="2"/>
        <v/>
      </c>
      <c r="S14" t="str">
        <f t="shared" si="3"/>
        <v/>
      </c>
      <c r="T14" t="str">
        <f t="shared" si="4"/>
        <v/>
      </c>
      <c r="W14" t="str">
        <f>CONCATENATE(A14,B14,C14,D14,E14,F14,G14,H15,I14,J14,K14,L14,M14,N14,O14,P14,Q14,R14,S14,T14,U14,Comments!C14)</f>
        <v>\bibitem{} }. \textit{}</v>
      </c>
    </row>
    <row r="15" spans="1:23" x14ac:dyDescent="0.25">
      <c r="A15" t="str">
        <f t="shared" si="5"/>
        <v>\bibitem</v>
      </c>
      <c r="C15" t="str">
        <f t="shared" si="6"/>
        <v/>
      </c>
      <c r="D15" t="s">
        <v>98</v>
      </c>
      <c r="E15" s="8"/>
      <c r="F15" t="s">
        <v>15</v>
      </c>
      <c r="G15" s="9"/>
      <c r="H15" s="9"/>
      <c r="I15" s="1" t="str">
        <f t="shared" si="0"/>
        <v/>
      </c>
      <c r="K15" t="str">
        <f t="shared" si="7"/>
        <v/>
      </c>
      <c r="M15" t="str">
        <f t="shared" si="8"/>
        <v>}. \textit{</v>
      </c>
      <c r="O15" t="str">
        <f t="shared" si="1"/>
        <v>}</v>
      </c>
      <c r="Q15" t="str">
        <f t="shared" si="2"/>
        <v/>
      </c>
      <c r="S15" t="str">
        <f t="shared" si="3"/>
        <v/>
      </c>
      <c r="T15" t="str">
        <f t="shared" si="4"/>
        <v/>
      </c>
      <c r="W15" t="str">
        <f>CONCATENATE(A15,B15,C15,D15,E15,F15,G15,H16,I15,J15,K15,L15,M15,N15,O15,P15,Q15,R15,S15,T15,U15,Comments!C15)</f>
        <v>\bibitem{} }. \textit{}</v>
      </c>
    </row>
    <row r="16" spans="1:23" x14ac:dyDescent="0.25">
      <c r="A16" t="str">
        <f t="shared" si="5"/>
        <v>\bibitem</v>
      </c>
      <c r="C16" t="str">
        <f t="shared" si="6"/>
        <v/>
      </c>
      <c r="D16" t="s">
        <v>98</v>
      </c>
      <c r="E16" s="8"/>
      <c r="F16" t="s">
        <v>15</v>
      </c>
      <c r="G16" s="9"/>
      <c r="H16" s="9"/>
      <c r="I16" s="1" t="str">
        <f t="shared" si="0"/>
        <v/>
      </c>
      <c r="K16" t="str">
        <f t="shared" si="7"/>
        <v/>
      </c>
      <c r="M16" t="str">
        <f t="shared" si="8"/>
        <v>}. \textit{</v>
      </c>
      <c r="O16" t="str">
        <f t="shared" si="1"/>
        <v>}</v>
      </c>
      <c r="Q16" t="str">
        <f t="shared" si="2"/>
        <v/>
      </c>
      <c r="S16" t="str">
        <f t="shared" si="3"/>
        <v/>
      </c>
      <c r="T16" t="str">
        <f t="shared" si="4"/>
        <v/>
      </c>
      <c r="W16" t="str">
        <f>CONCATENATE(A16,B16,C16,D16,E16,F16,G16,H17,I16,J16,K16,L16,M16,N16,O16,P16,Q16,R16,S16,T16,U16,Comments!C16)</f>
        <v>\bibitem{} }. \textit{}</v>
      </c>
    </row>
    <row r="17" spans="1:23" x14ac:dyDescent="0.25">
      <c r="A17" t="str">
        <f t="shared" si="5"/>
        <v>\bibitem</v>
      </c>
      <c r="C17" t="str">
        <f t="shared" si="6"/>
        <v/>
      </c>
      <c r="D17" t="s">
        <v>98</v>
      </c>
      <c r="E17" s="8"/>
      <c r="F17" t="s">
        <v>15</v>
      </c>
      <c r="G17" s="9"/>
      <c r="H17" s="9"/>
      <c r="I17" s="1" t="str">
        <f t="shared" si="0"/>
        <v/>
      </c>
      <c r="K17" t="str">
        <f t="shared" si="7"/>
        <v/>
      </c>
      <c r="M17" t="str">
        <f t="shared" si="8"/>
        <v>}. \textit{</v>
      </c>
      <c r="O17" t="str">
        <f t="shared" si="1"/>
        <v>}</v>
      </c>
      <c r="Q17" t="str">
        <f t="shared" si="2"/>
        <v/>
      </c>
      <c r="S17" t="str">
        <f t="shared" si="3"/>
        <v/>
      </c>
      <c r="T17" t="str">
        <f t="shared" si="4"/>
        <v/>
      </c>
      <c r="W17" t="str">
        <f>CONCATENATE(A17,B17,C17,D17,E17,F17,G17,H18,I17,J17,K17,L17,M17,N17,O17,P17,Q17,R17,S17,T17,U17,Comments!C17)</f>
        <v>\bibitem{} }. \textit{}</v>
      </c>
    </row>
    <row r="18" spans="1:23" x14ac:dyDescent="0.25">
      <c r="A18" t="str">
        <f t="shared" si="5"/>
        <v>\bibitem</v>
      </c>
      <c r="C18" t="str">
        <f t="shared" si="6"/>
        <v/>
      </c>
      <c r="D18" t="s">
        <v>98</v>
      </c>
      <c r="E18" s="8"/>
      <c r="F18" t="s">
        <v>15</v>
      </c>
      <c r="G18" s="9"/>
      <c r="H18" s="9"/>
      <c r="I18" s="1" t="str">
        <f t="shared" si="0"/>
        <v/>
      </c>
      <c r="K18" t="str">
        <f t="shared" si="7"/>
        <v/>
      </c>
      <c r="M18" t="str">
        <f t="shared" si="8"/>
        <v>}. \textit{</v>
      </c>
      <c r="O18" t="str">
        <f t="shared" si="1"/>
        <v>}</v>
      </c>
      <c r="Q18" t="str">
        <f t="shared" si="2"/>
        <v/>
      </c>
      <c r="S18" t="str">
        <f t="shared" si="3"/>
        <v/>
      </c>
      <c r="T18" t="str">
        <f t="shared" si="4"/>
        <v/>
      </c>
      <c r="W18" t="str">
        <f>CONCATENATE(A18,B18,C18,D18,E18,F18,G18,H19,I18,J18,K18,L18,M18,N18,O18,P18,Q18,R18,S18,T18,U18,Comments!C18)</f>
        <v>\bibitem{} }. \textit{}</v>
      </c>
    </row>
    <row r="19" spans="1:23" x14ac:dyDescent="0.25">
      <c r="A19" t="str">
        <f t="shared" si="5"/>
        <v>\bibitem</v>
      </c>
      <c r="C19" t="str">
        <f t="shared" si="6"/>
        <v/>
      </c>
      <c r="D19" t="s">
        <v>98</v>
      </c>
      <c r="E19" s="8"/>
      <c r="F19" t="s">
        <v>15</v>
      </c>
      <c r="G19" s="9"/>
      <c r="H19" s="9"/>
      <c r="I19" s="1" t="str">
        <f t="shared" si="0"/>
        <v/>
      </c>
      <c r="K19" t="str">
        <f t="shared" si="7"/>
        <v/>
      </c>
      <c r="M19" t="str">
        <f t="shared" si="8"/>
        <v>}. \textit{</v>
      </c>
      <c r="O19" t="str">
        <f t="shared" si="1"/>
        <v>}</v>
      </c>
      <c r="Q19" t="str">
        <f t="shared" si="2"/>
        <v/>
      </c>
      <c r="S19" t="str">
        <f t="shared" si="3"/>
        <v/>
      </c>
      <c r="T19" t="str">
        <f t="shared" si="4"/>
        <v/>
      </c>
      <c r="W19" t="str">
        <f>CONCATENATE(A19,B19,C19,D19,E19,F19,G19,H20,I19,J19,K19,L19,M19,N19,O19,P19,Q19,R19,S19,T19,U19,Comments!C19)</f>
        <v>\bibitem{} }. \textit{}</v>
      </c>
    </row>
    <row r="20" spans="1:23" x14ac:dyDescent="0.25">
      <c r="A20" t="str">
        <f t="shared" si="5"/>
        <v>\bibitem</v>
      </c>
      <c r="C20" t="str">
        <f t="shared" si="6"/>
        <v/>
      </c>
      <c r="D20" t="s">
        <v>98</v>
      </c>
      <c r="E20" s="8"/>
      <c r="F20" t="s">
        <v>15</v>
      </c>
      <c r="G20" s="9"/>
      <c r="H20" s="9"/>
      <c r="I20" s="1" t="str">
        <f t="shared" si="0"/>
        <v/>
      </c>
      <c r="K20" t="str">
        <f t="shared" si="7"/>
        <v/>
      </c>
      <c r="M20" t="str">
        <f t="shared" si="8"/>
        <v>}. \textit{</v>
      </c>
      <c r="O20" t="str">
        <f t="shared" si="1"/>
        <v>}</v>
      </c>
      <c r="Q20" t="str">
        <f t="shared" si="2"/>
        <v/>
      </c>
      <c r="S20" t="str">
        <f t="shared" si="3"/>
        <v/>
      </c>
      <c r="T20" t="str">
        <f t="shared" si="4"/>
        <v/>
      </c>
      <c r="W20" t="str">
        <f>CONCATENATE(A20,B20,C20,D20,E20,F20,G20,H21,I20,J20,K20,L20,M20,N20,O20,P20,Q20,R20,S20,T20,U20,Comments!C20)</f>
        <v>\bibitem{} }. \textit{}</v>
      </c>
    </row>
    <row r="21" spans="1:23" x14ac:dyDescent="0.25">
      <c r="A21" t="str">
        <f t="shared" si="5"/>
        <v>\bibitem</v>
      </c>
      <c r="C21" t="str">
        <f t="shared" si="6"/>
        <v/>
      </c>
      <c r="D21" t="s">
        <v>98</v>
      </c>
      <c r="E21" s="8"/>
      <c r="F21" t="s">
        <v>15</v>
      </c>
      <c r="H21" s="9"/>
      <c r="I21" s="1" t="str">
        <f t="shared" si="0"/>
        <v/>
      </c>
      <c r="K21" t="str">
        <f t="shared" si="7"/>
        <v/>
      </c>
      <c r="L21" s="10"/>
      <c r="M21" t="str">
        <f t="shared" si="8"/>
        <v>}. \textit{</v>
      </c>
      <c r="O21" t="str">
        <f t="shared" si="1"/>
        <v>}</v>
      </c>
      <c r="Q21" t="str">
        <f t="shared" si="2"/>
        <v/>
      </c>
      <c r="S21" t="str">
        <f t="shared" si="3"/>
        <v/>
      </c>
      <c r="T21" t="str">
        <f t="shared" si="4"/>
        <v/>
      </c>
      <c r="W21" t="str">
        <f>CONCATENATE(A21,B21,C21,D21,E21,F21,G21,H22,I21,J21,K21,L21,M21,N21,O21,P21,Q21,R21,S21,T21,U21,Comments!C21)</f>
        <v>\bibitem{} }. \textit{}</v>
      </c>
    </row>
    <row r="22" spans="1:23" x14ac:dyDescent="0.25">
      <c r="A22" t="str">
        <f t="shared" si="5"/>
        <v>\bibitem</v>
      </c>
      <c r="C22" t="str">
        <f t="shared" si="6"/>
        <v/>
      </c>
      <c r="D22" t="s">
        <v>98</v>
      </c>
      <c r="E22" s="8"/>
      <c r="F22" t="s">
        <v>15</v>
      </c>
      <c r="G22" s="9"/>
      <c r="H22" s="9"/>
      <c r="I22" s="1" t="str">
        <f t="shared" si="0"/>
        <v/>
      </c>
      <c r="K22" t="str">
        <f t="shared" si="7"/>
        <v/>
      </c>
      <c r="M22" t="str">
        <f t="shared" si="8"/>
        <v>}. \textit{</v>
      </c>
      <c r="O22" t="str">
        <f t="shared" si="1"/>
        <v>}</v>
      </c>
      <c r="Q22" t="str">
        <f t="shared" si="2"/>
        <v/>
      </c>
      <c r="S22" t="str">
        <f t="shared" si="3"/>
        <v/>
      </c>
      <c r="T22" t="str">
        <f t="shared" si="4"/>
        <v/>
      </c>
      <c r="W22" t="str">
        <f>CONCATENATE(A22,B22,C22,D22,E22,F22,G22,H23,I22,J22,K22,L22,M22,N22,O22,P22,Q22,R22,S22,T22,U22,Comments!C22)</f>
        <v>\bibitem{} }. \textit{}</v>
      </c>
    </row>
    <row r="23" spans="1:23" x14ac:dyDescent="0.25">
      <c r="A23" t="str">
        <f t="shared" si="5"/>
        <v>\bibitem</v>
      </c>
      <c r="C23" t="str">
        <f t="shared" si="6"/>
        <v/>
      </c>
      <c r="D23" t="s">
        <v>98</v>
      </c>
      <c r="E23" s="8"/>
      <c r="F23" t="s">
        <v>15</v>
      </c>
      <c r="H23" s="9"/>
      <c r="I23" s="1" t="str">
        <f t="shared" si="0"/>
        <v/>
      </c>
      <c r="K23" t="str">
        <f t="shared" si="7"/>
        <v/>
      </c>
      <c r="M23" t="str">
        <f t="shared" si="8"/>
        <v>}. \textit{</v>
      </c>
      <c r="O23" t="str">
        <f t="shared" si="1"/>
        <v>}</v>
      </c>
      <c r="Q23" t="str">
        <f t="shared" si="2"/>
        <v/>
      </c>
      <c r="S23" t="str">
        <f t="shared" si="3"/>
        <v/>
      </c>
      <c r="T23" t="str">
        <f t="shared" si="4"/>
        <v/>
      </c>
      <c r="W23" t="str">
        <f>CONCATENATE(A23,B23,C23,D23,E23,F23,G23,H24,I23,J23,K23,L23,M23,N23,O23,P23,Q23,R23,S23,T23,U23,Comments!C23)</f>
        <v>\bibitem{} }. \textit{}</v>
      </c>
    </row>
    <row r="24" spans="1:23" x14ac:dyDescent="0.25">
      <c r="A24" t="str">
        <f t="shared" si="5"/>
        <v>\bibitem</v>
      </c>
      <c r="C24" t="str">
        <f t="shared" si="6"/>
        <v/>
      </c>
      <c r="D24" t="s">
        <v>98</v>
      </c>
      <c r="E24" s="8"/>
      <c r="F24" t="s">
        <v>15</v>
      </c>
      <c r="G24" s="9"/>
      <c r="H24" s="9"/>
      <c r="I24" s="1" t="str">
        <f t="shared" si="0"/>
        <v/>
      </c>
      <c r="K24" t="str">
        <f t="shared" si="7"/>
        <v/>
      </c>
      <c r="M24" t="str">
        <f t="shared" si="8"/>
        <v>}. \textit{</v>
      </c>
      <c r="O24" t="str">
        <f t="shared" si="1"/>
        <v>}</v>
      </c>
      <c r="Q24" t="str">
        <f t="shared" si="2"/>
        <v/>
      </c>
      <c r="S24" t="str">
        <f t="shared" si="3"/>
        <v/>
      </c>
      <c r="T24" t="str">
        <f t="shared" si="4"/>
        <v/>
      </c>
      <c r="W24" t="str">
        <f>CONCATENATE(A24,B24,C24,D24,E24,F24,G24,H25,I24,J24,K24,L24,M24,N24,O24,P24,Q24,R24,S24,T24,U24,Comments!C24)</f>
        <v>\bibitem{} }. \textit{}</v>
      </c>
    </row>
    <row r="25" spans="1:23" x14ac:dyDescent="0.25">
      <c r="A25" t="str">
        <f t="shared" si="5"/>
        <v>\bibitem</v>
      </c>
      <c r="C25" t="str">
        <f t="shared" si="6"/>
        <v/>
      </c>
      <c r="D25" t="s">
        <v>98</v>
      </c>
      <c r="E25" s="8"/>
      <c r="F25" t="s">
        <v>15</v>
      </c>
      <c r="G25" s="9"/>
      <c r="H25" s="9"/>
      <c r="I25" s="1" t="str">
        <f t="shared" si="0"/>
        <v/>
      </c>
      <c r="K25" t="str">
        <f t="shared" si="7"/>
        <v/>
      </c>
      <c r="M25" t="str">
        <f t="shared" si="8"/>
        <v>}. \textit{</v>
      </c>
      <c r="O25" t="str">
        <f t="shared" si="1"/>
        <v>}</v>
      </c>
      <c r="Q25" t="str">
        <f t="shared" si="2"/>
        <v/>
      </c>
      <c r="S25" t="str">
        <f t="shared" si="3"/>
        <v/>
      </c>
      <c r="T25" t="str">
        <f t="shared" si="4"/>
        <v/>
      </c>
      <c r="W25" t="str">
        <f>CONCATENATE(A25,B25,C25,D25,E25,F25,G25,H26,I25,J25,K25,L25,M25,N25,O25,P25,Q25,R25,S25,T25,U25,Comments!C25)</f>
        <v>\bibitem{} }. \textit{}</v>
      </c>
    </row>
    <row r="26" spans="1:23" x14ac:dyDescent="0.25">
      <c r="A26" t="str">
        <f t="shared" si="5"/>
        <v>\bibitem</v>
      </c>
      <c r="C26" t="str">
        <f t="shared" si="6"/>
        <v/>
      </c>
      <c r="D26" t="s">
        <v>98</v>
      </c>
      <c r="E26" s="8"/>
      <c r="F26" t="s">
        <v>15</v>
      </c>
      <c r="G26" s="9"/>
      <c r="H26" s="9"/>
      <c r="I26" s="1" t="str">
        <f t="shared" si="0"/>
        <v/>
      </c>
      <c r="K26" t="str">
        <f t="shared" si="7"/>
        <v/>
      </c>
      <c r="M26" t="str">
        <f t="shared" si="8"/>
        <v>}. \textit{</v>
      </c>
      <c r="O26" t="str">
        <f t="shared" si="1"/>
        <v>}</v>
      </c>
      <c r="Q26" t="str">
        <f t="shared" si="2"/>
        <v/>
      </c>
      <c r="S26" t="str">
        <f t="shared" si="3"/>
        <v/>
      </c>
      <c r="T26" t="str">
        <f t="shared" si="4"/>
        <v/>
      </c>
      <c r="W26" t="str">
        <f>CONCATENATE(A26,B26,C26,D26,E26,F26,G26,H27,I26,J26,K26,L26,M26,N26,O26,P26,Q26,R26,S26,T26,U26,Comments!C26)</f>
        <v>\bibitem{} }. \textit{}</v>
      </c>
    </row>
    <row r="27" spans="1:23" x14ac:dyDescent="0.25">
      <c r="A27" t="str">
        <f t="shared" si="5"/>
        <v>\bibitem</v>
      </c>
      <c r="C27" t="str">
        <f t="shared" si="6"/>
        <v/>
      </c>
      <c r="D27" t="s">
        <v>98</v>
      </c>
      <c r="E27" s="8"/>
      <c r="F27" t="s">
        <v>15</v>
      </c>
      <c r="G27" s="9"/>
      <c r="H27" s="9"/>
      <c r="I27" s="1" t="str">
        <f t="shared" si="0"/>
        <v/>
      </c>
      <c r="K27" t="str">
        <f t="shared" si="7"/>
        <v/>
      </c>
      <c r="M27" t="str">
        <f t="shared" si="8"/>
        <v>}. \textit{</v>
      </c>
      <c r="O27" t="str">
        <f t="shared" si="1"/>
        <v>}</v>
      </c>
      <c r="Q27" t="str">
        <f t="shared" si="2"/>
        <v/>
      </c>
      <c r="S27" t="str">
        <f t="shared" si="3"/>
        <v/>
      </c>
      <c r="T27" t="str">
        <f t="shared" si="4"/>
        <v/>
      </c>
      <c r="W27" t="str">
        <f>CONCATENATE(A27,B27,C27,D27,E27,F27,G27,H28,I27,J27,K27,L27,M27,N27,O27,P27,Q27,R27,S27,T27,U27,Comments!C27)</f>
        <v>\bibitem{} }. \textit{}</v>
      </c>
    </row>
    <row r="28" spans="1:23" x14ac:dyDescent="0.25">
      <c r="A28" t="str">
        <f t="shared" si="5"/>
        <v>\bibitem</v>
      </c>
      <c r="C28" t="str">
        <f t="shared" si="6"/>
        <v/>
      </c>
      <c r="D28" t="s">
        <v>98</v>
      </c>
      <c r="E28" s="8"/>
      <c r="F28" t="s">
        <v>15</v>
      </c>
      <c r="G28" s="9"/>
      <c r="H28" s="9"/>
      <c r="I28" s="1" t="str">
        <f t="shared" si="0"/>
        <v/>
      </c>
      <c r="K28" t="str">
        <f t="shared" si="7"/>
        <v/>
      </c>
      <c r="M28" t="str">
        <f t="shared" si="8"/>
        <v>}. \textit{</v>
      </c>
      <c r="O28" t="str">
        <f t="shared" si="1"/>
        <v>}</v>
      </c>
      <c r="Q28" t="str">
        <f t="shared" si="2"/>
        <v/>
      </c>
      <c r="S28" t="str">
        <f t="shared" si="3"/>
        <v/>
      </c>
      <c r="T28" t="str">
        <f t="shared" si="4"/>
        <v/>
      </c>
      <c r="W28" t="str">
        <f>CONCATENATE(A28,B28,C28,D28,E28,F28,G28,H29,I28,J28,K28,L28,M28,N28,O28,P28,Q28,R28,S28,T28,U28,Comments!C28)</f>
        <v>\bibitem{} }. \textit{}</v>
      </c>
    </row>
    <row r="29" spans="1:23" x14ac:dyDescent="0.25">
      <c r="A29" t="str">
        <f t="shared" si="5"/>
        <v>\bibitem</v>
      </c>
      <c r="C29" t="str">
        <f t="shared" si="6"/>
        <v/>
      </c>
      <c r="D29" t="s">
        <v>98</v>
      </c>
      <c r="E29" s="8"/>
      <c r="F29" t="s">
        <v>15</v>
      </c>
      <c r="G29" s="9"/>
      <c r="H29" s="9"/>
      <c r="I29" s="1" t="str">
        <f t="shared" si="0"/>
        <v/>
      </c>
      <c r="K29" t="str">
        <f t="shared" si="7"/>
        <v/>
      </c>
      <c r="M29" t="str">
        <f t="shared" si="8"/>
        <v>}. \textit{</v>
      </c>
      <c r="O29" t="str">
        <f t="shared" si="1"/>
        <v>}</v>
      </c>
      <c r="Q29" t="str">
        <f t="shared" si="2"/>
        <v/>
      </c>
      <c r="S29" t="str">
        <f t="shared" si="3"/>
        <v/>
      </c>
      <c r="T29" t="str">
        <f t="shared" si="4"/>
        <v/>
      </c>
      <c r="W29" t="str">
        <f>CONCATENATE(A29,B29,C29,D29,E29,F29,G29,H30,I29,J29,K29,L29,M29,N29,O29,P29,Q29,R29,S29,T29,U29,Comments!C29)</f>
        <v>\bibitem{} }. \textit{}</v>
      </c>
    </row>
    <row r="30" spans="1:23" x14ac:dyDescent="0.25">
      <c r="A30" t="str">
        <f t="shared" si="5"/>
        <v>\bibitem</v>
      </c>
      <c r="C30" t="str">
        <f t="shared" si="6"/>
        <v/>
      </c>
      <c r="D30" t="s">
        <v>98</v>
      </c>
      <c r="E30" s="8"/>
      <c r="F30" t="s">
        <v>15</v>
      </c>
      <c r="G30" s="9"/>
      <c r="H30" s="9"/>
      <c r="I30" s="1" t="str">
        <f t="shared" si="0"/>
        <v/>
      </c>
      <c r="K30" t="str">
        <f t="shared" si="7"/>
        <v/>
      </c>
      <c r="M30" t="str">
        <f t="shared" si="8"/>
        <v>}. \textit{</v>
      </c>
      <c r="O30" t="str">
        <f t="shared" si="1"/>
        <v>}</v>
      </c>
      <c r="Q30" t="str">
        <f t="shared" si="2"/>
        <v/>
      </c>
      <c r="S30" t="str">
        <f t="shared" si="3"/>
        <v/>
      </c>
      <c r="T30" t="str">
        <f t="shared" si="4"/>
        <v/>
      </c>
      <c r="W30" t="str">
        <f>CONCATENATE(A30,B30,C30,D30,E30,F30,G30,H31,I30,J30,K30,L30,M30,N30,O30,P30,Q30,R30,S30,T30,U30,Comments!C30)</f>
        <v>\bibitem{} }. \textit{}</v>
      </c>
    </row>
    <row r="31" spans="1:23" x14ac:dyDescent="0.25">
      <c r="A31" t="str">
        <f t="shared" si="5"/>
        <v>\bibitem</v>
      </c>
      <c r="C31" t="str">
        <f t="shared" si="6"/>
        <v/>
      </c>
      <c r="D31" t="s">
        <v>98</v>
      </c>
      <c r="E31" s="8"/>
      <c r="F31" t="s">
        <v>15</v>
      </c>
      <c r="G31" s="9"/>
      <c r="H31" s="9"/>
      <c r="I31" s="1" t="str">
        <f t="shared" si="0"/>
        <v/>
      </c>
      <c r="K31" t="str">
        <f t="shared" si="7"/>
        <v/>
      </c>
      <c r="M31" t="str">
        <f t="shared" si="8"/>
        <v>}. \textit{</v>
      </c>
      <c r="O31" t="str">
        <f t="shared" si="1"/>
        <v>}</v>
      </c>
      <c r="Q31" t="str">
        <f t="shared" si="2"/>
        <v/>
      </c>
      <c r="S31" t="str">
        <f t="shared" si="3"/>
        <v/>
      </c>
      <c r="T31" t="str">
        <f t="shared" si="4"/>
        <v/>
      </c>
      <c r="W31" t="str">
        <f>CONCATENATE(A31,B31,C31,D31,E31,F31,G31,H32,I31,J31,K31,L31,M31,N31,O31,P31,Q31,R31,S31,T31,U31,Comments!C31)</f>
        <v>\bibitem{} }. \textit{}</v>
      </c>
    </row>
    <row r="32" spans="1:23" x14ac:dyDescent="0.25">
      <c r="A32" t="str">
        <f t="shared" si="5"/>
        <v>\bibitem</v>
      </c>
      <c r="C32" t="str">
        <f t="shared" si="6"/>
        <v/>
      </c>
      <c r="D32" t="s">
        <v>98</v>
      </c>
      <c r="E32" s="8"/>
      <c r="F32" t="s">
        <v>15</v>
      </c>
      <c r="G32" s="9"/>
      <c r="H32" s="9"/>
      <c r="I32" s="1" t="str">
        <f t="shared" si="0"/>
        <v/>
      </c>
      <c r="K32" t="str">
        <f t="shared" si="7"/>
        <v/>
      </c>
      <c r="M32" t="str">
        <f t="shared" si="8"/>
        <v>}. \textit{</v>
      </c>
      <c r="O32" t="str">
        <f t="shared" si="1"/>
        <v>}</v>
      </c>
      <c r="Q32" t="str">
        <f t="shared" si="2"/>
        <v/>
      </c>
      <c r="S32" t="str">
        <f t="shared" si="3"/>
        <v/>
      </c>
      <c r="T32" t="str">
        <f t="shared" si="4"/>
        <v/>
      </c>
      <c r="W32" t="str">
        <f>CONCATENATE(A32,B32,C32,D32,E32,F32,G32,H33,I32,J32,K32,L32,M32,N32,O32,P32,Q32,R32,S32,T32,U32,Comments!C32)</f>
        <v>\bibitem{} }. \textit{}</v>
      </c>
    </row>
    <row r="33" spans="1:23" x14ac:dyDescent="0.25">
      <c r="A33" t="str">
        <f t="shared" si="5"/>
        <v>\bibitem</v>
      </c>
      <c r="C33" t="str">
        <f t="shared" si="6"/>
        <v/>
      </c>
      <c r="D33" t="s">
        <v>98</v>
      </c>
      <c r="E33" s="8"/>
      <c r="F33" t="s">
        <v>15</v>
      </c>
      <c r="G33" s="9"/>
      <c r="H33" s="9"/>
      <c r="I33" s="1" t="str">
        <f t="shared" si="0"/>
        <v/>
      </c>
      <c r="K33" t="str">
        <f t="shared" si="7"/>
        <v/>
      </c>
      <c r="M33" t="str">
        <f t="shared" si="8"/>
        <v>}. \textit{</v>
      </c>
      <c r="O33" t="str">
        <f t="shared" si="1"/>
        <v>}</v>
      </c>
      <c r="Q33" t="str">
        <f t="shared" si="2"/>
        <v/>
      </c>
      <c r="S33" t="str">
        <f t="shared" si="3"/>
        <v/>
      </c>
      <c r="T33" t="str">
        <f t="shared" si="4"/>
        <v/>
      </c>
      <c r="W33" t="str">
        <f>CONCATENATE(A33,B33,C33,D33,E33,F33,G33,H34,I33,J33,K33,L33,M33,N33,O33,P33,Q33,R33,S33,T33,U33,Comments!C33)</f>
        <v>\bibitem{} }. \textit{}</v>
      </c>
    </row>
    <row r="34" spans="1:23" x14ac:dyDescent="0.25">
      <c r="A34" t="str">
        <f t="shared" si="5"/>
        <v>\bibitem</v>
      </c>
      <c r="C34" t="str">
        <f t="shared" si="6"/>
        <v/>
      </c>
      <c r="D34" t="s">
        <v>98</v>
      </c>
      <c r="E34" s="8"/>
      <c r="F34" t="s">
        <v>15</v>
      </c>
      <c r="G34" s="9"/>
      <c r="H34" s="9"/>
      <c r="I34" s="1" t="str">
        <f t="shared" ref="I34:I65" si="9">IF(J34="",""," (")</f>
        <v/>
      </c>
      <c r="K34" t="str">
        <f t="shared" ref="K34:K65" si="10">IF(J34="","",") \textbf{")</f>
        <v/>
      </c>
      <c r="M34" t="str">
        <f t="shared" si="8"/>
        <v>}. \textit{</v>
      </c>
      <c r="O34" t="str">
        <f t="shared" ref="O34:O65" si="11">IF(P34="","}","} \textbf{")</f>
        <v>}</v>
      </c>
      <c r="Q34" t="str">
        <f t="shared" ref="Q34:Q65" si="12">IF(P34="","",IF(R34="","}","}("))</f>
        <v/>
      </c>
      <c r="S34" t="str">
        <f t="shared" ref="S34:S65" si="13">IF(R34="","",")")</f>
        <v/>
      </c>
      <c r="T34" t="str">
        <f t="shared" ref="T34:T65" si="14">IF(P34="","",":")</f>
        <v/>
      </c>
      <c r="W34" t="str">
        <f>CONCATENATE(A34,B34,C34,D34,E34,F34,G34,H35,I34,J34,K34,L34,M34,N34,O34,P34,Q34,R34,S34,T34,U34,Comments!C34)</f>
        <v>\bibitem{} }. \textit{}</v>
      </c>
    </row>
    <row r="35" spans="1:23" x14ac:dyDescent="0.25">
      <c r="A35" t="str">
        <f t="shared" si="5"/>
        <v>\bibitem</v>
      </c>
      <c r="C35" t="str">
        <f t="shared" si="6"/>
        <v/>
      </c>
      <c r="D35" t="s">
        <v>98</v>
      </c>
      <c r="E35" s="8"/>
      <c r="F35" t="s">
        <v>15</v>
      </c>
      <c r="G35" s="9"/>
      <c r="H35" s="9"/>
      <c r="I35" s="1" t="str">
        <f t="shared" si="9"/>
        <v/>
      </c>
      <c r="K35" t="str">
        <f t="shared" si="10"/>
        <v/>
      </c>
      <c r="M35" t="str">
        <f t="shared" si="8"/>
        <v>}. \textit{</v>
      </c>
      <c r="O35" t="str">
        <f t="shared" si="11"/>
        <v>}</v>
      </c>
      <c r="Q35" t="str">
        <f t="shared" si="12"/>
        <v/>
      </c>
      <c r="S35" t="str">
        <f t="shared" si="13"/>
        <v/>
      </c>
      <c r="T35" t="str">
        <f t="shared" si="14"/>
        <v/>
      </c>
      <c r="W35" t="str">
        <f>CONCATENATE(A35,B35,C35,D35,E35,F35,G35,H36,I35,J35,K35,L35,M35,N35,O35,P35,Q35,R35,S35,T35,U35,Comments!C35)</f>
        <v>\bibitem{} }. \textit{}</v>
      </c>
    </row>
    <row r="36" spans="1:23" x14ac:dyDescent="0.25">
      <c r="A36" t="str">
        <f t="shared" si="5"/>
        <v>\bibitem</v>
      </c>
      <c r="C36" t="str">
        <f t="shared" si="6"/>
        <v/>
      </c>
      <c r="D36" t="s">
        <v>98</v>
      </c>
      <c r="E36" s="8"/>
      <c r="F36" t="s">
        <v>15</v>
      </c>
      <c r="G36" s="9"/>
      <c r="H36" s="9"/>
      <c r="I36" s="1" t="str">
        <f t="shared" si="9"/>
        <v/>
      </c>
      <c r="K36" t="str">
        <f t="shared" si="10"/>
        <v/>
      </c>
      <c r="M36" t="str">
        <f t="shared" si="8"/>
        <v>}. \textit{</v>
      </c>
      <c r="O36" t="str">
        <f t="shared" si="11"/>
        <v>}</v>
      </c>
      <c r="Q36" t="str">
        <f t="shared" si="12"/>
        <v/>
      </c>
      <c r="S36" t="str">
        <f t="shared" si="13"/>
        <v/>
      </c>
      <c r="T36" t="str">
        <f t="shared" si="14"/>
        <v/>
      </c>
      <c r="W36" t="str">
        <f>CONCATENATE(A36,B36,C36,D36,E36,F36,G36,H37,I36,J36,K36,L36,M36,N36,O36,P36,Q36,R36,S36,T36,U36,Comments!C36)</f>
        <v>\bibitem{} }. \textit{}</v>
      </c>
    </row>
    <row r="37" spans="1:23" x14ac:dyDescent="0.25">
      <c r="A37" t="str">
        <f t="shared" si="5"/>
        <v>\bibitem</v>
      </c>
      <c r="C37" t="str">
        <f t="shared" si="6"/>
        <v/>
      </c>
      <c r="D37" t="s">
        <v>98</v>
      </c>
      <c r="E37" s="8"/>
      <c r="F37" t="s">
        <v>15</v>
      </c>
      <c r="G37" s="9"/>
      <c r="H37" s="9"/>
      <c r="I37" s="1" t="str">
        <f t="shared" si="9"/>
        <v/>
      </c>
      <c r="K37" t="str">
        <f t="shared" si="10"/>
        <v/>
      </c>
      <c r="M37" t="str">
        <f t="shared" si="8"/>
        <v>}. \textit{</v>
      </c>
      <c r="O37" t="str">
        <f t="shared" si="11"/>
        <v>}</v>
      </c>
      <c r="Q37" t="str">
        <f t="shared" si="12"/>
        <v/>
      </c>
      <c r="S37" t="str">
        <f t="shared" si="13"/>
        <v/>
      </c>
      <c r="T37" t="str">
        <f t="shared" si="14"/>
        <v/>
      </c>
      <c r="W37" t="str">
        <f>CONCATENATE(A37,B37,C37,D37,E37,F37,G37,H38,I37,J37,K37,L37,M37,N37,O37,P37,Q37,R37,S37,T37,U37,Comments!C37)</f>
        <v>\bibitem{} }. \textit{}</v>
      </c>
    </row>
    <row r="38" spans="1:23" x14ac:dyDescent="0.25">
      <c r="A38" t="str">
        <f t="shared" si="5"/>
        <v>\bibitem</v>
      </c>
      <c r="C38" t="str">
        <f t="shared" si="6"/>
        <v/>
      </c>
      <c r="D38" t="s">
        <v>98</v>
      </c>
      <c r="E38" s="8"/>
      <c r="F38" t="s">
        <v>15</v>
      </c>
      <c r="G38" s="9"/>
      <c r="H38" s="9"/>
      <c r="I38" s="1" t="str">
        <f t="shared" si="9"/>
        <v/>
      </c>
      <c r="K38" t="str">
        <f t="shared" si="10"/>
        <v/>
      </c>
      <c r="M38" t="str">
        <f t="shared" si="8"/>
        <v>}. \textit{</v>
      </c>
      <c r="O38" t="str">
        <f t="shared" si="11"/>
        <v>}</v>
      </c>
      <c r="Q38" t="str">
        <f t="shared" si="12"/>
        <v/>
      </c>
      <c r="S38" t="str">
        <f t="shared" si="13"/>
        <v/>
      </c>
      <c r="T38" t="str">
        <f t="shared" si="14"/>
        <v/>
      </c>
      <c r="W38" t="str">
        <f>CONCATENATE(A38,B38,C38,D38,E38,F38,G38,H39,I38,J38,K38,L38,M38,N38,O38,P38,Q38,R38,S38,T38,U38,Comments!C38)</f>
        <v>\bibitem{} }. \textit{}</v>
      </c>
    </row>
    <row r="39" spans="1:23" x14ac:dyDescent="0.25">
      <c r="A39" t="str">
        <f t="shared" si="5"/>
        <v>\bibitem</v>
      </c>
      <c r="C39" t="str">
        <f t="shared" si="6"/>
        <v/>
      </c>
      <c r="D39" t="s">
        <v>98</v>
      </c>
      <c r="E39" s="8"/>
      <c r="F39" t="s">
        <v>15</v>
      </c>
      <c r="G39" s="9"/>
      <c r="H39" s="9"/>
      <c r="I39" s="1" t="str">
        <f t="shared" si="9"/>
        <v/>
      </c>
      <c r="K39" t="str">
        <f t="shared" si="10"/>
        <v/>
      </c>
      <c r="M39" t="str">
        <f t="shared" si="8"/>
        <v>}. \textit{</v>
      </c>
      <c r="O39" t="str">
        <f t="shared" si="11"/>
        <v>}</v>
      </c>
      <c r="Q39" t="str">
        <f t="shared" si="12"/>
        <v/>
      </c>
      <c r="S39" t="str">
        <f t="shared" si="13"/>
        <v/>
      </c>
      <c r="T39" t="str">
        <f t="shared" si="14"/>
        <v/>
      </c>
      <c r="W39" t="str">
        <f>CONCATENATE(A39,B39,C39,D39,E39,F39,G39,H40,I39,J39,K39,L39,M39,N39,O39,P39,Q39,R39,S39,T39,U39,Comments!C39)</f>
        <v>\bibitem{} }. \textit{}</v>
      </c>
    </row>
    <row r="40" spans="1:23" x14ac:dyDescent="0.25">
      <c r="A40" t="str">
        <f t="shared" si="5"/>
        <v>\bibitem</v>
      </c>
      <c r="C40" t="str">
        <f t="shared" si="6"/>
        <v/>
      </c>
      <c r="D40" t="s">
        <v>98</v>
      </c>
      <c r="E40" s="8"/>
      <c r="F40" t="s">
        <v>15</v>
      </c>
      <c r="G40" s="9"/>
      <c r="H40" s="9"/>
      <c r="I40" s="1" t="str">
        <f t="shared" si="9"/>
        <v/>
      </c>
      <c r="K40" t="str">
        <f t="shared" si="10"/>
        <v/>
      </c>
      <c r="M40" t="str">
        <f t="shared" si="8"/>
        <v>}. \textit{</v>
      </c>
      <c r="O40" t="str">
        <f t="shared" si="11"/>
        <v>}</v>
      </c>
      <c r="Q40" t="str">
        <f t="shared" si="12"/>
        <v/>
      </c>
      <c r="S40" t="str">
        <f t="shared" si="13"/>
        <v/>
      </c>
      <c r="T40" t="str">
        <f t="shared" si="14"/>
        <v/>
      </c>
      <c r="W40" t="str">
        <f>CONCATENATE(A40,B40,C40,D40,E40,F40,G40,H41,I40,J40,K40,L40,M40,N40,O40,P40,Q40,R40,S40,T40,U40,Comments!C40)</f>
        <v>\bibitem{} }. \textit{}</v>
      </c>
    </row>
    <row r="41" spans="1:23" x14ac:dyDescent="0.25">
      <c r="A41" t="str">
        <f t="shared" si="5"/>
        <v>\bibitem</v>
      </c>
      <c r="C41" t="str">
        <f t="shared" si="6"/>
        <v/>
      </c>
      <c r="D41" t="s">
        <v>98</v>
      </c>
      <c r="E41" s="8"/>
      <c r="F41" t="s">
        <v>15</v>
      </c>
      <c r="G41" s="9"/>
      <c r="H41" s="9"/>
      <c r="I41" s="1" t="str">
        <f t="shared" si="9"/>
        <v/>
      </c>
      <c r="K41" t="str">
        <f t="shared" si="10"/>
        <v/>
      </c>
      <c r="M41" t="str">
        <f t="shared" si="8"/>
        <v>}. \textit{</v>
      </c>
      <c r="O41" t="str">
        <f t="shared" si="11"/>
        <v>}</v>
      </c>
      <c r="Q41" t="str">
        <f t="shared" si="12"/>
        <v/>
      </c>
      <c r="S41" t="str">
        <f t="shared" si="13"/>
        <v/>
      </c>
      <c r="T41" t="str">
        <f t="shared" si="14"/>
        <v/>
      </c>
      <c r="W41" t="str">
        <f>CONCATENATE(A41,B41,C41,D41,E41,F41,G41,H42,I41,J41,K41,L41,M41,N41,O41,P41,Q41,R41,S41,T41,U41,Comments!C41)</f>
        <v>\bibitem{} }. \textit{}</v>
      </c>
    </row>
    <row r="42" spans="1:23" x14ac:dyDescent="0.25">
      <c r="A42" t="str">
        <f t="shared" si="5"/>
        <v>\bibitem</v>
      </c>
      <c r="C42" t="str">
        <f t="shared" si="6"/>
        <v/>
      </c>
      <c r="D42" t="s">
        <v>98</v>
      </c>
      <c r="E42" s="8"/>
      <c r="F42" t="s">
        <v>15</v>
      </c>
      <c r="I42" s="1" t="str">
        <f t="shared" si="9"/>
        <v/>
      </c>
      <c r="K42" t="str">
        <f t="shared" si="10"/>
        <v/>
      </c>
      <c r="M42" t="str">
        <f t="shared" si="8"/>
        <v>}. \textit{</v>
      </c>
      <c r="O42" t="str">
        <f t="shared" si="11"/>
        <v>}</v>
      </c>
      <c r="Q42" t="str">
        <f t="shared" si="12"/>
        <v/>
      </c>
      <c r="S42" t="str">
        <f t="shared" si="13"/>
        <v/>
      </c>
      <c r="T42" t="str">
        <f t="shared" si="14"/>
        <v/>
      </c>
      <c r="W42" t="str">
        <f>CONCATENATE(A42,B42,C42,D42,E42,F42,G42,H43,I42,J42,K42,L42,M42,N42,O42,P42,Q42,R42,S42,T42,U42,Comments!C42)</f>
        <v>\bibitem{} }. \textit{}</v>
      </c>
    </row>
    <row r="43" spans="1:23" x14ac:dyDescent="0.25">
      <c r="A43" t="str">
        <f t="shared" si="5"/>
        <v>\bibitem</v>
      </c>
      <c r="C43" t="str">
        <f t="shared" si="6"/>
        <v/>
      </c>
      <c r="D43" t="s">
        <v>98</v>
      </c>
      <c r="E43" s="8"/>
      <c r="F43" t="s">
        <v>15</v>
      </c>
      <c r="G43" s="9"/>
      <c r="H43" s="9"/>
      <c r="I43" s="1" t="str">
        <f t="shared" si="9"/>
        <v/>
      </c>
      <c r="K43" t="str">
        <f t="shared" si="10"/>
        <v/>
      </c>
      <c r="M43" t="str">
        <f t="shared" si="8"/>
        <v>}. \textit{</v>
      </c>
      <c r="O43" t="str">
        <f t="shared" si="11"/>
        <v>}</v>
      </c>
      <c r="Q43" t="str">
        <f t="shared" si="12"/>
        <v/>
      </c>
      <c r="S43" t="str">
        <f t="shared" si="13"/>
        <v/>
      </c>
      <c r="T43" t="str">
        <f t="shared" si="14"/>
        <v/>
      </c>
      <c r="W43" t="str">
        <f>CONCATENATE(A43,B43,C43,D43,E43,F43,G43,H44,I43,J43,K43,L43,M43,N43,O43,P43,Q43,R43,S43,T43,U43,Comments!C43)</f>
        <v>\bibitem{} }. \textit{}</v>
      </c>
    </row>
    <row r="44" spans="1:23" x14ac:dyDescent="0.25">
      <c r="A44" t="str">
        <f t="shared" si="5"/>
        <v>\bibitem</v>
      </c>
      <c r="C44" t="str">
        <f t="shared" si="6"/>
        <v/>
      </c>
      <c r="D44" t="s">
        <v>98</v>
      </c>
      <c r="E44" s="8"/>
      <c r="F44" t="s">
        <v>15</v>
      </c>
      <c r="G44" s="9"/>
      <c r="H44" s="9"/>
      <c r="I44" s="1" t="str">
        <f t="shared" si="9"/>
        <v/>
      </c>
      <c r="K44" t="str">
        <f t="shared" si="10"/>
        <v/>
      </c>
      <c r="M44" t="str">
        <f t="shared" si="8"/>
        <v>}. \textit{</v>
      </c>
      <c r="O44" t="str">
        <f t="shared" si="11"/>
        <v>}</v>
      </c>
      <c r="Q44" t="str">
        <f t="shared" si="12"/>
        <v/>
      </c>
      <c r="S44" t="str">
        <f t="shared" si="13"/>
        <v/>
      </c>
      <c r="T44" t="str">
        <f t="shared" si="14"/>
        <v/>
      </c>
      <c r="W44" t="str">
        <f>CONCATENATE(A44,B44,C44,D44,E44,F44,G44,H45,I44,J44,K44,L44,M44,N44,O44,P44,Q44,R44,S44,T44,U44,Comments!C44)</f>
        <v>\bibitem{} }. \textit{}</v>
      </c>
    </row>
    <row r="45" spans="1:23" x14ac:dyDescent="0.25">
      <c r="A45" t="str">
        <f t="shared" si="5"/>
        <v>\bibitem</v>
      </c>
      <c r="C45" t="str">
        <f t="shared" si="6"/>
        <v/>
      </c>
      <c r="D45" t="s">
        <v>98</v>
      </c>
      <c r="E45" s="8"/>
      <c r="F45" t="s">
        <v>15</v>
      </c>
      <c r="G45" s="9"/>
      <c r="H45" s="9"/>
      <c r="I45" s="1" t="str">
        <f t="shared" si="9"/>
        <v/>
      </c>
      <c r="K45" t="str">
        <f t="shared" si="10"/>
        <v/>
      </c>
      <c r="M45" t="str">
        <f t="shared" si="8"/>
        <v>}. \textit{</v>
      </c>
      <c r="O45" t="str">
        <f t="shared" si="11"/>
        <v>}</v>
      </c>
      <c r="Q45" t="str">
        <f t="shared" si="12"/>
        <v/>
      </c>
      <c r="S45" t="str">
        <f t="shared" si="13"/>
        <v/>
      </c>
      <c r="T45" t="str">
        <f t="shared" si="14"/>
        <v/>
      </c>
      <c r="W45" t="str">
        <f>CONCATENATE(A45,B45,C45,D45,E45,F45,G45,H46,I45,J45,K45,L45,M45,N45,O45,P45,Q45,R45,S45,T45,U45,Comments!C45)</f>
        <v>\bibitem{} }. \textit{}</v>
      </c>
    </row>
    <row r="46" spans="1:23" x14ac:dyDescent="0.25">
      <c r="A46" t="str">
        <f t="shared" si="5"/>
        <v>\bibitem</v>
      </c>
      <c r="C46" t="str">
        <f t="shared" si="6"/>
        <v/>
      </c>
      <c r="D46" t="s">
        <v>98</v>
      </c>
      <c r="E46" s="8"/>
      <c r="F46" t="s">
        <v>15</v>
      </c>
      <c r="G46" s="9"/>
      <c r="I46" s="1" t="str">
        <f t="shared" si="9"/>
        <v/>
      </c>
      <c r="K46" t="str">
        <f t="shared" si="10"/>
        <v/>
      </c>
      <c r="M46" t="str">
        <f t="shared" si="8"/>
        <v>}. \textit{</v>
      </c>
      <c r="N46" s="10"/>
      <c r="O46" t="str">
        <f t="shared" si="11"/>
        <v>}</v>
      </c>
      <c r="Q46" t="str">
        <f t="shared" si="12"/>
        <v/>
      </c>
      <c r="S46" t="str">
        <f t="shared" si="13"/>
        <v/>
      </c>
      <c r="T46" t="str">
        <f t="shared" si="14"/>
        <v/>
      </c>
      <c r="W46" t="str">
        <f>CONCATENATE(A46,B46,C46,D46,E46,F46,G46,H47,I46,J46,K46,L46,M46,N46,O46,P46,Q46,R46,S46,T46,U46,Comments!C46)</f>
        <v>\bibitem{} }. \textit{}</v>
      </c>
    </row>
    <row r="47" spans="1:23" x14ac:dyDescent="0.25">
      <c r="A47" t="str">
        <f t="shared" si="5"/>
        <v>\bibitem</v>
      </c>
      <c r="C47" t="str">
        <f t="shared" si="6"/>
        <v/>
      </c>
      <c r="D47" t="s">
        <v>98</v>
      </c>
      <c r="E47" s="8"/>
      <c r="F47" t="s">
        <v>15</v>
      </c>
      <c r="G47" s="9"/>
      <c r="H47" s="9"/>
      <c r="I47" s="1" t="str">
        <f t="shared" si="9"/>
        <v/>
      </c>
      <c r="K47" t="str">
        <f t="shared" si="10"/>
        <v/>
      </c>
      <c r="M47" t="str">
        <f t="shared" si="8"/>
        <v>}. \textit{</v>
      </c>
      <c r="O47" t="str">
        <f t="shared" si="11"/>
        <v>}</v>
      </c>
      <c r="Q47" t="str">
        <f t="shared" si="12"/>
        <v/>
      </c>
      <c r="S47" t="str">
        <f t="shared" si="13"/>
        <v/>
      </c>
      <c r="T47" t="str">
        <f t="shared" si="14"/>
        <v/>
      </c>
      <c r="W47" t="str">
        <f>CONCATENATE(A47,B47,C47,D47,E47,F47,G47,H48,I47,J47,K47,L47,M47,N47,O47,P47,Q47,R47,S47,T47,U47,Comments!C47)</f>
        <v>\bibitem{} }. \textit{}</v>
      </c>
    </row>
    <row r="48" spans="1:23" x14ac:dyDescent="0.25">
      <c r="A48" t="str">
        <f t="shared" si="5"/>
        <v>\bibitem</v>
      </c>
      <c r="C48" t="str">
        <f t="shared" si="6"/>
        <v/>
      </c>
      <c r="D48" t="s">
        <v>98</v>
      </c>
      <c r="E48" s="8"/>
      <c r="F48" t="s">
        <v>15</v>
      </c>
      <c r="G48" s="9"/>
      <c r="H48" s="9"/>
      <c r="I48" s="1" t="str">
        <f t="shared" si="9"/>
        <v/>
      </c>
      <c r="K48" t="str">
        <f t="shared" si="10"/>
        <v/>
      </c>
      <c r="M48" t="str">
        <f t="shared" si="8"/>
        <v>}. \textit{</v>
      </c>
      <c r="N48" s="9"/>
      <c r="O48" t="str">
        <f t="shared" si="11"/>
        <v>}</v>
      </c>
      <c r="Q48" t="str">
        <f t="shared" si="12"/>
        <v/>
      </c>
      <c r="S48" t="str">
        <f t="shared" si="13"/>
        <v/>
      </c>
      <c r="T48" t="str">
        <f t="shared" si="14"/>
        <v/>
      </c>
      <c r="W48" t="str">
        <f>CONCATENATE(A48,B48,C48,D48,E48,F48,G48,H49,I48,J48,K48,L48,M48,N48,O48,P48,Q48,R48,S48,T48,U48,Comments!C48)</f>
        <v>\bibitem{} }. \textit{}</v>
      </c>
    </row>
    <row r="49" spans="1:23" x14ac:dyDescent="0.25">
      <c r="A49" t="str">
        <f t="shared" si="5"/>
        <v>\bibitem</v>
      </c>
      <c r="C49" t="str">
        <f t="shared" si="6"/>
        <v/>
      </c>
      <c r="D49" t="s">
        <v>98</v>
      </c>
      <c r="E49" s="8"/>
      <c r="F49" t="s">
        <v>15</v>
      </c>
      <c r="G49" s="9"/>
      <c r="H49" s="9"/>
      <c r="I49" s="1" t="str">
        <f t="shared" si="9"/>
        <v/>
      </c>
      <c r="K49" t="str">
        <f t="shared" si="10"/>
        <v/>
      </c>
      <c r="M49" t="str">
        <f t="shared" si="8"/>
        <v>}. \textit{</v>
      </c>
      <c r="O49" t="str">
        <f t="shared" si="11"/>
        <v>}</v>
      </c>
      <c r="Q49" t="str">
        <f t="shared" si="12"/>
        <v/>
      </c>
      <c r="S49" t="str">
        <f t="shared" si="13"/>
        <v/>
      </c>
      <c r="T49" t="str">
        <f t="shared" si="14"/>
        <v/>
      </c>
      <c r="W49" t="str">
        <f>CONCATENATE(A49,B49,C49,D49,E49,F49,G49,H50,I49,J49,K49,L49,M49,N49,O49,P49,Q49,R49,S49,T49,U49,Comments!C49)</f>
        <v>\bibitem{} }. \textit{}</v>
      </c>
    </row>
    <row r="50" spans="1:23" x14ac:dyDescent="0.25">
      <c r="A50" t="str">
        <f t="shared" si="5"/>
        <v>\bibitem</v>
      </c>
      <c r="C50" t="str">
        <f t="shared" si="6"/>
        <v/>
      </c>
      <c r="D50" t="s">
        <v>98</v>
      </c>
      <c r="E50" s="8"/>
      <c r="F50" t="s">
        <v>15</v>
      </c>
      <c r="G50" s="9"/>
      <c r="H50" s="9"/>
      <c r="I50" s="1" t="str">
        <f t="shared" si="9"/>
        <v/>
      </c>
      <c r="K50" t="str">
        <f t="shared" si="10"/>
        <v/>
      </c>
      <c r="M50" t="str">
        <f t="shared" si="8"/>
        <v>}. \textit{</v>
      </c>
      <c r="O50" t="str">
        <f t="shared" si="11"/>
        <v>}</v>
      </c>
      <c r="Q50" t="str">
        <f t="shared" si="12"/>
        <v/>
      </c>
      <c r="S50" t="str">
        <f t="shared" si="13"/>
        <v/>
      </c>
      <c r="T50" t="str">
        <f t="shared" si="14"/>
        <v/>
      </c>
      <c r="W50" t="str">
        <f>CONCATENATE(A50,B50,C50,D50,E50,F50,G50,H51,I50,J50,K50,L50,M50,N50,O50,P50,Q50,R50,S50,T50,U50,Comments!C50)</f>
        <v>\bibitem{} }. \textit{}</v>
      </c>
    </row>
    <row r="51" spans="1:23" x14ac:dyDescent="0.25">
      <c r="A51" t="str">
        <f t="shared" si="5"/>
        <v>\bibitem</v>
      </c>
      <c r="C51" t="str">
        <f t="shared" si="6"/>
        <v/>
      </c>
      <c r="D51" t="s">
        <v>98</v>
      </c>
      <c r="E51" s="8"/>
      <c r="F51" t="s">
        <v>15</v>
      </c>
      <c r="G51" s="9"/>
      <c r="H51" s="9"/>
      <c r="I51" s="1" t="str">
        <f t="shared" si="9"/>
        <v/>
      </c>
      <c r="K51" t="str">
        <f t="shared" si="10"/>
        <v/>
      </c>
      <c r="M51" t="str">
        <f t="shared" si="8"/>
        <v>}. \textit{</v>
      </c>
      <c r="O51" t="str">
        <f t="shared" si="11"/>
        <v>}</v>
      </c>
      <c r="Q51" t="str">
        <f t="shared" si="12"/>
        <v/>
      </c>
      <c r="S51" t="str">
        <f t="shared" si="13"/>
        <v/>
      </c>
      <c r="T51" t="str">
        <f t="shared" si="14"/>
        <v/>
      </c>
      <c r="W51" t="str">
        <f>CONCATENATE(A51,B51,C51,D51,E51,F51,G51,H52,I51,J51,K51,L51,M51,N51,O51,P51,Q51,R51,S51,T51,U51,Comments!C51)</f>
        <v>\bibitem{} }. \textit{}</v>
      </c>
    </row>
    <row r="52" spans="1:23" x14ac:dyDescent="0.25">
      <c r="A52" t="str">
        <f t="shared" si="5"/>
        <v>\bibitem</v>
      </c>
      <c r="C52" t="str">
        <f t="shared" si="6"/>
        <v/>
      </c>
      <c r="D52" t="s">
        <v>98</v>
      </c>
      <c r="E52" s="8"/>
      <c r="F52" t="s">
        <v>15</v>
      </c>
      <c r="G52" s="9"/>
      <c r="H52" s="9"/>
      <c r="I52" s="1" t="str">
        <f t="shared" si="9"/>
        <v/>
      </c>
      <c r="K52" t="str">
        <f t="shared" si="10"/>
        <v/>
      </c>
      <c r="M52" t="str">
        <f t="shared" si="8"/>
        <v>}. \textit{</v>
      </c>
      <c r="O52" t="str">
        <f t="shared" si="11"/>
        <v>}</v>
      </c>
      <c r="Q52" t="str">
        <f t="shared" si="12"/>
        <v/>
      </c>
      <c r="S52" t="str">
        <f t="shared" si="13"/>
        <v/>
      </c>
      <c r="T52" t="str">
        <f t="shared" si="14"/>
        <v/>
      </c>
      <c r="W52" t="str">
        <f>CONCATENATE(A52,B52,C52,D52,E52,F52,G52,H53,I52,J52,K52,L52,M52,N52,O52,P52,Q52,R52,S52,T52,U52,Comments!C52)</f>
        <v>\bibitem{} }. \textit{}</v>
      </c>
    </row>
    <row r="53" spans="1:23" x14ac:dyDescent="0.25">
      <c r="A53" t="str">
        <f t="shared" si="5"/>
        <v>\bibitem</v>
      </c>
      <c r="C53" t="str">
        <f t="shared" si="6"/>
        <v/>
      </c>
      <c r="D53" t="s">
        <v>98</v>
      </c>
      <c r="E53" s="8"/>
      <c r="F53" t="s">
        <v>15</v>
      </c>
      <c r="G53" s="9"/>
      <c r="H53" s="9"/>
      <c r="I53" s="1" t="str">
        <f t="shared" si="9"/>
        <v/>
      </c>
      <c r="K53" t="str">
        <f t="shared" si="10"/>
        <v/>
      </c>
      <c r="M53" t="str">
        <f t="shared" si="8"/>
        <v>}. \textit{</v>
      </c>
      <c r="O53" t="str">
        <f t="shared" si="11"/>
        <v>}</v>
      </c>
      <c r="Q53" t="str">
        <f t="shared" si="12"/>
        <v/>
      </c>
      <c r="S53" t="str">
        <f t="shared" si="13"/>
        <v/>
      </c>
      <c r="T53" t="str">
        <f t="shared" si="14"/>
        <v/>
      </c>
      <c r="W53" t="str">
        <f>CONCATENATE(A53,B53,C53,D53,E53,F53,G53,H54,I53,J53,K53,L53,M53,N53,O53,P53,Q53,R53,S53,T53,U53,Comments!C53)</f>
        <v>\bibitem{} }. \textit{}</v>
      </c>
    </row>
    <row r="54" spans="1:23" x14ac:dyDescent="0.25">
      <c r="A54" t="str">
        <f t="shared" si="5"/>
        <v>\bibitem</v>
      </c>
      <c r="C54" t="str">
        <f t="shared" si="6"/>
        <v/>
      </c>
      <c r="D54" t="s">
        <v>98</v>
      </c>
      <c r="E54" s="8"/>
      <c r="F54" t="s">
        <v>15</v>
      </c>
      <c r="G54" s="9"/>
      <c r="H54" s="9"/>
      <c r="I54" s="1" t="str">
        <f t="shared" si="9"/>
        <v/>
      </c>
      <c r="K54" t="str">
        <f t="shared" si="10"/>
        <v/>
      </c>
      <c r="M54" t="str">
        <f t="shared" si="8"/>
        <v>}. \textit{</v>
      </c>
      <c r="O54" t="str">
        <f t="shared" si="11"/>
        <v>}</v>
      </c>
      <c r="Q54" t="str">
        <f t="shared" si="12"/>
        <v/>
      </c>
      <c r="S54" t="str">
        <f t="shared" si="13"/>
        <v/>
      </c>
      <c r="T54" t="str">
        <f t="shared" si="14"/>
        <v/>
      </c>
      <c r="W54" t="str">
        <f>CONCATENATE(A54,B54,C54,D54,E54,F54,G54,H55,I54,J54,K54,L54,M54,N54,O54,P54,Q54,R54,S54,T54,U54,Comments!C54)</f>
        <v>\bibitem{} }. \textit{}</v>
      </c>
    </row>
    <row r="55" spans="1:23" x14ac:dyDescent="0.25">
      <c r="A55" t="str">
        <f t="shared" si="5"/>
        <v>\bibitem</v>
      </c>
      <c r="C55" t="str">
        <f t="shared" si="6"/>
        <v/>
      </c>
      <c r="D55" t="s">
        <v>98</v>
      </c>
      <c r="E55" s="8"/>
      <c r="F55" t="s">
        <v>15</v>
      </c>
      <c r="G55" s="9"/>
      <c r="H55" s="9"/>
      <c r="I55" s="1" t="str">
        <f t="shared" si="9"/>
        <v/>
      </c>
      <c r="K55" t="str">
        <f t="shared" si="10"/>
        <v/>
      </c>
      <c r="M55" t="str">
        <f t="shared" si="8"/>
        <v>}. \textit{</v>
      </c>
      <c r="O55" t="str">
        <f t="shared" si="11"/>
        <v>}</v>
      </c>
      <c r="Q55" t="str">
        <f t="shared" si="12"/>
        <v/>
      </c>
      <c r="S55" t="str">
        <f t="shared" si="13"/>
        <v/>
      </c>
      <c r="T55" t="str">
        <f t="shared" si="14"/>
        <v/>
      </c>
      <c r="W55" t="str">
        <f>CONCATENATE(A55,B55,C55,D55,E55,F55,G55,H56,I55,J55,K55,L55,M55,N55,O55,P55,Q55,R55,S55,T55,U55,Comments!C55)</f>
        <v>\bibitem{} }. \textit{}</v>
      </c>
    </row>
    <row r="56" spans="1:23" x14ac:dyDescent="0.25">
      <c r="A56" t="str">
        <f t="shared" si="5"/>
        <v>\bibitem</v>
      </c>
      <c r="C56" t="str">
        <f t="shared" si="6"/>
        <v/>
      </c>
      <c r="D56" t="s">
        <v>98</v>
      </c>
      <c r="E56" s="8"/>
      <c r="F56" t="s">
        <v>15</v>
      </c>
      <c r="G56" s="9"/>
      <c r="H56" s="9"/>
      <c r="I56" s="1" t="str">
        <f t="shared" si="9"/>
        <v/>
      </c>
      <c r="K56" t="str">
        <f t="shared" si="10"/>
        <v/>
      </c>
      <c r="M56" t="str">
        <f t="shared" si="8"/>
        <v>}. \textit{</v>
      </c>
      <c r="O56" t="str">
        <f t="shared" si="11"/>
        <v>}</v>
      </c>
      <c r="Q56" t="str">
        <f t="shared" si="12"/>
        <v/>
      </c>
      <c r="S56" t="str">
        <f t="shared" si="13"/>
        <v/>
      </c>
      <c r="T56" t="str">
        <f t="shared" si="14"/>
        <v/>
      </c>
      <c r="W56" t="str">
        <f>CONCATENATE(A56,B56,C56,D56,E56,F56,G56,H57,I56,J56,K56,L56,M56,N56,O56,P56,Q56,R56,S56,T56,U56,Comments!C56)</f>
        <v>\bibitem{} }. \textit{}</v>
      </c>
    </row>
    <row r="57" spans="1:23" x14ac:dyDescent="0.25">
      <c r="A57" t="str">
        <f t="shared" si="5"/>
        <v>\bibitem</v>
      </c>
      <c r="C57" t="str">
        <f t="shared" si="6"/>
        <v/>
      </c>
      <c r="D57" t="s">
        <v>98</v>
      </c>
      <c r="E57" s="8"/>
      <c r="F57" t="s">
        <v>15</v>
      </c>
      <c r="G57" s="9"/>
      <c r="H57" s="9"/>
      <c r="I57" s="1" t="str">
        <f t="shared" si="9"/>
        <v/>
      </c>
      <c r="K57" t="str">
        <f t="shared" si="10"/>
        <v/>
      </c>
      <c r="M57" t="str">
        <f t="shared" si="8"/>
        <v>}. \textit{</v>
      </c>
      <c r="O57" t="str">
        <f t="shared" si="11"/>
        <v>}</v>
      </c>
      <c r="Q57" t="str">
        <f t="shared" si="12"/>
        <v/>
      </c>
      <c r="S57" t="str">
        <f t="shared" si="13"/>
        <v/>
      </c>
      <c r="T57" t="str">
        <f t="shared" si="14"/>
        <v/>
      </c>
      <c r="W57" t="str">
        <f>CONCATENATE(A57,B57,C57,D57,E57,F57,G57,H58,I57,J57,K57,L57,M57,N57,O57,P57,Q57,R57,S57,T57,U57,Comments!C57)</f>
        <v>\bibitem{} }. \textit{}</v>
      </c>
    </row>
    <row r="58" spans="1:23" x14ac:dyDescent="0.25">
      <c r="A58" t="str">
        <f t="shared" si="5"/>
        <v>\bibitem</v>
      </c>
      <c r="C58" t="str">
        <f t="shared" si="6"/>
        <v/>
      </c>
      <c r="D58" t="s">
        <v>98</v>
      </c>
      <c r="E58" s="8"/>
      <c r="F58" t="s">
        <v>15</v>
      </c>
      <c r="G58" s="9"/>
      <c r="H58" s="9"/>
      <c r="I58" s="1" t="str">
        <f t="shared" si="9"/>
        <v/>
      </c>
      <c r="K58" t="str">
        <f t="shared" si="10"/>
        <v/>
      </c>
      <c r="M58" t="str">
        <f t="shared" si="8"/>
        <v>}. \textit{</v>
      </c>
      <c r="O58" t="str">
        <f t="shared" si="11"/>
        <v>}</v>
      </c>
      <c r="Q58" t="str">
        <f t="shared" si="12"/>
        <v/>
      </c>
      <c r="S58" t="str">
        <f t="shared" si="13"/>
        <v/>
      </c>
      <c r="T58" t="str">
        <f t="shared" si="14"/>
        <v/>
      </c>
      <c r="W58" t="str">
        <f>CONCATENATE(A58,B58,C58,D58,E58,F58,G58,H59,I58,J58,K58,L58,M58,N58,O58,P58,Q58,R58,S58,T58,U58,Comments!C58)</f>
        <v>\bibitem{} }. \textit{}</v>
      </c>
    </row>
    <row r="59" spans="1:23" x14ac:dyDescent="0.25">
      <c r="A59" t="str">
        <f t="shared" si="5"/>
        <v>\bibitem</v>
      </c>
      <c r="C59" t="str">
        <f t="shared" si="6"/>
        <v/>
      </c>
      <c r="D59" t="s">
        <v>98</v>
      </c>
      <c r="E59" s="8"/>
      <c r="F59" t="s">
        <v>15</v>
      </c>
      <c r="G59" s="9"/>
      <c r="H59" s="9"/>
      <c r="I59" s="1" t="str">
        <f t="shared" si="9"/>
        <v/>
      </c>
      <c r="K59" t="str">
        <f t="shared" si="10"/>
        <v/>
      </c>
      <c r="M59" t="str">
        <f t="shared" si="8"/>
        <v>}. \textit{</v>
      </c>
      <c r="O59" t="str">
        <f t="shared" si="11"/>
        <v>}</v>
      </c>
      <c r="Q59" t="str">
        <f t="shared" si="12"/>
        <v/>
      </c>
      <c r="S59" t="str">
        <f t="shared" si="13"/>
        <v/>
      </c>
      <c r="T59" t="str">
        <f t="shared" si="14"/>
        <v/>
      </c>
      <c r="W59" t="str">
        <f>CONCATENATE(A59,B59,C59,D59,E59,F59,G59,H60,I59,J59,K59,L59,M59,N59,O59,P59,Q59,R59,S59,T59,U59,Comments!C59)</f>
        <v>\bibitem{} }. \textit{}</v>
      </c>
    </row>
    <row r="60" spans="1:23" x14ac:dyDescent="0.25">
      <c r="A60" t="str">
        <f t="shared" si="5"/>
        <v>\bibitem</v>
      </c>
      <c r="C60" t="str">
        <f t="shared" si="6"/>
        <v/>
      </c>
      <c r="D60" t="s">
        <v>98</v>
      </c>
      <c r="E60" s="8"/>
      <c r="F60" t="s">
        <v>15</v>
      </c>
      <c r="H60" s="9"/>
      <c r="I60" s="1" t="str">
        <f t="shared" si="9"/>
        <v/>
      </c>
      <c r="K60" t="str">
        <f t="shared" si="10"/>
        <v/>
      </c>
      <c r="M60" t="str">
        <f t="shared" si="8"/>
        <v>}. \textit{</v>
      </c>
      <c r="O60" t="str">
        <f t="shared" si="11"/>
        <v>}</v>
      </c>
      <c r="Q60" t="str">
        <f t="shared" si="12"/>
        <v/>
      </c>
      <c r="S60" t="str">
        <f t="shared" si="13"/>
        <v/>
      </c>
      <c r="T60" t="str">
        <f t="shared" si="14"/>
        <v/>
      </c>
      <c r="W60" t="str">
        <f>CONCATENATE(A60,B60,C60,D60,E60,F60,G60,H61,I60,J60,K60,L60,M60,N60,O60,P60,Q60,R60,S60,T60,U60,Comments!C60)</f>
        <v>\bibitem{} }. \textit{}</v>
      </c>
    </row>
    <row r="61" spans="1:23" x14ac:dyDescent="0.25">
      <c r="A61" t="str">
        <f t="shared" si="5"/>
        <v>\bibitem</v>
      </c>
      <c r="C61" t="str">
        <f t="shared" si="6"/>
        <v/>
      </c>
      <c r="D61" t="s">
        <v>98</v>
      </c>
      <c r="E61" s="8"/>
      <c r="F61" t="s">
        <v>15</v>
      </c>
      <c r="G61" s="9"/>
      <c r="H61" s="9"/>
      <c r="I61" s="1" t="str">
        <f t="shared" si="9"/>
        <v/>
      </c>
      <c r="K61" t="str">
        <f t="shared" si="10"/>
        <v/>
      </c>
      <c r="M61" t="str">
        <f t="shared" si="8"/>
        <v>}. \textit{</v>
      </c>
      <c r="O61" t="str">
        <f t="shared" si="11"/>
        <v>}</v>
      </c>
      <c r="Q61" t="str">
        <f t="shared" si="12"/>
        <v/>
      </c>
      <c r="S61" t="str">
        <f t="shared" si="13"/>
        <v/>
      </c>
      <c r="T61" t="str">
        <f t="shared" si="14"/>
        <v/>
      </c>
      <c r="W61" t="str">
        <f>CONCATENATE(A61,B61,C61,D61,E61,F61,G61,H62,I61,J61,K61,L61,M61,N61,O61,P61,Q61,R61,S61,T61,U61,Comments!C61)</f>
        <v>\bibitem{} }. \textit{}</v>
      </c>
    </row>
    <row r="62" spans="1:23" x14ac:dyDescent="0.25">
      <c r="A62" t="str">
        <f t="shared" si="5"/>
        <v>\bibitem</v>
      </c>
      <c r="C62" t="str">
        <f t="shared" si="6"/>
        <v/>
      </c>
      <c r="D62" t="s">
        <v>98</v>
      </c>
      <c r="E62" s="8"/>
      <c r="F62" t="s">
        <v>15</v>
      </c>
      <c r="G62" s="9"/>
      <c r="H62" s="9"/>
      <c r="I62" s="1" t="str">
        <f t="shared" si="9"/>
        <v/>
      </c>
      <c r="K62" t="str">
        <f t="shared" si="10"/>
        <v/>
      </c>
      <c r="M62" t="str">
        <f t="shared" si="8"/>
        <v>}. \textit{</v>
      </c>
      <c r="O62" t="str">
        <f t="shared" si="11"/>
        <v>}</v>
      </c>
      <c r="Q62" t="str">
        <f t="shared" si="12"/>
        <v/>
      </c>
      <c r="S62" t="str">
        <f t="shared" si="13"/>
        <v/>
      </c>
      <c r="T62" t="str">
        <f t="shared" si="14"/>
        <v/>
      </c>
      <c r="W62" t="str">
        <f>CONCATENATE(A62,B62,C62,D62,E62,F62,G62,H63,I62,J62,K62,L62,M62,N62,O62,P62,Q62,R62,S62,T62,U62,Comments!C62)</f>
        <v>\bibitem{} }. \textit{}</v>
      </c>
    </row>
    <row r="63" spans="1:23" x14ac:dyDescent="0.25">
      <c r="A63" t="str">
        <f t="shared" si="5"/>
        <v>\bibitem</v>
      </c>
      <c r="C63" t="str">
        <f t="shared" si="6"/>
        <v/>
      </c>
      <c r="D63" t="s">
        <v>98</v>
      </c>
      <c r="E63" s="8"/>
      <c r="F63" t="s">
        <v>15</v>
      </c>
      <c r="G63" s="9"/>
      <c r="H63" s="9"/>
      <c r="I63" s="1" t="str">
        <f t="shared" si="9"/>
        <v/>
      </c>
      <c r="K63" t="str">
        <f t="shared" si="10"/>
        <v/>
      </c>
      <c r="M63" t="str">
        <f t="shared" si="8"/>
        <v>}. \textit{</v>
      </c>
      <c r="O63" t="str">
        <f t="shared" si="11"/>
        <v>}</v>
      </c>
      <c r="Q63" t="str">
        <f t="shared" si="12"/>
        <v/>
      </c>
      <c r="S63" t="str">
        <f t="shared" si="13"/>
        <v/>
      </c>
      <c r="T63" t="str">
        <f t="shared" si="14"/>
        <v/>
      </c>
      <c r="W63" t="str">
        <f>CONCATENATE(A63,B63,C63,D63,E63,F63,G63,H64,I63,J63,K63,L63,M63,N63,O63,P63,Q63,R63,S63,T63,U63,Comments!C63)</f>
        <v>\bibitem{} }. \textit{}</v>
      </c>
    </row>
    <row r="64" spans="1:23" x14ac:dyDescent="0.25">
      <c r="A64" t="str">
        <f t="shared" si="5"/>
        <v>\bibitem</v>
      </c>
      <c r="C64" t="str">
        <f t="shared" si="6"/>
        <v/>
      </c>
      <c r="D64" t="s">
        <v>98</v>
      </c>
      <c r="E64" s="8"/>
      <c r="F64" t="s">
        <v>15</v>
      </c>
      <c r="G64" s="9"/>
      <c r="H64" s="9"/>
      <c r="I64" s="1" t="str">
        <f t="shared" si="9"/>
        <v/>
      </c>
      <c r="K64" t="str">
        <f t="shared" si="10"/>
        <v/>
      </c>
      <c r="M64" t="str">
        <f t="shared" si="8"/>
        <v>}. \textit{</v>
      </c>
      <c r="O64" t="str">
        <f t="shared" si="11"/>
        <v>}</v>
      </c>
      <c r="Q64" t="str">
        <f t="shared" si="12"/>
        <v/>
      </c>
      <c r="S64" t="str">
        <f t="shared" si="13"/>
        <v/>
      </c>
      <c r="T64" t="str">
        <f t="shared" si="14"/>
        <v/>
      </c>
      <c r="W64" t="str">
        <f>CONCATENATE(A64,B64,C64,D64,E64,F64,G64,H65,I64,J64,K64,L64,M64,N64,O64,P64,Q64,R64,S64,T64,U64,Comments!C64)</f>
        <v>\bibitem{} }. \textit{}</v>
      </c>
    </row>
    <row r="65" spans="1:23" x14ac:dyDescent="0.25">
      <c r="A65" t="str">
        <f t="shared" si="5"/>
        <v>\bibitem</v>
      </c>
      <c r="C65" t="str">
        <f t="shared" si="6"/>
        <v/>
      </c>
      <c r="D65" t="s">
        <v>98</v>
      </c>
      <c r="E65" s="8"/>
      <c r="F65" t="s">
        <v>15</v>
      </c>
      <c r="G65" s="9"/>
      <c r="H65" s="9"/>
      <c r="I65" s="1" t="str">
        <f t="shared" si="9"/>
        <v/>
      </c>
      <c r="K65" t="str">
        <f t="shared" si="10"/>
        <v/>
      </c>
      <c r="M65" t="str">
        <f t="shared" si="8"/>
        <v>}. \textit{</v>
      </c>
      <c r="O65" t="str">
        <f t="shared" si="11"/>
        <v>}</v>
      </c>
      <c r="Q65" t="str">
        <f t="shared" si="12"/>
        <v/>
      </c>
      <c r="S65" t="str">
        <f t="shared" si="13"/>
        <v/>
      </c>
      <c r="T65" t="str">
        <f t="shared" si="14"/>
        <v/>
      </c>
      <c r="W65" t="str">
        <f>CONCATENATE(A65,B65,C65,D65,E65,F65,G65,H66,I65,J65,K65,L65,M65,N65,O65,P65,Q65,R65,S65,T65,U65,Comments!C65)</f>
        <v>\bibitem{} }. \textit{}</v>
      </c>
    </row>
    <row r="66" spans="1:23" x14ac:dyDescent="0.25">
      <c r="A66" t="str">
        <f t="shared" si="5"/>
        <v>\bibitem</v>
      </c>
      <c r="C66" t="str">
        <f t="shared" si="6"/>
        <v/>
      </c>
      <c r="D66" t="s">
        <v>98</v>
      </c>
      <c r="E66" s="8"/>
      <c r="F66" t="s">
        <v>15</v>
      </c>
      <c r="G66" s="9"/>
      <c r="H66" s="9"/>
      <c r="I66" s="1" t="str">
        <f t="shared" ref="I66:I97" si="15">IF(J66="",""," (")</f>
        <v/>
      </c>
      <c r="K66" t="str">
        <f t="shared" ref="K66:K97" si="16">IF(J66="","",") \textbf{")</f>
        <v/>
      </c>
      <c r="M66" t="str">
        <f t="shared" si="8"/>
        <v>}. \textit{</v>
      </c>
      <c r="O66" t="str">
        <f t="shared" ref="O66:O97" si="17">IF(P66="","}","} \textbf{")</f>
        <v>}</v>
      </c>
      <c r="Q66" t="str">
        <f t="shared" ref="Q66:Q97" si="18">IF(P66="","",IF(R66="","}","}("))</f>
        <v/>
      </c>
      <c r="S66" t="str">
        <f t="shared" ref="S66:S97" si="19">IF(R66="","",")")</f>
        <v/>
      </c>
      <c r="T66" t="str">
        <f t="shared" ref="T66:T97" si="20">IF(P66="","",":")</f>
        <v/>
      </c>
      <c r="W66" t="str">
        <f>CONCATENATE(A66,B66,C66,D66,E66,F66,G66,H67,I66,J66,K66,L66,M66,N66,O66,P66,Q66,R66,S66,T66,U66,Comments!C66)</f>
        <v>\bibitem{} }. \textit{}</v>
      </c>
    </row>
    <row r="67" spans="1:23" x14ac:dyDescent="0.25">
      <c r="A67" t="str">
        <f t="shared" ref="A67:A111" si="21">IF(B67="","\bibitem","\bibitem[")</f>
        <v>\bibitem</v>
      </c>
      <c r="C67" t="str">
        <f t="shared" ref="C67:C111" si="22">IF(B67="","","]")</f>
        <v/>
      </c>
      <c r="D67" t="s">
        <v>98</v>
      </c>
      <c r="E67" s="8"/>
      <c r="F67" t="s">
        <v>15</v>
      </c>
      <c r="G67" s="9"/>
      <c r="H67" s="9"/>
      <c r="I67" s="1" t="str">
        <f t="shared" si="15"/>
        <v/>
      </c>
      <c r="K67" t="str">
        <f t="shared" si="16"/>
        <v/>
      </c>
      <c r="M67" t="str">
        <f t="shared" ref="M67:M111" si="23">IF(V67="1","}. \url{","}. \textit{")</f>
        <v>}. \textit{</v>
      </c>
      <c r="O67" t="str">
        <f t="shared" si="17"/>
        <v>}</v>
      </c>
      <c r="Q67" t="str">
        <f t="shared" si="18"/>
        <v/>
      </c>
      <c r="S67" t="str">
        <f t="shared" si="19"/>
        <v/>
      </c>
      <c r="T67" t="str">
        <f t="shared" si="20"/>
        <v/>
      </c>
      <c r="W67" t="str">
        <f>CONCATENATE(A67,B67,C67,D67,E67,F67,G67,H68,I67,J67,K67,L67,M67,N67,O67,P67,Q67,R67,S67,T67,U67,Comments!C67)</f>
        <v>\bibitem{} }. \textit{}</v>
      </c>
    </row>
    <row r="68" spans="1:23" x14ac:dyDescent="0.25">
      <c r="A68" t="str">
        <f t="shared" si="21"/>
        <v>\bibitem</v>
      </c>
      <c r="C68" t="str">
        <f t="shared" si="22"/>
        <v/>
      </c>
      <c r="D68" t="s">
        <v>98</v>
      </c>
      <c r="E68" s="8"/>
      <c r="F68" t="s">
        <v>15</v>
      </c>
      <c r="G68" s="9"/>
      <c r="H68" s="9"/>
      <c r="I68" s="1" t="str">
        <f t="shared" si="15"/>
        <v/>
      </c>
      <c r="K68" t="str">
        <f t="shared" si="16"/>
        <v/>
      </c>
      <c r="M68" t="str">
        <f t="shared" si="23"/>
        <v>}. \textit{</v>
      </c>
      <c r="O68" t="str">
        <f t="shared" si="17"/>
        <v>}</v>
      </c>
      <c r="Q68" t="str">
        <f t="shared" si="18"/>
        <v/>
      </c>
      <c r="S68" t="str">
        <f t="shared" si="19"/>
        <v/>
      </c>
      <c r="T68" t="str">
        <f t="shared" si="20"/>
        <v/>
      </c>
      <c r="W68" t="str">
        <f>CONCATENATE(A68,B68,C68,D68,E68,F68,G68,H69,I68,J68,K68,L68,M68,N68,O68,P68,Q68,R68,S68,T68,U68,Comments!C68)</f>
        <v>\bibitem{} }. \textit{}</v>
      </c>
    </row>
    <row r="69" spans="1:23" x14ac:dyDescent="0.25">
      <c r="A69" t="str">
        <f t="shared" si="21"/>
        <v>\bibitem</v>
      </c>
      <c r="C69" t="str">
        <f t="shared" si="22"/>
        <v/>
      </c>
      <c r="D69" t="s">
        <v>98</v>
      </c>
      <c r="E69" s="8"/>
      <c r="F69" t="s">
        <v>15</v>
      </c>
      <c r="G69" s="9"/>
      <c r="H69" s="9"/>
      <c r="I69" s="1" t="str">
        <f t="shared" si="15"/>
        <v/>
      </c>
      <c r="K69" t="str">
        <f t="shared" si="16"/>
        <v/>
      </c>
      <c r="M69" t="str">
        <f t="shared" si="23"/>
        <v>}. \textit{</v>
      </c>
      <c r="O69" t="str">
        <f t="shared" si="17"/>
        <v>}</v>
      </c>
      <c r="Q69" t="str">
        <f t="shared" si="18"/>
        <v/>
      </c>
      <c r="S69" t="str">
        <f t="shared" si="19"/>
        <v/>
      </c>
      <c r="T69" t="str">
        <f t="shared" si="20"/>
        <v/>
      </c>
      <c r="W69" t="str">
        <f>CONCATENATE(A69,B69,C69,D69,E69,F69,G69,H70,I69,J69,K69,L69,M69,N69,O69,P69,Q69,R69,S69,T69,U69,Comments!C69)</f>
        <v>\bibitem{} }. \textit{}</v>
      </c>
    </row>
    <row r="70" spans="1:23" x14ac:dyDescent="0.25">
      <c r="A70" t="str">
        <f t="shared" si="21"/>
        <v>\bibitem</v>
      </c>
      <c r="C70" t="str">
        <f t="shared" si="22"/>
        <v/>
      </c>
      <c r="D70" t="s">
        <v>98</v>
      </c>
      <c r="E70" s="8"/>
      <c r="F70" t="s">
        <v>15</v>
      </c>
      <c r="G70" s="9"/>
      <c r="H70" s="9"/>
      <c r="I70" s="1" t="str">
        <f t="shared" si="15"/>
        <v/>
      </c>
      <c r="K70" t="str">
        <f t="shared" si="16"/>
        <v/>
      </c>
      <c r="M70" t="str">
        <f t="shared" si="23"/>
        <v>}. \textit{</v>
      </c>
      <c r="O70" t="str">
        <f t="shared" si="17"/>
        <v>}</v>
      </c>
      <c r="Q70" t="str">
        <f t="shared" si="18"/>
        <v/>
      </c>
      <c r="S70" t="str">
        <f t="shared" si="19"/>
        <v/>
      </c>
      <c r="T70" t="str">
        <f t="shared" si="20"/>
        <v/>
      </c>
      <c r="W70" t="str">
        <f>CONCATENATE(A70,B70,C70,D70,E70,F70,G70,H71,I70,J70,K70,L70,M70,N70,O70,P70,Q70,R70,S70,T70,U70,Comments!C70)</f>
        <v>\bibitem{} }. \textit{}</v>
      </c>
    </row>
    <row r="71" spans="1:23" x14ac:dyDescent="0.25">
      <c r="A71" t="str">
        <f t="shared" si="21"/>
        <v>\bibitem</v>
      </c>
      <c r="C71" t="str">
        <f t="shared" si="22"/>
        <v/>
      </c>
      <c r="D71" t="s">
        <v>98</v>
      </c>
      <c r="E71" s="8"/>
      <c r="F71" t="s">
        <v>15</v>
      </c>
      <c r="G71" s="9"/>
      <c r="H71" s="9"/>
      <c r="I71" s="1" t="str">
        <f t="shared" si="15"/>
        <v/>
      </c>
      <c r="K71" t="str">
        <f t="shared" si="16"/>
        <v/>
      </c>
      <c r="M71" t="str">
        <f t="shared" si="23"/>
        <v>}. \textit{</v>
      </c>
      <c r="O71" t="str">
        <f t="shared" si="17"/>
        <v>}</v>
      </c>
      <c r="Q71" t="str">
        <f t="shared" si="18"/>
        <v/>
      </c>
      <c r="S71" t="str">
        <f t="shared" si="19"/>
        <v/>
      </c>
      <c r="T71" t="str">
        <f t="shared" si="20"/>
        <v/>
      </c>
      <c r="W71" t="str">
        <f>CONCATENATE(A71,B71,C71,D71,E71,F71,G71,H72,I71,J71,K71,L71,M71,N71,O71,P71,Q71,R71,S71,T71,U71,Comments!C71)</f>
        <v>\bibitem{} }. \textit{}</v>
      </c>
    </row>
    <row r="72" spans="1:23" x14ac:dyDescent="0.25">
      <c r="A72" t="str">
        <f t="shared" si="21"/>
        <v>\bibitem</v>
      </c>
      <c r="C72" t="str">
        <f t="shared" si="22"/>
        <v/>
      </c>
      <c r="D72" t="s">
        <v>98</v>
      </c>
      <c r="E72" s="8"/>
      <c r="F72" t="s">
        <v>15</v>
      </c>
      <c r="G72" s="9"/>
      <c r="H72" s="9"/>
      <c r="I72" s="1" t="str">
        <f t="shared" si="15"/>
        <v/>
      </c>
      <c r="K72" t="str">
        <f t="shared" si="16"/>
        <v/>
      </c>
      <c r="M72" t="str">
        <f t="shared" si="23"/>
        <v>}. \textit{</v>
      </c>
      <c r="O72" t="str">
        <f t="shared" si="17"/>
        <v>}</v>
      </c>
      <c r="Q72" t="str">
        <f t="shared" si="18"/>
        <v/>
      </c>
      <c r="S72" t="str">
        <f t="shared" si="19"/>
        <v/>
      </c>
      <c r="T72" t="str">
        <f t="shared" si="20"/>
        <v/>
      </c>
      <c r="W72" t="str">
        <f>CONCATENATE(A72,B72,C72,D72,E72,F72,G72,H73,I72,J72,K72,L72,M72,N72,O72,P72,Q72,R72,S72,T72,U72,Comments!C72)</f>
        <v>\bibitem{} }. \textit{}</v>
      </c>
    </row>
    <row r="73" spans="1:23" x14ac:dyDescent="0.25">
      <c r="A73" t="str">
        <f t="shared" si="21"/>
        <v>\bibitem</v>
      </c>
      <c r="C73" t="str">
        <f t="shared" si="22"/>
        <v/>
      </c>
      <c r="D73" t="s">
        <v>98</v>
      </c>
      <c r="E73" s="8"/>
      <c r="F73" t="s">
        <v>15</v>
      </c>
      <c r="G73" s="9"/>
      <c r="H73" s="9"/>
      <c r="I73" s="1" t="str">
        <f t="shared" si="15"/>
        <v/>
      </c>
      <c r="K73" t="str">
        <f t="shared" si="16"/>
        <v/>
      </c>
      <c r="M73" t="str">
        <f t="shared" si="23"/>
        <v>}. \textit{</v>
      </c>
      <c r="O73" t="str">
        <f t="shared" si="17"/>
        <v>}</v>
      </c>
      <c r="Q73" t="str">
        <f t="shared" si="18"/>
        <v/>
      </c>
      <c r="S73" t="str">
        <f t="shared" si="19"/>
        <v/>
      </c>
      <c r="T73" t="str">
        <f t="shared" si="20"/>
        <v/>
      </c>
      <c r="W73" t="str">
        <f>CONCATENATE(A73,B73,C73,D73,E73,F73,G73,H74,I73,J73,K73,L73,M73,N73,O73,P73,Q73,R73,S73,T73,U73,Comments!C73)</f>
        <v>\bibitem{} }. \textit{}</v>
      </c>
    </row>
    <row r="74" spans="1:23" x14ac:dyDescent="0.25">
      <c r="A74" t="str">
        <f t="shared" si="21"/>
        <v>\bibitem</v>
      </c>
      <c r="C74" t="str">
        <f t="shared" si="22"/>
        <v/>
      </c>
      <c r="D74" t="s">
        <v>98</v>
      </c>
      <c r="E74" s="8"/>
      <c r="F74" t="s">
        <v>15</v>
      </c>
      <c r="G74" s="9"/>
      <c r="H74" s="9"/>
      <c r="I74" s="1" t="str">
        <f t="shared" si="15"/>
        <v/>
      </c>
      <c r="K74" t="str">
        <f t="shared" si="16"/>
        <v/>
      </c>
      <c r="M74" t="str">
        <f t="shared" si="23"/>
        <v>}. \textit{</v>
      </c>
      <c r="O74" t="str">
        <f t="shared" si="17"/>
        <v>}</v>
      </c>
      <c r="Q74" t="str">
        <f t="shared" si="18"/>
        <v/>
      </c>
      <c r="S74" t="str">
        <f t="shared" si="19"/>
        <v/>
      </c>
      <c r="T74" t="str">
        <f t="shared" si="20"/>
        <v/>
      </c>
      <c r="W74" t="str">
        <f>CONCATENATE(A74,B74,C74,D74,E74,F74,G74,H75,I74,J74,K74,L74,M74,N74,O74,P74,Q74,R74,S74,T74,U74,Comments!C74)</f>
        <v>\bibitem{} }. \textit{}</v>
      </c>
    </row>
    <row r="75" spans="1:23" x14ac:dyDescent="0.25">
      <c r="A75" t="str">
        <f t="shared" si="21"/>
        <v>\bibitem</v>
      </c>
      <c r="C75" t="str">
        <f t="shared" si="22"/>
        <v/>
      </c>
      <c r="D75" t="s">
        <v>98</v>
      </c>
      <c r="E75" s="8"/>
      <c r="F75" t="s">
        <v>15</v>
      </c>
      <c r="G75" s="9"/>
      <c r="H75" s="9"/>
      <c r="I75" s="1" t="str">
        <f t="shared" si="15"/>
        <v/>
      </c>
      <c r="K75" t="str">
        <f t="shared" si="16"/>
        <v/>
      </c>
      <c r="M75" t="str">
        <f t="shared" si="23"/>
        <v>}. \textit{</v>
      </c>
      <c r="O75" t="str">
        <f t="shared" si="17"/>
        <v>}</v>
      </c>
      <c r="Q75" t="str">
        <f t="shared" si="18"/>
        <v/>
      </c>
      <c r="S75" t="str">
        <f t="shared" si="19"/>
        <v/>
      </c>
      <c r="T75" t="str">
        <f t="shared" si="20"/>
        <v/>
      </c>
      <c r="W75" t="str">
        <f>CONCATENATE(A75,B75,C75,D75,E75,F75,G75,H76,I75,J75,K75,L75,M75,N75,O75,P75,Q75,R75,S75,T75,U75,Comments!C75)</f>
        <v>\bibitem{} }. \textit{}</v>
      </c>
    </row>
    <row r="76" spans="1:23" x14ac:dyDescent="0.25">
      <c r="A76" t="str">
        <f t="shared" si="21"/>
        <v>\bibitem</v>
      </c>
      <c r="C76" t="str">
        <f t="shared" si="22"/>
        <v/>
      </c>
      <c r="D76" t="s">
        <v>98</v>
      </c>
      <c r="E76" s="8"/>
      <c r="F76" t="s">
        <v>15</v>
      </c>
      <c r="G76" s="9"/>
      <c r="H76" s="9"/>
      <c r="I76" s="1" t="str">
        <f t="shared" si="15"/>
        <v/>
      </c>
      <c r="K76" t="str">
        <f t="shared" si="16"/>
        <v/>
      </c>
      <c r="M76" t="str">
        <f t="shared" si="23"/>
        <v>}. \textit{</v>
      </c>
      <c r="O76" t="str">
        <f t="shared" si="17"/>
        <v>}</v>
      </c>
      <c r="Q76" t="str">
        <f t="shared" si="18"/>
        <v/>
      </c>
      <c r="S76" t="str">
        <f t="shared" si="19"/>
        <v/>
      </c>
      <c r="T76" t="str">
        <f t="shared" si="20"/>
        <v/>
      </c>
      <c r="W76" t="str">
        <f>CONCATENATE(A76,B76,C76,D76,E76,F76,G76,H77,I76,J76,K76,L76,M76,N76,O76,P76,Q76,R76,S76,T76,U76,Comments!C76)</f>
        <v>\bibitem{} }. \textit{}</v>
      </c>
    </row>
    <row r="77" spans="1:23" x14ac:dyDescent="0.25">
      <c r="A77" t="str">
        <f t="shared" si="21"/>
        <v>\bibitem</v>
      </c>
      <c r="C77" t="str">
        <f t="shared" si="22"/>
        <v/>
      </c>
      <c r="D77" t="s">
        <v>98</v>
      </c>
      <c r="E77" s="8"/>
      <c r="F77" t="s">
        <v>15</v>
      </c>
      <c r="G77" s="9"/>
      <c r="H77" s="9"/>
      <c r="I77" s="1" t="str">
        <f t="shared" si="15"/>
        <v/>
      </c>
      <c r="K77" t="str">
        <f t="shared" si="16"/>
        <v/>
      </c>
      <c r="M77" t="str">
        <f t="shared" si="23"/>
        <v>}. \textit{</v>
      </c>
      <c r="O77" t="str">
        <f t="shared" si="17"/>
        <v>}</v>
      </c>
      <c r="Q77" t="str">
        <f t="shared" si="18"/>
        <v/>
      </c>
      <c r="S77" t="str">
        <f t="shared" si="19"/>
        <v/>
      </c>
      <c r="T77" t="str">
        <f t="shared" si="20"/>
        <v/>
      </c>
      <c r="W77" t="str">
        <f>CONCATENATE(A77,B77,C77,D77,E77,F77,G77,H78,I77,J77,K77,L77,M77,N77,O77,P77,Q77,R77,S77,T77,U77,Comments!C77)</f>
        <v>\bibitem{} }. \textit{}</v>
      </c>
    </row>
    <row r="78" spans="1:23" x14ac:dyDescent="0.25">
      <c r="A78" t="str">
        <f t="shared" si="21"/>
        <v>\bibitem</v>
      </c>
      <c r="C78" t="str">
        <f t="shared" si="22"/>
        <v/>
      </c>
      <c r="D78" t="s">
        <v>98</v>
      </c>
      <c r="E78" s="8"/>
      <c r="F78" t="s">
        <v>15</v>
      </c>
      <c r="G78" s="9"/>
      <c r="H78" s="9"/>
      <c r="I78" s="1" t="str">
        <f t="shared" si="15"/>
        <v/>
      </c>
      <c r="K78" t="str">
        <f t="shared" si="16"/>
        <v/>
      </c>
      <c r="M78" t="str">
        <f t="shared" si="23"/>
        <v>}. \textit{</v>
      </c>
      <c r="O78" t="str">
        <f t="shared" si="17"/>
        <v>}</v>
      </c>
      <c r="Q78" t="str">
        <f t="shared" si="18"/>
        <v/>
      </c>
      <c r="S78" t="str">
        <f t="shared" si="19"/>
        <v/>
      </c>
      <c r="T78" t="str">
        <f t="shared" si="20"/>
        <v/>
      </c>
      <c r="W78" t="str">
        <f>CONCATENATE(A78,B78,C78,D78,E78,F78,G78,H79,I78,J78,K78,L78,M78,N78,O78,P78,Q78,R78,S78,T78,U78,Comments!C78)</f>
        <v>\bibitem{} }. \textit{}</v>
      </c>
    </row>
    <row r="79" spans="1:23" x14ac:dyDescent="0.25">
      <c r="A79" t="str">
        <f t="shared" si="21"/>
        <v>\bibitem</v>
      </c>
      <c r="C79" t="str">
        <f t="shared" si="22"/>
        <v/>
      </c>
      <c r="D79" t="s">
        <v>98</v>
      </c>
      <c r="E79" s="8"/>
      <c r="F79" t="s">
        <v>15</v>
      </c>
      <c r="G79" s="9"/>
      <c r="H79" s="9"/>
      <c r="I79" s="1" t="str">
        <f t="shared" si="15"/>
        <v/>
      </c>
      <c r="K79" t="str">
        <f t="shared" si="16"/>
        <v/>
      </c>
      <c r="M79" t="str">
        <f t="shared" si="23"/>
        <v>}. \textit{</v>
      </c>
      <c r="O79" t="str">
        <f t="shared" si="17"/>
        <v>}</v>
      </c>
      <c r="Q79" t="str">
        <f t="shared" si="18"/>
        <v/>
      </c>
      <c r="S79" t="str">
        <f t="shared" si="19"/>
        <v/>
      </c>
      <c r="T79" t="str">
        <f t="shared" si="20"/>
        <v/>
      </c>
      <c r="W79" t="str">
        <f>CONCATENATE(A79,B79,C79,D79,E79,F79,G79,H80,I79,J79,K79,L79,M79,N79,O79,P79,Q79,R79,S79,T79,U79,Comments!C79)</f>
        <v>\bibitem{} }. \textit{}</v>
      </c>
    </row>
    <row r="80" spans="1:23" x14ac:dyDescent="0.25">
      <c r="A80" t="str">
        <f t="shared" si="21"/>
        <v>\bibitem</v>
      </c>
      <c r="C80" t="str">
        <f t="shared" si="22"/>
        <v/>
      </c>
      <c r="D80" t="s">
        <v>98</v>
      </c>
      <c r="E80" s="8"/>
      <c r="F80" t="s">
        <v>15</v>
      </c>
      <c r="G80" s="9"/>
      <c r="H80" s="9"/>
      <c r="I80" s="1" t="str">
        <f t="shared" si="15"/>
        <v/>
      </c>
      <c r="K80" t="str">
        <f t="shared" si="16"/>
        <v/>
      </c>
      <c r="M80" t="str">
        <f t="shared" si="23"/>
        <v>}. \textit{</v>
      </c>
      <c r="O80" t="str">
        <f t="shared" si="17"/>
        <v>}</v>
      </c>
      <c r="Q80" t="str">
        <f t="shared" si="18"/>
        <v/>
      </c>
      <c r="S80" t="str">
        <f t="shared" si="19"/>
        <v/>
      </c>
      <c r="T80" t="str">
        <f t="shared" si="20"/>
        <v/>
      </c>
      <c r="W80" t="str">
        <f>CONCATENATE(A80,B80,C80,D80,E80,F80,G80,H81,I80,J80,K80,L80,M80,N80,O80,P80,Q80,R80,S80,T80,U80,Comments!C80)</f>
        <v>\bibitem{} }. \textit{}</v>
      </c>
    </row>
    <row r="81" spans="1:23" x14ac:dyDescent="0.25">
      <c r="A81" t="str">
        <f t="shared" si="21"/>
        <v>\bibitem</v>
      </c>
      <c r="C81" t="str">
        <f t="shared" si="22"/>
        <v/>
      </c>
      <c r="D81" t="s">
        <v>98</v>
      </c>
      <c r="E81" s="8"/>
      <c r="F81" t="s">
        <v>15</v>
      </c>
      <c r="G81" s="9"/>
      <c r="H81" s="9"/>
      <c r="I81" s="1" t="str">
        <f t="shared" si="15"/>
        <v/>
      </c>
      <c r="K81" t="str">
        <f t="shared" si="16"/>
        <v/>
      </c>
      <c r="M81" t="str">
        <f t="shared" si="23"/>
        <v>}. \textit{</v>
      </c>
      <c r="O81" t="str">
        <f t="shared" si="17"/>
        <v>}</v>
      </c>
      <c r="Q81" t="str">
        <f t="shared" si="18"/>
        <v/>
      </c>
      <c r="S81" t="str">
        <f t="shared" si="19"/>
        <v/>
      </c>
      <c r="T81" t="str">
        <f t="shared" si="20"/>
        <v/>
      </c>
      <c r="W81" t="str">
        <f>CONCATENATE(A81,B81,C81,D81,E81,F81,G81,H82,I81,J81,K81,L81,M81,N81,O81,P81,Q81,R81,S81,T81,U81,Comments!C81)</f>
        <v>\bibitem{} }. \textit{}</v>
      </c>
    </row>
    <row r="82" spans="1:23" x14ac:dyDescent="0.25">
      <c r="A82" t="str">
        <f t="shared" si="21"/>
        <v>\bibitem</v>
      </c>
      <c r="C82" t="str">
        <f t="shared" si="22"/>
        <v/>
      </c>
      <c r="D82" t="s">
        <v>98</v>
      </c>
      <c r="E82" s="8"/>
      <c r="F82" t="s">
        <v>15</v>
      </c>
      <c r="G82" s="9"/>
      <c r="H82" s="9"/>
      <c r="I82" s="1" t="str">
        <f t="shared" si="15"/>
        <v/>
      </c>
      <c r="K82" t="str">
        <f t="shared" si="16"/>
        <v/>
      </c>
      <c r="M82" t="str">
        <f t="shared" si="23"/>
        <v>}. \textit{</v>
      </c>
      <c r="O82" t="str">
        <f t="shared" si="17"/>
        <v>}</v>
      </c>
      <c r="Q82" t="str">
        <f t="shared" si="18"/>
        <v/>
      </c>
      <c r="S82" t="str">
        <f t="shared" si="19"/>
        <v/>
      </c>
      <c r="T82" t="str">
        <f t="shared" si="20"/>
        <v/>
      </c>
      <c r="W82" t="str">
        <f>CONCATENATE(A82,B82,C82,D82,E82,F82,G82,H83,I82,J82,K82,L82,M82,N82,O82,P82,Q82,R82,S82,T82,U82,Comments!C82)</f>
        <v>\bibitem{} }. \textit{}</v>
      </c>
    </row>
    <row r="83" spans="1:23" x14ac:dyDescent="0.25">
      <c r="A83" t="str">
        <f t="shared" si="21"/>
        <v>\bibitem</v>
      </c>
      <c r="C83" t="str">
        <f t="shared" si="22"/>
        <v/>
      </c>
      <c r="D83" t="s">
        <v>98</v>
      </c>
      <c r="E83" s="8"/>
      <c r="F83" t="s">
        <v>15</v>
      </c>
      <c r="G83" s="9"/>
      <c r="H83" s="9"/>
      <c r="I83" s="1" t="str">
        <f t="shared" si="15"/>
        <v/>
      </c>
      <c r="K83" t="str">
        <f t="shared" si="16"/>
        <v/>
      </c>
      <c r="M83" t="str">
        <f t="shared" si="23"/>
        <v>}. \textit{</v>
      </c>
      <c r="O83" t="str">
        <f t="shared" si="17"/>
        <v>}</v>
      </c>
      <c r="Q83" t="str">
        <f t="shared" si="18"/>
        <v/>
      </c>
      <c r="S83" t="str">
        <f t="shared" si="19"/>
        <v/>
      </c>
      <c r="T83" t="str">
        <f t="shared" si="20"/>
        <v/>
      </c>
      <c r="W83" t="str">
        <f>CONCATENATE(A83,B83,C83,D83,E83,F83,G83,H84,I83,J83,K83,L83,M83,N83,O83,P83,Q83,R83,S83,T83,U83,Comments!C83)</f>
        <v>\bibitem{} }. \textit{}</v>
      </c>
    </row>
    <row r="84" spans="1:23" x14ac:dyDescent="0.25">
      <c r="A84" t="str">
        <f t="shared" si="21"/>
        <v>\bibitem</v>
      </c>
      <c r="C84" t="str">
        <f t="shared" si="22"/>
        <v/>
      </c>
      <c r="D84" t="s">
        <v>98</v>
      </c>
      <c r="E84" s="8"/>
      <c r="F84" t="s">
        <v>15</v>
      </c>
      <c r="G84" s="9"/>
      <c r="H84" s="9"/>
      <c r="I84" s="1" t="str">
        <f t="shared" si="15"/>
        <v/>
      </c>
      <c r="K84" t="str">
        <f t="shared" si="16"/>
        <v/>
      </c>
      <c r="M84" t="str">
        <f t="shared" si="23"/>
        <v>}. \textit{</v>
      </c>
      <c r="O84" t="str">
        <f t="shared" si="17"/>
        <v>}</v>
      </c>
      <c r="Q84" t="str">
        <f t="shared" si="18"/>
        <v/>
      </c>
      <c r="S84" t="str">
        <f t="shared" si="19"/>
        <v/>
      </c>
      <c r="T84" t="str">
        <f t="shared" si="20"/>
        <v/>
      </c>
      <c r="W84" t="str">
        <f>CONCATENATE(A84,B84,C84,D84,E84,F84,G84,H85,I84,J84,K84,L84,M84,N84,O84,P84,Q84,R84,S84,T84,U84,Comments!C84)</f>
        <v>\bibitem{} }. \textit{}</v>
      </c>
    </row>
    <row r="85" spans="1:23" x14ac:dyDescent="0.25">
      <c r="A85" t="str">
        <f t="shared" si="21"/>
        <v>\bibitem</v>
      </c>
      <c r="C85" t="str">
        <f t="shared" si="22"/>
        <v/>
      </c>
      <c r="D85" t="s">
        <v>98</v>
      </c>
      <c r="E85" s="8"/>
      <c r="F85" t="s">
        <v>15</v>
      </c>
      <c r="G85" s="9"/>
      <c r="H85" s="9"/>
      <c r="I85" s="1" t="str">
        <f t="shared" si="15"/>
        <v/>
      </c>
      <c r="K85" t="str">
        <f t="shared" si="16"/>
        <v/>
      </c>
      <c r="M85" t="str">
        <f t="shared" si="23"/>
        <v>}. \textit{</v>
      </c>
      <c r="O85" t="str">
        <f t="shared" si="17"/>
        <v>}</v>
      </c>
      <c r="Q85" t="str">
        <f t="shared" si="18"/>
        <v/>
      </c>
      <c r="S85" t="str">
        <f t="shared" si="19"/>
        <v/>
      </c>
      <c r="T85" t="str">
        <f t="shared" si="20"/>
        <v/>
      </c>
      <c r="W85" t="str">
        <f>CONCATENATE(A85,B85,C85,D85,E85,F85,G85,H86,I85,J85,K85,L85,M85,N85,O85,P85,Q85,R85,S85,T85,U85,Comments!C85)</f>
        <v>\bibitem{} }. \textit{}</v>
      </c>
    </row>
    <row r="86" spans="1:23" x14ac:dyDescent="0.25">
      <c r="A86" t="str">
        <f t="shared" si="21"/>
        <v>\bibitem</v>
      </c>
      <c r="C86" t="str">
        <f t="shared" si="22"/>
        <v/>
      </c>
      <c r="D86" t="s">
        <v>98</v>
      </c>
      <c r="E86" s="8"/>
      <c r="F86" t="s">
        <v>15</v>
      </c>
      <c r="G86" s="9"/>
      <c r="H86" s="9"/>
      <c r="I86" s="1" t="str">
        <f t="shared" si="15"/>
        <v/>
      </c>
      <c r="K86" t="str">
        <f t="shared" si="16"/>
        <v/>
      </c>
      <c r="M86" t="str">
        <f t="shared" si="23"/>
        <v>}. \textit{</v>
      </c>
      <c r="O86" t="str">
        <f t="shared" si="17"/>
        <v>}</v>
      </c>
      <c r="Q86" t="str">
        <f t="shared" si="18"/>
        <v/>
      </c>
      <c r="S86" t="str">
        <f t="shared" si="19"/>
        <v/>
      </c>
      <c r="T86" t="str">
        <f t="shared" si="20"/>
        <v/>
      </c>
      <c r="W86" t="str">
        <f>CONCATENATE(A86,B86,C86,D86,E86,F86,G86,H87,I86,J86,K86,L86,M86,N86,O86,P86,Q86,R86,S86,T86,U86,Comments!C86)</f>
        <v>\bibitem{} }. \textit{}</v>
      </c>
    </row>
    <row r="87" spans="1:23" x14ac:dyDescent="0.25">
      <c r="A87" t="str">
        <f t="shared" si="21"/>
        <v>\bibitem</v>
      </c>
      <c r="C87" t="str">
        <f t="shared" si="22"/>
        <v/>
      </c>
      <c r="D87" t="s">
        <v>98</v>
      </c>
      <c r="E87" s="8"/>
      <c r="F87" t="s">
        <v>15</v>
      </c>
      <c r="G87" s="9"/>
      <c r="H87" s="9"/>
      <c r="I87" s="1" t="str">
        <f t="shared" si="15"/>
        <v/>
      </c>
      <c r="K87" t="str">
        <f t="shared" si="16"/>
        <v/>
      </c>
      <c r="M87" t="str">
        <f t="shared" si="23"/>
        <v>}. \textit{</v>
      </c>
      <c r="O87" t="str">
        <f t="shared" si="17"/>
        <v>}</v>
      </c>
      <c r="Q87" t="str">
        <f t="shared" si="18"/>
        <v/>
      </c>
      <c r="S87" t="str">
        <f t="shared" si="19"/>
        <v/>
      </c>
      <c r="T87" t="str">
        <f t="shared" si="20"/>
        <v/>
      </c>
      <c r="W87" t="str">
        <f>CONCATENATE(A87,B87,C87,D87,E87,F87,G87,H88,I87,J87,K87,L87,M87,N87,O87,P87,Q87,R87,S87,T87,U87,Comments!C87)</f>
        <v>\bibitem{} }. \textit{}</v>
      </c>
    </row>
    <row r="88" spans="1:23" x14ac:dyDescent="0.25">
      <c r="A88" t="str">
        <f t="shared" si="21"/>
        <v>\bibitem</v>
      </c>
      <c r="C88" t="str">
        <f t="shared" si="22"/>
        <v/>
      </c>
      <c r="D88" t="s">
        <v>98</v>
      </c>
      <c r="E88" s="8"/>
      <c r="F88" t="s">
        <v>15</v>
      </c>
      <c r="G88" s="9"/>
      <c r="H88" s="9"/>
      <c r="I88" s="1" t="str">
        <f t="shared" si="15"/>
        <v/>
      </c>
      <c r="K88" t="str">
        <f t="shared" si="16"/>
        <v/>
      </c>
      <c r="M88" t="str">
        <f t="shared" si="23"/>
        <v>}. \textit{</v>
      </c>
      <c r="O88" t="str">
        <f t="shared" si="17"/>
        <v>}</v>
      </c>
      <c r="Q88" t="str">
        <f t="shared" si="18"/>
        <v/>
      </c>
      <c r="S88" t="str">
        <f t="shared" si="19"/>
        <v/>
      </c>
      <c r="T88" t="str">
        <f t="shared" si="20"/>
        <v/>
      </c>
      <c r="W88" t="str">
        <f>CONCATENATE(A88,B88,C88,D88,E88,F88,G88,H89,I88,J88,K88,L88,M88,N88,O88,P88,Q88,R88,S88,T88,U88,Comments!C88)</f>
        <v>\bibitem{} }. \textit{}</v>
      </c>
    </row>
    <row r="89" spans="1:23" x14ac:dyDescent="0.25">
      <c r="A89" t="str">
        <f t="shared" si="21"/>
        <v>\bibitem</v>
      </c>
      <c r="C89" t="str">
        <f t="shared" si="22"/>
        <v/>
      </c>
      <c r="D89" t="s">
        <v>98</v>
      </c>
      <c r="E89" s="8"/>
      <c r="F89" t="s">
        <v>15</v>
      </c>
      <c r="G89" s="9"/>
      <c r="H89" s="9"/>
      <c r="I89" s="1" t="str">
        <f t="shared" si="15"/>
        <v/>
      </c>
      <c r="K89" t="str">
        <f t="shared" si="16"/>
        <v/>
      </c>
      <c r="M89" t="str">
        <f t="shared" si="23"/>
        <v>}. \textit{</v>
      </c>
      <c r="O89" t="str">
        <f t="shared" si="17"/>
        <v>}</v>
      </c>
      <c r="Q89" t="str">
        <f t="shared" si="18"/>
        <v/>
      </c>
      <c r="S89" t="str">
        <f t="shared" si="19"/>
        <v/>
      </c>
      <c r="T89" t="str">
        <f t="shared" si="20"/>
        <v/>
      </c>
      <c r="W89" t="str">
        <f>CONCATENATE(A89,B89,C89,D89,E89,F89,G89,H90,I89,J89,K89,L89,M89,N89,O89,P89,Q89,R89,S89,T89,U89,Comments!C89)</f>
        <v>\bibitem{} }. \textit{}</v>
      </c>
    </row>
    <row r="90" spans="1:23" x14ac:dyDescent="0.25">
      <c r="A90" t="str">
        <f t="shared" si="21"/>
        <v>\bibitem</v>
      </c>
      <c r="C90" t="str">
        <f t="shared" si="22"/>
        <v/>
      </c>
      <c r="D90" t="s">
        <v>98</v>
      </c>
      <c r="E90" s="8"/>
      <c r="F90" t="s">
        <v>15</v>
      </c>
      <c r="G90" s="9"/>
      <c r="H90" s="9"/>
      <c r="I90" s="1" t="str">
        <f t="shared" si="15"/>
        <v/>
      </c>
      <c r="K90" t="str">
        <f t="shared" si="16"/>
        <v/>
      </c>
      <c r="M90" t="str">
        <f t="shared" si="23"/>
        <v>}. \textit{</v>
      </c>
      <c r="O90" t="str">
        <f t="shared" si="17"/>
        <v>}</v>
      </c>
      <c r="Q90" t="str">
        <f t="shared" si="18"/>
        <v/>
      </c>
      <c r="S90" t="str">
        <f t="shared" si="19"/>
        <v/>
      </c>
      <c r="T90" t="str">
        <f t="shared" si="20"/>
        <v/>
      </c>
      <c r="W90" t="str">
        <f>CONCATENATE(A90,B90,C90,D90,E90,F90,G90,H91,I90,J90,K90,L90,M90,N90,O90,P90,Q90,R90,S90,T90,U90,Comments!C90)</f>
        <v>\bibitem{} }. \textit{}</v>
      </c>
    </row>
    <row r="91" spans="1:23" x14ac:dyDescent="0.25">
      <c r="A91" t="str">
        <f t="shared" si="21"/>
        <v>\bibitem</v>
      </c>
      <c r="C91" t="str">
        <f t="shared" si="22"/>
        <v/>
      </c>
      <c r="D91" t="s">
        <v>98</v>
      </c>
      <c r="E91" s="8"/>
      <c r="F91" t="s">
        <v>15</v>
      </c>
      <c r="G91" s="9"/>
      <c r="H91" s="9"/>
      <c r="I91" s="1" t="str">
        <f t="shared" si="15"/>
        <v/>
      </c>
      <c r="K91" t="str">
        <f t="shared" si="16"/>
        <v/>
      </c>
      <c r="M91" t="str">
        <f t="shared" si="23"/>
        <v>}. \textit{</v>
      </c>
      <c r="O91" t="str">
        <f t="shared" si="17"/>
        <v>}</v>
      </c>
      <c r="Q91" t="str">
        <f t="shared" si="18"/>
        <v/>
      </c>
      <c r="S91" t="str">
        <f t="shared" si="19"/>
        <v/>
      </c>
      <c r="T91" t="str">
        <f t="shared" si="20"/>
        <v/>
      </c>
      <c r="W91" t="str">
        <f>CONCATENATE(A91,B91,C91,D91,E91,F91,G91,H92,I91,J91,K91,L91,M91,N91,O91,P91,Q91,R91,S91,T91,U91,Comments!C91)</f>
        <v>\bibitem{} }. \textit{}</v>
      </c>
    </row>
    <row r="92" spans="1:23" x14ac:dyDescent="0.25">
      <c r="A92" t="str">
        <f t="shared" si="21"/>
        <v>\bibitem</v>
      </c>
      <c r="C92" t="str">
        <f t="shared" si="22"/>
        <v/>
      </c>
      <c r="D92" t="s">
        <v>98</v>
      </c>
      <c r="E92" s="8"/>
      <c r="F92" t="s">
        <v>15</v>
      </c>
      <c r="G92" s="9"/>
      <c r="H92" s="9"/>
      <c r="I92" s="1" t="str">
        <f t="shared" si="15"/>
        <v/>
      </c>
      <c r="K92" t="str">
        <f t="shared" si="16"/>
        <v/>
      </c>
      <c r="M92" t="str">
        <f t="shared" si="23"/>
        <v>}. \textit{</v>
      </c>
      <c r="O92" t="str">
        <f t="shared" si="17"/>
        <v>}</v>
      </c>
      <c r="Q92" t="str">
        <f t="shared" si="18"/>
        <v/>
      </c>
      <c r="S92" t="str">
        <f t="shared" si="19"/>
        <v/>
      </c>
      <c r="T92" t="str">
        <f t="shared" si="20"/>
        <v/>
      </c>
      <c r="W92" t="str">
        <f>CONCATENATE(A92,B92,C92,D92,E92,F92,G92,H93,I92,J92,K92,L92,M92,N92,O92,P92,Q92,R92,S92,T92,U92,Comments!C92)</f>
        <v>\bibitem{} }. \textit{}</v>
      </c>
    </row>
    <row r="93" spans="1:23" x14ac:dyDescent="0.25">
      <c r="A93" t="str">
        <f t="shared" si="21"/>
        <v>\bibitem</v>
      </c>
      <c r="C93" t="str">
        <f t="shared" si="22"/>
        <v/>
      </c>
      <c r="D93" t="s">
        <v>98</v>
      </c>
      <c r="E93" s="8"/>
      <c r="F93" t="s">
        <v>15</v>
      </c>
      <c r="G93" s="9"/>
      <c r="H93" s="9"/>
      <c r="I93" s="1" t="str">
        <f t="shared" si="15"/>
        <v/>
      </c>
      <c r="K93" t="str">
        <f t="shared" si="16"/>
        <v/>
      </c>
      <c r="M93" t="str">
        <f t="shared" si="23"/>
        <v>}. \textit{</v>
      </c>
      <c r="O93" t="str">
        <f t="shared" si="17"/>
        <v>}</v>
      </c>
      <c r="Q93" t="str">
        <f t="shared" si="18"/>
        <v/>
      </c>
      <c r="S93" t="str">
        <f t="shared" si="19"/>
        <v/>
      </c>
      <c r="T93" t="str">
        <f t="shared" si="20"/>
        <v/>
      </c>
      <c r="W93" t="str">
        <f>CONCATENATE(A93,B93,C93,D93,E93,F93,G93,H94,I93,J93,K93,L93,M93,N93,O93,P93,Q93,R93,S93,T93,U93,Comments!C93)</f>
        <v>\bibitem{} }. \textit{}</v>
      </c>
    </row>
    <row r="94" spans="1:23" x14ac:dyDescent="0.25">
      <c r="A94" t="str">
        <f t="shared" si="21"/>
        <v>\bibitem</v>
      </c>
      <c r="C94" t="str">
        <f t="shared" si="22"/>
        <v/>
      </c>
      <c r="D94" t="s">
        <v>98</v>
      </c>
      <c r="E94" s="8"/>
      <c r="F94" t="s">
        <v>15</v>
      </c>
      <c r="H94" s="9"/>
      <c r="I94" s="1" t="str">
        <f t="shared" si="15"/>
        <v/>
      </c>
      <c r="K94" t="str">
        <f t="shared" si="16"/>
        <v/>
      </c>
      <c r="M94" t="str">
        <f t="shared" si="23"/>
        <v>}. \textit{</v>
      </c>
      <c r="O94" t="str">
        <f t="shared" si="17"/>
        <v>}</v>
      </c>
      <c r="Q94" t="str">
        <f t="shared" si="18"/>
        <v/>
      </c>
      <c r="S94" t="str">
        <f t="shared" si="19"/>
        <v/>
      </c>
      <c r="T94" t="str">
        <f t="shared" si="20"/>
        <v/>
      </c>
      <c r="W94" t="str">
        <f>CONCATENATE(A94,B94,C94,D94,E94,F94,G94,H95,I94,J94,K94,L94,M94,N94,O94,P94,Q94,R94,S94,T94,U94,Comments!C94)</f>
        <v>\bibitem{} }. \textit{}</v>
      </c>
    </row>
    <row r="95" spans="1:23" x14ac:dyDescent="0.25">
      <c r="A95" t="str">
        <f t="shared" si="21"/>
        <v>\bibitem</v>
      </c>
      <c r="C95" t="str">
        <f t="shared" si="22"/>
        <v/>
      </c>
      <c r="D95" t="s">
        <v>98</v>
      </c>
      <c r="E95" s="8"/>
      <c r="F95" t="s">
        <v>15</v>
      </c>
      <c r="G95" s="8"/>
      <c r="H95" s="9"/>
      <c r="I95" s="1" t="str">
        <f t="shared" si="15"/>
        <v/>
      </c>
      <c r="K95" t="str">
        <f t="shared" si="16"/>
        <v/>
      </c>
      <c r="M95" t="str">
        <f t="shared" si="23"/>
        <v>}. \textit{</v>
      </c>
      <c r="O95" t="str">
        <f t="shared" si="17"/>
        <v>}</v>
      </c>
      <c r="Q95" t="str">
        <f t="shared" si="18"/>
        <v/>
      </c>
      <c r="S95" t="str">
        <f t="shared" si="19"/>
        <v/>
      </c>
      <c r="T95" t="str">
        <f t="shared" si="20"/>
        <v/>
      </c>
      <c r="W95" t="str">
        <f>CONCATENATE(A95,B95,C95,D95,E95,F95,G95,H96,I95,J95,K95,L95,M95,N95,O95,P95,Q95,R95,S95,T95,U95,Comments!C95)</f>
        <v>\bibitem{} }. \textit{}</v>
      </c>
    </row>
    <row r="96" spans="1:23" x14ac:dyDescent="0.25">
      <c r="A96" t="str">
        <f t="shared" si="21"/>
        <v>\bibitem</v>
      </c>
      <c r="C96" t="str">
        <f t="shared" si="22"/>
        <v/>
      </c>
      <c r="D96" t="s">
        <v>98</v>
      </c>
      <c r="E96" s="8"/>
      <c r="F96" t="s">
        <v>15</v>
      </c>
      <c r="G96" s="8"/>
      <c r="H96" s="9"/>
      <c r="I96" s="1" t="str">
        <f t="shared" si="15"/>
        <v/>
      </c>
      <c r="K96" t="str">
        <f t="shared" si="16"/>
        <v/>
      </c>
      <c r="M96" t="str">
        <f t="shared" si="23"/>
        <v>}. \textit{</v>
      </c>
      <c r="O96" t="str">
        <f t="shared" si="17"/>
        <v>}</v>
      </c>
      <c r="Q96" t="str">
        <f t="shared" si="18"/>
        <v/>
      </c>
      <c r="S96" t="str">
        <f t="shared" si="19"/>
        <v/>
      </c>
      <c r="T96" t="str">
        <f t="shared" si="20"/>
        <v/>
      </c>
      <c r="W96" t="str">
        <f>CONCATENATE(A96,B96,C96,D96,E96,F96,G96,H97,I96,J96,K96,L96,M96,N96,O96,P96,Q96,R96,S96,T96,U96,Comments!C96)</f>
        <v>\bibitem{} }. \textit{}</v>
      </c>
    </row>
    <row r="97" spans="1:23" x14ac:dyDescent="0.25">
      <c r="A97" t="str">
        <f t="shared" si="21"/>
        <v>\bibitem</v>
      </c>
      <c r="C97" t="str">
        <f t="shared" si="22"/>
        <v/>
      </c>
      <c r="D97" t="s">
        <v>98</v>
      </c>
      <c r="E97" s="8"/>
      <c r="F97" t="s">
        <v>15</v>
      </c>
      <c r="G97" s="8"/>
      <c r="H97" s="9"/>
      <c r="I97" s="1" t="str">
        <f t="shared" si="15"/>
        <v/>
      </c>
      <c r="K97" t="str">
        <f t="shared" si="16"/>
        <v/>
      </c>
      <c r="M97" t="str">
        <f t="shared" si="23"/>
        <v>}. \textit{</v>
      </c>
      <c r="O97" t="str">
        <f t="shared" si="17"/>
        <v>}</v>
      </c>
      <c r="Q97" t="str">
        <f t="shared" si="18"/>
        <v/>
      </c>
      <c r="S97" t="str">
        <f t="shared" si="19"/>
        <v/>
      </c>
      <c r="T97" t="str">
        <f t="shared" si="20"/>
        <v/>
      </c>
      <c r="W97" t="str">
        <f>CONCATENATE(A97,B97,C97,D97,E97,F97,G97,H98,I97,J97,K97,L97,M97,N97,O97,P97,Q97,R97,S97,T97,U97,Comments!C97)</f>
        <v>\bibitem{} }. \textit{}</v>
      </c>
    </row>
    <row r="98" spans="1:23" x14ac:dyDescent="0.25">
      <c r="A98" t="str">
        <f t="shared" si="21"/>
        <v>\bibitem</v>
      </c>
      <c r="C98" t="str">
        <f t="shared" si="22"/>
        <v/>
      </c>
      <c r="D98" t="s">
        <v>98</v>
      </c>
      <c r="E98" s="8"/>
      <c r="F98" t="s">
        <v>15</v>
      </c>
      <c r="G98" s="8"/>
      <c r="H98" s="9"/>
      <c r="I98" s="1" t="str">
        <f t="shared" ref="I98:I129" si="24">IF(J98="",""," (")</f>
        <v/>
      </c>
      <c r="K98" t="str">
        <f t="shared" ref="K98:K129" si="25">IF(J98="","",") \textbf{")</f>
        <v/>
      </c>
      <c r="M98" t="str">
        <f t="shared" si="23"/>
        <v>}. \textit{</v>
      </c>
      <c r="O98" t="str">
        <f t="shared" ref="O98:O129" si="26">IF(P98="","}","} \textbf{")</f>
        <v>}</v>
      </c>
      <c r="Q98" t="str">
        <f t="shared" ref="Q98:Q129" si="27">IF(P98="","",IF(R98="","}","}("))</f>
        <v/>
      </c>
      <c r="S98" t="str">
        <f t="shared" ref="S98:S129" si="28">IF(R98="","",")")</f>
        <v/>
      </c>
      <c r="T98" t="str">
        <f t="shared" ref="T98:T111" si="29">IF(P98="","",":")</f>
        <v/>
      </c>
      <c r="W98" t="str">
        <f>CONCATENATE(A98,B98,C98,D98,E98,F98,G98,H99,I98,J98,K98,L98,M98,N98,O98,P98,Q98,R98,S98,T98,U98,Comments!C98)</f>
        <v>\bibitem{} }. \textit{}</v>
      </c>
    </row>
    <row r="99" spans="1:23" x14ac:dyDescent="0.25">
      <c r="A99" t="str">
        <f t="shared" si="21"/>
        <v>\bibitem</v>
      </c>
      <c r="C99" t="str">
        <f t="shared" si="22"/>
        <v/>
      </c>
      <c r="D99" t="s">
        <v>98</v>
      </c>
      <c r="E99" s="8"/>
      <c r="F99" t="s">
        <v>15</v>
      </c>
      <c r="G99" s="8"/>
      <c r="H99" s="9"/>
      <c r="I99" s="1" t="str">
        <f t="shared" si="24"/>
        <v/>
      </c>
      <c r="K99" t="str">
        <f t="shared" si="25"/>
        <v/>
      </c>
      <c r="M99" t="str">
        <f t="shared" si="23"/>
        <v>}. \textit{</v>
      </c>
      <c r="O99" t="str">
        <f t="shared" si="26"/>
        <v>}</v>
      </c>
      <c r="Q99" t="str">
        <f t="shared" si="27"/>
        <v/>
      </c>
      <c r="S99" t="str">
        <f t="shared" si="28"/>
        <v/>
      </c>
      <c r="T99" t="str">
        <f t="shared" si="29"/>
        <v/>
      </c>
      <c r="W99" t="str">
        <f>CONCATENATE(A99,B99,C99,D99,E99,F99,G99,H100,I99,J99,K99,L99,M99,N99,O99,P99,Q99,R99,S99,T99,U99,Comments!C99)</f>
        <v>\bibitem{} }. \textit{}</v>
      </c>
    </row>
    <row r="100" spans="1:23" x14ac:dyDescent="0.25">
      <c r="A100" t="str">
        <f t="shared" si="21"/>
        <v>\bibitem</v>
      </c>
      <c r="C100" t="str">
        <f t="shared" si="22"/>
        <v/>
      </c>
      <c r="D100" t="s">
        <v>98</v>
      </c>
      <c r="E100" s="8"/>
      <c r="F100" t="s">
        <v>15</v>
      </c>
      <c r="H100" s="9"/>
      <c r="I100" s="1" t="str">
        <f t="shared" si="24"/>
        <v/>
      </c>
      <c r="K100" t="str">
        <f t="shared" si="25"/>
        <v/>
      </c>
      <c r="M100" t="str">
        <f t="shared" si="23"/>
        <v>}. \textit{</v>
      </c>
      <c r="O100" t="str">
        <f t="shared" si="26"/>
        <v>}</v>
      </c>
      <c r="Q100" t="str">
        <f t="shared" si="27"/>
        <v/>
      </c>
      <c r="S100" t="str">
        <f t="shared" si="28"/>
        <v/>
      </c>
      <c r="T100" t="str">
        <f t="shared" si="29"/>
        <v/>
      </c>
      <c r="W100" t="str">
        <f>CONCATENATE(A100,B100,C100,D100,E100,F100,G100,H101,I100,J100,K100,L100,M100,N100,O100,P100,Q100,R100,S100,T100,U100,Comments!C100)</f>
        <v>\bibitem{} }. \textit{}</v>
      </c>
    </row>
    <row r="101" spans="1:23" x14ac:dyDescent="0.25">
      <c r="A101" t="str">
        <f t="shared" si="21"/>
        <v>\bibitem</v>
      </c>
      <c r="C101" t="str">
        <f t="shared" si="22"/>
        <v/>
      </c>
      <c r="D101" t="s">
        <v>98</v>
      </c>
      <c r="E101" s="8"/>
      <c r="F101" t="s">
        <v>15</v>
      </c>
      <c r="H101" s="9"/>
      <c r="I101" s="1" t="str">
        <f t="shared" si="24"/>
        <v/>
      </c>
      <c r="K101" t="str">
        <f t="shared" si="25"/>
        <v/>
      </c>
      <c r="M101" t="str">
        <f t="shared" si="23"/>
        <v>}. \textit{</v>
      </c>
      <c r="O101" t="str">
        <f t="shared" si="26"/>
        <v>}</v>
      </c>
      <c r="Q101" t="str">
        <f t="shared" si="27"/>
        <v/>
      </c>
      <c r="S101" t="str">
        <f t="shared" si="28"/>
        <v/>
      </c>
      <c r="T101" t="str">
        <f t="shared" si="29"/>
        <v/>
      </c>
      <c r="W101" t="str">
        <f>CONCATENATE(A101,B101,C101,D101,E101,F101,G101,H102,I101,J101,K101,L101,M101,N101,O101,P101,Q101,R101,S101,T101,U101,Comments!C101)</f>
        <v>\bibitem{} }. \textit{}</v>
      </c>
    </row>
    <row r="102" spans="1:23" x14ac:dyDescent="0.25">
      <c r="A102" t="str">
        <f t="shared" si="21"/>
        <v>\bibitem</v>
      </c>
      <c r="C102" t="str">
        <f t="shared" si="22"/>
        <v/>
      </c>
      <c r="D102" t="s">
        <v>98</v>
      </c>
      <c r="E102" s="8"/>
      <c r="F102" t="s">
        <v>15</v>
      </c>
      <c r="H102" s="9"/>
      <c r="I102" s="1" t="str">
        <f t="shared" si="24"/>
        <v/>
      </c>
      <c r="K102" t="str">
        <f t="shared" si="25"/>
        <v/>
      </c>
      <c r="M102" t="str">
        <f t="shared" si="23"/>
        <v>}. \textit{</v>
      </c>
      <c r="O102" t="str">
        <f t="shared" si="26"/>
        <v>}</v>
      </c>
      <c r="Q102" t="str">
        <f t="shared" si="27"/>
        <v/>
      </c>
      <c r="S102" t="str">
        <f t="shared" si="28"/>
        <v/>
      </c>
      <c r="T102" t="str">
        <f t="shared" si="29"/>
        <v/>
      </c>
      <c r="W102" t="str">
        <f>CONCATENATE(A102,B102,C102,D102,E102,F102,G102,H103,I102,J102,K102,L102,M102,N102,O102,P102,Q102,R102,S102,T102,U102,Comments!C102)</f>
        <v>\bibitem{} }. \textit{}</v>
      </c>
    </row>
    <row r="103" spans="1:23" x14ac:dyDescent="0.25">
      <c r="A103" t="str">
        <f t="shared" si="21"/>
        <v>\bibitem</v>
      </c>
      <c r="C103" t="str">
        <f t="shared" si="22"/>
        <v/>
      </c>
      <c r="D103" t="s">
        <v>98</v>
      </c>
      <c r="E103" s="8"/>
      <c r="F103" t="s">
        <v>15</v>
      </c>
      <c r="H103" s="9"/>
      <c r="I103" s="1" t="str">
        <f t="shared" si="24"/>
        <v/>
      </c>
      <c r="K103" t="str">
        <f t="shared" si="25"/>
        <v/>
      </c>
      <c r="M103" t="str">
        <f t="shared" si="23"/>
        <v>}. \textit{</v>
      </c>
      <c r="O103" t="str">
        <f t="shared" si="26"/>
        <v>}</v>
      </c>
      <c r="Q103" t="str">
        <f t="shared" si="27"/>
        <v/>
      </c>
      <c r="S103" t="str">
        <f t="shared" si="28"/>
        <v/>
      </c>
      <c r="T103" t="str">
        <f t="shared" si="29"/>
        <v/>
      </c>
      <c r="W103" t="str">
        <f>CONCATENATE(A103,B103,C103,D103,E103,F103,G103,H104,I103,J103,K103,L103,M103,N103,O103,P103,Q103,R103,S103,T103,U103,Comments!C103)</f>
        <v>\bibitem{} }. \textit{}</v>
      </c>
    </row>
    <row r="104" spans="1:23" x14ac:dyDescent="0.25">
      <c r="A104" t="str">
        <f t="shared" si="21"/>
        <v>\bibitem</v>
      </c>
      <c r="C104" t="str">
        <f t="shared" si="22"/>
        <v/>
      </c>
      <c r="D104" t="s">
        <v>98</v>
      </c>
      <c r="E104" s="8"/>
      <c r="F104" t="s">
        <v>15</v>
      </c>
      <c r="H104" s="9"/>
      <c r="I104" s="1" t="str">
        <f t="shared" si="24"/>
        <v/>
      </c>
      <c r="K104" t="str">
        <f t="shared" si="25"/>
        <v/>
      </c>
      <c r="M104" t="str">
        <f t="shared" si="23"/>
        <v>}. \textit{</v>
      </c>
      <c r="O104" t="str">
        <f t="shared" si="26"/>
        <v>}</v>
      </c>
      <c r="Q104" t="str">
        <f t="shared" si="27"/>
        <v/>
      </c>
      <c r="S104" t="str">
        <f t="shared" si="28"/>
        <v/>
      </c>
      <c r="T104" t="str">
        <f t="shared" si="29"/>
        <v/>
      </c>
      <c r="W104" t="str">
        <f>CONCATENATE(A104,B104,C104,D104,E104,F104,G104,H105,I104,J104,K104,L104,M104,N104,O104,P104,Q104,R104,S104,T104,U104,Comments!C104)</f>
        <v>\bibitem{} }. \textit{}</v>
      </c>
    </row>
    <row r="105" spans="1:23" x14ac:dyDescent="0.25">
      <c r="A105" t="str">
        <f t="shared" si="21"/>
        <v>\bibitem</v>
      </c>
      <c r="C105" t="str">
        <f t="shared" si="22"/>
        <v/>
      </c>
      <c r="D105" t="s">
        <v>98</v>
      </c>
      <c r="E105" s="8"/>
      <c r="F105" t="s">
        <v>15</v>
      </c>
      <c r="H105" s="9"/>
      <c r="I105" s="1" t="str">
        <f t="shared" si="24"/>
        <v/>
      </c>
      <c r="K105" t="str">
        <f t="shared" si="25"/>
        <v/>
      </c>
      <c r="M105" t="str">
        <f t="shared" si="23"/>
        <v>}. \textit{</v>
      </c>
      <c r="O105" t="str">
        <f t="shared" si="26"/>
        <v>}</v>
      </c>
      <c r="Q105" t="str">
        <f t="shared" si="27"/>
        <v/>
      </c>
      <c r="S105" t="str">
        <f t="shared" si="28"/>
        <v/>
      </c>
      <c r="T105" t="str">
        <f t="shared" si="29"/>
        <v/>
      </c>
      <c r="W105" t="str">
        <f>CONCATENATE(A105,B105,C105,D105,E105,F105,G105,H106,I105,J105,K105,L105,M105,N105,O105,P105,Q105,R105,S105,T105,U105,Comments!C105)</f>
        <v>\bibitem{} }. \textit{}</v>
      </c>
    </row>
    <row r="106" spans="1:23" x14ac:dyDescent="0.25">
      <c r="A106" t="str">
        <f t="shared" si="21"/>
        <v>\bibitem</v>
      </c>
      <c r="C106" t="str">
        <f t="shared" si="22"/>
        <v/>
      </c>
      <c r="D106" t="s">
        <v>98</v>
      </c>
      <c r="E106" s="8"/>
      <c r="F106" t="s">
        <v>15</v>
      </c>
      <c r="H106" s="9"/>
      <c r="I106" s="1" t="str">
        <f t="shared" si="24"/>
        <v/>
      </c>
      <c r="K106" t="str">
        <f t="shared" si="25"/>
        <v/>
      </c>
      <c r="M106" t="str">
        <f t="shared" si="23"/>
        <v>}. \textit{</v>
      </c>
      <c r="O106" t="str">
        <f t="shared" si="26"/>
        <v>}</v>
      </c>
      <c r="Q106" t="str">
        <f t="shared" si="27"/>
        <v/>
      </c>
      <c r="S106" t="str">
        <f t="shared" si="28"/>
        <v/>
      </c>
      <c r="T106" t="str">
        <f t="shared" si="29"/>
        <v/>
      </c>
      <c r="W106" t="str">
        <f>CONCATENATE(A106,B106,C106,D106,E106,F106,G106,H107,I106,J106,K106,L106,M106,N106,O106,P106,Q106,R106,S106,T106,U106,Comments!C106)</f>
        <v>\bibitem{} }. \textit{}</v>
      </c>
    </row>
    <row r="107" spans="1:23" x14ac:dyDescent="0.25">
      <c r="A107" t="str">
        <f t="shared" si="21"/>
        <v>\bibitem</v>
      </c>
      <c r="C107" t="str">
        <f t="shared" si="22"/>
        <v/>
      </c>
      <c r="D107" t="s">
        <v>98</v>
      </c>
      <c r="E107" s="8"/>
      <c r="F107" t="s">
        <v>15</v>
      </c>
      <c r="H107" s="9"/>
      <c r="I107" s="1" t="str">
        <f t="shared" si="24"/>
        <v/>
      </c>
      <c r="K107" t="str">
        <f t="shared" si="25"/>
        <v/>
      </c>
      <c r="M107" t="str">
        <f t="shared" si="23"/>
        <v>}. \textit{</v>
      </c>
      <c r="O107" t="str">
        <f t="shared" si="26"/>
        <v>}</v>
      </c>
      <c r="Q107" t="str">
        <f t="shared" si="27"/>
        <v/>
      </c>
      <c r="S107" t="str">
        <f t="shared" si="28"/>
        <v/>
      </c>
      <c r="T107" t="str">
        <f t="shared" si="29"/>
        <v/>
      </c>
      <c r="W107" t="str">
        <f>CONCATENATE(A107,B107,C107,D107,E107,F107,G107,H108,I107,J107,K107,L107,M107,N107,O107,P107,Q107,R107,S107,T107,U107,Comments!C107)</f>
        <v>\bibitem{} }. \textit{}</v>
      </c>
    </row>
    <row r="108" spans="1:23" x14ac:dyDescent="0.25">
      <c r="A108" t="str">
        <f t="shared" si="21"/>
        <v>\bibitem</v>
      </c>
      <c r="C108" t="str">
        <f t="shared" si="22"/>
        <v/>
      </c>
      <c r="D108" t="s">
        <v>98</v>
      </c>
      <c r="E108" s="8"/>
      <c r="F108" t="s">
        <v>15</v>
      </c>
      <c r="H108" s="9"/>
      <c r="I108" s="1" t="str">
        <f t="shared" si="24"/>
        <v/>
      </c>
      <c r="K108" t="str">
        <f t="shared" si="25"/>
        <v/>
      </c>
      <c r="M108" t="str">
        <f t="shared" si="23"/>
        <v>}. \textit{</v>
      </c>
      <c r="O108" t="str">
        <f t="shared" si="26"/>
        <v>}</v>
      </c>
      <c r="Q108" t="str">
        <f t="shared" si="27"/>
        <v/>
      </c>
      <c r="S108" t="str">
        <f t="shared" si="28"/>
        <v/>
      </c>
      <c r="T108" t="str">
        <f t="shared" si="29"/>
        <v/>
      </c>
      <c r="W108" t="str">
        <f>CONCATENATE(A108,B108,C108,D108,E108,F108,G108,H109,I108,J108,K108,L108,M108,N108,O108,P108,Q108,R108,S108,T108,U108,Comments!C108)</f>
        <v>\bibitem{} }. \textit{}</v>
      </c>
    </row>
    <row r="109" spans="1:23" x14ac:dyDescent="0.25">
      <c r="A109" t="str">
        <f t="shared" si="21"/>
        <v>\bibitem</v>
      </c>
      <c r="C109" t="str">
        <f t="shared" si="22"/>
        <v/>
      </c>
      <c r="D109" t="s">
        <v>98</v>
      </c>
      <c r="E109" s="8"/>
      <c r="F109" t="s">
        <v>15</v>
      </c>
      <c r="H109" s="9"/>
      <c r="I109" s="1" t="str">
        <f t="shared" si="24"/>
        <v/>
      </c>
      <c r="K109" t="str">
        <f t="shared" si="25"/>
        <v/>
      </c>
      <c r="M109" t="str">
        <f t="shared" si="23"/>
        <v>}. \textit{</v>
      </c>
      <c r="O109" t="str">
        <f t="shared" si="26"/>
        <v>}</v>
      </c>
      <c r="Q109" t="str">
        <f t="shared" si="27"/>
        <v/>
      </c>
      <c r="S109" t="str">
        <f t="shared" si="28"/>
        <v/>
      </c>
      <c r="T109" t="str">
        <f t="shared" si="29"/>
        <v/>
      </c>
      <c r="W109" t="str">
        <f>CONCATENATE(A109,B109,C109,D109,E109,F109,G109,H110,I109,J109,K109,L109,M109,N109,O109,P109,Q109,R109,S109,T109,U109,Comments!C109)</f>
        <v>\bibitem{} }. \textit{}</v>
      </c>
    </row>
    <row r="110" spans="1:23" x14ac:dyDescent="0.25">
      <c r="A110" t="str">
        <f t="shared" si="21"/>
        <v>\bibitem</v>
      </c>
      <c r="C110" t="str">
        <f t="shared" si="22"/>
        <v/>
      </c>
      <c r="D110" t="s">
        <v>98</v>
      </c>
      <c r="E110" s="8"/>
      <c r="F110" t="s">
        <v>15</v>
      </c>
      <c r="H110" s="9"/>
      <c r="I110" s="1" t="str">
        <f t="shared" si="24"/>
        <v/>
      </c>
      <c r="K110" t="str">
        <f t="shared" si="25"/>
        <v/>
      </c>
      <c r="M110" t="str">
        <f t="shared" si="23"/>
        <v>}. \textit{</v>
      </c>
      <c r="O110" t="str">
        <f t="shared" si="26"/>
        <v>}</v>
      </c>
      <c r="Q110" t="str">
        <f t="shared" si="27"/>
        <v/>
      </c>
      <c r="S110" t="str">
        <f t="shared" si="28"/>
        <v/>
      </c>
      <c r="T110" t="str">
        <f t="shared" si="29"/>
        <v/>
      </c>
      <c r="W110" t="str">
        <f>CONCATENATE(A110,B110,C110,D110,E110,F110,G110,H111,I110,J110,K110,L110,M110,N110,O110,P110,Q110,R110,S110,T110,U110,Comments!C110)</f>
        <v>\bibitem{} }. \textit{}</v>
      </c>
    </row>
    <row r="111" spans="1:23" x14ac:dyDescent="0.25">
      <c r="A111" t="str">
        <f t="shared" si="21"/>
        <v>\bibitem</v>
      </c>
      <c r="C111" t="str">
        <f t="shared" si="22"/>
        <v/>
      </c>
      <c r="D111" t="s">
        <v>98</v>
      </c>
      <c r="E111" s="8"/>
      <c r="F111" t="s">
        <v>15</v>
      </c>
      <c r="H111" s="9"/>
      <c r="I111" s="1" t="str">
        <f t="shared" si="24"/>
        <v/>
      </c>
      <c r="K111" t="str">
        <f t="shared" si="25"/>
        <v/>
      </c>
      <c r="M111" t="str">
        <f t="shared" si="23"/>
        <v>}. \textit{</v>
      </c>
      <c r="O111" t="str">
        <f t="shared" si="26"/>
        <v>}</v>
      </c>
      <c r="Q111" t="str">
        <f t="shared" si="27"/>
        <v/>
      </c>
      <c r="S111" t="str">
        <f t="shared" si="28"/>
        <v/>
      </c>
      <c r="T111" t="str">
        <f t="shared" si="29"/>
        <v/>
      </c>
      <c r="W111" t="str">
        <f>CONCATENATE(A111,B111,C111,D111,E111,F111,G111,H112,I111,J111,K111,L111,M111,N111,O111,P111,Q111,R111,S111,T111,U111,Comments!C111)</f>
        <v>\bibitem{} }. \textit{}</v>
      </c>
    </row>
  </sheetData>
  <sortState ref="A2:V111">
    <sortCondition ref="G2:G111"/>
  </sortState>
  <hyperlinks>
    <hyperlink ref="N2" r:id="rId1"/>
    <hyperlink ref="N5" r:id="rId2"/>
    <hyperlink ref="N6" r:id="rId3"/>
    <hyperlink ref="N7" r:id="rId4"/>
    <hyperlink ref="N8" r:id="rId5"/>
    <hyperlink ref="N9" r:id="rId6"/>
    <hyperlink ref="N11" r:id="rId7"/>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workbookViewId="0">
      <selection activeCell="I2" sqref="I2:I93"/>
    </sheetView>
  </sheetViews>
  <sheetFormatPr defaultRowHeight="15" x14ac:dyDescent="0.25"/>
  <cols>
    <col min="1" max="2" width="17.85546875" customWidth="1"/>
    <col min="3" max="3" width="25.140625" customWidth="1"/>
    <col min="5" max="5" width="9.140625" style="5"/>
    <col min="7" max="7" width="9.140625" style="5"/>
    <col min="9" max="9" width="9.140625" style="5"/>
  </cols>
  <sheetData>
    <row r="1" spans="1:9" x14ac:dyDescent="0.25">
      <c r="A1" t="s">
        <v>179</v>
      </c>
      <c r="B1" t="s">
        <v>180</v>
      </c>
      <c r="E1" s="5" t="s">
        <v>176</v>
      </c>
      <c r="G1" s="5" t="s">
        <v>177</v>
      </c>
      <c r="I1" s="5" t="s">
        <v>178</v>
      </c>
    </row>
    <row r="2" spans="1:9" x14ac:dyDescent="0.25">
      <c r="A2">
        <v>1</v>
      </c>
      <c r="C2" t="str">
        <f t="shared" ref="C2:C33" si="0">IF(E2="","",CONCATENATE(D2,F2,H2,I2))</f>
        <v/>
      </c>
      <c r="D2" s="4" t="s">
        <v>175</v>
      </c>
      <c r="F2" t="str">
        <f t="shared" ref="F2:F33" si="1">IF(E2="x","$^{\bullet}$","")</f>
        <v/>
      </c>
      <c r="H2" t="str">
        <f t="shared" ref="H2:H33" si="2">IF(G2="x","$^{\bullet}$ "," ")</f>
        <v xml:space="preserve"> </v>
      </c>
    </row>
    <row r="3" spans="1:9" x14ac:dyDescent="0.25">
      <c r="A3">
        <v>2</v>
      </c>
      <c r="C3" t="str">
        <f t="shared" si="0"/>
        <v/>
      </c>
      <c r="D3" s="4" t="s">
        <v>175</v>
      </c>
      <c r="F3" t="str">
        <f t="shared" si="1"/>
        <v/>
      </c>
      <c r="H3" t="str">
        <f t="shared" si="2"/>
        <v xml:space="preserve"> </v>
      </c>
    </row>
    <row r="4" spans="1:9" x14ac:dyDescent="0.25">
      <c r="A4">
        <v>3</v>
      </c>
      <c r="C4" t="str">
        <f t="shared" si="0"/>
        <v/>
      </c>
      <c r="D4" s="4" t="s">
        <v>175</v>
      </c>
      <c r="F4" t="str">
        <f t="shared" si="1"/>
        <v/>
      </c>
      <c r="H4" t="str">
        <f t="shared" si="2"/>
        <v xml:space="preserve"> </v>
      </c>
    </row>
    <row r="5" spans="1:9" x14ac:dyDescent="0.25">
      <c r="A5">
        <v>4</v>
      </c>
      <c r="C5" t="str">
        <f t="shared" si="0"/>
        <v/>
      </c>
      <c r="D5" s="4" t="s">
        <v>175</v>
      </c>
      <c r="F5" t="str">
        <f t="shared" si="1"/>
        <v/>
      </c>
      <c r="H5" t="str">
        <f t="shared" si="2"/>
        <v xml:space="preserve"> </v>
      </c>
    </row>
    <row r="6" spans="1:9" x14ac:dyDescent="0.25">
      <c r="A6">
        <v>5</v>
      </c>
      <c r="C6" t="str">
        <f t="shared" si="0"/>
        <v/>
      </c>
      <c r="D6" s="4" t="s">
        <v>175</v>
      </c>
      <c r="F6" t="str">
        <f t="shared" si="1"/>
        <v/>
      </c>
      <c r="H6" t="str">
        <f t="shared" si="2"/>
        <v xml:space="preserve"> </v>
      </c>
    </row>
    <row r="7" spans="1:9" x14ac:dyDescent="0.25">
      <c r="A7">
        <v>6</v>
      </c>
      <c r="C7" t="str">
        <f t="shared" si="0"/>
        <v/>
      </c>
      <c r="D7" s="4" t="s">
        <v>175</v>
      </c>
      <c r="F7" t="str">
        <f t="shared" si="1"/>
        <v/>
      </c>
      <c r="H7" t="str">
        <f t="shared" si="2"/>
        <v xml:space="preserve"> </v>
      </c>
    </row>
    <row r="8" spans="1:9" x14ac:dyDescent="0.25">
      <c r="A8">
        <v>7</v>
      </c>
      <c r="C8" t="str">
        <f t="shared" si="0"/>
        <v/>
      </c>
      <c r="D8" s="4" t="s">
        <v>175</v>
      </c>
      <c r="F8" t="str">
        <f t="shared" si="1"/>
        <v/>
      </c>
      <c r="H8" t="str">
        <f t="shared" si="2"/>
        <v xml:space="preserve"> </v>
      </c>
    </row>
    <row r="9" spans="1:9" x14ac:dyDescent="0.25">
      <c r="A9">
        <v>8</v>
      </c>
      <c r="C9" t="str">
        <f t="shared" si="0"/>
        <v/>
      </c>
      <c r="D9" s="4" t="s">
        <v>175</v>
      </c>
      <c r="F9" t="str">
        <f t="shared" si="1"/>
        <v/>
      </c>
      <c r="H9" t="str">
        <f t="shared" si="2"/>
        <v xml:space="preserve"> </v>
      </c>
    </row>
    <row r="10" spans="1:9" x14ac:dyDescent="0.25">
      <c r="A10">
        <v>9</v>
      </c>
      <c r="C10" t="str">
        <f t="shared" si="0"/>
        <v/>
      </c>
      <c r="D10" s="4" t="s">
        <v>175</v>
      </c>
      <c r="F10" t="str">
        <f t="shared" si="1"/>
        <v/>
      </c>
      <c r="H10" t="str">
        <f t="shared" si="2"/>
        <v xml:space="preserve"> </v>
      </c>
    </row>
    <row r="11" spans="1:9" x14ac:dyDescent="0.25">
      <c r="A11">
        <v>10</v>
      </c>
      <c r="C11" t="str">
        <f t="shared" si="0"/>
        <v/>
      </c>
      <c r="D11" s="4" t="s">
        <v>175</v>
      </c>
      <c r="F11" t="str">
        <f t="shared" si="1"/>
        <v/>
      </c>
      <c r="H11" t="str">
        <f t="shared" si="2"/>
        <v xml:space="preserve"> </v>
      </c>
    </row>
    <row r="12" spans="1:9" x14ac:dyDescent="0.25">
      <c r="A12">
        <v>11</v>
      </c>
      <c r="C12" t="str">
        <f t="shared" si="0"/>
        <v/>
      </c>
      <c r="D12" s="4" t="s">
        <v>175</v>
      </c>
      <c r="F12" t="str">
        <f t="shared" si="1"/>
        <v/>
      </c>
      <c r="H12" t="str">
        <f t="shared" si="2"/>
        <v xml:space="preserve"> </v>
      </c>
    </row>
    <row r="13" spans="1:9" x14ac:dyDescent="0.25">
      <c r="A13">
        <v>12</v>
      </c>
      <c r="C13" t="str">
        <f t="shared" si="0"/>
        <v/>
      </c>
      <c r="D13" s="4" t="s">
        <v>175</v>
      </c>
      <c r="F13" t="str">
        <f t="shared" si="1"/>
        <v/>
      </c>
      <c r="H13" t="str">
        <f t="shared" si="2"/>
        <v xml:space="preserve"> </v>
      </c>
    </row>
    <row r="14" spans="1:9" x14ac:dyDescent="0.25">
      <c r="A14">
        <v>13</v>
      </c>
      <c r="C14" t="str">
        <f t="shared" si="0"/>
        <v/>
      </c>
      <c r="D14" s="4" t="s">
        <v>175</v>
      </c>
      <c r="F14" t="str">
        <f t="shared" si="1"/>
        <v/>
      </c>
      <c r="H14" t="str">
        <f t="shared" si="2"/>
        <v xml:space="preserve"> </v>
      </c>
    </row>
    <row r="15" spans="1:9" x14ac:dyDescent="0.25">
      <c r="A15">
        <v>14</v>
      </c>
      <c r="C15" t="str">
        <f t="shared" si="0"/>
        <v/>
      </c>
      <c r="D15" s="4" t="s">
        <v>175</v>
      </c>
      <c r="F15" t="str">
        <f t="shared" si="1"/>
        <v/>
      </c>
      <c r="H15" t="str">
        <f t="shared" si="2"/>
        <v xml:space="preserve"> </v>
      </c>
    </row>
    <row r="16" spans="1:9" x14ac:dyDescent="0.25">
      <c r="A16">
        <v>15</v>
      </c>
      <c r="C16" t="str">
        <f t="shared" si="0"/>
        <v/>
      </c>
      <c r="D16" s="4" t="s">
        <v>175</v>
      </c>
      <c r="F16" t="str">
        <f t="shared" si="1"/>
        <v/>
      </c>
      <c r="H16" t="str">
        <f t="shared" si="2"/>
        <v xml:space="preserve"> </v>
      </c>
    </row>
    <row r="17" spans="1:8" x14ac:dyDescent="0.25">
      <c r="A17">
        <v>16</v>
      </c>
      <c r="C17" t="str">
        <f t="shared" si="0"/>
        <v/>
      </c>
      <c r="D17" s="4" t="s">
        <v>175</v>
      </c>
      <c r="F17" t="str">
        <f t="shared" si="1"/>
        <v/>
      </c>
      <c r="H17" t="str">
        <f t="shared" si="2"/>
        <v xml:space="preserve"> </v>
      </c>
    </row>
    <row r="18" spans="1:8" x14ac:dyDescent="0.25">
      <c r="A18">
        <v>17</v>
      </c>
      <c r="C18" t="str">
        <f t="shared" si="0"/>
        <v/>
      </c>
      <c r="D18" s="4" t="s">
        <v>175</v>
      </c>
      <c r="F18" t="str">
        <f t="shared" si="1"/>
        <v/>
      </c>
      <c r="H18" t="str">
        <f t="shared" si="2"/>
        <v xml:space="preserve"> </v>
      </c>
    </row>
    <row r="19" spans="1:8" x14ac:dyDescent="0.25">
      <c r="A19">
        <v>18</v>
      </c>
      <c r="C19" t="str">
        <f t="shared" si="0"/>
        <v/>
      </c>
      <c r="D19" s="4" t="s">
        <v>175</v>
      </c>
      <c r="F19" t="str">
        <f t="shared" si="1"/>
        <v/>
      </c>
      <c r="H19" t="str">
        <f t="shared" si="2"/>
        <v xml:space="preserve"> </v>
      </c>
    </row>
    <row r="20" spans="1:8" x14ac:dyDescent="0.25">
      <c r="A20">
        <v>19</v>
      </c>
      <c r="C20" t="str">
        <f t="shared" si="0"/>
        <v/>
      </c>
      <c r="D20" s="4" t="s">
        <v>175</v>
      </c>
      <c r="F20" t="str">
        <f t="shared" si="1"/>
        <v/>
      </c>
      <c r="H20" t="str">
        <f t="shared" si="2"/>
        <v xml:space="preserve"> </v>
      </c>
    </row>
    <row r="21" spans="1:8" x14ac:dyDescent="0.25">
      <c r="A21">
        <v>20</v>
      </c>
      <c r="C21" t="str">
        <f t="shared" si="0"/>
        <v/>
      </c>
      <c r="D21" s="4" t="s">
        <v>175</v>
      </c>
      <c r="F21" t="str">
        <f t="shared" si="1"/>
        <v/>
      </c>
      <c r="H21" t="str">
        <f t="shared" si="2"/>
        <v xml:space="preserve"> </v>
      </c>
    </row>
    <row r="22" spans="1:8" x14ac:dyDescent="0.25">
      <c r="A22">
        <v>21</v>
      </c>
      <c r="C22" t="str">
        <f t="shared" si="0"/>
        <v/>
      </c>
      <c r="D22" s="4" t="s">
        <v>175</v>
      </c>
      <c r="F22" t="str">
        <f t="shared" si="1"/>
        <v/>
      </c>
      <c r="H22" t="str">
        <f t="shared" si="2"/>
        <v xml:space="preserve"> </v>
      </c>
    </row>
    <row r="23" spans="1:8" x14ac:dyDescent="0.25">
      <c r="A23">
        <v>22</v>
      </c>
      <c r="C23" t="str">
        <f t="shared" si="0"/>
        <v/>
      </c>
      <c r="D23" s="4" t="s">
        <v>175</v>
      </c>
      <c r="F23" t="str">
        <f t="shared" si="1"/>
        <v/>
      </c>
      <c r="H23" t="str">
        <f t="shared" si="2"/>
        <v xml:space="preserve"> </v>
      </c>
    </row>
    <row r="24" spans="1:8" x14ac:dyDescent="0.25">
      <c r="A24">
        <v>23</v>
      </c>
      <c r="C24" t="str">
        <f t="shared" si="0"/>
        <v/>
      </c>
      <c r="D24" s="4" t="s">
        <v>175</v>
      </c>
      <c r="F24" t="str">
        <f t="shared" si="1"/>
        <v/>
      </c>
      <c r="H24" t="str">
        <f t="shared" si="2"/>
        <v xml:space="preserve"> </v>
      </c>
    </row>
    <row r="25" spans="1:8" x14ac:dyDescent="0.25">
      <c r="A25">
        <v>24</v>
      </c>
      <c r="C25" t="str">
        <f t="shared" si="0"/>
        <v/>
      </c>
      <c r="D25" s="4" t="s">
        <v>175</v>
      </c>
      <c r="F25" t="str">
        <f t="shared" si="1"/>
        <v/>
      </c>
      <c r="H25" t="str">
        <f t="shared" si="2"/>
        <v xml:space="preserve"> </v>
      </c>
    </row>
    <row r="26" spans="1:8" x14ac:dyDescent="0.25">
      <c r="A26">
        <v>25</v>
      </c>
      <c r="C26" t="str">
        <f t="shared" si="0"/>
        <v/>
      </c>
      <c r="D26" s="4" t="s">
        <v>175</v>
      </c>
      <c r="F26" t="str">
        <f t="shared" si="1"/>
        <v/>
      </c>
      <c r="H26" t="str">
        <f t="shared" si="2"/>
        <v xml:space="preserve"> </v>
      </c>
    </row>
    <row r="27" spans="1:8" x14ac:dyDescent="0.25">
      <c r="A27">
        <v>26</v>
      </c>
      <c r="C27" t="str">
        <f t="shared" si="0"/>
        <v/>
      </c>
      <c r="D27" s="4" t="s">
        <v>175</v>
      </c>
      <c r="F27" t="str">
        <f t="shared" si="1"/>
        <v/>
      </c>
      <c r="H27" t="str">
        <f t="shared" si="2"/>
        <v xml:space="preserve"> </v>
      </c>
    </row>
    <row r="28" spans="1:8" x14ac:dyDescent="0.25">
      <c r="A28">
        <v>27</v>
      </c>
      <c r="C28" t="str">
        <f t="shared" si="0"/>
        <v/>
      </c>
      <c r="D28" s="4" t="s">
        <v>175</v>
      </c>
      <c r="F28" t="str">
        <f t="shared" si="1"/>
        <v/>
      </c>
      <c r="H28" t="str">
        <f t="shared" si="2"/>
        <v xml:space="preserve"> </v>
      </c>
    </row>
    <row r="29" spans="1:8" x14ac:dyDescent="0.25">
      <c r="A29">
        <v>28</v>
      </c>
      <c r="C29" t="str">
        <f t="shared" si="0"/>
        <v/>
      </c>
      <c r="D29" s="4" t="s">
        <v>175</v>
      </c>
      <c r="F29" t="str">
        <f t="shared" si="1"/>
        <v/>
      </c>
      <c r="H29" t="str">
        <f t="shared" si="2"/>
        <v xml:space="preserve"> </v>
      </c>
    </row>
    <row r="30" spans="1:8" x14ac:dyDescent="0.25">
      <c r="A30">
        <v>29</v>
      </c>
      <c r="C30" t="str">
        <f t="shared" si="0"/>
        <v/>
      </c>
      <c r="D30" s="4" t="s">
        <v>175</v>
      </c>
      <c r="F30" t="str">
        <f t="shared" si="1"/>
        <v/>
      </c>
      <c r="H30" t="str">
        <f t="shared" si="2"/>
        <v xml:space="preserve"> </v>
      </c>
    </row>
    <row r="31" spans="1:8" x14ac:dyDescent="0.25">
      <c r="A31">
        <v>30</v>
      </c>
      <c r="C31" t="str">
        <f t="shared" si="0"/>
        <v/>
      </c>
      <c r="D31" s="4" t="s">
        <v>175</v>
      </c>
      <c r="F31" t="str">
        <f t="shared" si="1"/>
        <v/>
      </c>
      <c r="H31" t="str">
        <f t="shared" si="2"/>
        <v xml:space="preserve"> </v>
      </c>
    </row>
    <row r="32" spans="1:8" x14ac:dyDescent="0.25">
      <c r="A32">
        <v>31</v>
      </c>
      <c r="C32" t="str">
        <f t="shared" si="0"/>
        <v/>
      </c>
      <c r="D32" s="4" t="s">
        <v>175</v>
      </c>
      <c r="F32" t="str">
        <f t="shared" si="1"/>
        <v/>
      </c>
      <c r="H32" t="str">
        <f t="shared" si="2"/>
        <v xml:space="preserve"> </v>
      </c>
    </row>
    <row r="33" spans="1:8" x14ac:dyDescent="0.25">
      <c r="A33">
        <v>32</v>
      </c>
      <c r="C33" t="str">
        <f t="shared" si="0"/>
        <v/>
      </c>
      <c r="D33" s="4" t="s">
        <v>175</v>
      </c>
      <c r="F33" t="str">
        <f t="shared" si="1"/>
        <v/>
      </c>
      <c r="H33" t="str">
        <f t="shared" si="2"/>
        <v xml:space="preserve"> </v>
      </c>
    </row>
    <row r="34" spans="1:8" x14ac:dyDescent="0.25">
      <c r="A34">
        <v>33</v>
      </c>
      <c r="C34" t="str">
        <f t="shared" ref="C34:C65" si="3">IF(E34="","",CONCATENATE(D34,F34,H34,I34))</f>
        <v/>
      </c>
      <c r="D34" s="4" t="s">
        <v>175</v>
      </c>
      <c r="F34" t="str">
        <f t="shared" ref="F34:F65" si="4">IF(E34="x","$^{\bullet}$","")</f>
        <v/>
      </c>
      <c r="H34" t="str">
        <f t="shared" ref="H34:H65" si="5">IF(G34="x","$^{\bullet}$ "," ")</f>
        <v xml:space="preserve"> </v>
      </c>
    </row>
    <row r="35" spans="1:8" x14ac:dyDescent="0.25">
      <c r="A35">
        <v>34</v>
      </c>
      <c r="C35" t="str">
        <f t="shared" si="3"/>
        <v/>
      </c>
      <c r="D35" s="4" t="s">
        <v>175</v>
      </c>
      <c r="F35" t="str">
        <f t="shared" si="4"/>
        <v/>
      </c>
      <c r="H35" t="str">
        <f t="shared" si="5"/>
        <v xml:space="preserve"> </v>
      </c>
    </row>
    <row r="36" spans="1:8" x14ac:dyDescent="0.25">
      <c r="A36">
        <v>35</v>
      </c>
      <c r="C36" t="str">
        <f t="shared" si="3"/>
        <v/>
      </c>
      <c r="D36" s="4" t="s">
        <v>175</v>
      </c>
      <c r="F36" t="str">
        <f t="shared" si="4"/>
        <v/>
      </c>
      <c r="H36" t="str">
        <f t="shared" si="5"/>
        <v xml:space="preserve"> </v>
      </c>
    </row>
    <row r="37" spans="1:8" x14ac:dyDescent="0.25">
      <c r="A37">
        <v>36</v>
      </c>
      <c r="C37" t="str">
        <f t="shared" si="3"/>
        <v/>
      </c>
      <c r="D37" s="4" t="s">
        <v>175</v>
      </c>
      <c r="F37" t="str">
        <f t="shared" si="4"/>
        <v/>
      </c>
      <c r="H37" t="str">
        <f t="shared" si="5"/>
        <v xml:space="preserve"> </v>
      </c>
    </row>
    <row r="38" spans="1:8" x14ac:dyDescent="0.25">
      <c r="A38">
        <v>37</v>
      </c>
      <c r="C38" t="str">
        <f t="shared" si="3"/>
        <v/>
      </c>
      <c r="D38" s="4" t="s">
        <v>175</v>
      </c>
      <c r="F38" t="str">
        <f t="shared" si="4"/>
        <v/>
      </c>
      <c r="H38" t="str">
        <f t="shared" si="5"/>
        <v xml:space="preserve"> </v>
      </c>
    </row>
    <row r="39" spans="1:8" x14ac:dyDescent="0.25">
      <c r="A39">
        <v>38</v>
      </c>
      <c r="C39" t="str">
        <f t="shared" si="3"/>
        <v/>
      </c>
      <c r="D39" s="4" t="s">
        <v>175</v>
      </c>
      <c r="F39" t="str">
        <f t="shared" si="4"/>
        <v/>
      </c>
      <c r="H39" t="str">
        <f t="shared" si="5"/>
        <v xml:space="preserve"> </v>
      </c>
    </row>
    <row r="40" spans="1:8" x14ac:dyDescent="0.25">
      <c r="A40">
        <v>39</v>
      </c>
      <c r="C40" t="str">
        <f t="shared" si="3"/>
        <v/>
      </c>
      <c r="D40" s="4" t="s">
        <v>175</v>
      </c>
      <c r="F40" t="str">
        <f t="shared" si="4"/>
        <v/>
      </c>
      <c r="H40" t="str">
        <f t="shared" si="5"/>
        <v xml:space="preserve"> </v>
      </c>
    </row>
    <row r="41" spans="1:8" x14ac:dyDescent="0.25">
      <c r="A41">
        <v>40</v>
      </c>
      <c r="C41" t="str">
        <f t="shared" si="3"/>
        <v/>
      </c>
      <c r="D41" s="4" t="s">
        <v>175</v>
      </c>
      <c r="F41" t="str">
        <f t="shared" si="4"/>
        <v/>
      </c>
      <c r="H41" t="str">
        <f t="shared" si="5"/>
        <v xml:space="preserve"> </v>
      </c>
    </row>
    <row r="42" spans="1:8" x14ac:dyDescent="0.25">
      <c r="A42">
        <v>41</v>
      </c>
      <c r="C42" t="str">
        <f t="shared" si="3"/>
        <v/>
      </c>
      <c r="D42" s="4" t="s">
        <v>175</v>
      </c>
      <c r="F42" t="str">
        <f t="shared" si="4"/>
        <v/>
      </c>
      <c r="H42" t="str">
        <f t="shared" si="5"/>
        <v xml:space="preserve"> </v>
      </c>
    </row>
    <row r="43" spans="1:8" x14ac:dyDescent="0.25">
      <c r="A43">
        <v>42</v>
      </c>
      <c r="C43" t="str">
        <f t="shared" si="3"/>
        <v/>
      </c>
      <c r="D43" s="4" t="s">
        <v>175</v>
      </c>
      <c r="F43" t="str">
        <f t="shared" si="4"/>
        <v/>
      </c>
      <c r="H43" t="str">
        <f t="shared" si="5"/>
        <v xml:space="preserve"> </v>
      </c>
    </row>
    <row r="44" spans="1:8" x14ac:dyDescent="0.25">
      <c r="A44">
        <v>43</v>
      </c>
      <c r="C44" t="str">
        <f t="shared" si="3"/>
        <v/>
      </c>
      <c r="D44" s="4" t="s">
        <v>175</v>
      </c>
      <c r="F44" t="str">
        <f t="shared" si="4"/>
        <v/>
      </c>
      <c r="H44" t="str">
        <f t="shared" si="5"/>
        <v xml:space="preserve"> </v>
      </c>
    </row>
    <row r="45" spans="1:8" x14ac:dyDescent="0.25">
      <c r="A45">
        <v>44</v>
      </c>
      <c r="C45" t="str">
        <f t="shared" si="3"/>
        <v/>
      </c>
      <c r="D45" s="4" t="s">
        <v>175</v>
      </c>
      <c r="F45" t="str">
        <f t="shared" si="4"/>
        <v/>
      </c>
      <c r="H45" t="str">
        <f t="shared" si="5"/>
        <v xml:space="preserve"> </v>
      </c>
    </row>
    <row r="46" spans="1:8" x14ac:dyDescent="0.25">
      <c r="A46">
        <v>45</v>
      </c>
      <c r="C46" t="str">
        <f t="shared" si="3"/>
        <v/>
      </c>
      <c r="D46" s="4" t="s">
        <v>175</v>
      </c>
      <c r="F46" t="str">
        <f t="shared" si="4"/>
        <v/>
      </c>
      <c r="H46" t="str">
        <f t="shared" si="5"/>
        <v xml:space="preserve"> </v>
      </c>
    </row>
    <row r="47" spans="1:8" x14ac:dyDescent="0.25">
      <c r="A47">
        <v>46</v>
      </c>
      <c r="C47" t="str">
        <f t="shared" si="3"/>
        <v/>
      </c>
      <c r="D47" s="4" t="s">
        <v>175</v>
      </c>
      <c r="F47" t="str">
        <f t="shared" si="4"/>
        <v/>
      </c>
      <c r="H47" t="str">
        <f t="shared" si="5"/>
        <v xml:space="preserve"> </v>
      </c>
    </row>
    <row r="48" spans="1:8" x14ac:dyDescent="0.25">
      <c r="A48">
        <v>47</v>
      </c>
      <c r="C48" t="str">
        <f t="shared" si="3"/>
        <v/>
      </c>
      <c r="D48" s="4" t="s">
        <v>175</v>
      </c>
      <c r="F48" t="str">
        <f t="shared" si="4"/>
        <v/>
      </c>
      <c r="H48" t="str">
        <f t="shared" si="5"/>
        <v xml:space="preserve"> </v>
      </c>
    </row>
    <row r="49" spans="1:8" x14ac:dyDescent="0.25">
      <c r="A49">
        <v>48</v>
      </c>
      <c r="C49" t="str">
        <f t="shared" si="3"/>
        <v/>
      </c>
      <c r="D49" s="4" t="s">
        <v>175</v>
      </c>
      <c r="F49" t="str">
        <f t="shared" si="4"/>
        <v/>
      </c>
      <c r="H49" t="str">
        <f t="shared" si="5"/>
        <v xml:space="preserve"> </v>
      </c>
    </row>
    <row r="50" spans="1:8" x14ac:dyDescent="0.25">
      <c r="A50">
        <v>49</v>
      </c>
      <c r="C50" t="str">
        <f t="shared" si="3"/>
        <v/>
      </c>
      <c r="D50" s="4" t="s">
        <v>175</v>
      </c>
      <c r="F50" t="str">
        <f t="shared" si="4"/>
        <v/>
      </c>
      <c r="H50" t="str">
        <f t="shared" si="5"/>
        <v xml:space="preserve"> </v>
      </c>
    </row>
    <row r="51" spans="1:8" x14ac:dyDescent="0.25">
      <c r="A51">
        <v>50</v>
      </c>
      <c r="C51" t="str">
        <f t="shared" si="3"/>
        <v/>
      </c>
      <c r="D51" s="4" t="s">
        <v>175</v>
      </c>
      <c r="F51" t="str">
        <f t="shared" si="4"/>
        <v/>
      </c>
      <c r="H51" t="str">
        <f t="shared" si="5"/>
        <v xml:space="preserve"> </v>
      </c>
    </row>
    <row r="52" spans="1:8" x14ac:dyDescent="0.25">
      <c r="A52">
        <v>51</v>
      </c>
      <c r="C52" t="str">
        <f t="shared" si="3"/>
        <v/>
      </c>
      <c r="D52" s="4" t="s">
        <v>175</v>
      </c>
      <c r="F52" t="str">
        <f t="shared" si="4"/>
        <v/>
      </c>
      <c r="H52" t="str">
        <f t="shared" si="5"/>
        <v xml:space="preserve"> </v>
      </c>
    </row>
    <row r="53" spans="1:8" x14ac:dyDescent="0.25">
      <c r="A53">
        <v>52</v>
      </c>
      <c r="C53" t="str">
        <f t="shared" si="3"/>
        <v/>
      </c>
      <c r="D53" s="4" t="s">
        <v>175</v>
      </c>
      <c r="F53" t="str">
        <f t="shared" si="4"/>
        <v/>
      </c>
      <c r="H53" t="str">
        <f t="shared" si="5"/>
        <v xml:space="preserve"> </v>
      </c>
    </row>
    <row r="54" spans="1:8" x14ac:dyDescent="0.25">
      <c r="A54">
        <v>53</v>
      </c>
      <c r="C54" t="str">
        <f t="shared" si="3"/>
        <v/>
      </c>
      <c r="D54" s="4" t="s">
        <v>175</v>
      </c>
      <c r="F54" t="str">
        <f t="shared" si="4"/>
        <v/>
      </c>
      <c r="H54" t="str">
        <f t="shared" si="5"/>
        <v xml:space="preserve"> </v>
      </c>
    </row>
    <row r="55" spans="1:8" x14ac:dyDescent="0.25">
      <c r="A55">
        <v>54</v>
      </c>
      <c r="C55" t="str">
        <f t="shared" si="3"/>
        <v/>
      </c>
      <c r="D55" s="4" t="s">
        <v>175</v>
      </c>
      <c r="F55" t="str">
        <f t="shared" si="4"/>
        <v/>
      </c>
      <c r="H55" t="str">
        <f t="shared" si="5"/>
        <v xml:space="preserve"> </v>
      </c>
    </row>
    <row r="56" spans="1:8" x14ac:dyDescent="0.25">
      <c r="A56">
        <v>55</v>
      </c>
      <c r="C56" t="str">
        <f t="shared" si="3"/>
        <v/>
      </c>
      <c r="D56" s="4" t="s">
        <v>175</v>
      </c>
      <c r="F56" t="str">
        <f t="shared" si="4"/>
        <v/>
      </c>
      <c r="H56" t="str">
        <f t="shared" si="5"/>
        <v xml:space="preserve"> </v>
      </c>
    </row>
    <row r="57" spans="1:8" x14ac:dyDescent="0.25">
      <c r="A57">
        <v>56</v>
      </c>
      <c r="C57" t="str">
        <f t="shared" si="3"/>
        <v/>
      </c>
      <c r="D57" s="4" t="s">
        <v>175</v>
      </c>
      <c r="F57" t="str">
        <f t="shared" si="4"/>
        <v/>
      </c>
      <c r="H57" t="str">
        <f t="shared" si="5"/>
        <v xml:space="preserve"> </v>
      </c>
    </row>
    <row r="58" spans="1:8" x14ac:dyDescent="0.25">
      <c r="A58">
        <v>57</v>
      </c>
      <c r="C58" t="str">
        <f t="shared" si="3"/>
        <v/>
      </c>
      <c r="D58" s="4" t="s">
        <v>175</v>
      </c>
      <c r="F58" t="str">
        <f t="shared" si="4"/>
        <v/>
      </c>
      <c r="H58" t="str">
        <f t="shared" si="5"/>
        <v xml:space="preserve"> </v>
      </c>
    </row>
    <row r="59" spans="1:8" x14ac:dyDescent="0.25">
      <c r="A59">
        <v>58</v>
      </c>
      <c r="C59" t="str">
        <f t="shared" si="3"/>
        <v/>
      </c>
      <c r="D59" s="4" t="s">
        <v>175</v>
      </c>
      <c r="F59" t="str">
        <f t="shared" si="4"/>
        <v/>
      </c>
      <c r="H59" t="str">
        <f t="shared" si="5"/>
        <v xml:space="preserve"> </v>
      </c>
    </row>
    <row r="60" spans="1:8" x14ac:dyDescent="0.25">
      <c r="A60">
        <v>59</v>
      </c>
      <c r="C60" t="str">
        <f t="shared" si="3"/>
        <v/>
      </c>
      <c r="D60" s="4" t="s">
        <v>175</v>
      </c>
      <c r="F60" t="str">
        <f t="shared" si="4"/>
        <v/>
      </c>
      <c r="H60" t="str">
        <f t="shared" si="5"/>
        <v xml:space="preserve"> </v>
      </c>
    </row>
    <row r="61" spans="1:8" x14ac:dyDescent="0.25">
      <c r="A61">
        <v>60</v>
      </c>
      <c r="C61" t="str">
        <f t="shared" si="3"/>
        <v/>
      </c>
      <c r="D61" s="4" t="s">
        <v>175</v>
      </c>
      <c r="F61" t="str">
        <f t="shared" si="4"/>
        <v/>
      </c>
      <c r="H61" t="str">
        <f t="shared" si="5"/>
        <v xml:space="preserve"> </v>
      </c>
    </row>
    <row r="62" spans="1:8" x14ac:dyDescent="0.25">
      <c r="A62">
        <v>61</v>
      </c>
      <c r="C62" t="str">
        <f t="shared" si="3"/>
        <v/>
      </c>
      <c r="D62" s="4" t="s">
        <v>175</v>
      </c>
      <c r="F62" t="str">
        <f t="shared" si="4"/>
        <v/>
      </c>
      <c r="H62" t="str">
        <f t="shared" si="5"/>
        <v xml:space="preserve"> </v>
      </c>
    </row>
    <row r="63" spans="1:8" x14ac:dyDescent="0.25">
      <c r="A63">
        <v>62</v>
      </c>
      <c r="C63" t="str">
        <f t="shared" si="3"/>
        <v/>
      </c>
      <c r="D63" s="4" t="s">
        <v>175</v>
      </c>
      <c r="F63" t="str">
        <f t="shared" si="4"/>
        <v/>
      </c>
      <c r="H63" t="str">
        <f t="shared" si="5"/>
        <v xml:space="preserve"> </v>
      </c>
    </row>
    <row r="64" spans="1:8" x14ac:dyDescent="0.25">
      <c r="A64">
        <v>63</v>
      </c>
      <c r="C64" t="str">
        <f t="shared" si="3"/>
        <v/>
      </c>
      <c r="D64" s="4" t="s">
        <v>175</v>
      </c>
      <c r="F64" t="str">
        <f t="shared" si="4"/>
        <v/>
      </c>
      <c r="H64" t="str">
        <f t="shared" si="5"/>
        <v xml:space="preserve"> </v>
      </c>
    </row>
    <row r="65" spans="1:8" x14ac:dyDescent="0.25">
      <c r="A65">
        <v>64</v>
      </c>
      <c r="C65" t="str">
        <f t="shared" si="3"/>
        <v/>
      </c>
      <c r="D65" s="4" t="s">
        <v>175</v>
      </c>
      <c r="F65" t="str">
        <f t="shared" si="4"/>
        <v/>
      </c>
      <c r="H65" t="str">
        <f t="shared" si="5"/>
        <v xml:space="preserve"> </v>
      </c>
    </row>
    <row r="66" spans="1:8" x14ac:dyDescent="0.25">
      <c r="A66">
        <v>65</v>
      </c>
      <c r="C66" t="str">
        <f t="shared" ref="C66:C86" si="6">IF(E66="","",CONCATENATE(D66,F66,H66,I66))</f>
        <v/>
      </c>
      <c r="D66" s="4" t="s">
        <v>175</v>
      </c>
      <c r="F66" t="str">
        <f t="shared" ref="F66:F86" si="7">IF(E66="x","$^{\bullet}$","")</f>
        <v/>
      </c>
      <c r="H66" t="str">
        <f t="shared" ref="H66:H86" si="8">IF(G66="x","$^{\bullet}$ "," ")</f>
        <v xml:space="preserve"> </v>
      </c>
    </row>
    <row r="67" spans="1:8" x14ac:dyDescent="0.25">
      <c r="A67">
        <v>66</v>
      </c>
      <c r="C67" t="str">
        <f t="shared" si="6"/>
        <v/>
      </c>
      <c r="D67" s="4" t="s">
        <v>175</v>
      </c>
      <c r="F67" t="str">
        <f t="shared" si="7"/>
        <v/>
      </c>
      <c r="H67" t="str">
        <f t="shared" si="8"/>
        <v xml:space="preserve"> </v>
      </c>
    </row>
    <row r="68" spans="1:8" x14ac:dyDescent="0.25">
      <c r="A68">
        <v>67</v>
      </c>
      <c r="C68" t="str">
        <f t="shared" si="6"/>
        <v/>
      </c>
      <c r="D68" s="4" t="s">
        <v>175</v>
      </c>
      <c r="F68" t="str">
        <f t="shared" si="7"/>
        <v/>
      </c>
      <c r="H68" t="str">
        <f t="shared" si="8"/>
        <v xml:space="preserve"> </v>
      </c>
    </row>
    <row r="69" spans="1:8" x14ac:dyDescent="0.25">
      <c r="A69">
        <v>68</v>
      </c>
      <c r="C69" t="str">
        <f t="shared" si="6"/>
        <v/>
      </c>
      <c r="D69" s="4" t="s">
        <v>175</v>
      </c>
      <c r="F69" t="str">
        <f t="shared" si="7"/>
        <v/>
      </c>
      <c r="H69" t="str">
        <f t="shared" si="8"/>
        <v xml:space="preserve"> </v>
      </c>
    </row>
    <row r="70" spans="1:8" x14ac:dyDescent="0.25">
      <c r="A70">
        <v>69</v>
      </c>
      <c r="C70" t="str">
        <f t="shared" si="6"/>
        <v/>
      </c>
      <c r="D70" s="4" t="s">
        <v>175</v>
      </c>
      <c r="F70" t="str">
        <f t="shared" si="7"/>
        <v/>
      </c>
      <c r="H70" t="str">
        <f t="shared" si="8"/>
        <v xml:space="preserve"> </v>
      </c>
    </row>
    <row r="71" spans="1:8" x14ac:dyDescent="0.25">
      <c r="A71">
        <v>70</v>
      </c>
      <c r="C71" t="str">
        <f t="shared" si="6"/>
        <v/>
      </c>
      <c r="D71" s="4" t="s">
        <v>175</v>
      </c>
      <c r="F71" t="str">
        <f t="shared" si="7"/>
        <v/>
      </c>
      <c r="H71" t="str">
        <f t="shared" si="8"/>
        <v xml:space="preserve"> </v>
      </c>
    </row>
    <row r="72" spans="1:8" x14ac:dyDescent="0.25">
      <c r="A72">
        <v>71</v>
      </c>
      <c r="C72" t="str">
        <f t="shared" si="6"/>
        <v/>
      </c>
      <c r="D72" s="4" t="s">
        <v>175</v>
      </c>
      <c r="F72" t="str">
        <f t="shared" si="7"/>
        <v/>
      </c>
      <c r="H72" t="str">
        <f t="shared" si="8"/>
        <v xml:space="preserve"> </v>
      </c>
    </row>
    <row r="73" spans="1:8" x14ac:dyDescent="0.25">
      <c r="A73">
        <v>72</v>
      </c>
      <c r="C73" t="str">
        <f t="shared" si="6"/>
        <v/>
      </c>
      <c r="D73" s="4" t="s">
        <v>175</v>
      </c>
      <c r="F73" t="str">
        <f t="shared" si="7"/>
        <v/>
      </c>
      <c r="H73" t="str">
        <f t="shared" si="8"/>
        <v xml:space="preserve"> </v>
      </c>
    </row>
    <row r="74" spans="1:8" x14ac:dyDescent="0.25">
      <c r="A74">
        <v>73</v>
      </c>
      <c r="C74" t="str">
        <f t="shared" si="6"/>
        <v/>
      </c>
      <c r="D74" s="4" t="s">
        <v>175</v>
      </c>
      <c r="F74" t="str">
        <f t="shared" si="7"/>
        <v/>
      </c>
      <c r="H74" t="str">
        <f t="shared" si="8"/>
        <v xml:space="preserve"> </v>
      </c>
    </row>
    <row r="75" spans="1:8" x14ac:dyDescent="0.25">
      <c r="A75">
        <v>74</v>
      </c>
      <c r="C75" t="str">
        <f t="shared" si="6"/>
        <v/>
      </c>
      <c r="D75" s="4" t="s">
        <v>175</v>
      </c>
      <c r="F75" t="str">
        <f t="shared" si="7"/>
        <v/>
      </c>
      <c r="H75" t="str">
        <f t="shared" si="8"/>
        <v xml:space="preserve"> </v>
      </c>
    </row>
    <row r="76" spans="1:8" x14ac:dyDescent="0.25">
      <c r="A76">
        <v>75</v>
      </c>
      <c r="C76" t="str">
        <f t="shared" si="6"/>
        <v/>
      </c>
      <c r="D76" s="4" t="s">
        <v>175</v>
      </c>
      <c r="F76" t="str">
        <f t="shared" si="7"/>
        <v/>
      </c>
      <c r="H76" t="str">
        <f t="shared" si="8"/>
        <v xml:space="preserve"> </v>
      </c>
    </row>
    <row r="77" spans="1:8" x14ac:dyDescent="0.25">
      <c r="A77">
        <v>76</v>
      </c>
      <c r="C77" t="str">
        <f t="shared" si="6"/>
        <v/>
      </c>
      <c r="D77" s="4" t="s">
        <v>175</v>
      </c>
      <c r="F77" t="str">
        <f t="shared" si="7"/>
        <v/>
      </c>
      <c r="H77" t="str">
        <f t="shared" si="8"/>
        <v xml:space="preserve"> </v>
      </c>
    </row>
    <row r="78" spans="1:8" x14ac:dyDescent="0.25">
      <c r="A78">
        <v>77</v>
      </c>
      <c r="C78" t="str">
        <f t="shared" si="6"/>
        <v/>
      </c>
      <c r="D78" s="4" t="s">
        <v>175</v>
      </c>
      <c r="F78" t="str">
        <f t="shared" si="7"/>
        <v/>
      </c>
      <c r="H78" t="str">
        <f t="shared" si="8"/>
        <v xml:space="preserve"> </v>
      </c>
    </row>
    <row r="79" spans="1:8" x14ac:dyDescent="0.25">
      <c r="A79">
        <v>78</v>
      </c>
      <c r="C79" t="str">
        <f t="shared" si="6"/>
        <v/>
      </c>
      <c r="D79" s="4" t="s">
        <v>175</v>
      </c>
      <c r="F79" t="str">
        <f t="shared" si="7"/>
        <v/>
      </c>
      <c r="H79" t="str">
        <f t="shared" si="8"/>
        <v xml:space="preserve"> </v>
      </c>
    </row>
    <row r="80" spans="1:8" x14ac:dyDescent="0.25">
      <c r="A80">
        <v>79</v>
      </c>
      <c r="C80" t="str">
        <f t="shared" si="6"/>
        <v/>
      </c>
      <c r="D80" s="4" t="s">
        <v>175</v>
      </c>
      <c r="F80" t="str">
        <f t="shared" si="7"/>
        <v/>
      </c>
      <c r="H80" t="str">
        <f t="shared" si="8"/>
        <v xml:space="preserve"> </v>
      </c>
    </row>
    <row r="81" spans="1:8" x14ac:dyDescent="0.25">
      <c r="A81">
        <v>80</v>
      </c>
      <c r="C81" t="str">
        <f t="shared" si="6"/>
        <v/>
      </c>
      <c r="D81" s="4" t="s">
        <v>175</v>
      </c>
      <c r="F81" t="str">
        <f t="shared" si="7"/>
        <v/>
      </c>
      <c r="H81" t="str">
        <f t="shared" si="8"/>
        <v xml:space="preserve"> </v>
      </c>
    </row>
    <row r="82" spans="1:8" x14ac:dyDescent="0.25">
      <c r="A82">
        <v>81</v>
      </c>
      <c r="C82" t="str">
        <f t="shared" si="6"/>
        <v/>
      </c>
      <c r="D82" s="4" t="s">
        <v>175</v>
      </c>
      <c r="F82" t="str">
        <f t="shared" si="7"/>
        <v/>
      </c>
      <c r="H82" t="str">
        <f t="shared" si="8"/>
        <v xml:space="preserve"> </v>
      </c>
    </row>
    <row r="83" spans="1:8" x14ac:dyDescent="0.25">
      <c r="A83">
        <v>82</v>
      </c>
      <c r="C83" t="str">
        <f t="shared" si="6"/>
        <v/>
      </c>
      <c r="D83" s="4" t="s">
        <v>175</v>
      </c>
      <c r="F83" t="str">
        <f t="shared" si="7"/>
        <v/>
      </c>
      <c r="H83" t="str">
        <f t="shared" si="8"/>
        <v xml:space="preserve"> </v>
      </c>
    </row>
    <row r="84" spans="1:8" x14ac:dyDescent="0.25">
      <c r="A84">
        <v>83</v>
      </c>
      <c r="C84" t="str">
        <f t="shared" si="6"/>
        <v/>
      </c>
      <c r="D84" s="4" t="s">
        <v>175</v>
      </c>
      <c r="F84" t="str">
        <f t="shared" si="7"/>
        <v/>
      </c>
      <c r="H84" t="str">
        <f t="shared" si="8"/>
        <v xml:space="preserve"> </v>
      </c>
    </row>
    <row r="85" spans="1:8" x14ac:dyDescent="0.25">
      <c r="A85">
        <v>84</v>
      </c>
      <c r="C85" t="str">
        <f t="shared" si="6"/>
        <v/>
      </c>
      <c r="D85" s="4" t="s">
        <v>175</v>
      </c>
      <c r="F85" t="str">
        <f t="shared" si="7"/>
        <v/>
      </c>
      <c r="H85" t="str">
        <f t="shared" si="8"/>
        <v xml:space="preserve"> </v>
      </c>
    </row>
    <row r="86" spans="1:8" x14ac:dyDescent="0.25">
      <c r="A86">
        <v>85</v>
      </c>
      <c r="C86" t="str">
        <f t="shared" si="6"/>
        <v/>
      </c>
      <c r="D86" s="4" t="s">
        <v>175</v>
      </c>
      <c r="F86" t="str">
        <f t="shared" si="7"/>
        <v/>
      </c>
      <c r="H86" t="str">
        <f t="shared" si="8"/>
        <v xml:space="preserve"> </v>
      </c>
    </row>
    <row r="87" spans="1:8" x14ac:dyDescent="0.25">
      <c r="A87">
        <v>86</v>
      </c>
      <c r="C87" t="str">
        <f t="shared" ref="C87:C129" si="9">IF(E87="","",CONCATENATE(D87,F87,H87,I87))</f>
        <v/>
      </c>
      <c r="D87" s="4" t="s">
        <v>175</v>
      </c>
      <c r="F87" t="str">
        <f t="shared" ref="F87:F130" si="10">IF(E87="x","$^{\bullet}$","")</f>
        <v/>
      </c>
      <c r="H87" t="str">
        <f t="shared" ref="H87:H130" si="11">IF(G87="x","$^{\bullet}$ "," ")</f>
        <v xml:space="preserve"> </v>
      </c>
    </row>
    <row r="88" spans="1:8" x14ac:dyDescent="0.25">
      <c r="A88">
        <v>87</v>
      </c>
      <c r="C88" t="str">
        <f t="shared" si="9"/>
        <v/>
      </c>
      <c r="D88" s="4" t="s">
        <v>175</v>
      </c>
      <c r="F88" t="str">
        <f t="shared" si="10"/>
        <v/>
      </c>
      <c r="H88" t="str">
        <f t="shared" si="11"/>
        <v xml:space="preserve"> </v>
      </c>
    </row>
    <row r="89" spans="1:8" x14ac:dyDescent="0.25">
      <c r="A89">
        <v>88</v>
      </c>
      <c r="C89" t="str">
        <f t="shared" si="9"/>
        <v/>
      </c>
      <c r="D89" s="4" t="s">
        <v>175</v>
      </c>
      <c r="F89" t="str">
        <f t="shared" si="10"/>
        <v/>
      </c>
      <c r="H89" t="str">
        <f t="shared" si="11"/>
        <v xml:space="preserve"> </v>
      </c>
    </row>
    <row r="90" spans="1:8" x14ac:dyDescent="0.25">
      <c r="A90">
        <v>89</v>
      </c>
      <c r="C90" t="str">
        <f t="shared" si="9"/>
        <v/>
      </c>
      <c r="D90" s="4" t="s">
        <v>175</v>
      </c>
      <c r="F90" t="str">
        <f t="shared" si="10"/>
        <v/>
      </c>
      <c r="H90" t="str">
        <f t="shared" si="11"/>
        <v xml:space="preserve"> </v>
      </c>
    </row>
    <row r="91" spans="1:8" x14ac:dyDescent="0.25">
      <c r="A91">
        <v>90</v>
      </c>
      <c r="C91" t="str">
        <f t="shared" si="9"/>
        <v/>
      </c>
      <c r="D91" s="4" t="s">
        <v>175</v>
      </c>
      <c r="F91" t="str">
        <f t="shared" si="10"/>
        <v/>
      </c>
      <c r="H91" t="str">
        <f t="shared" si="11"/>
        <v xml:space="preserve"> </v>
      </c>
    </row>
    <row r="92" spans="1:8" x14ac:dyDescent="0.25">
      <c r="A92">
        <v>91</v>
      </c>
      <c r="C92" t="str">
        <f t="shared" si="9"/>
        <v/>
      </c>
      <c r="D92" s="4" t="s">
        <v>175</v>
      </c>
      <c r="F92" t="str">
        <f t="shared" si="10"/>
        <v/>
      </c>
      <c r="H92" t="str">
        <f t="shared" si="11"/>
        <v xml:space="preserve"> </v>
      </c>
    </row>
    <row r="93" spans="1:8" x14ac:dyDescent="0.25">
      <c r="A93">
        <v>92</v>
      </c>
      <c r="C93" t="str">
        <f t="shared" si="9"/>
        <v/>
      </c>
      <c r="D93" s="4" t="s">
        <v>175</v>
      </c>
      <c r="F93" t="str">
        <f t="shared" si="10"/>
        <v/>
      </c>
      <c r="H93" t="str">
        <f t="shared" si="11"/>
        <v xml:space="preserve"> </v>
      </c>
    </row>
    <row r="94" spans="1:8" x14ac:dyDescent="0.25">
      <c r="A94">
        <v>93</v>
      </c>
      <c r="C94" t="str">
        <f t="shared" si="9"/>
        <v/>
      </c>
      <c r="D94" s="4" t="s">
        <v>175</v>
      </c>
      <c r="F94" t="str">
        <f t="shared" si="10"/>
        <v/>
      </c>
      <c r="H94" t="str">
        <f t="shared" si="11"/>
        <v xml:space="preserve"> </v>
      </c>
    </row>
    <row r="95" spans="1:8" x14ac:dyDescent="0.25">
      <c r="A95">
        <v>94</v>
      </c>
      <c r="C95" t="str">
        <f t="shared" si="9"/>
        <v/>
      </c>
      <c r="D95" s="4" t="s">
        <v>175</v>
      </c>
      <c r="F95" t="str">
        <f t="shared" si="10"/>
        <v/>
      </c>
      <c r="H95" t="str">
        <f t="shared" si="11"/>
        <v xml:space="preserve"> </v>
      </c>
    </row>
    <row r="96" spans="1:8" x14ac:dyDescent="0.25">
      <c r="A96">
        <v>95</v>
      </c>
      <c r="C96" t="str">
        <f t="shared" si="9"/>
        <v/>
      </c>
      <c r="D96" s="4" t="s">
        <v>175</v>
      </c>
      <c r="F96" t="str">
        <f t="shared" si="10"/>
        <v/>
      </c>
      <c r="H96" t="str">
        <f t="shared" si="11"/>
        <v xml:space="preserve"> </v>
      </c>
    </row>
    <row r="97" spans="1:8" x14ac:dyDescent="0.25">
      <c r="A97">
        <v>96</v>
      </c>
      <c r="C97" t="str">
        <f t="shared" si="9"/>
        <v/>
      </c>
      <c r="D97" s="4" t="s">
        <v>175</v>
      </c>
      <c r="F97" t="str">
        <f t="shared" si="10"/>
        <v/>
      </c>
      <c r="H97" t="str">
        <f t="shared" si="11"/>
        <v xml:space="preserve"> </v>
      </c>
    </row>
    <row r="98" spans="1:8" x14ac:dyDescent="0.25">
      <c r="A98">
        <v>97</v>
      </c>
      <c r="C98" t="str">
        <f t="shared" si="9"/>
        <v/>
      </c>
      <c r="D98" s="4" t="s">
        <v>175</v>
      </c>
      <c r="F98" t="str">
        <f t="shared" si="10"/>
        <v/>
      </c>
      <c r="H98" t="str">
        <f t="shared" si="11"/>
        <v xml:space="preserve"> </v>
      </c>
    </row>
    <row r="99" spans="1:8" x14ac:dyDescent="0.25">
      <c r="A99">
        <v>98</v>
      </c>
      <c r="C99" t="str">
        <f t="shared" si="9"/>
        <v/>
      </c>
      <c r="D99" s="4" t="s">
        <v>175</v>
      </c>
      <c r="F99" t="str">
        <f t="shared" si="10"/>
        <v/>
      </c>
      <c r="H99" t="str">
        <f t="shared" si="11"/>
        <v xml:space="preserve"> </v>
      </c>
    </row>
    <row r="100" spans="1:8" x14ac:dyDescent="0.25">
      <c r="A100">
        <v>99</v>
      </c>
      <c r="C100" t="str">
        <f t="shared" si="9"/>
        <v/>
      </c>
      <c r="D100" s="4" t="s">
        <v>175</v>
      </c>
      <c r="F100" t="str">
        <f t="shared" si="10"/>
        <v/>
      </c>
      <c r="H100" t="str">
        <f t="shared" si="11"/>
        <v xml:space="preserve"> </v>
      </c>
    </row>
    <row r="101" spans="1:8" x14ac:dyDescent="0.25">
      <c r="A101">
        <v>100</v>
      </c>
      <c r="C101" t="str">
        <f t="shared" si="9"/>
        <v/>
      </c>
      <c r="D101" s="4" t="s">
        <v>175</v>
      </c>
      <c r="F101" t="str">
        <f t="shared" si="10"/>
        <v/>
      </c>
      <c r="H101" t="str">
        <f t="shared" si="11"/>
        <v xml:space="preserve"> </v>
      </c>
    </row>
    <row r="102" spans="1:8" x14ac:dyDescent="0.25">
      <c r="A102">
        <v>101</v>
      </c>
      <c r="C102" t="str">
        <f t="shared" si="9"/>
        <v/>
      </c>
      <c r="D102" s="4" t="s">
        <v>175</v>
      </c>
      <c r="F102" t="str">
        <f t="shared" si="10"/>
        <v/>
      </c>
      <c r="H102" t="str">
        <f t="shared" si="11"/>
        <v xml:space="preserve"> </v>
      </c>
    </row>
    <row r="103" spans="1:8" x14ac:dyDescent="0.25">
      <c r="A103">
        <v>102</v>
      </c>
      <c r="C103" t="str">
        <f t="shared" si="9"/>
        <v/>
      </c>
      <c r="D103" s="4" t="s">
        <v>175</v>
      </c>
      <c r="F103" t="str">
        <f t="shared" si="10"/>
        <v/>
      </c>
      <c r="H103" t="str">
        <f t="shared" si="11"/>
        <v xml:space="preserve"> </v>
      </c>
    </row>
    <row r="104" spans="1:8" x14ac:dyDescent="0.25">
      <c r="A104">
        <v>103</v>
      </c>
      <c r="C104" t="str">
        <f t="shared" si="9"/>
        <v/>
      </c>
      <c r="D104" s="4" t="s">
        <v>175</v>
      </c>
      <c r="F104" t="str">
        <f t="shared" si="10"/>
        <v/>
      </c>
      <c r="H104" t="str">
        <f t="shared" si="11"/>
        <v xml:space="preserve"> </v>
      </c>
    </row>
    <row r="105" spans="1:8" x14ac:dyDescent="0.25">
      <c r="A105">
        <v>104</v>
      </c>
      <c r="C105" t="str">
        <f t="shared" si="9"/>
        <v/>
      </c>
      <c r="D105" s="4" t="s">
        <v>175</v>
      </c>
      <c r="F105" t="str">
        <f t="shared" si="10"/>
        <v/>
      </c>
      <c r="H105" t="str">
        <f t="shared" si="11"/>
        <v xml:space="preserve"> </v>
      </c>
    </row>
    <row r="106" spans="1:8" x14ac:dyDescent="0.25">
      <c r="A106">
        <v>105</v>
      </c>
      <c r="C106" t="str">
        <f t="shared" si="9"/>
        <v/>
      </c>
      <c r="D106" s="4" t="s">
        <v>175</v>
      </c>
      <c r="F106" t="str">
        <f t="shared" si="10"/>
        <v/>
      </c>
      <c r="H106" t="str">
        <f t="shared" si="11"/>
        <v xml:space="preserve"> </v>
      </c>
    </row>
    <row r="107" spans="1:8" x14ac:dyDescent="0.25">
      <c r="A107">
        <v>106</v>
      </c>
      <c r="C107" t="str">
        <f t="shared" si="9"/>
        <v/>
      </c>
      <c r="D107" s="4" t="s">
        <v>175</v>
      </c>
      <c r="F107" t="str">
        <f t="shared" si="10"/>
        <v/>
      </c>
      <c r="H107" t="str">
        <f t="shared" si="11"/>
        <v xml:space="preserve"> </v>
      </c>
    </row>
    <row r="108" spans="1:8" x14ac:dyDescent="0.25">
      <c r="A108">
        <v>107</v>
      </c>
      <c r="C108" t="str">
        <f t="shared" si="9"/>
        <v/>
      </c>
      <c r="D108" s="4" t="s">
        <v>175</v>
      </c>
      <c r="F108" t="str">
        <f t="shared" si="10"/>
        <v/>
      </c>
      <c r="H108" t="str">
        <f t="shared" si="11"/>
        <v xml:space="preserve"> </v>
      </c>
    </row>
    <row r="109" spans="1:8" x14ac:dyDescent="0.25">
      <c r="A109">
        <v>108</v>
      </c>
      <c r="C109" t="str">
        <f t="shared" si="9"/>
        <v/>
      </c>
      <c r="D109" s="4" t="s">
        <v>175</v>
      </c>
      <c r="F109" t="str">
        <f t="shared" si="10"/>
        <v/>
      </c>
      <c r="H109" t="str">
        <f t="shared" si="11"/>
        <v xml:space="preserve"> </v>
      </c>
    </row>
    <row r="110" spans="1:8" x14ac:dyDescent="0.25">
      <c r="A110">
        <v>109</v>
      </c>
      <c r="C110" t="str">
        <f t="shared" si="9"/>
        <v/>
      </c>
      <c r="D110" s="4" t="s">
        <v>175</v>
      </c>
      <c r="F110" t="str">
        <f t="shared" si="10"/>
        <v/>
      </c>
      <c r="H110" t="str">
        <f t="shared" si="11"/>
        <v xml:space="preserve"> </v>
      </c>
    </row>
    <row r="111" spans="1:8" x14ac:dyDescent="0.25">
      <c r="A111">
        <v>110</v>
      </c>
      <c r="C111" t="str">
        <f t="shared" si="9"/>
        <v/>
      </c>
      <c r="D111" s="4" t="s">
        <v>175</v>
      </c>
      <c r="F111" t="str">
        <f t="shared" si="10"/>
        <v/>
      </c>
      <c r="H111" t="str">
        <f t="shared" si="11"/>
        <v xml:space="preserve"> </v>
      </c>
    </row>
    <row r="112" spans="1:8" x14ac:dyDescent="0.25">
      <c r="A112">
        <v>111</v>
      </c>
      <c r="C112" t="str">
        <f t="shared" si="9"/>
        <v/>
      </c>
      <c r="D112" s="4" t="s">
        <v>175</v>
      </c>
      <c r="F112" t="str">
        <f t="shared" si="10"/>
        <v/>
      </c>
      <c r="H112" t="str">
        <f t="shared" si="11"/>
        <v xml:space="preserve"> </v>
      </c>
    </row>
    <row r="113" spans="1:8" x14ac:dyDescent="0.25">
      <c r="A113">
        <v>112</v>
      </c>
      <c r="C113" t="str">
        <f t="shared" si="9"/>
        <v/>
      </c>
      <c r="D113" s="4" t="s">
        <v>175</v>
      </c>
      <c r="F113" t="str">
        <f t="shared" si="10"/>
        <v/>
      </c>
      <c r="H113" t="str">
        <f t="shared" si="11"/>
        <v xml:space="preserve"> </v>
      </c>
    </row>
    <row r="114" spans="1:8" x14ac:dyDescent="0.25">
      <c r="A114">
        <v>113</v>
      </c>
      <c r="C114" t="str">
        <f t="shared" si="9"/>
        <v/>
      </c>
      <c r="D114" s="4" t="s">
        <v>175</v>
      </c>
      <c r="F114" t="str">
        <f t="shared" si="10"/>
        <v/>
      </c>
      <c r="H114" t="str">
        <f t="shared" si="11"/>
        <v xml:space="preserve"> </v>
      </c>
    </row>
    <row r="115" spans="1:8" x14ac:dyDescent="0.25">
      <c r="A115">
        <v>114</v>
      </c>
      <c r="C115" t="str">
        <f t="shared" si="9"/>
        <v/>
      </c>
      <c r="D115" s="4" t="s">
        <v>175</v>
      </c>
      <c r="F115" t="str">
        <f t="shared" si="10"/>
        <v/>
      </c>
      <c r="H115" t="str">
        <f t="shared" si="11"/>
        <v xml:space="preserve"> </v>
      </c>
    </row>
    <row r="116" spans="1:8" x14ac:dyDescent="0.25">
      <c r="A116">
        <v>115</v>
      </c>
      <c r="C116" t="str">
        <f t="shared" si="9"/>
        <v/>
      </c>
      <c r="D116" s="4" t="s">
        <v>175</v>
      </c>
      <c r="F116" t="str">
        <f t="shared" si="10"/>
        <v/>
      </c>
      <c r="H116" t="str">
        <f t="shared" si="11"/>
        <v xml:space="preserve"> </v>
      </c>
    </row>
    <row r="117" spans="1:8" x14ac:dyDescent="0.25">
      <c r="A117">
        <v>116</v>
      </c>
      <c r="C117" t="str">
        <f t="shared" si="9"/>
        <v/>
      </c>
      <c r="D117" s="4" t="s">
        <v>175</v>
      </c>
      <c r="F117" t="str">
        <f t="shared" si="10"/>
        <v/>
      </c>
      <c r="H117" t="str">
        <f t="shared" si="11"/>
        <v xml:space="preserve"> </v>
      </c>
    </row>
    <row r="118" spans="1:8" x14ac:dyDescent="0.25">
      <c r="A118">
        <v>117</v>
      </c>
      <c r="C118" t="str">
        <f t="shared" si="9"/>
        <v/>
      </c>
      <c r="D118" s="4" t="s">
        <v>175</v>
      </c>
      <c r="F118" t="str">
        <f t="shared" si="10"/>
        <v/>
      </c>
      <c r="H118" t="str">
        <f t="shared" si="11"/>
        <v xml:space="preserve"> </v>
      </c>
    </row>
    <row r="119" spans="1:8" x14ac:dyDescent="0.25">
      <c r="A119">
        <v>118</v>
      </c>
      <c r="C119" t="str">
        <f t="shared" si="9"/>
        <v/>
      </c>
      <c r="D119" s="4" t="s">
        <v>175</v>
      </c>
      <c r="F119" t="str">
        <f t="shared" si="10"/>
        <v/>
      </c>
      <c r="H119" t="str">
        <f t="shared" si="11"/>
        <v xml:space="preserve"> </v>
      </c>
    </row>
    <row r="120" spans="1:8" x14ac:dyDescent="0.25">
      <c r="A120">
        <v>119</v>
      </c>
      <c r="C120" t="str">
        <f t="shared" si="9"/>
        <v/>
      </c>
      <c r="D120" s="4" t="s">
        <v>175</v>
      </c>
      <c r="F120" t="str">
        <f t="shared" si="10"/>
        <v/>
      </c>
      <c r="H120" t="str">
        <f t="shared" si="11"/>
        <v xml:space="preserve"> </v>
      </c>
    </row>
    <row r="121" spans="1:8" x14ac:dyDescent="0.25">
      <c r="A121">
        <v>120</v>
      </c>
      <c r="C121" t="str">
        <f t="shared" si="9"/>
        <v/>
      </c>
      <c r="D121" s="4" t="s">
        <v>175</v>
      </c>
      <c r="F121" t="str">
        <f t="shared" si="10"/>
        <v/>
      </c>
      <c r="H121" t="str">
        <f t="shared" si="11"/>
        <v xml:space="preserve"> </v>
      </c>
    </row>
    <row r="122" spans="1:8" x14ac:dyDescent="0.25">
      <c r="A122">
        <v>121</v>
      </c>
      <c r="C122" t="str">
        <f t="shared" si="9"/>
        <v/>
      </c>
      <c r="D122" s="4" t="s">
        <v>175</v>
      </c>
      <c r="F122" t="str">
        <f t="shared" si="10"/>
        <v/>
      </c>
      <c r="H122" t="str">
        <f t="shared" si="11"/>
        <v xml:space="preserve"> </v>
      </c>
    </row>
    <row r="123" spans="1:8" x14ac:dyDescent="0.25">
      <c r="A123">
        <v>122</v>
      </c>
      <c r="C123" t="str">
        <f t="shared" si="9"/>
        <v/>
      </c>
      <c r="D123" s="4" t="s">
        <v>175</v>
      </c>
      <c r="F123" t="str">
        <f t="shared" si="10"/>
        <v/>
      </c>
      <c r="H123" t="str">
        <f t="shared" si="11"/>
        <v xml:space="preserve"> </v>
      </c>
    </row>
    <row r="124" spans="1:8" x14ac:dyDescent="0.25">
      <c r="A124">
        <v>123</v>
      </c>
      <c r="C124" t="str">
        <f t="shared" si="9"/>
        <v/>
      </c>
      <c r="D124" s="4" t="s">
        <v>175</v>
      </c>
      <c r="F124" t="str">
        <f t="shared" si="10"/>
        <v/>
      </c>
      <c r="H124" t="str">
        <f t="shared" si="11"/>
        <v xml:space="preserve"> </v>
      </c>
    </row>
    <row r="125" spans="1:8" x14ac:dyDescent="0.25">
      <c r="A125">
        <v>124</v>
      </c>
      <c r="C125" t="str">
        <f t="shared" si="9"/>
        <v/>
      </c>
      <c r="D125" s="4" t="s">
        <v>175</v>
      </c>
      <c r="F125" t="str">
        <f t="shared" si="10"/>
        <v/>
      </c>
      <c r="H125" t="str">
        <f t="shared" si="11"/>
        <v xml:space="preserve"> </v>
      </c>
    </row>
    <row r="126" spans="1:8" x14ac:dyDescent="0.25">
      <c r="A126">
        <v>125</v>
      </c>
      <c r="C126" t="str">
        <f t="shared" si="9"/>
        <v/>
      </c>
      <c r="D126" s="4" t="s">
        <v>175</v>
      </c>
      <c r="F126" t="str">
        <f t="shared" si="10"/>
        <v/>
      </c>
      <c r="H126" t="str">
        <f t="shared" si="11"/>
        <v xml:space="preserve"> </v>
      </c>
    </row>
    <row r="127" spans="1:8" x14ac:dyDescent="0.25">
      <c r="A127">
        <v>126</v>
      </c>
      <c r="C127" t="str">
        <f t="shared" si="9"/>
        <v/>
      </c>
      <c r="D127" s="4" t="s">
        <v>175</v>
      </c>
      <c r="F127" t="str">
        <f t="shared" si="10"/>
        <v/>
      </c>
      <c r="H127" t="str">
        <f t="shared" si="11"/>
        <v xml:space="preserve"> </v>
      </c>
    </row>
    <row r="128" spans="1:8" x14ac:dyDescent="0.25">
      <c r="A128">
        <v>127</v>
      </c>
      <c r="C128" t="str">
        <f t="shared" si="9"/>
        <v/>
      </c>
      <c r="D128" s="4" t="s">
        <v>175</v>
      </c>
      <c r="F128" t="str">
        <f t="shared" si="10"/>
        <v/>
      </c>
      <c r="H128" t="str">
        <f t="shared" si="11"/>
        <v xml:space="preserve"> </v>
      </c>
    </row>
    <row r="129" spans="1:8" x14ac:dyDescent="0.25">
      <c r="A129">
        <v>128</v>
      </c>
      <c r="C129" t="str">
        <f t="shared" si="9"/>
        <v/>
      </c>
      <c r="D129" s="4" t="s">
        <v>175</v>
      </c>
      <c r="F129" t="str">
        <f t="shared" si="10"/>
        <v/>
      </c>
      <c r="H129" t="str">
        <f t="shared" si="11"/>
        <v xml:space="preserve"> </v>
      </c>
    </row>
    <row r="130" spans="1:8" x14ac:dyDescent="0.25">
      <c r="A130">
        <v>129</v>
      </c>
      <c r="C130" t="str">
        <f t="shared" ref="C130:C135" si="12">IF(E130="","",CONCATENATE(D130,F130,H130,I130))</f>
        <v/>
      </c>
      <c r="D130" s="4" t="s">
        <v>175</v>
      </c>
      <c r="F130" t="str">
        <f t="shared" si="10"/>
        <v/>
      </c>
      <c r="H130" t="str">
        <f t="shared" si="11"/>
        <v xml:space="preserve"> </v>
      </c>
    </row>
    <row r="131" spans="1:8" x14ac:dyDescent="0.25">
      <c r="A131">
        <v>130</v>
      </c>
      <c r="C131" t="str">
        <f t="shared" si="12"/>
        <v/>
      </c>
      <c r="D131" s="4" t="s">
        <v>175</v>
      </c>
      <c r="F131" t="str">
        <f t="shared" ref="F131:F135" si="13">IF(E131="x","$^{\bullet}$","")</f>
        <v/>
      </c>
      <c r="H131" t="str">
        <f t="shared" ref="H131:H135" si="14">IF(G131="x","$^{\bullet}$ "," ")</f>
        <v xml:space="preserve"> </v>
      </c>
    </row>
    <row r="132" spans="1:8" x14ac:dyDescent="0.25">
      <c r="A132">
        <v>131</v>
      </c>
      <c r="C132" t="str">
        <f t="shared" si="12"/>
        <v/>
      </c>
      <c r="D132" s="4" t="s">
        <v>175</v>
      </c>
      <c r="F132" t="str">
        <f t="shared" si="13"/>
        <v/>
      </c>
      <c r="H132" t="str">
        <f t="shared" si="14"/>
        <v xml:space="preserve"> </v>
      </c>
    </row>
    <row r="133" spans="1:8" x14ac:dyDescent="0.25">
      <c r="A133">
        <v>132</v>
      </c>
      <c r="C133" t="str">
        <f t="shared" si="12"/>
        <v/>
      </c>
      <c r="D133" s="4" t="s">
        <v>175</v>
      </c>
      <c r="F133" t="str">
        <f t="shared" si="13"/>
        <v/>
      </c>
      <c r="H133" t="str">
        <f t="shared" si="14"/>
        <v xml:space="preserve"> </v>
      </c>
    </row>
    <row r="134" spans="1:8" x14ac:dyDescent="0.25">
      <c r="A134">
        <v>133</v>
      </c>
      <c r="C134" t="str">
        <f t="shared" si="12"/>
        <v/>
      </c>
      <c r="D134" s="4" t="s">
        <v>175</v>
      </c>
      <c r="F134" t="str">
        <f t="shared" si="13"/>
        <v/>
      </c>
      <c r="H134" t="str">
        <f t="shared" si="14"/>
        <v xml:space="preserve"> </v>
      </c>
    </row>
    <row r="135" spans="1:8" x14ac:dyDescent="0.25">
      <c r="A135">
        <v>134</v>
      </c>
      <c r="C135" t="str">
        <f t="shared" si="12"/>
        <v/>
      </c>
      <c r="D135" s="4" t="s">
        <v>175</v>
      </c>
      <c r="F135" t="str">
        <f t="shared" si="13"/>
        <v/>
      </c>
      <c r="H135" t="str">
        <f t="shared" si="14"/>
        <v xml:space="preserve"> </v>
      </c>
    </row>
  </sheetData>
  <sortState ref="B2:I86">
    <sortCondition ref="B2:B8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45"/>
  <sheetViews>
    <sheetView workbookViewId="0">
      <selection activeCell="C6" sqref="C6"/>
    </sheetView>
  </sheetViews>
  <sheetFormatPr defaultRowHeight="15" x14ac:dyDescent="0.25"/>
  <sheetData>
    <row r="1" spans="1:1" ht="14.45" x14ac:dyDescent="0.3">
      <c r="A1" t="str">
        <f>References!W2</f>
        <v>\bibitem{TrinityRevenues} Trinity Church in the City of Boston (2011) \textbf{Trinity Church Boston: Stewardship 2012}. \url{http://www.trinitychurchboston.org/stewardship/mission.html}</v>
      </c>
    </row>
    <row r="2" spans="1:1" ht="14.45" x14ac:dyDescent="0.3">
      <c r="A2" t="str">
        <f>References!W3</f>
        <v>\bibitem{Jane} Jacobs, Jane. (1961) \textbf{The Death and Life of Great American Cities}. \textit{New York: Random House}</v>
      </c>
    </row>
    <row r="3" spans="1:1" ht="14.45" x14ac:dyDescent="0.3">
      <c r="A3" t="str">
        <f>References!W4</f>
        <v>\bibitem{AnnualReport2010} Communications Department of Trinity Church (2011) \textbf{Trinity Church Annual Report 2010}. \textit{}</v>
      </c>
    </row>
    <row r="4" spans="1:1" ht="14.45" x14ac:dyDescent="0.3">
      <c r="A4" t="str">
        <f>References!W5</f>
        <v>\bibitem{CensusDataBackBay} Matt Rocheleau (2011) \textbf{Census Data: Back Bay}. \url{http://www.boston.com/yourtown/news/back_bay/2011/04/census_data_back_bay_populatio_1.html}</v>
      </c>
    </row>
    <row r="5" spans="1:1" ht="14.45" x14ac:dyDescent="0.3">
      <c r="A5" t="str">
        <f>References!W6</f>
        <v>\bibitem{OldNorth} City of Boston (2012) \textbf{Old North Church Information}. \url{http://www.cityofboston.gov/freedomtrail/oldnorth.asp}</v>
      </c>
    </row>
    <row r="6" spans="1:1" ht="14.45" x14ac:dyDescent="0.3">
      <c r="A6" t="str">
        <f>References!W7</f>
        <v>\bibitem{TrinityChurch} Trinity Church (2012) \textbf{Trinity Church Boston Webpage}. \url{http://www.trinitychurchboston.org/}</v>
      </c>
    </row>
    <row r="7" spans="1:1" ht="14.45" x14ac:dyDescent="0.3">
      <c r="A7" t="str">
        <f>References!W8</f>
        <v>\bibitem{TrinityArch} Newschool of Architecture + Design (2012) \textbf{Trinity Church - Great Buildings in Architecture}. \url{http://www.greatbuildings.com/buildings/Trinity_Church.html}</v>
      </c>
    </row>
    <row r="8" spans="1:1" ht="14.45" x14ac:dyDescent="0.3">
      <c r="A8" t="str">
        <f>References!W9</f>
        <v>\bibitem{HenryR}  (2008) \textbf{Henry Hobson Richardson}. \url{http://www.iboston.org/mcp.php?pid=richardson}</v>
      </c>
    </row>
    <row r="9" spans="1:1" ht="14.45" x14ac:dyDescent="0.3">
      <c r="A9" t="str">
        <f>References!W10</f>
        <v>\bibitem{RichardsonTrinity} Richardson, Henry H. (19xx) \textbf{A Description of Trinity Church}. \textit{Trinity Church}</v>
      </c>
    </row>
    <row r="10" spans="1:1" ht="14.45" x14ac:dyDescent="0.3">
      <c r="A10" t="str">
        <f>References!W11</f>
        <v>\bibitem{Candlelight Carols} Trinity Church (2011) \textbf{Candlelight Carols}. \url{http://www.trinitychurchboston.org/calendar/view/5200/58.html}</v>
      </c>
    </row>
    <row r="11" spans="1:1" ht="14.45" x14ac:dyDescent="0.3">
      <c r="A11" t="str">
        <f>References!W12</f>
        <v>\bibitem{} }. \textit{}</v>
      </c>
    </row>
    <row r="12" spans="1:1" ht="14.45" x14ac:dyDescent="0.3">
      <c r="A12" t="str">
        <f>References!W13</f>
        <v>\bibitem{} }. \textit{}</v>
      </c>
    </row>
    <row r="13" spans="1:1" ht="14.45" x14ac:dyDescent="0.3">
      <c r="A13" t="str">
        <f>References!W14</f>
        <v>\bibitem{} }. \textit{}</v>
      </c>
    </row>
    <row r="14" spans="1:1" ht="14.45" x14ac:dyDescent="0.3">
      <c r="A14" t="str">
        <f>References!W15</f>
        <v>\bibitem{} }. \textit{}</v>
      </c>
    </row>
    <row r="15" spans="1:1" x14ac:dyDescent="0.25">
      <c r="A15" t="str">
        <f>References!W16</f>
        <v>\bibitem{} }. \textit{}</v>
      </c>
    </row>
    <row r="16" spans="1:1" x14ac:dyDescent="0.25">
      <c r="A16" t="str">
        <f>References!W17</f>
        <v>\bibitem{} }. \textit{}</v>
      </c>
    </row>
    <row r="17" spans="1:1" x14ac:dyDescent="0.25">
      <c r="A17" t="str">
        <f>References!W18</f>
        <v>\bibitem{} }. \textit{}</v>
      </c>
    </row>
    <row r="18" spans="1:1" x14ac:dyDescent="0.25">
      <c r="A18" t="str">
        <f>References!W19</f>
        <v>\bibitem{} }. \textit{}</v>
      </c>
    </row>
    <row r="19" spans="1:1" x14ac:dyDescent="0.25">
      <c r="A19" t="str">
        <f>References!W20</f>
        <v>\bibitem{} }. \textit{}</v>
      </c>
    </row>
    <row r="20" spans="1:1" x14ac:dyDescent="0.25">
      <c r="A20" t="str">
        <f>References!W21</f>
        <v>\bibitem{} }. \textit{}</v>
      </c>
    </row>
    <row r="21" spans="1:1" x14ac:dyDescent="0.25">
      <c r="A21" t="str">
        <f>References!W22</f>
        <v>\bibitem{} }. \textit{}</v>
      </c>
    </row>
    <row r="22" spans="1:1" x14ac:dyDescent="0.25">
      <c r="A22" t="str">
        <f>References!W23</f>
        <v>\bibitem{} }. \textit{}</v>
      </c>
    </row>
    <row r="23" spans="1:1" x14ac:dyDescent="0.25">
      <c r="A23" t="str">
        <f>References!W24</f>
        <v>\bibitem{} }. \textit{}</v>
      </c>
    </row>
    <row r="24" spans="1:1" x14ac:dyDescent="0.25">
      <c r="A24" t="str">
        <f>References!W25</f>
        <v>\bibitem{} }. \textit{}</v>
      </c>
    </row>
    <row r="25" spans="1:1" x14ac:dyDescent="0.25">
      <c r="A25" t="str">
        <f>References!W26</f>
        <v>\bibitem{} }. \textit{}</v>
      </c>
    </row>
    <row r="26" spans="1:1" x14ac:dyDescent="0.25">
      <c r="A26" t="str">
        <f>References!W27</f>
        <v>\bibitem{} }. \textit{}</v>
      </c>
    </row>
    <row r="27" spans="1:1" x14ac:dyDescent="0.25">
      <c r="A27" t="str">
        <f>References!W28</f>
        <v>\bibitem{} }. \textit{}</v>
      </c>
    </row>
    <row r="28" spans="1:1" x14ac:dyDescent="0.25">
      <c r="A28" t="str">
        <f>References!W29</f>
        <v>\bibitem{} }. \textit{}</v>
      </c>
    </row>
    <row r="29" spans="1:1" x14ac:dyDescent="0.25">
      <c r="A29" t="str">
        <f>References!W30</f>
        <v>\bibitem{} }. \textit{}</v>
      </c>
    </row>
    <row r="30" spans="1:1" x14ac:dyDescent="0.25">
      <c r="A30" t="str">
        <f>References!W31</f>
        <v>\bibitem{} }. \textit{}</v>
      </c>
    </row>
    <row r="31" spans="1:1" x14ac:dyDescent="0.25">
      <c r="A31" t="str">
        <f>References!W32</f>
        <v>\bibitem{} }. \textit{}</v>
      </c>
    </row>
    <row r="32" spans="1:1" x14ac:dyDescent="0.25">
      <c r="A32" t="str">
        <f>References!W33</f>
        <v>\bibitem{} }. \textit{}</v>
      </c>
    </row>
    <row r="33" spans="1:1" x14ac:dyDescent="0.25">
      <c r="A33" t="str">
        <f>References!W34</f>
        <v>\bibitem{} }. \textit{}</v>
      </c>
    </row>
    <row r="34" spans="1:1" x14ac:dyDescent="0.25">
      <c r="A34" t="str">
        <f>References!W35</f>
        <v>\bibitem{} }. \textit{}</v>
      </c>
    </row>
    <row r="35" spans="1:1" x14ac:dyDescent="0.25">
      <c r="A35" t="str">
        <f>References!W36</f>
        <v>\bibitem{} }. \textit{}</v>
      </c>
    </row>
    <row r="36" spans="1:1" x14ac:dyDescent="0.25">
      <c r="A36" t="str">
        <f>References!W37</f>
        <v>\bibitem{} }. \textit{}</v>
      </c>
    </row>
    <row r="37" spans="1:1" x14ac:dyDescent="0.25">
      <c r="A37" t="str">
        <f>References!W38</f>
        <v>\bibitem{} }. \textit{}</v>
      </c>
    </row>
    <row r="38" spans="1:1" x14ac:dyDescent="0.25">
      <c r="A38" t="str">
        <f>References!W39</f>
        <v>\bibitem{} }. \textit{}</v>
      </c>
    </row>
    <row r="39" spans="1:1" x14ac:dyDescent="0.25">
      <c r="A39" t="str">
        <f>References!W40</f>
        <v>\bibitem{} }. \textit{}</v>
      </c>
    </row>
    <row r="40" spans="1:1" x14ac:dyDescent="0.25">
      <c r="A40" t="str">
        <f>References!W41</f>
        <v>\bibitem{} }. \textit{}</v>
      </c>
    </row>
    <row r="41" spans="1:1" x14ac:dyDescent="0.25">
      <c r="A41" t="str">
        <f>References!W42</f>
        <v>\bibitem{} }. \textit{}</v>
      </c>
    </row>
    <row r="42" spans="1:1" x14ac:dyDescent="0.25">
      <c r="A42" t="str">
        <f>References!W43</f>
        <v>\bibitem{} }. \textit{}</v>
      </c>
    </row>
    <row r="43" spans="1:1" x14ac:dyDescent="0.25">
      <c r="A43" t="str">
        <f>References!W44</f>
        <v>\bibitem{} }. \textit{}</v>
      </c>
    </row>
    <row r="44" spans="1:1" x14ac:dyDescent="0.25">
      <c r="A44" t="str">
        <f>References!W45</f>
        <v>\bibitem{} }. \textit{}</v>
      </c>
    </row>
    <row r="45" spans="1:1" x14ac:dyDescent="0.25">
      <c r="A45" t="str">
        <f>References!W46</f>
        <v>\bibitem{} }. \textit{}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6"/>
  <sheetViews>
    <sheetView workbookViewId="0">
      <selection activeCell="E12" sqref="E12"/>
    </sheetView>
  </sheetViews>
  <sheetFormatPr defaultRowHeight="15" x14ac:dyDescent="0.25"/>
  <sheetData>
    <row r="1" spans="1:23" ht="14.45" x14ac:dyDescent="0.3">
      <c r="F1" s="3" t="s">
        <v>8</v>
      </c>
      <c r="H1" s="3" t="s">
        <v>9</v>
      </c>
      <c r="I1" s="3"/>
      <c r="K1" s="3" t="s">
        <v>19</v>
      </c>
      <c r="M1" s="3" t="s">
        <v>10</v>
      </c>
      <c r="O1" s="3" t="s">
        <v>11</v>
      </c>
      <c r="Q1" t="s">
        <v>17</v>
      </c>
      <c r="S1" t="s">
        <v>18</v>
      </c>
      <c r="V1" s="2" t="s">
        <v>25</v>
      </c>
      <c r="W1" t="s">
        <v>20</v>
      </c>
    </row>
    <row r="2" spans="1:23" ht="14.45" x14ac:dyDescent="0.3">
      <c r="A2" t="s">
        <v>99</v>
      </c>
      <c r="B2" t="s">
        <v>100</v>
      </c>
      <c r="C2" t="str">
        <f t="shared" ref="C2:C46" si="0">CONCATENATE(H2,I2,", ",K2)</f>
        <v xml:space="preserve"> Aceves-Pina, E. \textit{et al}, 1979</v>
      </c>
      <c r="D2" t="s">
        <v>101</v>
      </c>
      <c r="E2" t="s">
        <v>98</v>
      </c>
      <c r="F2">
        <v>33</v>
      </c>
      <c r="G2" t="s">
        <v>15</v>
      </c>
      <c r="H2" t="s">
        <v>123</v>
      </c>
      <c r="I2" s="1" t="s">
        <v>114</v>
      </c>
      <c r="J2" s="1" t="str">
        <f t="shared" ref="J2:J46" si="1">IF(K2="",""," (")</f>
        <v xml:space="preserve"> (</v>
      </c>
      <c r="K2">
        <v>1979</v>
      </c>
      <c r="L2" t="str">
        <f t="shared" ref="L2:L46" si="2">IF(K2="","",") ")</f>
        <v xml:space="preserve">) </v>
      </c>
      <c r="M2" t="s">
        <v>122</v>
      </c>
      <c r="N2" t="s">
        <v>90</v>
      </c>
      <c r="O2" t="s">
        <v>124</v>
      </c>
      <c r="P2" t="str">
        <f>IF(Q2="","}","} \textbf{")</f>
        <v>} \textbf{</v>
      </c>
      <c r="Q2">
        <v>206</v>
      </c>
      <c r="R2" t="str">
        <f t="shared" ref="R2:R46" si="3">IF(S2="","","(")</f>
        <v>(</v>
      </c>
      <c r="S2">
        <v>4414</v>
      </c>
      <c r="T2" t="str">
        <f t="shared" ref="T2:T46" si="4">IF(S2="","",")")</f>
        <v>)</v>
      </c>
      <c r="U2" t="str">
        <f>IF(Q2="","","}, ")</f>
        <v xml:space="preserve">}, </v>
      </c>
      <c r="V2" s="2" t="s">
        <v>125</v>
      </c>
      <c r="W2" t="str">
        <f t="shared" ref="W2:W46" si="5">CONCATENATE(A2,E2,F2,G2,H2,I2,J2,K2,L2,M2,N2,O2,P2,Q2,R2,S2,T2,U2,V2)</f>
        <v>\bibitem{33}  Aceves-Pina, E. \textit{et al} (1979) Learning in Normal and Mutant Drosophila Larvae. \textit{Science} \textbf{206(4414)}, 93-96</v>
      </c>
    </row>
    <row r="3" spans="1:23" ht="14.45" x14ac:dyDescent="0.3">
      <c r="A3" t="s">
        <v>99</v>
      </c>
      <c r="B3" t="s">
        <v>100</v>
      </c>
      <c r="C3" t="str">
        <f t="shared" si="0"/>
        <v>Birch, L. C. and Battaglia, B., 1957</v>
      </c>
      <c r="D3" t="s">
        <v>101</v>
      </c>
      <c r="E3" t="s">
        <v>98</v>
      </c>
      <c r="F3">
        <v>1</v>
      </c>
      <c r="G3" t="s">
        <v>15</v>
      </c>
      <c r="H3" t="s">
        <v>55</v>
      </c>
      <c r="J3" s="1" t="str">
        <f t="shared" si="1"/>
        <v xml:space="preserve"> (</v>
      </c>
      <c r="K3">
        <v>1957</v>
      </c>
      <c r="L3" t="str">
        <f t="shared" si="2"/>
        <v xml:space="preserve">) </v>
      </c>
      <c r="M3" t="s">
        <v>54</v>
      </c>
      <c r="N3" t="s">
        <v>90</v>
      </c>
      <c r="O3" t="s">
        <v>66</v>
      </c>
      <c r="P3" t="str">
        <f t="shared" ref="P3:P46" si="6">IF(Q3="","}","} \textbf{")</f>
        <v>} \textbf{</v>
      </c>
      <c r="Q3">
        <v>38</v>
      </c>
      <c r="R3" t="str">
        <f t="shared" si="3"/>
        <v>(</v>
      </c>
      <c r="S3">
        <v>1</v>
      </c>
      <c r="T3" t="str">
        <f t="shared" si="4"/>
        <v>)</v>
      </c>
      <c r="U3" t="str">
        <f t="shared" ref="U3:U46" si="7">IF(Q3="","","}, ")</f>
        <v xml:space="preserve">}, </v>
      </c>
      <c r="V3" s="2" t="s">
        <v>58</v>
      </c>
      <c r="W3" t="str">
        <f t="shared" si="5"/>
        <v>\bibitem{1} Birch, L. C. and Battaglia, B. (1957) The Abundance of Drosophila Willistoni in Relation to Food in Natural Populations. \textit{Ecology} \textbf{38(1)}, 165-166</v>
      </c>
    </row>
    <row r="4" spans="1:23" ht="14.45" x14ac:dyDescent="0.3">
      <c r="A4" t="s">
        <v>99</v>
      </c>
      <c r="B4" t="s">
        <v>100</v>
      </c>
      <c r="C4" t="str">
        <f t="shared" si="0"/>
        <v>Cobb, M., 1999</v>
      </c>
      <c r="D4" t="s">
        <v>101</v>
      </c>
      <c r="E4" t="s">
        <v>98</v>
      </c>
      <c r="F4">
        <v>29</v>
      </c>
      <c r="G4" t="s">
        <v>15</v>
      </c>
      <c r="H4" s="1" t="s">
        <v>108</v>
      </c>
      <c r="J4" s="1" t="str">
        <f t="shared" si="1"/>
        <v xml:space="preserve"> (</v>
      </c>
      <c r="K4">
        <v>1999</v>
      </c>
      <c r="L4" t="str">
        <f t="shared" si="2"/>
        <v xml:space="preserve">) </v>
      </c>
      <c r="M4" t="s">
        <v>107</v>
      </c>
      <c r="N4" t="s">
        <v>90</v>
      </c>
      <c r="O4" t="s">
        <v>109</v>
      </c>
      <c r="P4" t="str">
        <f t="shared" si="6"/>
        <v>} \textbf{</v>
      </c>
      <c r="Q4">
        <v>74</v>
      </c>
      <c r="R4" t="str">
        <f t="shared" si="3"/>
        <v/>
      </c>
      <c r="T4" t="str">
        <f t="shared" si="4"/>
        <v/>
      </c>
      <c r="U4" t="str">
        <f t="shared" si="7"/>
        <v xml:space="preserve">}, </v>
      </c>
      <c r="V4" s="2" t="s">
        <v>147</v>
      </c>
      <c r="W4" t="str">
        <f t="shared" si="5"/>
        <v xml:space="preserve">\bibitem{29} Cobb, M. (1999) What and how do maggots smell?. \textit{Biology Review} \textbf{74}, 425-459 </v>
      </c>
    </row>
    <row r="5" spans="1:23" ht="14.45" x14ac:dyDescent="0.3">
      <c r="A5" t="s">
        <v>99</v>
      </c>
      <c r="B5" t="s">
        <v>100</v>
      </c>
      <c r="C5" t="str">
        <f t="shared" si="0"/>
        <v>Coyne, J. A. \textit{et al}, 2004</v>
      </c>
      <c r="D5" t="s">
        <v>101</v>
      </c>
      <c r="E5" t="s">
        <v>98</v>
      </c>
      <c r="F5">
        <v>2</v>
      </c>
      <c r="G5" t="s">
        <v>15</v>
      </c>
      <c r="H5" s="1" t="s">
        <v>73</v>
      </c>
      <c r="I5" s="1" t="s">
        <v>114</v>
      </c>
      <c r="J5" s="1" t="str">
        <f t="shared" si="1"/>
        <v xml:space="preserve"> (</v>
      </c>
      <c r="K5">
        <v>2004</v>
      </c>
      <c r="L5" t="str">
        <f t="shared" si="2"/>
        <v xml:space="preserve">) </v>
      </c>
      <c r="M5" t="s">
        <v>45</v>
      </c>
      <c r="N5" t="s">
        <v>90</v>
      </c>
      <c r="O5" t="s">
        <v>3</v>
      </c>
      <c r="P5" t="str">
        <f t="shared" si="6"/>
        <v>} \textbf{</v>
      </c>
      <c r="Q5">
        <v>84</v>
      </c>
      <c r="R5" t="str">
        <f t="shared" si="3"/>
        <v/>
      </c>
      <c r="T5" t="str">
        <f t="shared" si="4"/>
        <v/>
      </c>
      <c r="U5" t="str">
        <f t="shared" si="7"/>
        <v xml:space="preserve">}, </v>
      </c>
      <c r="V5" s="2" t="s">
        <v>28</v>
      </c>
      <c r="W5" t="str">
        <f t="shared" si="5"/>
        <v>\bibitem{2} Coyne, J. A. \textit{et al} (2004) Genetic studies of two sister species in the Drosophila melanogaster subgroup, D. yakuba and D. santomea. \textit{Genetical Research. } \textbf{84}, 11-26</v>
      </c>
    </row>
    <row r="6" spans="1:23" ht="14.45" x14ac:dyDescent="0.3">
      <c r="A6" t="s">
        <v>99</v>
      </c>
      <c r="B6" t="s">
        <v>100</v>
      </c>
      <c r="C6" t="str">
        <f t="shared" si="0"/>
        <v>Dekker, T. \textit{et al}, 2006</v>
      </c>
      <c r="D6" t="s">
        <v>101</v>
      </c>
      <c r="E6" t="s">
        <v>98</v>
      </c>
      <c r="F6">
        <v>28</v>
      </c>
      <c r="G6" t="s">
        <v>15</v>
      </c>
      <c r="H6" s="1" t="s">
        <v>105</v>
      </c>
      <c r="I6" s="1" t="s">
        <v>114</v>
      </c>
      <c r="J6" s="1" t="str">
        <f t="shared" si="1"/>
        <v xml:space="preserve"> (</v>
      </c>
      <c r="K6">
        <v>2006</v>
      </c>
      <c r="L6" t="str">
        <f t="shared" si="2"/>
        <v xml:space="preserve">) </v>
      </c>
      <c r="M6" t="s">
        <v>104</v>
      </c>
      <c r="N6" t="s">
        <v>90</v>
      </c>
      <c r="O6" t="s">
        <v>5</v>
      </c>
      <c r="P6" t="str">
        <f t="shared" si="6"/>
        <v>} \textbf{</v>
      </c>
      <c r="Q6">
        <v>16</v>
      </c>
      <c r="R6" t="str">
        <f t="shared" si="3"/>
        <v/>
      </c>
      <c r="T6" t="str">
        <f t="shared" si="4"/>
        <v/>
      </c>
      <c r="U6" t="str">
        <f t="shared" si="7"/>
        <v xml:space="preserve">}, </v>
      </c>
      <c r="V6" s="2" t="s">
        <v>106</v>
      </c>
      <c r="W6" t="str">
        <f t="shared" si="5"/>
        <v>\bibitem{28} Dekker, T. \textit{et al} (2006) Olfactory Shifts Parallel Superspecialism for Toxic Fruit in Drosophila melanogaster Sibling, D. sechellia. \textit{Current Biology. } \textbf{16}, 101-109</v>
      </c>
    </row>
    <row r="7" spans="1:23" ht="14.45" x14ac:dyDescent="0.3">
      <c r="A7" t="s">
        <v>99</v>
      </c>
      <c r="B7" t="s">
        <v>100</v>
      </c>
      <c r="C7" t="str">
        <f t="shared" si="0"/>
        <v>Farine, J.P. \textit{et al}, 1996</v>
      </c>
      <c r="D7" t="s">
        <v>101</v>
      </c>
      <c r="E7" t="s">
        <v>98</v>
      </c>
      <c r="F7">
        <v>3</v>
      </c>
      <c r="G7" t="s">
        <v>15</v>
      </c>
      <c r="H7" s="1" t="s">
        <v>77</v>
      </c>
      <c r="I7" s="1" t="s">
        <v>114</v>
      </c>
      <c r="J7" s="1" t="str">
        <f t="shared" si="1"/>
        <v xml:space="preserve"> (</v>
      </c>
      <c r="K7">
        <v>1996</v>
      </c>
      <c r="L7" t="str">
        <f t="shared" si="2"/>
        <v xml:space="preserve">) </v>
      </c>
      <c r="M7" t="s">
        <v>61</v>
      </c>
      <c r="N7" t="s">
        <v>90</v>
      </c>
      <c r="O7" t="s">
        <v>7</v>
      </c>
      <c r="P7" t="str">
        <f t="shared" si="6"/>
        <v>} \textbf{</v>
      </c>
      <c r="Q7">
        <v>41</v>
      </c>
      <c r="R7" t="str">
        <f t="shared" si="3"/>
        <v>(</v>
      </c>
      <c r="S7">
        <v>2</v>
      </c>
      <c r="T7" t="str">
        <f t="shared" si="4"/>
        <v>)</v>
      </c>
      <c r="U7" t="str">
        <f t="shared" si="7"/>
        <v xml:space="preserve">}, </v>
      </c>
      <c r="V7" s="2" t="s">
        <v>33</v>
      </c>
      <c r="W7" t="str">
        <f t="shared" si="5"/>
        <v>\bibitem{3} Farine, J.P. \textit{et al} (1996) Volatile components of ripe fruits of Morinda citrifolia and their effects on Drosophila. \textit{Phytochemtstry. } \textbf{41(2)}, 433-438</v>
      </c>
    </row>
    <row r="8" spans="1:23" ht="14.45" x14ac:dyDescent="0.3">
      <c r="A8" t="s">
        <v>99</v>
      </c>
      <c r="B8" t="s">
        <v>100</v>
      </c>
      <c r="C8" t="str">
        <f t="shared" si="0"/>
        <v>Fogleman, J.C. and Danielson, P.B., 2001</v>
      </c>
      <c r="D8" t="s">
        <v>101</v>
      </c>
      <c r="E8" t="s">
        <v>98</v>
      </c>
      <c r="F8">
        <v>4</v>
      </c>
      <c r="G8" t="s">
        <v>15</v>
      </c>
      <c r="H8" t="s">
        <v>92</v>
      </c>
      <c r="I8" s="1"/>
      <c r="J8" s="1" t="str">
        <f t="shared" si="1"/>
        <v xml:space="preserve"> (</v>
      </c>
      <c r="K8">
        <v>2001</v>
      </c>
      <c r="L8" t="str">
        <f t="shared" si="2"/>
        <v xml:space="preserve">) </v>
      </c>
      <c r="M8" t="s">
        <v>91</v>
      </c>
      <c r="N8" t="s">
        <v>90</v>
      </c>
      <c r="P8" t="str">
        <f t="shared" si="6"/>
        <v>}</v>
      </c>
      <c r="R8" t="str">
        <f t="shared" si="3"/>
        <v/>
      </c>
      <c r="T8" t="str">
        <f t="shared" si="4"/>
        <v/>
      </c>
      <c r="U8" t="str">
        <f t="shared" si="7"/>
        <v/>
      </c>
      <c r="V8" s="2"/>
      <c r="W8" t="str">
        <f t="shared" si="5"/>
        <v>\bibitem{4} Fogleman, J.C. and Danielson, P.B. (2001) Chemical Interactions in the Cactus-Microorganism-Drosophila Model System of the Sonoran Desert. \textit{}</v>
      </c>
    </row>
    <row r="9" spans="1:23" ht="14.45" x14ac:dyDescent="0.3">
      <c r="A9" t="s">
        <v>99</v>
      </c>
      <c r="B9" t="s">
        <v>100</v>
      </c>
      <c r="C9" t="str">
        <f t="shared" si="0"/>
        <v>Gardiner, A. \textit{et al}, 2008</v>
      </c>
      <c r="D9" t="s">
        <v>101</v>
      </c>
      <c r="E9" t="s">
        <v>98</v>
      </c>
      <c r="F9">
        <v>5</v>
      </c>
      <c r="G9" t="s">
        <v>15</v>
      </c>
      <c r="H9" t="s">
        <v>83</v>
      </c>
      <c r="I9" s="1" t="s">
        <v>114</v>
      </c>
      <c r="J9" s="1" t="str">
        <f t="shared" si="1"/>
        <v xml:space="preserve"> (</v>
      </c>
      <c r="K9">
        <v>2008</v>
      </c>
      <c r="L9" t="str">
        <f t="shared" si="2"/>
        <v xml:space="preserve">) </v>
      </c>
      <c r="M9" t="s">
        <v>70</v>
      </c>
      <c r="N9" t="s">
        <v>90</v>
      </c>
      <c r="O9" t="s">
        <v>84</v>
      </c>
      <c r="P9" t="str">
        <f t="shared" si="6"/>
        <v>} \textbf{</v>
      </c>
      <c r="Q9">
        <v>17</v>
      </c>
      <c r="R9" t="str">
        <f t="shared" si="3"/>
        <v/>
      </c>
      <c r="T9" t="str">
        <f t="shared" si="4"/>
        <v/>
      </c>
      <c r="U9" t="str">
        <f t="shared" si="7"/>
        <v xml:space="preserve">}, </v>
      </c>
      <c r="V9" s="2" t="s">
        <v>148</v>
      </c>
      <c r="W9" t="str">
        <f t="shared" si="5"/>
        <v>\bibitem{5} Gardiner, A. \textit{et al} (2008) Drosophila chemoreceptor gene evolution: selection, specialization and genome size. \textit{Molecular Ecology} \textbf{17}, 1648-1657</v>
      </c>
    </row>
    <row r="10" spans="1:23" ht="14.45" x14ac:dyDescent="0.3">
      <c r="A10" t="s">
        <v>99</v>
      </c>
      <c r="B10" t="s">
        <v>100</v>
      </c>
      <c r="C10" t="str">
        <f t="shared" si="0"/>
        <v>Gerber, B. and Stocker, R.F., 2007</v>
      </c>
      <c r="D10" t="s">
        <v>101</v>
      </c>
      <c r="E10" t="s">
        <v>98</v>
      </c>
      <c r="F10">
        <v>6</v>
      </c>
      <c r="G10" t="s">
        <v>15</v>
      </c>
      <c r="H10" t="s">
        <v>57</v>
      </c>
      <c r="J10" s="1" t="str">
        <f t="shared" si="1"/>
        <v xml:space="preserve"> (</v>
      </c>
      <c r="K10">
        <v>2007</v>
      </c>
      <c r="L10" t="str">
        <f t="shared" si="2"/>
        <v xml:space="preserve">) </v>
      </c>
      <c r="M10" t="s">
        <v>49</v>
      </c>
      <c r="N10" t="s">
        <v>90</v>
      </c>
      <c r="O10" t="s">
        <v>51</v>
      </c>
      <c r="P10" t="str">
        <f t="shared" si="6"/>
        <v>} \textbf{</v>
      </c>
      <c r="Q10">
        <v>32</v>
      </c>
      <c r="R10" t="str">
        <f t="shared" si="3"/>
        <v/>
      </c>
      <c r="T10" t="str">
        <f t="shared" si="4"/>
        <v/>
      </c>
      <c r="U10" t="str">
        <f t="shared" si="7"/>
        <v xml:space="preserve">}, </v>
      </c>
      <c r="V10" s="2" t="s">
        <v>50</v>
      </c>
      <c r="W10" t="str">
        <f t="shared" si="5"/>
        <v>\bibitem{6} Gerber, B. and Stocker, R.F. (2007) The Drosophila Larva as a Model for Studying Chemosensation and Chemosensory Learning: A Review. \textit{Chem. Senses.} \textbf{32}, 65-89</v>
      </c>
    </row>
    <row r="11" spans="1:23" x14ac:dyDescent="0.25">
      <c r="A11" t="s">
        <v>99</v>
      </c>
      <c r="B11" t="s">
        <v>100</v>
      </c>
      <c r="C11" t="str">
        <f t="shared" si="0"/>
        <v>Guo, S. and Kim, J., 2007</v>
      </c>
      <c r="D11" t="s">
        <v>101</v>
      </c>
      <c r="E11" t="s">
        <v>98</v>
      </c>
      <c r="F11">
        <v>7</v>
      </c>
      <c r="G11" t="s">
        <v>15</v>
      </c>
      <c r="H11" s="1" t="s">
        <v>56</v>
      </c>
      <c r="I11" s="1"/>
      <c r="J11" s="1" t="str">
        <f t="shared" si="1"/>
        <v xml:space="preserve"> (</v>
      </c>
      <c r="K11">
        <v>2007</v>
      </c>
      <c r="L11" t="str">
        <f t="shared" si="2"/>
        <v xml:space="preserve">) </v>
      </c>
      <c r="M11" t="s">
        <v>44</v>
      </c>
      <c r="N11" t="s">
        <v>90</v>
      </c>
      <c r="O11" t="s">
        <v>1</v>
      </c>
      <c r="P11" t="str">
        <f t="shared" si="6"/>
        <v>} \textbf{</v>
      </c>
      <c r="Q11">
        <v>24</v>
      </c>
      <c r="R11" t="str">
        <f t="shared" si="3"/>
        <v>(</v>
      </c>
      <c r="S11">
        <v>5</v>
      </c>
      <c r="T11" t="str">
        <f t="shared" si="4"/>
        <v>)</v>
      </c>
      <c r="U11" t="str">
        <f t="shared" si="7"/>
        <v xml:space="preserve">}, </v>
      </c>
      <c r="V11" s="2" t="s">
        <v>26</v>
      </c>
      <c r="W11" t="str">
        <f t="shared" si="5"/>
        <v>\bibitem{7} Guo, S. and Kim, J. (2007) Molecular Evolution of Drosophila Odorant Receptor Genes. \textit{Mol. Biol. } \textbf{24(5)}, 1198-1207</v>
      </c>
    </row>
    <row r="12" spans="1:23" x14ac:dyDescent="0.25">
      <c r="A12" t="s">
        <v>99</v>
      </c>
      <c r="B12" t="s">
        <v>100</v>
      </c>
      <c r="C12" t="str">
        <f t="shared" si="0"/>
        <v>Hallem, E.A. \textit{et al}, 2004</v>
      </c>
      <c r="D12" t="s">
        <v>101</v>
      </c>
      <c r="E12" t="s">
        <v>98</v>
      </c>
      <c r="F12">
        <v>8</v>
      </c>
      <c r="G12" t="s">
        <v>15</v>
      </c>
      <c r="H12" t="s">
        <v>94</v>
      </c>
      <c r="I12" s="1" t="s">
        <v>114</v>
      </c>
      <c r="J12" s="1" t="str">
        <f t="shared" si="1"/>
        <v xml:space="preserve"> (</v>
      </c>
      <c r="K12">
        <v>2004</v>
      </c>
      <c r="L12" t="str">
        <f t="shared" si="2"/>
        <v xml:space="preserve">) </v>
      </c>
      <c r="M12" t="s">
        <v>93</v>
      </c>
      <c r="N12" t="s">
        <v>90</v>
      </c>
      <c r="O12" t="s">
        <v>22</v>
      </c>
      <c r="P12" t="str">
        <f t="shared" si="6"/>
        <v>} \textbf{</v>
      </c>
      <c r="Q12">
        <v>117</v>
      </c>
      <c r="R12" t="str">
        <f t="shared" si="3"/>
        <v/>
      </c>
      <c r="T12" t="str">
        <f t="shared" si="4"/>
        <v/>
      </c>
      <c r="U12" t="str">
        <f t="shared" si="7"/>
        <v xml:space="preserve">}, </v>
      </c>
      <c r="V12" s="2" t="s">
        <v>145</v>
      </c>
      <c r="W12" t="str">
        <f t="shared" si="5"/>
        <v>\bibitem{8} Hallem, E.A. \textit{et al} (2004) The Molecular Basis of Odor Coding in the Drosophila Antenna. \textit{Cell} \textbf{117}, 965-979</v>
      </c>
    </row>
    <row r="13" spans="1:23" x14ac:dyDescent="0.25">
      <c r="A13" t="s">
        <v>99</v>
      </c>
      <c r="B13" t="s">
        <v>100</v>
      </c>
      <c r="C13" t="str">
        <f t="shared" si="0"/>
        <v>Hallem, E.A. and Carlson, J.R., 2006</v>
      </c>
      <c r="D13" t="s">
        <v>101</v>
      </c>
      <c r="E13" t="s">
        <v>98</v>
      </c>
      <c r="F13">
        <v>9</v>
      </c>
      <c r="G13" t="s">
        <v>15</v>
      </c>
      <c r="H13" t="s">
        <v>96</v>
      </c>
      <c r="J13" s="1" t="str">
        <f t="shared" si="1"/>
        <v xml:space="preserve"> (</v>
      </c>
      <c r="K13">
        <v>2006</v>
      </c>
      <c r="L13" t="str">
        <f t="shared" si="2"/>
        <v xml:space="preserve">) </v>
      </c>
      <c r="M13" t="s">
        <v>95</v>
      </c>
      <c r="N13" t="s">
        <v>90</v>
      </c>
      <c r="O13" t="s">
        <v>22</v>
      </c>
      <c r="P13" t="str">
        <f t="shared" si="6"/>
        <v>} \textbf{</v>
      </c>
      <c r="Q13">
        <v>125</v>
      </c>
      <c r="R13" t="str">
        <f t="shared" si="3"/>
        <v/>
      </c>
      <c r="T13" t="str">
        <f t="shared" si="4"/>
        <v/>
      </c>
      <c r="U13" t="str">
        <f t="shared" si="7"/>
        <v xml:space="preserve">}, </v>
      </c>
      <c r="V13" s="2" t="s">
        <v>97</v>
      </c>
      <c r="W13" t="str">
        <f t="shared" si="5"/>
        <v>\bibitem{9} Hallem, E.A. and Carlson, J.R. (2006) Coding of Odors by a Receptor Repertoire. \textit{Cell} \textbf{125}, 143-160</v>
      </c>
    </row>
    <row r="14" spans="1:23" x14ac:dyDescent="0.25">
      <c r="A14" t="s">
        <v>99</v>
      </c>
      <c r="B14" t="s">
        <v>100</v>
      </c>
      <c r="C14" t="str">
        <f t="shared" si="0"/>
        <v xml:space="preserve">zhttp://www.ncbi.nlm.nih.gov/Taxonomy/, </v>
      </c>
      <c r="D14" t="s">
        <v>101</v>
      </c>
      <c r="E14" t="s">
        <v>98</v>
      </c>
      <c r="F14">
        <v>10</v>
      </c>
      <c r="G14" t="s">
        <v>15</v>
      </c>
      <c r="H14" s="1" t="s">
        <v>173</v>
      </c>
      <c r="J14" s="1" t="str">
        <f t="shared" si="1"/>
        <v/>
      </c>
      <c r="L14" t="str">
        <f t="shared" si="2"/>
        <v/>
      </c>
      <c r="N14" t="s">
        <v>90</v>
      </c>
      <c r="P14" t="str">
        <f t="shared" si="6"/>
        <v>}</v>
      </c>
      <c r="R14" t="str">
        <f t="shared" si="3"/>
        <v/>
      </c>
      <c r="T14" t="str">
        <f t="shared" si="4"/>
        <v/>
      </c>
      <c r="U14" t="str">
        <f t="shared" si="7"/>
        <v/>
      </c>
      <c r="V14" s="2"/>
      <c r="W14" t="str">
        <f t="shared" si="5"/>
        <v>\bibitem{10} zhttp://www.ncbi.nlm.nih.gov/Taxonomy/. \textit{}</v>
      </c>
    </row>
    <row r="15" spans="1:23" x14ac:dyDescent="0.25">
      <c r="A15" t="s">
        <v>99</v>
      </c>
      <c r="B15" t="s">
        <v>100</v>
      </c>
      <c r="C15" t="str">
        <f t="shared" si="0"/>
        <v xml:space="preserve">zhttp://www.uniprot.org/taxonomy/, </v>
      </c>
      <c r="D15" t="s">
        <v>101</v>
      </c>
      <c r="E15" t="s">
        <v>98</v>
      </c>
      <c r="F15">
        <v>11</v>
      </c>
      <c r="G15" t="s">
        <v>15</v>
      </c>
      <c r="H15" s="1" t="s">
        <v>174</v>
      </c>
      <c r="J15" s="1" t="str">
        <f t="shared" si="1"/>
        <v/>
      </c>
      <c r="L15" t="str">
        <f t="shared" si="2"/>
        <v/>
      </c>
      <c r="N15" t="s">
        <v>90</v>
      </c>
      <c r="P15" t="str">
        <f t="shared" si="6"/>
        <v>}</v>
      </c>
      <c r="R15" t="str">
        <f t="shared" si="3"/>
        <v/>
      </c>
      <c r="T15" t="str">
        <f t="shared" si="4"/>
        <v/>
      </c>
      <c r="U15" t="str">
        <f t="shared" si="7"/>
        <v/>
      </c>
      <c r="V15" s="2"/>
      <c r="W15" t="str">
        <f t="shared" si="5"/>
        <v>\bibitem{11} zhttp://www.uniprot.org/taxonomy/. \textit{}</v>
      </c>
    </row>
    <row r="16" spans="1:23" x14ac:dyDescent="0.25">
      <c r="A16" t="s">
        <v>99</v>
      </c>
      <c r="B16" t="s">
        <v>100</v>
      </c>
      <c r="C16" t="str">
        <f t="shared" si="0"/>
        <v>Idstein, H. \textit{et al}, 1985</v>
      </c>
      <c r="D16" t="s">
        <v>101</v>
      </c>
      <c r="E16" t="s">
        <v>98</v>
      </c>
      <c r="F16">
        <v>12</v>
      </c>
      <c r="G16" t="s">
        <v>15</v>
      </c>
      <c r="H16" s="1" t="s">
        <v>76</v>
      </c>
      <c r="I16" s="1" t="s">
        <v>114</v>
      </c>
      <c r="J16" s="1" t="str">
        <f t="shared" si="1"/>
        <v xml:space="preserve"> (</v>
      </c>
      <c r="K16">
        <v>1985</v>
      </c>
      <c r="L16" t="str">
        <f t="shared" si="2"/>
        <v xml:space="preserve">) </v>
      </c>
      <c r="M16" t="s">
        <v>62</v>
      </c>
      <c r="N16" t="s">
        <v>90</v>
      </c>
      <c r="O16" t="s">
        <v>64</v>
      </c>
      <c r="P16" t="str">
        <f t="shared" si="6"/>
        <v>} \textbf{</v>
      </c>
      <c r="Q16">
        <v>33</v>
      </c>
      <c r="R16" t="str">
        <f t="shared" si="3"/>
        <v>(</v>
      </c>
      <c r="S16">
        <v>1</v>
      </c>
      <c r="T16" t="str">
        <f t="shared" si="4"/>
        <v>)</v>
      </c>
      <c r="U16" t="str">
        <f t="shared" si="7"/>
        <v xml:space="preserve">}, </v>
      </c>
      <c r="V16" s="2" t="s">
        <v>32</v>
      </c>
      <c r="W16" t="str">
        <f t="shared" si="5"/>
        <v>\bibitem{12} Idstein, H. \textit{et al} (1985) Volatile Constituents from Guava (Psidium guajava, L.) Fruit . \textit{FoodChem. } \textbf{33(1)}, 138-143</v>
      </c>
    </row>
    <row r="17" spans="1:23" x14ac:dyDescent="0.25">
      <c r="A17" t="s">
        <v>99</v>
      </c>
      <c r="B17" t="s">
        <v>100</v>
      </c>
      <c r="C17" t="str">
        <f t="shared" si="0"/>
        <v>Keller, A., 2007</v>
      </c>
      <c r="D17" t="s">
        <v>101</v>
      </c>
      <c r="E17" t="s">
        <v>98</v>
      </c>
      <c r="F17">
        <v>13</v>
      </c>
      <c r="G17" t="s">
        <v>15</v>
      </c>
      <c r="H17" s="1" t="s">
        <v>74</v>
      </c>
      <c r="I17" s="1"/>
      <c r="J17" s="1" t="str">
        <f t="shared" si="1"/>
        <v xml:space="preserve"> (</v>
      </c>
      <c r="K17">
        <v>2007</v>
      </c>
      <c r="L17" t="str">
        <f t="shared" si="2"/>
        <v xml:space="preserve">) </v>
      </c>
      <c r="M17" t="s">
        <v>47</v>
      </c>
      <c r="N17" t="s">
        <v>90</v>
      </c>
      <c r="O17" t="s">
        <v>5</v>
      </c>
      <c r="P17" t="str">
        <f t="shared" si="6"/>
        <v>} \textbf{</v>
      </c>
      <c r="Q17">
        <v>17</v>
      </c>
      <c r="R17" t="str">
        <f t="shared" si="3"/>
        <v>(</v>
      </c>
      <c r="S17">
        <v>5</v>
      </c>
      <c r="T17" t="str">
        <f t="shared" si="4"/>
        <v>)</v>
      </c>
      <c r="U17" t="str">
        <f t="shared" si="7"/>
        <v xml:space="preserve">}, </v>
      </c>
      <c r="V17" s="2" t="s">
        <v>30</v>
      </c>
      <c r="W17" t="str">
        <f t="shared" si="5"/>
        <v>\bibitem{13} Keller, A. (2007) Drosophila melanogaster’s history as a human commensal. \textit{Current Biology. } \textbf{17(5)}, R77-R81</v>
      </c>
    </row>
    <row r="18" spans="1:23" x14ac:dyDescent="0.25">
      <c r="A18" t="s">
        <v>99</v>
      </c>
      <c r="B18" t="s">
        <v>100</v>
      </c>
      <c r="C18" t="str">
        <f t="shared" si="0"/>
        <v>Kliman, R.M. \textit{et al}, 2000</v>
      </c>
      <c r="D18" t="s">
        <v>101</v>
      </c>
      <c r="E18" t="s">
        <v>98</v>
      </c>
      <c r="F18">
        <v>14</v>
      </c>
      <c r="G18" t="s">
        <v>15</v>
      </c>
      <c r="H18" s="1" t="s">
        <v>72</v>
      </c>
      <c r="I18" s="1" t="s">
        <v>114</v>
      </c>
      <c r="J18" s="1" t="str">
        <f t="shared" si="1"/>
        <v xml:space="preserve"> (</v>
      </c>
      <c r="K18">
        <v>2000</v>
      </c>
      <c r="L18" t="str">
        <f t="shared" si="2"/>
        <v xml:space="preserve">) </v>
      </c>
      <c r="M18" t="s">
        <v>59</v>
      </c>
      <c r="N18" t="s">
        <v>90</v>
      </c>
      <c r="O18" t="s">
        <v>4</v>
      </c>
      <c r="P18" t="str">
        <f t="shared" si="6"/>
        <v>} \textbf{</v>
      </c>
      <c r="Q18">
        <v>156</v>
      </c>
      <c r="R18" t="str">
        <f t="shared" si="3"/>
        <v/>
      </c>
      <c r="T18" t="str">
        <f t="shared" si="4"/>
        <v/>
      </c>
      <c r="U18" t="str">
        <f t="shared" si="7"/>
        <v xml:space="preserve">}, </v>
      </c>
      <c r="V18" s="2" t="s">
        <v>29</v>
      </c>
      <c r="W18" t="str">
        <f t="shared" si="5"/>
        <v>\bibitem{14} Kliman, R.M. \textit{et al} (2000) The Population Genetics of the Origin and Divergence of the Drosophila simulans Complex Species. \textit{Genetics. } \textbf{156}, 1913-1931</v>
      </c>
    </row>
    <row r="19" spans="1:23" x14ac:dyDescent="0.25">
      <c r="A19" t="s">
        <v>99</v>
      </c>
      <c r="B19" t="s">
        <v>100</v>
      </c>
      <c r="C19" t="str">
        <f t="shared" si="0"/>
        <v>Kreher, S.A. \textit{et al}, 2005</v>
      </c>
      <c r="D19" t="s">
        <v>101</v>
      </c>
      <c r="E19" t="s">
        <v>98</v>
      </c>
      <c r="F19">
        <v>15</v>
      </c>
      <c r="G19" t="s">
        <v>15</v>
      </c>
      <c r="H19" s="1" t="s">
        <v>79</v>
      </c>
      <c r="I19" s="1" t="s">
        <v>114</v>
      </c>
      <c r="J19" s="1" t="str">
        <f t="shared" si="1"/>
        <v xml:space="preserve"> (</v>
      </c>
      <c r="K19">
        <v>2005</v>
      </c>
      <c r="L19" t="str">
        <f t="shared" si="2"/>
        <v xml:space="preserve">) </v>
      </c>
      <c r="M19" t="s">
        <v>88</v>
      </c>
      <c r="N19" t="s">
        <v>90</v>
      </c>
      <c r="O19" t="s">
        <v>13</v>
      </c>
      <c r="P19" t="str">
        <f t="shared" si="6"/>
        <v>} \textbf{</v>
      </c>
      <c r="Q19">
        <v>46</v>
      </c>
      <c r="R19" t="str">
        <f t="shared" si="3"/>
        <v/>
      </c>
      <c r="T19" t="str">
        <f t="shared" si="4"/>
        <v/>
      </c>
      <c r="U19" t="str">
        <f t="shared" si="7"/>
        <v xml:space="preserve">}, </v>
      </c>
      <c r="V19" s="2" t="s">
        <v>35</v>
      </c>
      <c r="W19" t="str">
        <f t="shared" si="5"/>
        <v>\bibitem{15} Kreher, S.A. \textit{et al} (2005) The Molecular Basis of Odor Coding in the Drosophila Larva. \textit{Neuron. } \textbf{46}, 445-456</v>
      </c>
    </row>
    <row r="20" spans="1:23" x14ac:dyDescent="0.25">
      <c r="A20" t="s">
        <v>99</v>
      </c>
      <c r="B20" t="s">
        <v>100</v>
      </c>
      <c r="C20" t="str">
        <f t="shared" si="0"/>
        <v>Lachaise D. \textit{et al}, 1988</v>
      </c>
      <c r="D20" t="s">
        <v>101</v>
      </c>
      <c r="E20" t="s">
        <v>98</v>
      </c>
      <c r="F20">
        <v>16</v>
      </c>
      <c r="G20" t="s">
        <v>15</v>
      </c>
      <c r="H20" s="1" t="s">
        <v>52</v>
      </c>
      <c r="I20" s="1" t="s">
        <v>114</v>
      </c>
      <c r="J20" s="1" t="str">
        <f t="shared" si="1"/>
        <v xml:space="preserve"> (</v>
      </c>
      <c r="K20">
        <v>1988</v>
      </c>
      <c r="L20" t="str">
        <f t="shared" si="2"/>
        <v xml:space="preserve">) </v>
      </c>
      <c r="M20" t="s">
        <v>53</v>
      </c>
      <c r="N20" t="s">
        <v>90</v>
      </c>
      <c r="O20" t="s">
        <v>2</v>
      </c>
      <c r="P20" t="str">
        <f t="shared" si="6"/>
        <v>} \textbf{</v>
      </c>
      <c r="Q20">
        <v>22</v>
      </c>
      <c r="R20" t="str">
        <f t="shared" si="3"/>
        <v/>
      </c>
      <c r="T20" t="str">
        <f t="shared" si="4"/>
        <v/>
      </c>
      <c r="U20" t="str">
        <f t="shared" si="7"/>
        <v xml:space="preserve">}, </v>
      </c>
      <c r="V20" s="2" t="s">
        <v>27</v>
      </c>
      <c r="W20" t="str">
        <f t="shared" si="5"/>
        <v>\bibitem{16} Lachaise D. \textit{et al} (1988) Historical Biogeography of the Drosophila melangaster Species Subgroup. \textit{Evol. Bio.} \textbf{22}, 159-225</v>
      </c>
    </row>
    <row r="21" spans="1:23" x14ac:dyDescent="0.25">
      <c r="A21" t="s">
        <v>99</v>
      </c>
      <c r="B21" t="s">
        <v>100</v>
      </c>
      <c r="C21" t="str">
        <f t="shared" si="0"/>
        <v>Lachaise, D. \textit{et al}, 2000</v>
      </c>
      <c r="D21" t="s">
        <v>101</v>
      </c>
      <c r="E21" t="s">
        <v>98</v>
      </c>
      <c r="F21">
        <v>31</v>
      </c>
      <c r="G21" t="s">
        <v>15</v>
      </c>
      <c r="H21" t="s">
        <v>116</v>
      </c>
      <c r="I21" s="1" t="s">
        <v>114</v>
      </c>
      <c r="J21" s="1" t="str">
        <f t="shared" si="1"/>
        <v xml:space="preserve"> (</v>
      </c>
      <c r="K21">
        <v>2000</v>
      </c>
      <c r="L21" t="str">
        <f t="shared" si="2"/>
        <v xml:space="preserve">) </v>
      </c>
      <c r="M21" t="s">
        <v>115</v>
      </c>
      <c r="N21" t="s">
        <v>90</v>
      </c>
      <c r="O21" t="s">
        <v>117</v>
      </c>
      <c r="P21" t="str">
        <f t="shared" si="6"/>
        <v>} \textbf{</v>
      </c>
      <c r="Q21">
        <v>267</v>
      </c>
      <c r="R21" t="str">
        <f t="shared" si="3"/>
        <v/>
      </c>
      <c r="T21" t="str">
        <f t="shared" si="4"/>
        <v/>
      </c>
      <c r="U21" t="str">
        <f t="shared" si="7"/>
        <v xml:space="preserve">}, </v>
      </c>
      <c r="V21" s="2" t="s">
        <v>150</v>
      </c>
      <c r="W21" t="str">
        <f t="shared" si="5"/>
        <v>\bibitem{31} Lachaise, D. \textit{et al} (2000) Evolutionary  novelties  in  islands: Drosophila santomea,  a new  melanogaster  sister species  from  Sao Tome. \textit{Proc. R. Soc. Lond} \textbf{267}, 1487-1495</v>
      </c>
    </row>
    <row r="22" spans="1:23" x14ac:dyDescent="0.25">
      <c r="A22" t="s">
        <v>99</v>
      </c>
      <c r="B22" t="s">
        <v>100</v>
      </c>
      <c r="C22" t="str">
        <f t="shared" si="0"/>
        <v>Macku, C. \textit{et al}, 1987</v>
      </c>
      <c r="D22" t="s">
        <v>101</v>
      </c>
      <c r="E22" t="s">
        <v>98</v>
      </c>
      <c r="F22">
        <v>17</v>
      </c>
      <c r="G22" t="s">
        <v>15</v>
      </c>
      <c r="H22" s="1" t="s">
        <v>78</v>
      </c>
      <c r="I22" s="1" t="s">
        <v>114</v>
      </c>
      <c r="J22" s="1" t="str">
        <f t="shared" si="1"/>
        <v xml:space="preserve"> (</v>
      </c>
      <c r="K22">
        <v>1987</v>
      </c>
      <c r="L22" t="str">
        <f t="shared" si="2"/>
        <v xml:space="preserve">) </v>
      </c>
      <c r="M22" t="s">
        <v>60</v>
      </c>
      <c r="N22" t="s">
        <v>90</v>
      </c>
      <c r="O22" t="s">
        <v>12</v>
      </c>
      <c r="P22" t="str">
        <f t="shared" si="6"/>
        <v>} \textbf{</v>
      </c>
      <c r="Q22">
        <v>35</v>
      </c>
      <c r="R22" t="str">
        <f t="shared" si="3"/>
        <v/>
      </c>
      <c r="T22" t="str">
        <f t="shared" si="4"/>
        <v/>
      </c>
      <c r="U22" t="str">
        <f t="shared" si="7"/>
        <v xml:space="preserve">}, </v>
      </c>
      <c r="V22" s="2" t="s">
        <v>34</v>
      </c>
      <c r="W22" t="str">
        <f t="shared" si="5"/>
        <v>\bibitem{17} Macku, C. \textit{et al} (1987) Production of Volatiles by Ripening Bananas . \textit{Food Chem. } \textbf{35}, 845-848</v>
      </c>
    </row>
    <row r="23" spans="1:23" x14ac:dyDescent="0.25">
      <c r="A23" t="s">
        <v>99</v>
      </c>
      <c r="B23" t="s">
        <v>100</v>
      </c>
      <c r="C23" t="str">
        <f t="shared" si="0"/>
        <v>Matzkin, L.M.  \textit{et al}, 2006</v>
      </c>
      <c r="D23" t="s">
        <v>101</v>
      </c>
      <c r="E23" t="s">
        <v>98</v>
      </c>
      <c r="F23">
        <v>27</v>
      </c>
      <c r="G23" t="s">
        <v>15</v>
      </c>
      <c r="H23" s="1" t="s">
        <v>103</v>
      </c>
      <c r="I23" s="1" t="s">
        <v>114</v>
      </c>
      <c r="J23" s="1" t="str">
        <f t="shared" si="1"/>
        <v xml:space="preserve"> (</v>
      </c>
      <c r="K23">
        <v>2006</v>
      </c>
      <c r="L23" t="str">
        <f t="shared" si="2"/>
        <v xml:space="preserve">) </v>
      </c>
      <c r="M23" t="s">
        <v>102</v>
      </c>
      <c r="N23" t="s">
        <v>90</v>
      </c>
      <c r="O23" t="s">
        <v>84</v>
      </c>
      <c r="P23" t="str">
        <f t="shared" si="6"/>
        <v>} \textbf{</v>
      </c>
      <c r="Q23">
        <v>15</v>
      </c>
      <c r="R23" t="str">
        <f t="shared" si="3"/>
        <v/>
      </c>
      <c r="T23" t="str">
        <f t="shared" si="4"/>
        <v/>
      </c>
      <c r="U23" t="str">
        <f t="shared" si="7"/>
        <v xml:space="preserve">}, </v>
      </c>
      <c r="V23" s="2" t="s">
        <v>146</v>
      </c>
      <c r="W23" t="str">
        <f t="shared" si="5"/>
        <v>\bibitem{27} Matzkin, L.M.  \textit{et al} (2006) Functional genomics of cactus host shifts in Drosophila mojavensis. \textit{Molecular Ecology} \textbf{15}, 4635-4643</v>
      </c>
    </row>
    <row r="24" spans="1:23" x14ac:dyDescent="0.25">
      <c r="A24" t="s">
        <v>99</v>
      </c>
      <c r="B24" t="s">
        <v>100</v>
      </c>
      <c r="C24" t="str">
        <f t="shared" si="0"/>
        <v>Monte, P. \textit{et al}, 1989</v>
      </c>
      <c r="D24" t="s">
        <v>101</v>
      </c>
      <c r="E24" t="s">
        <v>98</v>
      </c>
      <c r="F24">
        <v>32</v>
      </c>
      <c r="G24" t="s">
        <v>15</v>
      </c>
      <c r="H24" s="1" t="s">
        <v>119</v>
      </c>
      <c r="I24" s="1" t="s">
        <v>114</v>
      </c>
      <c r="J24" s="1" t="str">
        <f t="shared" si="1"/>
        <v xml:space="preserve"> (</v>
      </c>
      <c r="K24">
        <v>1989</v>
      </c>
      <c r="L24" t="str">
        <f t="shared" si="2"/>
        <v xml:space="preserve">) </v>
      </c>
      <c r="M24" t="s">
        <v>118</v>
      </c>
      <c r="N24" t="s">
        <v>90</v>
      </c>
      <c r="O24" t="s">
        <v>120</v>
      </c>
      <c r="P24" t="str">
        <f t="shared" si="6"/>
        <v>} \textbf{</v>
      </c>
      <c r="Q24">
        <v>19</v>
      </c>
      <c r="R24" t="str">
        <f t="shared" si="3"/>
        <v>(</v>
      </c>
      <c r="S24">
        <v>2</v>
      </c>
      <c r="T24" t="str">
        <f t="shared" si="4"/>
        <v>)</v>
      </c>
      <c r="U24" t="str">
        <f t="shared" si="7"/>
        <v xml:space="preserve">}, </v>
      </c>
      <c r="V24" s="2" t="s">
        <v>121</v>
      </c>
      <c r="W24" t="str">
        <f t="shared" si="5"/>
        <v>\bibitem{32} Monte, P. \textit{et al} (1989) Characterization  of the  Larval  Olfactory  Response in Drosophila and  Its  Genetic  Basis . \textit{Behavior  Genetics} \textbf{19(2)}, 267-283</v>
      </c>
    </row>
    <row r="25" spans="1:23" x14ac:dyDescent="0.25">
      <c r="A25" t="s">
        <v>99</v>
      </c>
      <c r="B25" t="s">
        <v>100</v>
      </c>
      <c r="C25" t="str">
        <f t="shared" si="0"/>
        <v>Nozawa, M. and Nei, M., 2007</v>
      </c>
      <c r="D25" t="s">
        <v>101</v>
      </c>
      <c r="E25" t="s">
        <v>98</v>
      </c>
      <c r="F25">
        <v>18</v>
      </c>
      <c r="G25" t="s">
        <v>15</v>
      </c>
      <c r="H25" s="1" t="s">
        <v>39</v>
      </c>
      <c r="I25" s="1"/>
      <c r="J25" s="1" t="str">
        <f t="shared" si="1"/>
        <v xml:space="preserve"> (</v>
      </c>
      <c r="K25">
        <v>2007</v>
      </c>
      <c r="L25" t="str">
        <f t="shared" si="2"/>
        <v xml:space="preserve">) </v>
      </c>
      <c r="M25" t="s">
        <v>48</v>
      </c>
      <c r="N25" t="s">
        <v>90</v>
      </c>
      <c r="O25" t="s">
        <v>38</v>
      </c>
      <c r="P25" t="str">
        <f t="shared" si="6"/>
        <v>} \textbf{</v>
      </c>
      <c r="Q25">
        <v>104</v>
      </c>
      <c r="R25" t="str">
        <f t="shared" si="3"/>
        <v>(</v>
      </c>
      <c r="S25">
        <v>17</v>
      </c>
      <c r="T25" t="str">
        <f t="shared" si="4"/>
        <v>)</v>
      </c>
      <c r="U25" t="str">
        <f t="shared" si="7"/>
        <v xml:space="preserve">}, </v>
      </c>
      <c r="V25" s="2" t="s">
        <v>37</v>
      </c>
      <c r="W25" t="str">
        <f t="shared" si="5"/>
        <v>\bibitem{18} Nozawa, M. and Nei, M. (2007) Evolutionary dynamics of olfactory receptor genes in Drosophila species. \textit{PNAS.} \textbf{104(17)}, 7122-7127</v>
      </c>
    </row>
    <row r="26" spans="1:23" x14ac:dyDescent="0.25">
      <c r="A26" t="s">
        <v>99</v>
      </c>
      <c r="B26" t="s">
        <v>100</v>
      </c>
      <c r="C26" t="str">
        <f t="shared" si="0"/>
        <v>R‘Kha, S. \textit{et al}, 1991</v>
      </c>
      <c r="D26" t="s">
        <v>101</v>
      </c>
      <c r="E26" t="s">
        <v>98</v>
      </c>
      <c r="F26">
        <v>19</v>
      </c>
      <c r="G26" t="s">
        <v>15</v>
      </c>
      <c r="H26" s="1" t="s">
        <v>80</v>
      </c>
      <c r="I26" s="1" t="s">
        <v>114</v>
      </c>
      <c r="J26" s="1" t="str">
        <f t="shared" si="1"/>
        <v xml:space="preserve"> (</v>
      </c>
      <c r="K26">
        <v>1991</v>
      </c>
      <c r="L26" t="str">
        <f t="shared" si="2"/>
        <v xml:space="preserve">) </v>
      </c>
      <c r="M26" t="s">
        <v>89</v>
      </c>
      <c r="N26" t="s">
        <v>90</v>
      </c>
      <c r="O26" t="s">
        <v>14</v>
      </c>
      <c r="P26" t="str">
        <f t="shared" si="6"/>
        <v>} \textbf{</v>
      </c>
      <c r="Q26">
        <v>88</v>
      </c>
      <c r="R26" t="str">
        <f t="shared" si="3"/>
        <v/>
      </c>
      <c r="T26" t="str">
        <f t="shared" si="4"/>
        <v/>
      </c>
      <c r="U26" t="str">
        <f t="shared" si="7"/>
        <v xml:space="preserve">}, </v>
      </c>
      <c r="V26" s="2" t="s">
        <v>36</v>
      </c>
      <c r="W26" t="str">
        <f t="shared" si="5"/>
        <v>\bibitem{19} R‘Kha, S. \textit{et al} (1991) Host-plant specialization in the Drosophila melanogaster species complex: a physiological, behavioral, and genetical analysis. \textit{PNAS. } \textbf{88}, 1835-1839</v>
      </c>
    </row>
    <row r="27" spans="1:23" x14ac:dyDescent="0.25">
      <c r="A27" t="s">
        <v>99</v>
      </c>
      <c r="B27" t="s">
        <v>100</v>
      </c>
      <c r="C27" t="str">
        <f t="shared" si="0"/>
        <v>Ray, A. \textit{et al}, 2008</v>
      </c>
      <c r="D27" t="s">
        <v>101</v>
      </c>
      <c r="E27" t="s">
        <v>98</v>
      </c>
      <c r="F27">
        <v>20</v>
      </c>
      <c r="G27" t="s">
        <v>15</v>
      </c>
      <c r="H27" t="s">
        <v>82</v>
      </c>
      <c r="I27" s="1" t="s">
        <v>114</v>
      </c>
      <c r="J27" s="1" t="str">
        <f t="shared" si="1"/>
        <v xml:space="preserve"> (</v>
      </c>
      <c r="K27">
        <v>2008</v>
      </c>
      <c r="L27" t="str">
        <f t="shared" si="2"/>
        <v xml:space="preserve">) </v>
      </c>
      <c r="M27" t="s">
        <v>67</v>
      </c>
      <c r="N27" t="s">
        <v>90</v>
      </c>
      <c r="O27" t="s">
        <v>68</v>
      </c>
      <c r="P27" t="str">
        <f t="shared" si="6"/>
        <v>} \textbf{</v>
      </c>
      <c r="Q27">
        <v>6</v>
      </c>
      <c r="R27" t="str">
        <f t="shared" si="3"/>
        <v>(</v>
      </c>
      <c r="S27">
        <v>5</v>
      </c>
      <c r="T27" t="str">
        <f t="shared" si="4"/>
        <v>)</v>
      </c>
      <c r="U27" t="str">
        <f t="shared" si="7"/>
        <v xml:space="preserve">}, </v>
      </c>
      <c r="V27" s="2" t="s">
        <v>69</v>
      </c>
      <c r="W27" t="str">
        <f t="shared" si="5"/>
        <v>\bibitem{20} Ray, A. \textit{et al} (2008) A Regulatory Code for Neuron-Specific Odor Receptor Expression. \textit{PLoS Biology} \textbf{6(5)}, 1069-1083</v>
      </c>
    </row>
    <row r="28" spans="1:23" x14ac:dyDescent="0.25">
      <c r="A28" t="s">
        <v>99</v>
      </c>
      <c r="B28" t="s">
        <v>100</v>
      </c>
      <c r="C28" t="str">
        <f t="shared" si="0"/>
        <v>Robertson, H.M. \textit{et al}, 2003</v>
      </c>
      <c r="D28" t="s">
        <v>101</v>
      </c>
      <c r="E28" t="s">
        <v>98</v>
      </c>
      <c r="F28">
        <v>21</v>
      </c>
      <c r="G28" t="s">
        <v>15</v>
      </c>
      <c r="H28" t="s">
        <v>86</v>
      </c>
      <c r="I28" s="1" t="s">
        <v>114</v>
      </c>
      <c r="J28" s="1" t="str">
        <f t="shared" si="1"/>
        <v xml:space="preserve"> (</v>
      </c>
      <c r="K28">
        <v>2003</v>
      </c>
      <c r="L28" t="str">
        <f t="shared" si="2"/>
        <v xml:space="preserve">) </v>
      </c>
      <c r="M28" t="s">
        <v>85</v>
      </c>
      <c r="N28" t="s">
        <v>90</v>
      </c>
      <c r="O28" t="s">
        <v>87</v>
      </c>
      <c r="P28" t="str">
        <f t="shared" si="6"/>
        <v>} \textbf{</v>
      </c>
      <c r="Q28">
        <v>100</v>
      </c>
      <c r="R28" t="str">
        <f t="shared" si="3"/>
        <v>(</v>
      </c>
      <c r="S28">
        <v>2</v>
      </c>
      <c r="T28" t="str">
        <f t="shared" si="4"/>
        <v>)</v>
      </c>
      <c r="U28" t="str">
        <f t="shared" si="7"/>
        <v xml:space="preserve">}, </v>
      </c>
      <c r="V28" s="2" t="s">
        <v>151</v>
      </c>
      <c r="W28" t="str">
        <f t="shared" si="5"/>
        <v>\bibitem{21} Robertson, H.M. \textit{et al} (2003) Molecular Evolution of the Insect Chemoreceptor Gene Superfamily in Drosophila melanogaster. \textit{PNAS} \textbf{100(2)}, 14537-14542</v>
      </c>
    </row>
    <row r="29" spans="1:23" x14ac:dyDescent="0.25">
      <c r="A29" t="s">
        <v>99</v>
      </c>
      <c r="B29" t="s">
        <v>100</v>
      </c>
      <c r="C29" t="str">
        <f t="shared" si="0"/>
        <v>Scherer, S. , 2003</v>
      </c>
      <c r="D29" t="s">
        <v>101</v>
      </c>
      <c r="E29" t="s">
        <v>98</v>
      </c>
      <c r="F29">
        <v>34</v>
      </c>
      <c r="G29" t="s">
        <v>15</v>
      </c>
      <c r="H29" t="s">
        <v>126</v>
      </c>
      <c r="J29" s="1" t="str">
        <f t="shared" si="1"/>
        <v xml:space="preserve"> (</v>
      </c>
      <c r="K29">
        <v>2003</v>
      </c>
      <c r="L29" t="str">
        <f t="shared" si="2"/>
        <v xml:space="preserve">) </v>
      </c>
      <c r="M29" t="s">
        <v>127</v>
      </c>
      <c r="N29" t="s">
        <v>90</v>
      </c>
      <c r="O29" t="s">
        <v>128</v>
      </c>
      <c r="P29" t="str">
        <f t="shared" si="6"/>
        <v>} \textbf{</v>
      </c>
      <c r="Q29">
        <v>10</v>
      </c>
      <c r="R29" t="str">
        <f t="shared" si="3"/>
        <v/>
      </c>
      <c r="T29" t="str">
        <f t="shared" si="4"/>
        <v/>
      </c>
      <c r="U29" t="str">
        <f t="shared" si="7"/>
        <v xml:space="preserve">}, </v>
      </c>
      <c r="V29" s="2" t="s">
        <v>129</v>
      </c>
      <c r="W29" t="str">
        <f t="shared" si="5"/>
        <v>\bibitem{34} Scherer, S.  (2003) Olfactory Learning in Individually Assayed Drosophila Larvae. \textit{Learn. Mem.} \textbf{10}, 217-225</v>
      </c>
    </row>
    <row r="30" spans="1:23" x14ac:dyDescent="0.25">
      <c r="A30" t="s">
        <v>99</v>
      </c>
      <c r="B30" t="s">
        <v>100</v>
      </c>
      <c r="C30" t="str">
        <f t="shared" si="0"/>
        <v>Singh, N.D. \textit{et al}, 2009</v>
      </c>
      <c r="D30" t="s">
        <v>101</v>
      </c>
      <c r="E30" t="s">
        <v>98</v>
      </c>
      <c r="F30">
        <v>22</v>
      </c>
      <c r="G30" t="s">
        <v>15</v>
      </c>
      <c r="H30" s="1" t="s">
        <v>71</v>
      </c>
      <c r="I30" s="1" t="s">
        <v>114</v>
      </c>
      <c r="J30" s="1" t="str">
        <f t="shared" si="1"/>
        <v xml:space="preserve"> (</v>
      </c>
      <c r="K30">
        <v>2009</v>
      </c>
      <c r="L30" t="str">
        <f t="shared" si="2"/>
        <v xml:space="preserve">) </v>
      </c>
      <c r="M30" t="s">
        <v>46</v>
      </c>
      <c r="N30" t="s">
        <v>90</v>
      </c>
      <c r="O30" s="1" t="s">
        <v>6</v>
      </c>
      <c r="P30" t="str">
        <f t="shared" si="6"/>
        <v>} \textbf{</v>
      </c>
      <c r="Q30">
        <v>40</v>
      </c>
      <c r="R30" t="str">
        <f t="shared" si="3"/>
        <v/>
      </c>
      <c r="T30" t="str">
        <f t="shared" si="4"/>
        <v/>
      </c>
      <c r="U30" t="str">
        <f t="shared" si="7"/>
        <v xml:space="preserve">}, </v>
      </c>
      <c r="V30" s="2" t="s">
        <v>31</v>
      </c>
      <c r="W30" t="str">
        <f t="shared" si="5"/>
        <v>\bibitem{22} Singh, N.D. \textit{et al} (2009) Comparative Genomics on the Drosophila Phylogenetic Tree. \textit{Annu. Rev. Ecol. Evol. Syst. } \textbf{40}, 459-80</v>
      </c>
    </row>
    <row r="31" spans="1:23" x14ac:dyDescent="0.25">
      <c r="A31" t="s">
        <v>99</v>
      </c>
      <c r="B31" t="s">
        <v>100</v>
      </c>
      <c r="C31" t="str">
        <f t="shared" si="0"/>
        <v>Sokolowski, M.B., 2001</v>
      </c>
      <c r="D31" t="s">
        <v>101</v>
      </c>
      <c r="E31" t="s">
        <v>98</v>
      </c>
      <c r="F31">
        <v>30</v>
      </c>
      <c r="G31" t="s">
        <v>15</v>
      </c>
      <c r="H31" t="s">
        <v>111</v>
      </c>
      <c r="J31" s="1" t="str">
        <f t="shared" si="1"/>
        <v xml:space="preserve"> (</v>
      </c>
      <c r="K31">
        <v>2001</v>
      </c>
      <c r="L31" t="str">
        <f t="shared" si="2"/>
        <v xml:space="preserve">) </v>
      </c>
      <c r="M31" t="s">
        <v>110</v>
      </c>
      <c r="N31" t="s">
        <v>90</v>
      </c>
      <c r="O31" t="s">
        <v>112</v>
      </c>
      <c r="P31" t="str">
        <f t="shared" si="6"/>
        <v>} \textbf{</v>
      </c>
      <c r="Q31">
        <v>2</v>
      </c>
      <c r="R31" t="str">
        <f t="shared" si="3"/>
        <v/>
      </c>
      <c r="T31" t="str">
        <f t="shared" si="4"/>
        <v/>
      </c>
      <c r="U31" t="str">
        <f t="shared" si="7"/>
        <v xml:space="preserve">}, </v>
      </c>
      <c r="V31" s="2" t="s">
        <v>113</v>
      </c>
      <c r="W31" t="str">
        <f t="shared" si="5"/>
        <v>\bibitem{30} Sokolowski, M.B. (2001) Drosophila: Genetics Meets Behaviour. \textit{Nature Reviews: Genetics} \textbf{2}, 879-890</v>
      </c>
    </row>
    <row r="32" spans="1:23" x14ac:dyDescent="0.25">
      <c r="A32" t="s">
        <v>99</v>
      </c>
      <c r="B32" t="s">
        <v>100</v>
      </c>
      <c r="C32" t="str">
        <f t="shared" si="0"/>
        <v>Stensmyr, M.C., 2004</v>
      </c>
      <c r="D32" t="s">
        <v>101</v>
      </c>
      <c r="E32" t="s">
        <v>98</v>
      </c>
      <c r="F32">
        <v>23</v>
      </c>
      <c r="G32" t="s">
        <v>15</v>
      </c>
      <c r="H32" s="1" t="s">
        <v>75</v>
      </c>
      <c r="I32" s="1"/>
      <c r="J32" s="1" t="str">
        <f t="shared" si="1"/>
        <v xml:space="preserve"> (</v>
      </c>
      <c r="K32">
        <v>2004</v>
      </c>
      <c r="L32" t="str">
        <f t="shared" si="2"/>
        <v xml:space="preserve">) </v>
      </c>
      <c r="M32" t="s">
        <v>16</v>
      </c>
      <c r="N32" t="s">
        <v>90</v>
      </c>
      <c r="O32" t="s">
        <v>24</v>
      </c>
      <c r="P32" t="str">
        <f t="shared" si="6"/>
        <v>}</v>
      </c>
      <c r="R32" t="str">
        <f t="shared" si="3"/>
        <v/>
      </c>
      <c r="T32" t="str">
        <f t="shared" si="4"/>
        <v/>
      </c>
      <c r="U32" t="str">
        <f t="shared" si="7"/>
        <v/>
      </c>
      <c r="V32" s="2"/>
      <c r="W32" t="str">
        <f t="shared" si="5"/>
        <v>\bibitem{23} Stensmyr, M.C. (2004) The Fly Nose--Function and Evolution. . \textit{Doctoral dissertation.}</v>
      </c>
    </row>
    <row r="33" spans="1:23" x14ac:dyDescent="0.25">
      <c r="A33" t="s">
        <v>99</v>
      </c>
      <c r="B33" t="s">
        <v>100</v>
      </c>
      <c r="C33" t="str">
        <f t="shared" si="0"/>
        <v>Stensmyr, M.C., 2003</v>
      </c>
      <c r="D33" t="s">
        <v>101</v>
      </c>
      <c r="E33" t="s">
        <v>98</v>
      </c>
      <c r="F33">
        <v>24</v>
      </c>
      <c r="G33" t="s">
        <v>15</v>
      </c>
      <c r="H33" s="1" t="s">
        <v>75</v>
      </c>
      <c r="I33" s="1"/>
      <c r="J33" s="1" t="str">
        <f t="shared" si="1"/>
        <v xml:space="preserve"> (</v>
      </c>
      <c r="K33">
        <v>2003</v>
      </c>
      <c r="L33" t="str">
        <f t="shared" si="2"/>
        <v xml:space="preserve">) </v>
      </c>
      <c r="M33" t="s">
        <v>41</v>
      </c>
      <c r="N33" t="s">
        <v>90</v>
      </c>
      <c r="O33" t="s">
        <v>42</v>
      </c>
      <c r="P33" t="str">
        <f t="shared" si="6"/>
        <v>} \textbf{</v>
      </c>
      <c r="Q33">
        <v>270</v>
      </c>
      <c r="R33" t="str">
        <f t="shared" si="3"/>
        <v/>
      </c>
      <c r="T33" t="str">
        <f t="shared" si="4"/>
        <v/>
      </c>
      <c r="U33" t="str">
        <f t="shared" si="7"/>
        <v xml:space="preserve">}, </v>
      </c>
      <c r="V33" s="2" t="s">
        <v>43</v>
      </c>
      <c r="W33" t="str">
        <f t="shared" si="5"/>
        <v>\bibitem{24} Stensmyr, M.C. (2003) Evolution of the olfactory code in the. \textit{Proc. R. Soc. Lond.} \textbf{270}, 2333-2340</v>
      </c>
    </row>
    <row r="34" spans="1:23" x14ac:dyDescent="0.25">
      <c r="A34" t="s">
        <v>99</v>
      </c>
      <c r="B34" t="s">
        <v>100</v>
      </c>
      <c r="C34" t="str">
        <f t="shared" si="0"/>
        <v>Takeoka, G.R. \textit{et al}, 1990</v>
      </c>
      <c r="D34" t="s">
        <v>101</v>
      </c>
      <c r="E34" t="s">
        <v>98</v>
      </c>
      <c r="F34">
        <v>25</v>
      </c>
      <c r="G34" t="s">
        <v>15</v>
      </c>
      <c r="H34" t="s">
        <v>81</v>
      </c>
      <c r="I34" s="1" t="s">
        <v>114</v>
      </c>
      <c r="J34" s="1" t="str">
        <f t="shared" si="1"/>
        <v xml:space="preserve"> (</v>
      </c>
      <c r="K34">
        <v>1990</v>
      </c>
      <c r="L34" t="str">
        <f t="shared" si="2"/>
        <v xml:space="preserve">) </v>
      </c>
      <c r="M34" t="s">
        <v>63</v>
      </c>
      <c r="N34" t="s">
        <v>90</v>
      </c>
      <c r="O34" t="s">
        <v>65</v>
      </c>
      <c r="P34" t="str">
        <f t="shared" si="6"/>
        <v>} \textbf{</v>
      </c>
      <c r="Q34">
        <v>38</v>
      </c>
      <c r="R34" t="str">
        <f t="shared" si="3"/>
        <v>(</v>
      </c>
      <c r="S34">
        <v>2</v>
      </c>
      <c r="T34" t="str">
        <f t="shared" si="4"/>
        <v>)</v>
      </c>
      <c r="U34" t="str">
        <f t="shared" si="7"/>
        <v xml:space="preserve">}, </v>
      </c>
      <c r="V34" s="2" t="s">
        <v>149</v>
      </c>
      <c r="W34" t="str">
        <f t="shared" si="5"/>
        <v xml:space="preserve">\bibitem{25} Takeoka, G.R. \textit{et al} (1990) Volatile Constituents of Apricot  (Prunus armeniaca). \textit{J. Agric. Food Chem} \textbf{38(2)}, 471-477 </v>
      </c>
    </row>
    <row r="35" spans="1:23" x14ac:dyDescent="0.25">
      <c r="A35" t="s">
        <v>99</v>
      </c>
      <c r="B35" t="s">
        <v>100</v>
      </c>
      <c r="C35" t="str">
        <f t="shared" si="0"/>
        <v>Whiteman, N.K. and Pierce, N.E., 2008</v>
      </c>
      <c r="D35" t="s">
        <v>101</v>
      </c>
      <c r="E35" t="s">
        <v>98</v>
      </c>
      <c r="F35">
        <v>26</v>
      </c>
      <c r="G35" t="s">
        <v>15</v>
      </c>
      <c r="H35" t="s">
        <v>40</v>
      </c>
      <c r="J35" s="1" t="str">
        <f t="shared" si="1"/>
        <v xml:space="preserve"> (</v>
      </c>
      <c r="K35">
        <v>2008</v>
      </c>
      <c r="L35" t="str">
        <f t="shared" si="2"/>
        <v xml:space="preserve">) </v>
      </c>
      <c r="M35" t="s">
        <v>21</v>
      </c>
      <c r="N35" t="s">
        <v>90</v>
      </c>
      <c r="O35" t="s">
        <v>23</v>
      </c>
      <c r="P35" t="str">
        <f t="shared" si="6"/>
        <v>} \textbf{</v>
      </c>
      <c r="Q35">
        <v>23</v>
      </c>
      <c r="R35" t="str">
        <f t="shared" si="3"/>
        <v>(</v>
      </c>
      <c r="S35">
        <v>9</v>
      </c>
      <c r="T35" t="str">
        <f t="shared" si="4"/>
        <v>)</v>
      </c>
      <c r="U35" t="str">
        <f t="shared" si="7"/>
        <v xml:space="preserve">}, </v>
      </c>
      <c r="V35" s="2" t="s">
        <v>144</v>
      </c>
      <c r="W35" t="str">
        <f t="shared" si="5"/>
        <v>\bibitem{26} Whiteman, N.K. and Pierce, N.E. (2008) Delicious poison: genetics of Drosophila host plant preference. \textit{Trends in Ecology and Evolution} \textbf{23(9)}, 473-478</v>
      </c>
    </row>
    <row r="36" spans="1:23" x14ac:dyDescent="0.25">
      <c r="A36" t="s">
        <v>99</v>
      </c>
      <c r="B36" t="s">
        <v>100</v>
      </c>
      <c r="C36" t="str">
        <f t="shared" si="0"/>
        <v>Couto, A.  \textit{et al}, 2005</v>
      </c>
      <c r="D36" t="s">
        <v>101</v>
      </c>
      <c r="E36" t="s">
        <v>98</v>
      </c>
      <c r="F36">
        <v>35</v>
      </c>
      <c r="G36" t="s">
        <v>15</v>
      </c>
      <c r="H36" t="s">
        <v>142</v>
      </c>
      <c r="I36" s="1" t="s">
        <v>114</v>
      </c>
      <c r="J36" s="1" t="str">
        <f t="shared" si="1"/>
        <v xml:space="preserve"> (</v>
      </c>
      <c r="K36">
        <v>2005</v>
      </c>
      <c r="L36" t="str">
        <f t="shared" si="2"/>
        <v xml:space="preserve">) </v>
      </c>
      <c r="M36" t="s">
        <v>141</v>
      </c>
      <c r="N36" t="s">
        <v>90</v>
      </c>
      <c r="O36" t="s">
        <v>143</v>
      </c>
      <c r="P36" t="str">
        <f t="shared" si="6"/>
        <v>} \textbf{</v>
      </c>
      <c r="Q36">
        <v>15</v>
      </c>
      <c r="R36" t="str">
        <f t="shared" si="3"/>
        <v/>
      </c>
      <c r="T36" t="str">
        <f t="shared" si="4"/>
        <v/>
      </c>
      <c r="U36" t="str">
        <f t="shared" si="7"/>
        <v xml:space="preserve">}, </v>
      </c>
      <c r="V36" s="2" t="s">
        <v>152</v>
      </c>
      <c r="W36" t="str">
        <f t="shared" si="5"/>
        <v>\bibitem{35} Couto, A.  \textit{et al} (2005) Molecular, Anatomical, and Functional Organization of the Drosophila Olfactory System. \textit{Current Biology} \textbf{15}, 1535-1547</v>
      </c>
    </row>
    <row r="37" spans="1:23" x14ac:dyDescent="0.25">
      <c r="A37" t="s">
        <v>99</v>
      </c>
      <c r="B37" t="s">
        <v>100</v>
      </c>
      <c r="C37" t="str">
        <f t="shared" si="0"/>
        <v>de Bruyne, M. \textit{et al}, 2010</v>
      </c>
      <c r="D37" t="s">
        <v>101</v>
      </c>
      <c r="E37" t="s">
        <v>98</v>
      </c>
      <c r="F37">
        <v>36</v>
      </c>
      <c r="G37" t="s">
        <v>15</v>
      </c>
      <c r="H37" t="s">
        <v>153</v>
      </c>
      <c r="I37" s="1" t="s">
        <v>114</v>
      </c>
      <c r="J37" s="1" t="str">
        <f t="shared" si="1"/>
        <v xml:space="preserve"> (</v>
      </c>
      <c r="K37">
        <v>2010</v>
      </c>
      <c r="L37" t="str">
        <f t="shared" si="2"/>
        <v xml:space="preserve">) </v>
      </c>
      <c r="M37" t="s">
        <v>154</v>
      </c>
      <c r="N37" t="s">
        <v>90</v>
      </c>
      <c r="O37" t="s">
        <v>155</v>
      </c>
      <c r="P37" t="str">
        <f t="shared" si="6"/>
        <v>} \textbf{</v>
      </c>
      <c r="Q37">
        <v>196</v>
      </c>
      <c r="R37" t="str">
        <f t="shared" si="3"/>
        <v/>
      </c>
      <c r="T37" t="str">
        <f t="shared" si="4"/>
        <v/>
      </c>
      <c r="U37" t="str">
        <f t="shared" si="7"/>
        <v xml:space="preserve">}, </v>
      </c>
      <c r="V37" s="2" t="s">
        <v>156</v>
      </c>
      <c r="W37" t="str">
        <f t="shared" si="5"/>
        <v>\bibitem{36} de Bruyne, M. \textit{et al} (2010) Functional and molecular evolution of olfactory neurons and receptors for aliphatic esters across the Drosophila genus. \textit{J Comp Physiol A} \textbf{196}, 97-109</v>
      </c>
    </row>
    <row r="38" spans="1:23" x14ac:dyDescent="0.25">
      <c r="A38" t="s">
        <v>99</v>
      </c>
      <c r="B38" t="s">
        <v>100</v>
      </c>
      <c r="C38" t="str">
        <f t="shared" si="0"/>
        <v>Suster, M.L. \textit{et al}, 2004</v>
      </c>
      <c r="D38" t="s">
        <v>101</v>
      </c>
      <c r="E38" t="s">
        <v>98</v>
      </c>
      <c r="F38">
        <v>37</v>
      </c>
      <c r="G38" t="s">
        <v>15</v>
      </c>
      <c r="H38" t="s">
        <v>164</v>
      </c>
      <c r="I38" s="1" t="s">
        <v>114</v>
      </c>
      <c r="J38" s="1" t="str">
        <f t="shared" si="1"/>
        <v xml:space="preserve"> (</v>
      </c>
      <c r="K38">
        <v>2004</v>
      </c>
      <c r="L38" t="str">
        <f t="shared" si="2"/>
        <v xml:space="preserve">) </v>
      </c>
      <c r="M38" t="s">
        <v>161</v>
      </c>
      <c r="N38" t="s">
        <v>90</v>
      </c>
      <c r="O38" t="s">
        <v>162</v>
      </c>
      <c r="P38" t="str">
        <f t="shared" si="6"/>
        <v>} \textbf{</v>
      </c>
      <c r="Q38">
        <v>3</v>
      </c>
      <c r="R38" t="str">
        <f t="shared" si="3"/>
        <v/>
      </c>
      <c r="T38" t="str">
        <f t="shared" si="4"/>
        <v/>
      </c>
      <c r="U38" t="str">
        <f t="shared" si="7"/>
        <v xml:space="preserve">}, </v>
      </c>
      <c r="V38" s="2" t="s">
        <v>163</v>
      </c>
      <c r="W38" t="str">
        <f t="shared" si="5"/>
        <v>\bibitem{37} Suster, M.L. \textit{et al} (2004) Turning behavior in Drosophila larvae: a role for the small scribbler transcript. \textit{Genes, Brain and Behavior } \textbf{3}, 273-286</v>
      </c>
    </row>
    <row r="39" spans="1:23" x14ac:dyDescent="0.25">
      <c r="A39" t="s">
        <v>99</v>
      </c>
      <c r="B39" t="s">
        <v>100</v>
      </c>
      <c r="C39" t="str">
        <f t="shared" si="0"/>
        <v>Sokolowski, M.B. \textit{et al}, 2000</v>
      </c>
      <c r="D39" t="s">
        <v>101</v>
      </c>
      <c r="E39" t="s">
        <v>98</v>
      </c>
      <c r="F39">
        <v>38</v>
      </c>
      <c r="G39" t="s">
        <v>15</v>
      </c>
      <c r="H39" t="s">
        <v>111</v>
      </c>
      <c r="I39" s="1" t="s">
        <v>114</v>
      </c>
      <c r="J39" s="1" t="str">
        <f t="shared" si="1"/>
        <v xml:space="preserve"> (</v>
      </c>
      <c r="K39">
        <v>2000</v>
      </c>
      <c r="L39" t="str">
        <f t="shared" si="2"/>
        <v xml:space="preserve">) </v>
      </c>
      <c r="M39" t="s">
        <v>165</v>
      </c>
      <c r="N39" t="s">
        <v>90</v>
      </c>
      <c r="O39" t="s">
        <v>4</v>
      </c>
      <c r="P39" t="str">
        <f t="shared" si="6"/>
        <v>} \textbf{</v>
      </c>
      <c r="Q39">
        <v>155</v>
      </c>
      <c r="R39" t="str">
        <f t="shared" si="3"/>
        <v/>
      </c>
      <c r="T39" t="str">
        <f t="shared" si="4"/>
        <v/>
      </c>
      <c r="U39" t="str">
        <f t="shared" si="7"/>
        <v xml:space="preserve">}, </v>
      </c>
      <c r="V39" s="2" t="s">
        <v>166</v>
      </c>
      <c r="W39" t="str">
        <f t="shared" si="5"/>
        <v>\bibitem{38} Sokolowski, M.B. \textit{et al} (2000) Abnormal Turning Behavior in Drosophila Larvae: Identiﬁcation and Molecular Analysis of scribbler (sbb). \textit{Genetics. } \textbf{155}, 1161-1174</v>
      </c>
    </row>
    <row r="40" spans="1:23" x14ac:dyDescent="0.25">
      <c r="A40" t="s">
        <v>99</v>
      </c>
      <c r="B40" t="s">
        <v>100</v>
      </c>
      <c r="C40" t="str">
        <f t="shared" si="0"/>
        <v>Cole, J.B., 1995</v>
      </c>
      <c r="D40" t="s">
        <v>101</v>
      </c>
      <c r="E40" t="s">
        <v>98</v>
      </c>
      <c r="F40">
        <v>39</v>
      </c>
      <c r="G40" t="s">
        <v>15</v>
      </c>
      <c r="H40" t="s">
        <v>158</v>
      </c>
      <c r="J40" s="1" t="str">
        <f t="shared" si="1"/>
        <v xml:space="preserve"> (</v>
      </c>
      <c r="K40">
        <v>1995</v>
      </c>
      <c r="L40" t="str">
        <f t="shared" si="2"/>
        <v xml:space="preserve">) </v>
      </c>
      <c r="M40" t="s">
        <v>157</v>
      </c>
      <c r="N40" t="s">
        <v>90</v>
      </c>
      <c r="O40" t="s">
        <v>159</v>
      </c>
      <c r="P40" t="str">
        <f t="shared" si="6"/>
        <v>} \textbf{</v>
      </c>
      <c r="Q40">
        <v>50</v>
      </c>
      <c r="R40" t="str">
        <f t="shared" si="3"/>
        <v/>
      </c>
      <c r="T40" t="str">
        <f t="shared" si="4"/>
        <v/>
      </c>
      <c r="U40" t="str">
        <f t="shared" si="7"/>
        <v xml:space="preserve">}, </v>
      </c>
      <c r="V40" s="2" t="s">
        <v>160</v>
      </c>
      <c r="W40" t="str">
        <f t="shared" si="5"/>
        <v>\bibitem{39} Cole, J.B. (1995) Fractal  time  in  animal  behaviour:  the movement  activity   of  Drosophila . \textit{Animal Behaviour} \textbf{50}, 1317-1324</v>
      </c>
    </row>
    <row r="41" spans="1:23" x14ac:dyDescent="0.25">
      <c r="A41" t="s">
        <v>99</v>
      </c>
      <c r="B41" t="s">
        <v>100</v>
      </c>
      <c r="C41" t="str">
        <f t="shared" si="0"/>
        <v>Sokolowski, M.B., 1989</v>
      </c>
      <c r="D41" t="s">
        <v>101</v>
      </c>
      <c r="E41" t="s">
        <v>98</v>
      </c>
      <c r="F41">
        <v>40</v>
      </c>
      <c r="G41" t="s">
        <v>15</v>
      </c>
      <c r="H41" t="s">
        <v>111</v>
      </c>
      <c r="J41" s="1" t="str">
        <f t="shared" si="1"/>
        <v xml:space="preserve"> (</v>
      </c>
      <c r="K41">
        <v>1989</v>
      </c>
      <c r="L41" t="str">
        <f t="shared" si="2"/>
        <v xml:space="preserve">) </v>
      </c>
      <c r="M41" t="s">
        <v>167</v>
      </c>
      <c r="N41" t="s">
        <v>90</v>
      </c>
      <c r="O41" t="s">
        <v>4</v>
      </c>
      <c r="P41" t="str">
        <f t="shared" si="6"/>
        <v>} \textbf{</v>
      </c>
      <c r="Q41">
        <v>123</v>
      </c>
      <c r="R41" t="str">
        <f t="shared" si="3"/>
        <v/>
      </c>
      <c r="T41" t="str">
        <f t="shared" si="4"/>
        <v/>
      </c>
      <c r="U41" t="str">
        <f t="shared" si="7"/>
        <v xml:space="preserve">}, </v>
      </c>
      <c r="V41" s="2" t="s">
        <v>168</v>
      </c>
      <c r="W41" t="str">
        <f t="shared" si="5"/>
        <v>\bibitem{40} Sokolowski, M.B. (1989) Genetic  Localization  offoraging (for):  A Major Gene for Larval Behavior in Drosophila melanogaster . \textit{Genetics. } \textbf{123}, 157-163</v>
      </c>
    </row>
    <row r="42" spans="1:23" x14ac:dyDescent="0.25">
      <c r="A42" t="s">
        <v>99</v>
      </c>
      <c r="B42" t="s">
        <v>100</v>
      </c>
      <c r="C42" t="str">
        <f t="shared" si="0"/>
        <v>Cobb, M. and Dannet, F., 1994</v>
      </c>
      <c r="D42" t="s">
        <v>101</v>
      </c>
      <c r="E42" t="s">
        <v>98</v>
      </c>
      <c r="F42">
        <v>41</v>
      </c>
      <c r="G42" t="s">
        <v>15</v>
      </c>
      <c r="H42" t="s">
        <v>171</v>
      </c>
      <c r="J42" s="1" t="str">
        <f t="shared" si="1"/>
        <v xml:space="preserve"> (</v>
      </c>
      <c r="K42">
        <v>1994</v>
      </c>
      <c r="L42" t="str">
        <f t="shared" si="2"/>
        <v xml:space="preserve">) </v>
      </c>
      <c r="M42" t="s">
        <v>169</v>
      </c>
      <c r="N42" t="s">
        <v>90</v>
      </c>
      <c r="O42" t="s">
        <v>170</v>
      </c>
      <c r="P42" t="str">
        <f t="shared" si="6"/>
        <v>} \textbf{</v>
      </c>
      <c r="Q42">
        <v>73</v>
      </c>
      <c r="R42" t="str">
        <f t="shared" si="3"/>
        <v/>
      </c>
      <c r="T42" t="str">
        <f t="shared" si="4"/>
        <v/>
      </c>
      <c r="U42" t="str">
        <f t="shared" si="7"/>
        <v xml:space="preserve">}, </v>
      </c>
      <c r="V42" s="2" t="s">
        <v>172</v>
      </c>
      <c r="W42" t="str">
        <f t="shared" si="5"/>
        <v>\bibitem{41} Cobb, M. and Dannet, F. (1994) Multiple genetic control of acetate-induced olfactory responses in Drosophila melanogaster larvae. \textit{Heredity} \textbf{73}, 444-455</v>
      </c>
    </row>
    <row r="43" spans="1:23" x14ac:dyDescent="0.25">
      <c r="A43" t="s">
        <v>99</v>
      </c>
      <c r="B43" t="s">
        <v>100</v>
      </c>
      <c r="C43" t="str">
        <f t="shared" si="0"/>
        <v xml:space="preserve">, </v>
      </c>
      <c r="D43" t="s">
        <v>101</v>
      </c>
      <c r="E43" t="s">
        <v>98</v>
      </c>
      <c r="F43">
        <v>42</v>
      </c>
      <c r="G43" t="s">
        <v>15</v>
      </c>
      <c r="J43" s="1" t="str">
        <f t="shared" si="1"/>
        <v/>
      </c>
      <c r="L43" t="str">
        <f t="shared" si="2"/>
        <v/>
      </c>
      <c r="N43" t="s">
        <v>90</v>
      </c>
      <c r="P43" t="str">
        <f t="shared" si="6"/>
        <v>}</v>
      </c>
      <c r="R43" t="str">
        <f t="shared" si="3"/>
        <v/>
      </c>
      <c r="T43" t="str">
        <f t="shared" si="4"/>
        <v/>
      </c>
      <c r="U43" t="str">
        <f t="shared" si="7"/>
        <v/>
      </c>
      <c r="V43" s="2"/>
      <c r="W43" t="str">
        <f t="shared" si="5"/>
        <v>\bibitem{42} . \textit{}</v>
      </c>
    </row>
    <row r="44" spans="1:23" x14ac:dyDescent="0.25">
      <c r="A44" t="s">
        <v>99</v>
      </c>
      <c r="B44" t="s">
        <v>100</v>
      </c>
      <c r="C44" t="str">
        <f t="shared" si="0"/>
        <v xml:space="preserve">, </v>
      </c>
      <c r="D44" t="s">
        <v>101</v>
      </c>
      <c r="E44" t="s">
        <v>98</v>
      </c>
      <c r="F44">
        <v>43</v>
      </c>
      <c r="G44" t="s">
        <v>15</v>
      </c>
      <c r="J44" s="1" t="str">
        <f t="shared" si="1"/>
        <v/>
      </c>
      <c r="L44" t="str">
        <f t="shared" si="2"/>
        <v/>
      </c>
      <c r="N44" t="s">
        <v>90</v>
      </c>
      <c r="P44" t="str">
        <f t="shared" si="6"/>
        <v>}</v>
      </c>
      <c r="R44" t="str">
        <f t="shared" si="3"/>
        <v/>
      </c>
      <c r="T44" t="str">
        <f t="shared" si="4"/>
        <v/>
      </c>
      <c r="U44" t="str">
        <f t="shared" si="7"/>
        <v/>
      </c>
      <c r="V44" s="2"/>
      <c r="W44" t="str">
        <f t="shared" si="5"/>
        <v>\bibitem{43} . \textit{}</v>
      </c>
    </row>
    <row r="45" spans="1:23" x14ac:dyDescent="0.25">
      <c r="A45" t="s">
        <v>99</v>
      </c>
      <c r="B45" t="s">
        <v>100</v>
      </c>
      <c r="C45" t="str">
        <f t="shared" si="0"/>
        <v xml:space="preserve">, </v>
      </c>
      <c r="D45" t="s">
        <v>101</v>
      </c>
      <c r="E45" t="s">
        <v>98</v>
      </c>
      <c r="F45">
        <v>44</v>
      </c>
      <c r="G45" t="s">
        <v>15</v>
      </c>
      <c r="J45" s="1" t="str">
        <f t="shared" si="1"/>
        <v/>
      </c>
      <c r="L45" t="str">
        <f t="shared" si="2"/>
        <v/>
      </c>
      <c r="N45" t="s">
        <v>90</v>
      </c>
      <c r="P45" t="str">
        <f t="shared" si="6"/>
        <v>}</v>
      </c>
      <c r="R45" t="str">
        <f t="shared" si="3"/>
        <v/>
      </c>
      <c r="T45" t="str">
        <f t="shared" si="4"/>
        <v/>
      </c>
      <c r="U45" t="str">
        <f t="shared" si="7"/>
        <v/>
      </c>
      <c r="V45" s="2"/>
      <c r="W45" t="str">
        <f t="shared" si="5"/>
        <v>\bibitem{44} . \textit{}</v>
      </c>
    </row>
    <row r="46" spans="1:23" x14ac:dyDescent="0.25">
      <c r="A46" t="s">
        <v>99</v>
      </c>
      <c r="B46" t="s">
        <v>100</v>
      </c>
      <c r="C46" t="str">
        <f t="shared" si="0"/>
        <v xml:space="preserve">, </v>
      </c>
      <c r="D46" t="s">
        <v>101</v>
      </c>
      <c r="E46" t="s">
        <v>98</v>
      </c>
      <c r="F46">
        <v>45</v>
      </c>
      <c r="G46" t="s">
        <v>15</v>
      </c>
      <c r="J46" s="1" t="str">
        <f t="shared" si="1"/>
        <v/>
      </c>
      <c r="L46" t="str">
        <f t="shared" si="2"/>
        <v/>
      </c>
      <c r="N46" t="s">
        <v>90</v>
      </c>
      <c r="P46" t="str">
        <f t="shared" si="6"/>
        <v>}</v>
      </c>
      <c r="R46" t="str">
        <f t="shared" si="3"/>
        <v/>
      </c>
      <c r="T46" t="str">
        <f t="shared" si="4"/>
        <v/>
      </c>
      <c r="U46" t="str">
        <f t="shared" si="7"/>
        <v/>
      </c>
      <c r="V46" s="2"/>
      <c r="W46" t="str">
        <f t="shared" si="5"/>
        <v>\bibitem{45} . \textit{}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9"/>
  <sheetViews>
    <sheetView workbookViewId="0">
      <selection activeCell="J11" sqref="J11"/>
    </sheetView>
  </sheetViews>
  <sheetFormatPr defaultRowHeight="15" x14ac:dyDescent="0.25"/>
  <sheetData>
    <row r="1" spans="1:6" ht="14.45" x14ac:dyDescent="0.3">
      <c r="A1" t="s">
        <v>0</v>
      </c>
      <c r="B1" s="1"/>
      <c r="F1" t="str">
        <f>CONCATENATE(A1,B1,C1,D1,E1)</f>
        <v xml:space="preserve">\item </v>
      </c>
    </row>
    <row r="2" spans="1:6" ht="14.45" x14ac:dyDescent="0.3">
      <c r="A2" t="s">
        <v>0</v>
      </c>
      <c r="B2" s="1"/>
      <c r="C2" s="1"/>
      <c r="F2" t="str">
        <f t="shared" ref="F2:F29" si="0">CONCATENATE(A2,B2,C2,D2,E2)</f>
        <v xml:space="preserve">\item </v>
      </c>
    </row>
    <row r="3" spans="1:6" ht="14.45" x14ac:dyDescent="0.3">
      <c r="A3" t="s">
        <v>0</v>
      </c>
      <c r="B3" s="1"/>
      <c r="C3" s="1" t="s">
        <v>130</v>
      </c>
      <c r="F3" t="str">
        <f t="shared" si="0"/>
        <v>\item Get a 1.5mL tube, label it with the odor name, concentration (i.e. 1:10) and date</v>
      </c>
    </row>
    <row r="4" spans="1:6" ht="14.45" x14ac:dyDescent="0.3">
      <c r="A4" t="s">
        <v>0</v>
      </c>
      <c r="B4" s="1"/>
      <c r="C4" s="1" t="s">
        <v>131</v>
      </c>
      <c r="F4" t="str">
        <f t="shared" si="0"/>
        <v>\item For 1:10</v>
      </c>
    </row>
    <row r="5" spans="1:6" ht="14.45" x14ac:dyDescent="0.3">
      <c r="A5" t="s">
        <v>0</v>
      </c>
      <c r="B5" s="1"/>
      <c r="C5" s="1" t="s">
        <v>132</v>
      </c>
      <c r="F5" t="str">
        <f t="shared" si="0"/>
        <v>\item Put tube on scale, zero; then, put 1.3mL of paraffin oil into the tube and return tube to the scale and record the resulting oil weight, zero the scale</v>
      </c>
    </row>
    <row r="6" spans="1:6" ht="14.45" x14ac:dyDescent="0.3">
      <c r="A6" t="s">
        <v>0</v>
      </c>
      <c r="B6" s="1"/>
      <c r="C6" s="1" t="s">
        <v>133</v>
      </c>
      <c r="F6" t="str">
        <f t="shared" si="0"/>
        <v>\item Look at the sheet for the desired odor</v>
      </c>
    </row>
    <row r="7" spans="1:6" ht="14.45" x14ac:dyDescent="0.3">
      <c r="A7" t="s">
        <v>0</v>
      </c>
      <c r="B7" s="1"/>
      <c r="C7" s="1" t="s">
        <v>134</v>
      </c>
      <c r="F7" t="str">
        <f t="shared" si="0"/>
        <v>\item Put .144mL of the desired odor into the tube, vortex afterwards (there should be bubbles visible).\footnote{Turn on hood before opening odor bottle!}$^{,}$ \footnote{If a chemical says N2 requirement next to its name, you need to use the N2 next to the hood and turn on the blue valve to start N2 flowing. Before closing the bottom, hold the tube to the inside for a while so all the O2, etc. is gone then quickly close the cap behind it.} $^{,}$ \footnote{If odor has red tap, use blue gloves}</v>
      </c>
    </row>
    <row r="8" spans="1:6" ht="14.45" x14ac:dyDescent="0.3">
      <c r="A8" t="s">
        <v>0</v>
      </c>
      <c r="B8" s="1"/>
      <c r="C8" s="1" t="s">
        <v>135</v>
      </c>
      <c r="F8" t="str">
        <f t="shared" si="0"/>
        <v>\item For 1:100\footnote{volume-to-mass}</v>
      </c>
    </row>
    <row r="9" spans="1:6" ht="14.45" x14ac:dyDescent="0.3">
      <c r="A9" t="s">
        <v>0</v>
      </c>
      <c r="B9" s="1"/>
      <c r="C9" s="1" t="s">
        <v>136</v>
      </c>
      <c r="F9" t="str">
        <f t="shared" si="0"/>
        <v>\item Take tube, put on scale, zero, add paraffin oil</v>
      </c>
    </row>
    <row r="10" spans="1:6" ht="14.45" x14ac:dyDescent="0.3">
      <c r="A10" t="s">
        <v>0</v>
      </c>
      <c r="B10" s="1"/>
      <c r="C10" s="1" t="s">
        <v>137</v>
      </c>
      <c r="F10" t="str">
        <f t="shared" si="0"/>
        <v>\item Obtain weight of the paraffin oil after placing back on the scale</v>
      </c>
    </row>
    <row r="11" spans="1:6" x14ac:dyDescent="0.25">
      <c r="A11" t="s">
        <v>0</v>
      </c>
      <c r="B11" s="1"/>
      <c r="F11" t="str">
        <f t="shared" si="0"/>
        <v xml:space="preserve">\item </v>
      </c>
    </row>
    <row r="12" spans="1:6" x14ac:dyDescent="0.25">
      <c r="A12" t="s">
        <v>0</v>
      </c>
      <c r="B12" s="1"/>
      <c r="C12" s="1" t="s">
        <v>138</v>
      </c>
      <c r="F12" t="str">
        <f t="shared" si="0"/>
        <v>\item Take the 1:10 solution tube and pipette until you have the desired odor mass (solved for above)</v>
      </c>
    </row>
    <row r="13" spans="1:6" x14ac:dyDescent="0.25">
      <c r="A13" t="s">
        <v>0</v>
      </c>
      <c r="B13" s="1"/>
      <c r="C13" s="1" t="s">
        <v>139</v>
      </c>
      <c r="F13" t="str">
        <f t="shared" si="0"/>
        <v>\item For 1:1000\footnote{volume-to-mass}</v>
      </c>
    </row>
    <row r="14" spans="1:6" x14ac:dyDescent="0.25">
      <c r="A14" t="s">
        <v>0</v>
      </c>
      <c r="B14" s="1"/>
      <c r="C14" s="1" t="s">
        <v>140</v>
      </c>
      <c r="F14" t="str">
        <f t="shared" si="0"/>
        <v>\item Do the same as above</v>
      </c>
    </row>
    <row r="15" spans="1:6" x14ac:dyDescent="0.25">
      <c r="A15" t="s">
        <v>0</v>
      </c>
      <c r="B15" s="1"/>
      <c r="C15" s="1"/>
      <c r="F15" t="str">
        <f t="shared" si="0"/>
        <v xml:space="preserve">\item </v>
      </c>
    </row>
    <row r="16" spans="1:6" x14ac:dyDescent="0.25">
      <c r="A16" t="s">
        <v>0</v>
      </c>
      <c r="B16" s="1"/>
      <c r="C16" s="1"/>
      <c r="F16" t="str">
        <f t="shared" si="0"/>
        <v xml:space="preserve">\item </v>
      </c>
    </row>
    <row r="17" spans="1:6" x14ac:dyDescent="0.25">
      <c r="A17" t="s">
        <v>0</v>
      </c>
      <c r="B17" s="1"/>
      <c r="C17" s="1"/>
      <c r="F17" t="str">
        <f t="shared" si="0"/>
        <v xml:space="preserve">\item </v>
      </c>
    </row>
    <row r="18" spans="1:6" x14ac:dyDescent="0.25">
      <c r="A18" t="s">
        <v>0</v>
      </c>
      <c r="B18" s="1"/>
      <c r="C18" s="1"/>
      <c r="F18" t="str">
        <f t="shared" si="0"/>
        <v xml:space="preserve">\item </v>
      </c>
    </row>
    <row r="19" spans="1:6" x14ac:dyDescent="0.25">
      <c r="A19" t="s">
        <v>0</v>
      </c>
      <c r="B19" s="1"/>
      <c r="C19" s="1"/>
      <c r="F19" t="str">
        <f t="shared" si="0"/>
        <v xml:space="preserve">\item </v>
      </c>
    </row>
    <row r="20" spans="1:6" x14ac:dyDescent="0.25">
      <c r="A20" t="s">
        <v>0</v>
      </c>
      <c r="F20" t="str">
        <f t="shared" si="0"/>
        <v xml:space="preserve">\item </v>
      </c>
    </row>
    <row r="21" spans="1:6" x14ac:dyDescent="0.25">
      <c r="A21" t="s">
        <v>0</v>
      </c>
      <c r="F21" t="str">
        <f t="shared" si="0"/>
        <v xml:space="preserve">\item </v>
      </c>
    </row>
    <row r="22" spans="1:6" x14ac:dyDescent="0.25">
      <c r="A22" t="s">
        <v>0</v>
      </c>
      <c r="F22" t="str">
        <f t="shared" si="0"/>
        <v xml:space="preserve">\item </v>
      </c>
    </row>
    <row r="23" spans="1:6" x14ac:dyDescent="0.25">
      <c r="A23" t="s">
        <v>0</v>
      </c>
      <c r="F23" t="str">
        <f t="shared" si="0"/>
        <v xml:space="preserve">\item </v>
      </c>
    </row>
    <row r="24" spans="1:6" x14ac:dyDescent="0.25">
      <c r="A24" t="s">
        <v>0</v>
      </c>
      <c r="F24" t="str">
        <f t="shared" si="0"/>
        <v xml:space="preserve">\item </v>
      </c>
    </row>
    <row r="25" spans="1:6" x14ac:dyDescent="0.25">
      <c r="A25" t="s">
        <v>0</v>
      </c>
      <c r="F25" t="str">
        <f t="shared" si="0"/>
        <v xml:space="preserve">\item </v>
      </c>
    </row>
    <row r="26" spans="1:6" x14ac:dyDescent="0.25">
      <c r="A26" t="s">
        <v>0</v>
      </c>
      <c r="F26" t="str">
        <f t="shared" si="0"/>
        <v xml:space="preserve">\item </v>
      </c>
    </row>
    <row r="27" spans="1:6" x14ac:dyDescent="0.25">
      <c r="A27" t="s">
        <v>0</v>
      </c>
      <c r="F27" t="str">
        <f t="shared" si="0"/>
        <v xml:space="preserve">\item </v>
      </c>
    </row>
    <row r="28" spans="1:6" x14ac:dyDescent="0.25">
      <c r="A28" t="s">
        <v>0</v>
      </c>
      <c r="F28" t="str">
        <f t="shared" si="0"/>
        <v xml:space="preserve">\item </v>
      </c>
    </row>
    <row r="29" spans="1:6" x14ac:dyDescent="0.25">
      <c r="A29" t="s">
        <v>0</v>
      </c>
      <c r="F29" t="str">
        <f t="shared" si="0"/>
        <v xml:space="preserve">\item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References</vt:lpstr>
      <vt:lpstr>Comments</vt:lpstr>
      <vt:lpstr>LaTeX</vt:lpstr>
      <vt:lpstr>Testing</vt:lpstr>
      <vt:lpstr>Procedure</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creator>
  <cp:lastModifiedBy>B</cp:lastModifiedBy>
  <dcterms:created xsi:type="dcterms:W3CDTF">2010-08-09T16:38:50Z</dcterms:created>
  <dcterms:modified xsi:type="dcterms:W3CDTF">2012-03-04T22:34:24Z</dcterms:modified>
</cp:coreProperties>
</file>