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arbelaez/Downloads/"/>
    </mc:Choice>
  </mc:AlternateContent>
  <xr:revisionPtr revIDLastSave="0" documentId="13_ncr:1_{CDED3A1C-BE72-F147-BF41-245FCBDAAEF9}" xr6:coauthVersionLast="47" xr6:coauthVersionMax="47" xr10:uidLastSave="{00000000-0000-0000-0000-000000000000}"/>
  <bookViews>
    <workbookView xWindow="0" yWindow="760" windowWidth="23760" windowHeight="15220" activeTab="1" xr2:uid="{00000000-000D-0000-FFFF-FFFF00000000}"/>
  </bookViews>
  <sheets>
    <sheet name="List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1" i="1" l="1"/>
  <c r="T52" i="1" s="1"/>
  <c r="D38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5" i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H33" i="1"/>
  <c r="J33" i="1" s="1"/>
  <c r="H34" i="1"/>
  <c r="J34" i="1" s="1"/>
  <c r="H35" i="1"/>
  <c r="J35" i="1" s="1"/>
  <c r="H36" i="1"/>
  <c r="J36" i="1" s="1"/>
  <c r="H37" i="1"/>
  <c r="J37" i="1" s="1"/>
  <c r="H5" i="1"/>
  <c r="J5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5" i="1"/>
  <c r="G38" i="1" l="1"/>
  <c r="F87" i="1"/>
  <c r="F121" i="1" s="1"/>
  <c r="F79" i="1"/>
  <c r="F113" i="1" s="1"/>
  <c r="F71" i="1"/>
  <c r="F105" i="1" s="1"/>
  <c r="F63" i="1"/>
  <c r="F97" i="1" s="1"/>
  <c r="F55" i="1"/>
  <c r="F89" i="1" s="1"/>
  <c r="E80" i="1"/>
  <c r="E114" i="1" s="1"/>
  <c r="E72" i="1"/>
  <c r="E106" i="1" s="1"/>
  <c r="E64" i="1"/>
  <c r="E98" i="1" s="1"/>
  <c r="E56" i="1"/>
  <c r="E90" i="1" s="1"/>
  <c r="D81" i="1"/>
  <c r="D115" i="1" s="1"/>
  <c r="D73" i="1"/>
  <c r="D107" i="1" s="1"/>
  <c r="D65" i="1"/>
  <c r="D99" i="1" s="1"/>
  <c r="D57" i="1"/>
  <c r="D91" i="1" s="1"/>
  <c r="F86" i="1"/>
  <c r="F120" i="1" s="1"/>
  <c r="F78" i="1"/>
  <c r="F112" i="1" s="1"/>
  <c r="F70" i="1"/>
  <c r="F104" i="1" s="1"/>
  <c r="F62" i="1"/>
  <c r="F96" i="1" s="1"/>
  <c r="E87" i="1"/>
  <c r="E121" i="1" s="1"/>
  <c r="E79" i="1"/>
  <c r="E113" i="1" s="1"/>
  <c r="E71" i="1"/>
  <c r="E105" i="1" s="1"/>
  <c r="E63" i="1"/>
  <c r="E97" i="1" s="1"/>
  <c r="E55" i="1"/>
  <c r="E89" i="1" s="1"/>
  <c r="D80" i="1"/>
  <c r="D114" i="1" s="1"/>
  <c r="D72" i="1"/>
  <c r="D106" i="1" s="1"/>
  <c r="D64" i="1"/>
  <c r="D98" i="1" s="1"/>
  <c r="D56" i="1"/>
  <c r="D90" i="1" s="1"/>
  <c r="F85" i="1"/>
  <c r="F119" i="1" s="1"/>
  <c r="F77" i="1"/>
  <c r="F111" i="1" s="1"/>
  <c r="F69" i="1"/>
  <c r="F103" i="1" s="1"/>
  <c r="F61" i="1"/>
  <c r="F95" i="1" s="1"/>
  <c r="E86" i="1"/>
  <c r="E120" i="1" s="1"/>
  <c r="E70" i="1"/>
  <c r="E104" i="1" s="1"/>
  <c r="E62" i="1"/>
  <c r="E96" i="1" s="1"/>
  <c r="D87" i="1"/>
  <c r="D121" i="1" s="1"/>
  <c r="D71" i="1"/>
  <c r="D105" i="1" s="1"/>
  <c r="D63" i="1"/>
  <c r="D97" i="1" s="1"/>
  <c r="F76" i="1"/>
  <c r="F110" i="1" s="1"/>
  <c r="D70" i="1"/>
  <c r="D104" i="1" s="1"/>
  <c r="F75" i="1"/>
  <c r="F109" i="1" s="1"/>
  <c r="E84" i="1"/>
  <c r="E118" i="1" s="1"/>
  <c r="E60" i="1"/>
  <c r="E94" i="1" s="1"/>
  <c r="D69" i="1"/>
  <c r="D103" i="1" s="1"/>
  <c r="E78" i="1"/>
  <c r="E112" i="1" s="1"/>
  <c r="D79" i="1"/>
  <c r="D113" i="1" s="1"/>
  <c r="D55" i="1"/>
  <c r="D89" i="1" s="1"/>
  <c r="F84" i="1"/>
  <c r="F118" i="1" s="1"/>
  <c r="F68" i="1"/>
  <c r="F102" i="1" s="1"/>
  <c r="F60" i="1"/>
  <c r="F94" i="1" s="1"/>
  <c r="E85" i="1"/>
  <c r="E119" i="1" s="1"/>
  <c r="E77" i="1"/>
  <c r="E111" i="1" s="1"/>
  <c r="E69" i="1"/>
  <c r="E103" i="1" s="1"/>
  <c r="E61" i="1"/>
  <c r="E95" i="1" s="1"/>
  <c r="D86" i="1"/>
  <c r="D120" i="1" s="1"/>
  <c r="D78" i="1"/>
  <c r="D112" i="1" s="1"/>
  <c r="D62" i="1"/>
  <c r="D96" i="1" s="1"/>
  <c r="F83" i="1"/>
  <c r="F117" i="1" s="1"/>
  <c r="F59" i="1"/>
  <c r="F93" i="1" s="1"/>
  <c r="E68" i="1"/>
  <c r="E102" i="1" s="1"/>
  <c r="D77" i="1"/>
  <c r="D111" i="1" s="1"/>
  <c r="E57" i="1"/>
  <c r="E91" i="1" s="1"/>
  <c r="D58" i="1"/>
  <c r="D92" i="1" s="1"/>
  <c r="F67" i="1"/>
  <c r="F101" i="1" s="1"/>
  <c r="E76" i="1"/>
  <c r="E110" i="1" s="1"/>
  <c r="D85" i="1"/>
  <c r="D119" i="1" s="1"/>
  <c r="D61" i="1"/>
  <c r="D95" i="1" s="1"/>
  <c r="F82" i="1"/>
  <c r="F116" i="1" s="1"/>
  <c r="F74" i="1"/>
  <c r="F108" i="1" s="1"/>
  <c r="F66" i="1"/>
  <c r="F100" i="1" s="1"/>
  <c r="F58" i="1"/>
  <c r="F92" i="1" s="1"/>
  <c r="E83" i="1"/>
  <c r="E117" i="1" s="1"/>
  <c r="E75" i="1"/>
  <c r="E109" i="1" s="1"/>
  <c r="E67" i="1"/>
  <c r="E101" i="1" s="1"/>
  <c r="E59" i="1"/>
  <c r="E93" i="1" s="1"/>
  <c r="D84" i="1"/>
  <c r="D118" i="1" s="1"/>
  <c r="D76" i="1"/>
  <c r="D110" i="1" s="1"/>
  <c r="D68" i="1"/>
  <c r="D102" i="1" s="1"/>
  <c r="D60" i="1"/>
  <c r="D94" i="1" s="1"/>
  <c r="F73" i="1"/>
  <c r="F107" i="1" s="1"/>
  <c r="F57" i="1"/>
  <c r="F91" i="1" s="1"/>
  <c r="E74" i="1"/>
  <c r="E108" i="1" s="1"/>
  <c r="E58" i="1"/>
  <c r="E92" i="1" s="1"/>
  <c r="D75" i="1"/>
  <c r="D109" i="1" s="1"/>
  <c r="D59" i="1"/>
  <c r="D93" i="1" s="1"/>
  <c r="F64" i="1"/>
  <c r="F98" i="1" s="1"/>
  <c r="E81" i="1"/>
  <c r="E115" i="1" s="1"/>
  <c r="E65" i="1"/>
  <c r="E99" i="1" s="1"/>
  <c r="D82" i="1"/>
  <c r="D116" i="1" s="1"/>
  <c r="D66" i="1"/>
  <c r="D100" i="1" s="1"/>
  <c r="F81" i="1"/>
  <c r="F115" i="1" s="1"/>
  <c r="F65" i="1"/>
  <c r="F99" i="1" s="1"/>
  <c r="E82" i="1"/>
  <c r="E116" i="1" s="1"/>
  <c r="E66" i="1"/>
  <c r="E100" i="1" s="1"/>
  <c r="D83" i="1"/>
  <c r="D117" i="1" s="1"/>
  <c r="D67" i="1"/>
  <c r="D101" i="1" s="1"/>
  <c r="F80" i="1"/>
  <c r="F114" i="1" s="1"/>
  <c r="F72" i="1"/>
  <c r="F106" i="1" s="1"/>
  <c r="F56" i="1"/>
  <c r="F90" i="1" s="1"/>
  <c r="E73" i="1"/>
  <c r="E107" i="1" s="1"/>
  <c r="D74" i="1"/>
  <c r="D108" i="1" s="1"/>
  <c r="J32" i="1"/>
  <c r="J38" i="1" s="1"/>
  <c r="P58" i="1" s="1"/>
  <c r="F122" i="1" l="1"/>
  <c r="H122" i="1" s="1"/>
  <c r="I122" i="1" s="1"/>
  <c r="T53" i="1"/>
  <c r="T54" i="1"/>
  <c r="P55" i="1"/>
  <c r="P52" i="1"/>
  <c r="P53" i="1"/>
  <c r="P54" i="1"/>
  <c r="P56" i="1"/>
  <c r="P51" i="1"/>
  <c r="P57" i="1"/>
</calcChain>
</file>

<file path=xl/sharedStrings.xml><?xml version="1.0" encoding="utf-8"?>
<sst xmlns="http://schemas.openxmlformats.org/spreadsheetml/2006/main" count="33" uniqueCount="28">
  <si>
    <t>jour</t>
  </si>
  <si>
    <t>ech.1</t>
  </si>
  <si>
    <t>ech.2</t>
  </si>
  <si>
    <t>ech.3</t>
  </si>
  <si>
    <t>moyenne</t>
  </si>
  <si>
    <t>etendue</t>
  </si>
  <si>
    <t>maxi</t>
  </si>
  <si>
    <t>mini</t>
  </si>
  <si>
    <t>ar</t>
  </si>
  <si>
    <t>as</t>
  </si>
  <si>
    <t>drs</t>
  </si>
  <si>
    <t>dss</t>
  </si>
  <si>
    <t>dri</t>
  </si>
  <si>
    <t>dsi</t>
  </si>
  <si>
    <t>Lri</t>
  </si>
  <si>
    <t>Lrs</t>
  </si>
  <si>
    <t>Lsi</t>
  </si>
  <si>
    <t>Lss</t>
  </si>
  <si>
    <t>R</t>
  </si>
  <si>
    <t>IT max</t>
  </si>
  <si>
    <t>Cp</t>
  </si>
  <si>
    <t>σ</t>
  </si>
  <si>
    <t>Cpki</t>
  </si>
  <si>
    <t>Cpks</t>
  </si>
  <si>
    <r>
      <t>X</t>
    </r>
    <r>
      <rPr>
        <sz val="11"/>
        <color theme="1"/>
        <rFont val="Calibri"/>
        <family val="2"/>
        <charset val="238"/>
      </rPr>
      <t>̅</t>
    </r>
  </si>
  <si>
    <t>IT min</t>
  </si>
  <si>
    <t>Nominale</t>
  </si>
  <si>
    <t>Capabilité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</si>
</sst>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2" tint="-0.249977111117893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/>
    <xf numFmtId="0" fontId="3" fillId="0" borderId="9" xfId="0" applyFont="1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128"/>
  <sheetViews>
    <sheetView topLeftCell="A17" workbookViewId="0">
      <selection activeCell="C4" sqref="C4:F37"/>
    </sheetView>
  </sheetViews>
  <sheetFormatPr baseColWidth="10" defaultColWidth="8.83203125" defaultRowHeight="15" x14ac:dyDescent="0.2"/>
  <cols>
    <col min="6" max="6" width="9.5" bestFit="1" customWidth="1"/>
    <col min="15" max="15" width="8.5" customWidth="1"/>
    <col min="16" max="16" width="11.33203125" customWidth="1"/>
    <col min="17" max="17" width="9.83203125" customWidth="1"/>
  </cols>
  <sheetData>
    <row r="4" spans="3:10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s="2" t="s">
        <v>6</v>
      </c>
      <c r="I4" s="2" t="s">
        <v>7</v>
      </c>
      <c r="J4" t="s">
        <v>5</v>
      </c>
    </row>
    <row r="5" spans="3:10" x14ac:dyDescent="0.2">
      <c r="C5">
        <v>1</v>
      </c>
      <c r="D5">
        <v>144</v>
      </c>
      <c r="E5">
        <v>150</v>
      </c>
      <c r="F5">
        <v>180</v>
      </c>
      <c r="G5" s="1">
        <f>AVERAGE(D5:F5)</f>
        <v>158</v>
      </c>
      <c r="H5" s="2">
        <f>MAX(D5:F5)</f>
        <v>180</v>
      </c>
      <c r="I5" s="2">
        <f>MIN(D5:F5)</f>
        <v>144</v>
      </c>
      <c r="J5">
        <f>H5-I5</f>
        <v>36</v>
      </c>
    </row>
    <row r="6" spans="3:10" x14ac:dyDescent="0.2">
      <c r="C6">
        <v>2</v>
      </c>
      <c r="D6">
        <v>193</v>
      </c>
      <c r="E6">
        <v>210</v>
      </c>
      <c r="F6">
        <v>225</v>
      </c>
      <c r="G6" s="1">
        <f t="shared" ref="G6:G37" si="0">AVERAGE(D6:F6)</f>
        <v>209.33333333333334</v>
      </c>
      <c r="H6" s="2">
        <f t="shared" ref="H6:H37" si="1">MAX(D6:F6)</f>
        <v>225</v>
      </c>
      <c r="I6" s="2">
        <f t="shared" ref="I6:I37" si="2">MIN(D6:F6)</f>
        <v>193</v>
      </c>
      <c r="J6">
        <f t="shared" ref="J6:J37" si="3">H6-I6</f>
        <v>32</v>
      </c>
    </row>
    <row r="7" spans="3:10" x14ac:dyDescent="0.2">
      <c r="C7">
        <v>3</v>
      </c>
      <c r="D7">
        <v>235</v>
      </c>
      <c r="E7">
        <v>233</v>
      </c>
      <c r="F7">
        <v>228</v>
      </c>
      <c r="G7" s="1">
        <f t="shared" si="0"/>
        <v>232</v>
      </c>
      <c r="H7" s="2">
        <f t="shared" si="1"/>
        <v>235</v>
      </c>
      <c r="I7" s="2">
        <f t="shared" si="2"/>
        <v>228</v>
      </c>
      <c r="J7">
        <f t="shared" si="3"/>
        <v>7</v>
      </c>
    </row>
    <row r="8" spans="3:10" x14ac:dyDescent="0.2">
      <c r="C8">
        <v>4</v>
      </c>
      <c r="D8">
        <v>198</v>
      </c>
      <c r="E8">
        <v>190</v>
      </c>
      <c r="F8">
        <v>178</v>
      </c>
      <c r="G8" s="1">
        <f t="shared" si="0"/>
        <v>188.66666666666666</v>
      </c>
      <c r="H8" s="2">
        <f t="shared" si="1"/>
        <v>198</v>
      </c>
      <c r="I8" s="2">
        <f t="shared" si="2"/>
        <v>178</v>
      </c>
      <c r="J8">
        <f t="shared" si="3"/>
        <v>20</v>
      </c>
    </row>
    <row r="9" spans="3:10" x14ac:dyDescent="0.2">
      <c r="C9">
        <v>5</v>
      </c>
      <c r="D9">
        <v>168</v>
      </c>
      <c r="E9">
        <v>137</v>
      </c>
      <c r="F9">
        <v>121</v>
      </c>
      <c r="G9" s="1">
        <f t="shared" si="0"/>
        <v>142</v>
      </c>
      <c r="H9" s="2">
        <f t="shared" si="1"/>
        <v>168</v>
      </c>
      <c r="I9" s="2">
        <f t="shared" si="2"/>
        <v>121</v>
      </c>
      <c r="J9">
        <f t="shared" si="3"/>
        <v>47</v>
      </c>
    </row>
    <row r="10" spans="3:10" x14ac:dyDescent="0.2">
      <c r="C10">
        <v>6</v>
      </c>
      <c r="D10">
        <v>116</v>
      </c>
      <c r="E10">
        <v>85</v>
      </c>
      <c r="F10">
        <v>65</v>
      </c>
      <c r="G10" s="1">
        <f t="shared" si="0"/>
        <v>88.666666666666671</v>
      </c>
      <c r="H10" s="2">
        <f t="shared" si="1"/>
        <v>116</v>
      </c>
      <c r="I10" s="2">
        <f t="shared" si="2"/>
        <v>65</v>
      </c>
      <c r="J10">
        <f t="shared" si="3"/>
        <v>51</v>
      </c>
    </row>
    <row r="11" spans="3:10" x14ac:dyDescent="0.2">
      <c r="C11">
        <v>7</v>
      </c>
      <c r="D11">
        <v>88</v>
      </c>
      <c r="E11">
        <v>111</v>
      </c>
      <c r="F11">
        <v>120</v>
      </c>
      <c r="G11" s="1">
        <f t="shared" si="0"/>
        <v>106.33333333333333</v>
      </c>
      <c r="H11" s="2">
        <f t="shared" si="1"/>
        <v>120</v>
      </c>
      <c r="I11" s="2">
        <f t="shared" si="2"/>
        <v>88</v>
      </c>
      <c r="J11">
        <f t="shared" si="3"/>
        <v>32</v>
      </c>
    </row>
    <row r="12" spans="3:10" x14ac:dyDescent="0.2">
      <c r="C12">
        <v>8</v>
      </c>
      <c r="D12">
        <v>138</v>
      </c>
      <c r="E12">
        <v>160</v>
      </c>
      <c r="F12">
        <v>179</v>
      </c>
      <c r="G12" s="1">
        <f t="shared" si="0"/>
        <v>159</v>
      </c>
      <c r="H12" s="2">
        <f t="shared" si="1"/>
        <v>179</v>
      </c>
      <c r="I12" s="2">
        <f t="shared" si="2"/>
        <v>138</v>
      </c>
      <c r="J12">
        <f t="shared" si="3"/>
        <v>41</v>
      </c>
    </row>
    <row r="13" spans="3:10" x14ac:dyDescent="0.2">
      <c r="C13">
        <v>9</v>
      </c>
      <c r="D13">
        <v>200</v>
      </c>
      <c r="E13">
        <v>245</v>
      </c>
      <c r="F13">
        <v>248</v>
      </c>
      <c r="G13" s="1">
        <f t="shared" si="0"/>
        <v>231</v>
      </c>
      <c r="H13" s="2">
        <f t="shared" si="1"/>
        <v>248</v>
      </c>
      <c r="I13" s="2">
        <f t="shared" si="2"/>
        <v>200</v>
      </c>
      <c r="J13">
        <f t="shared" si="3"/>
        <v>48</v>
      </c>
    </row>
    <row r="14" spans="3:10" x14ac:dyDescent="0.2">
      <c r="C14">
        <v>10</v>
      </c>
      <c r="D14">
        <v>211</v>
      </c>
      <c r="E14">
        <v>201</v>
      </c>
      <c r="F14">
        <v>155</v>
      </c>
      <c r="G14" s="1">
        <f t="shared" si="0"/>
        <v>189</v>
      </c>
      <c r="H14" s="2">
        <f t="shared" si="1"/>
        <v>211</v>
      </c>
      <c r="I14" s="2">
        <f t="shared" si="2"/>
        <v>155</v>
      </c>
      <c r="J14">
        <f t="shared" si="3"/>
        <v>56</v>
      </c>
    </row>
    <row r="15" spans="3:10" x14ac:dyDescent="0.2">
      <c r="C15">
        <v>11</v>
      </c>
      <c r="D15">
        <v>145</v>
      </c>
      <c r="E15">
        <v>102</v>
      </c>
      <c r="F15">
        <v>83</v>
      </c>
      <c r="G15" s="1">
        <f t="shared" si="0"/>
        <v>110</v>
      </c>
      <c r="H15" s="2">
        <f t="shared" si="1"/>
        <v>145</v>
      </c>
      <c r="I15" s="2">
        <f t="shared" si="2"/>
        <v>83</v>
      </c>
      <c r="J15">
        <f t="shared" si="3"/>
        <v>62</v>
      </c>
    </row>
    <row r="16" spans="3:10" x14ac:dyDescent="0.2">
      <c r="C16">
        <v>12</v>
      </c>
      <c r="D16">
        <v>80</v>
      </c>
      <c r="E16">
        <v>101</v>
      </c>
      <c r="F16">
        <v>106</v>
      </c>
      <c r="G16" s="1">
        <f t="shared" si="0"/>
        <v>95.666666666666671</v>
      </c>
      <c r="H16" s="2">
        <f t="shared" si="1"/>
        <v>106</v>
      </c>
      <c r="I16" s="2">
        <f t="shared" si="2"/>
        <v>80</v>
      </c>
      <c r="J16">
        <f t="shared" si="3"/>
        <v>26</v>
      </c>
    </row>
    <row r="17" spans="3:10" x14ac:dyDescent="0.2">
      <c r="C17">
        <v>13</v>
      </c>
      <c r="D17">
        <v>95</v>
      </c>
      <c r="E17">
        <v>90</v>
      </c>
      <c r="F17">
        <v>107</v>
      </c>
      <c r="G17" s="1">
        <f t="shared" si="0"/>
        <v>97.333333333333329</v>
      </c>
      <c r="H17" s="2">
        <f t="shared" si="1"/>
        <v>107</v>
      </c>
      <c r="I17" s="2">
        <f t="shared" si="2"/>
        <v>90</v>
      </c>
      <c r="J17">
        <f t="shared" si="3"/>
        <v>17</v>
      </c>
    </row>
    <row r="18" spans="3:10" x14ac:dyDescent="0.2">
      <c r="C18">
        <v>14</v>
      </c>
      <c r="D18">
        <v>127</v>
      </c>
      <c r="E18">
        <v>142</v>
      </c>
      <c r="F18">
        <v>159</v>
      </c>
      <c r="G18" s="1">
        <f t="shared" si="0"/>
        <v>142.66666666666666</v>
      </c>
      <c r="H18" s="2">
        <f t="shared" si="1"/>
        <v>159</v>
      </c>
      <c r="I18" s="2">
        <f t="shared" si="2"/>
        <v>127</v>
      </c>
      <c r="J18">
        <f t="shared" si="3"/>
        <v>32</v>
      </c>
    </row>
    <row r="19" spans="3:10" x14ac:dyDescent="0.2">
      <c r="C19">
        <v>15</v>
      </c>
      <c r="D19">
        <v>167</v>
      </c>
      <c r="E19">
        <v>178</v>
      </c>
      <c r="F19">
        <v>199</v>
      </c>
      <c r="G19" s="1">
        <f t="shared" si="0"/>
        <v>181.33333333333334</v>
      </c>
      <c r="H19" s="2">
        <f t="shared" si="1"/>
        <v>199</v>
      </c>
      <c r="I19" s="2">
        <f t="shared" si="2"/>
        <v>167</v>
      </c>
      <c r="J19">
        <f t="shared" si="3"/>
        <v>32</v>
      </c>
    </row>
    <row r="20" spans="3:10" x14ac:dyDescent="0.2">
      <c r="C20">
        <v>16</v>
      </c>
      <c r="D20">
        <v>181</v>
      </c>
      <c r="E20">
        <v>173</v>
      </c>
      <c r="F20">
        <v>163</v>
      </c>
      <c r="G20" s="1">
        <f t="shared" si="0"/>
        <v>172.33333333333334</v>
      </c>
      <c r="H20" s="2">
        <f t="shared" si="1"/>
        <v>181</v>
      </c>
      <c r="I20" s="2">
        <f t="shared" si="2"/>
        <v>163</v>
      </c>
      <c r="J20">
        <f t="shared" si="3"/>
        <v>18</v>
      </c>
    </row>
    <row r="21" spans="3:10" x14ac:dyDescent="0.2">
      <c r="C21">
        <v>17</v>
      </c>
      <c r="D21">
        <v>158</v>
      </c>
      <c r="E21">
        <v>147</v>
      </c>
      <c r="F21">
        <v>134</v>
      </c>
      <c r="G21" s="1">
        <f t="shared" si="0"/>
        <v>146.33333333333334</v>
      </c>
      <c r="H21" s="2">
        <f t="shared" si="1"/>
        <v>158</v>
      </c>
      <c r="I21" s="2">
        <f t="shared" si="2"/>
        <v>134</v>
      </c>
      <c r="J21">
        <f t="shared" si="3"/>
        <v>24</v>
      </c>
    </row>
    <row r="22" spans="3:10" x14ac:dyDescent="0.2">
      <c r="C22">
        <v>18</v>
      </c>
      <c r="D22">
        <v>128</v>
      </c>
      <c r="E22">
        <v>113</v>
      </c>
      <c r="F22">
        <v>104</v>
      </c>
      <c r="G22" s="1">
        <f t="shared" si="0"/>
        <v>115</v>
      </c>
      <c r="H22" s="2">
        <f t="shared" si="1"/>
        <v>128</v>
      </c>
      <c r="I22" s="2">
        <f t="shared" si="2"/>
        <v>104</v>
      </c>
      <c r="J22">
        <f t="shared" si="3"/>
        <v>24</v>
      </c>
    </row>
    <row r="23" spans="3:10" x14ac:dyDescent="0.2">
      <c r="C23">
        <v>19</v>
      </c>
      <c r="D23">
        <v>113</v>
      </c>
      <c r="E23">
        <v>122</v>
      </c>
      <c r="F23">
        <v>108</v>
      </c>
      <c r="G23" s="1">
        <f t="shared" si="0"/>
        <v>114.33333333333333</v>
      </c>
      <c r="H23" s="2">
        <f t="shared" si="1"/>
        <v>122</v>
      </c>
      <c r="I23" s="2">
        <f t="shared" si="2"/>
        <v>108</v>
      </c>
      <c r="J23">
        <f t="shared" si="3"/>
        <v>14</v>
      </c>
    </row>
    <row r="24" spans="3:10" x14ac:dyDescent="0.2">
      <c r="C24">
        <v>20</v>
      </c>
      <c r="D24">
        <v>135</v>
      </c>
      <c r="E24">
        <v>145</v>
      </c>
      <c r="F24">
        <v>158</v>
      </c>
      <c r="G24" s="1">
        <f t="shared" si="0"/>
        <v>146</v>
      </c>
      <c r="H24" s="2">
        <f t="shared" si="1"/>
        <v>158</v>
      </c>
      <c r="I24" s="2">
        <f t="shared" si="2"/>
        <v>135</v>
      </c>
      <c r="J24">
        <f t="shared" si="3"/>
        <v>23</v>
      </c>
    </row>
    <row r="25" spans="3:10" x14ac:dyDescent="0.2">
      <c r="C25">
        <v>21</v>
      </c>
      <c r="D25">
        <v>133</v>
      </c>
      <c r="E25">
        <v>125</v>
      </c>
      <c r="F25">
        <v>112</v>
      </c>
      <c r="G25" s="1">
        <f t="shared" si="0"/>
        <v>123.33333333333333</v>
      </c>
      <c r="H25" s="2">
        <f t="shared" si="1"/>
        <v>133</v>
      </c>
      <c r="I25" s="2">
        <f t="shared" si="2"/>
        <v>112</v>
      </c>
      <c r="J25">
        <f t="shared" si="3"/>
        <v>21</v>
      </c>
    </row>
    <row r="26" spans="3:10" x14ac:dyDescent="0.2">
      <c r="C26">
        <v>22</v>
      </c>
      <c r="D26">
        <v>105</v>
      </c>
      <c r="E26">
        <v>95</v>
      </c>
      <c r="F26">
        <v>63</v>
      </c>
      <c r="G26" s="1">
        <f t="shared" si="0"/>
        <v>87.666666666666671</v>
      </c>
      <c r="H26" s="2">
        <f t="shared" si="1"/>
        <v>105</v>
      </c>
      <c r="I26" s="2">
        <f t="shared" si="2"/>
        <v>63</v>
      </c>
      <c r="J26">
        <f t="shared" si="3"/>
        <v>42</v>
      </c>
    </row>
    <row r="27" spans="3:10" x14ac:dyDescent="0.2">
      <c r="C27">
        <v>23</v>
      </c>
      <c r="D27">
        <v>72</v>
      </c>
      <c r="E27">
        <v>97</v>
      </c>
      <c r="F27">
        <v>112</v>
      </c>
      <c r="G27" s="1">
        <f t="shared" si="0"/>
        <v>93.666666666666671</v>
      </c>
      <c r="H27" s="2">
        <f t="shared" si="1"/>
        <v>112</v>
      </c>
      <c r="I27" s="2">
        <f t="shared" si="2"/>
        <v>72</v>
      </c>
      <c r="J27">
        <f t="shared" si="3"/>
        <v>40</v>
      </c>
    </row>
    <row r="28" spans="3:10" x14ac:dyDescent="0.2">
      <c r="C28">
        <v>24</v>
      </c>
      <c r="D28">
        <v>126</v>
      </c>
      <c r="E28">
        <v>132</v>
      </c>
      <c r="F28">
        <v>144</v>
      </c>
      <c r="G28" s="1">
        <f t="shared" si="0"/>
        <v>134</v>
      </c>
      <c r="H28" s="2">
        <f t="shared" si="1"/>
        <v>144</v>
      </c>
      <c r="I28" s="2">
        <f t="shared" si="2"/>
        <v>126</v>
      </c>
      <c r="J28">
        <f t="shared" si="3"/>
        <v>18</v>
      </c>
    </row>
    <row r="29" spans="3:10" x14ac:dyDescent="0.2">
      <c r="C29">
        <v>25</v>
      </c>
      <c r="D29">
        <v>156</v>
      </c>
      <c r="E29">
        <v>163</v>
      </c>
      <c r="F29">
        <v>170</v>
      </c>
      <c r="G29" s="1">
        <f t="shared" si="0"/>
        <v>163</v>
      </c>
      <c r="H29" s="2">
        <f t="shared" si="1"/>
        <v>170</v>
      </c>
      <c r="I29" s="2">
        <f t="shared" si="2"/>
        <v>156</v>
      </c>
      <c r="J29">
        <f t="shared" si="3"/>
        <v>14</v>
      </c>
    </row>
    <row r="30" spans="3:10" x14ac:dyDescent="0.2">
      <c r="C30">
        <v>26</v>
      </c>
      <c r="D30">
        <v>181</v>
      </c>
      <c r="E30">
        <v>180</v>
      </c>
      <c r="F30">
        <v>202</v>
      </c>
      <c r="G30" s="1">
        <f t="shared" si="0"/>
        <v>187.66666666666666</v>
      </c>
      <c r="H30" s="2">
        <f t="shared" si="1"/>
        <v>202</v>
      </c>
      <c r="I30" s="2">
        <f t="shared" si="2"/>
        <v>180</v>
      </c>
      <c r="J30">
        <f t="shared" si="3"/>
        <v>22</v>
      </c>
    </row>
    <row r="31" spans="3:10" x14ac:dyDescent="0.2">
      <c r="C31">
        <v>27</v>
      </c>
      <c r="D31">
        <v>250</v>
      </c>
      <c r="E31">
        <v>205</v>
      </c>
      <c r="F31">
        <v>175</v>
      </c>
      <c r="G31" s="1">
        <f t="shared" si="0"/>
        <v>210</v>
      </c>
      <c r="H31" s="2">
        <f t="shared" si="1"/>
        <v>250</v>
      </c>
      <c r="I31" s="2">
        <f t="shared" si="2"/>
        <v>175</v>
      </c>
      <c r="J31">
        <f t="shared" si="3"/>
        <v>75</v>
      </c>
    </row>
    <row r="32" spans="3:10" x14ac:dyDescent="0.2">
      <c r="C32">
        <v>28</v>
      </c>
      <c r="D32">
        <v>157</v>
      </c>
      <c r="E32">
        <v>148</v>
      </c>
      <c r="F32">
        <v>140</v>
      </c>
      <c r="G32" s="1">
        <f t="shared" si="0"/>
        <v>148.33333333333334</v>
      </c>
      <c r="H32" s="2">
        <f t="shared" si="1"/>
        <v>157</v>
      </c>
      <c r="I32" s="2">
        <f t="shared" si="2"/>
        <v>140</v>
      </c>
      <c r="J32">
        <f t="shared" si="3"/>
        <v>17</v>
      </c>
    </row>
    <row r="33" spans="2:14" x14ac:dyDescent="0.2">
      <c r="C33">
        <v>29</v>
      </c>
      <c r="D33">
        <v>157</v>
      </c>
      <c r="E33">
        <v>139</v>
      </c>
      <c r="F33">
        <v>121</v>
      </c>
      <c r="G33" s="1">
        <f t="shared" si="0"/>
        <v>139</v>
      </c>
      <c r="H33" s="2">
        <f t="shared" si="1"/>
        <v>157</v>
      </c>
      <c r="I33" s="2">
        <f t="shared" si="2"/>
        <v>121</v>
      </c>
      <c r="J33">
        <f t="shared" si="3"/>
        <v>36</v>
      </c>
    </row>
    <row r="34" spans="2:14" x14ac:dyDescent="0.2">
      <c r="C34">
        <v>30</v>
      </c>
      <c r="D34">
        <v>131</v>
      </c>
      <c r="E34">
        <v>125</v>
      </c>
      <c r="F34">
        <v>111</v>
      </c>
      <c r="G34" s="1">
        <f t="shared" si="0"/>
        <v>122.33333333333333</v>
      </c>
      <c r="H34" s="2">
        <f t="shared" si="1"/>
        <v>131</v>
      </c>
      <c r="I34" s="2">
        <f t="shared" si="2"/>
        <v>111</v>
      </c>
      <c r="J34">
        <f t="shared" si="3"/>
        <v>20</v>
      </c>
    </row>
    <row r="35" spans="2:14" x14ac:dyDescent="0.2">
      <c r="C35">
        <v>31</v>
      </c>
      <c r="D35">
        <v>118</v>
      </c>
      <c r="E35">
        <v>115</v>
      </c>
      <c r="F35">
        <v>92</v>
      </c>
      <c r="G35" s="1">
        <f t="shared" si="0"/>
        <v>108.33333333333333</v>
      </c>
      <c r="H35" s="2">
        <f t="shared" si="1"/>
        <v>118</v>
      </c>
      <c r="I35" s="2">
        <f t="shared" si="2"/>
        <v>92</v>
      </c>
      <c r="J35">
        <f t="shared" si="3"/>
        <v>26</v>
      </c>
    </row>
    <row r="36" spans="2:14" x14ac:dyDescent="0.2">
      <c r="C36">
        <v>32</v>
      </c>
      <c r="D36">
        <v>99</v>
      </c>
      <c r="E36">
        <v>79</v>
      </c>
      <c r="F36">
        <v>111</v>
      </c>
      <c r="G36" s="1">
        <f t="shared" si="0"/>
        <v>96.333333333333329</v>
      </c>
      <c r="H36" s="2">
        <f t="shared" si="1"/>
        <v>111</v>
      </c>
      <c r="I36" s="2">
        <f t="shared" si="2"/>
        <v>79</v>
      </c>
      <c r="J36">
        <f t="shared" si="3"/>
        <v>32</v>
      </c>
    </row>
    <row r="37" spans="2:14" x14ac:dyDescent="0.2">
      <c r="C37">
        <v>33</v>
      </c>
      <c r="D37">
        <v>127</v>
      </c>
      <c r="E37">
        <v>135</v>
      </c>
      <c r="F37">
        <v>130</v>
      </c>
      <c r="G37" s="1">
        <f t="shared" si="0"/>
        <v>130.66666666666666</v>
      </c>
      <c r="H37" s="2">
        <f t="shared" si="1"/>
        <v>135</v>
      </c>
      <c r="I37" s="2">
        <f t="shared" si="2"/>
        <v>127</v>
      </c>
      <c r="J37">
        <f t="shared" si="3"/>
        <v>8</v>
      </c>
    </row>
    <row r="38" spans="2:14" x14ac:dyDescent="0.2">
      <c r="B38" t="s">
        <v>4</v>
      </c>
      <c r="D38" s="20">
        <f>AVERAGE(D5:F37)</f>
        <v>144.52525252525251</v>
      </c>
      <c r="E38" s="20"/>
      <c r="F38" s="20"/>
      <c r="G38" s="3">
        <f>AVERAGE(G5:G37)</f>
        <v>144.52525252525251</v>
      </c>
      <c r="H38" s="1"/>
      <c r="I38" s="1"/>
      <c r="J38" s="1">
        <f t="shared" ref="J38" si="4">AVERAGE(J5:J37)</f>
        <v>30.696969696969695</v>
      </c>
      <c r="M38" t="s">
        <v>8</v>
      </c>
      <c r="N38">
        <v>1.054</v>
      </c>
    </row>
    <row r="39" spans="2:14" x14ac:dyDescent="0.2">
      <c r="M39" t="s">
        <v>9</v>
      </c>
      <c r="N39">
        <v>0.66800000000000004</v>
      </c>
    </row>
    <row r="40" spans="2:14" x14ac:dyDescent="0.2">
      <c r="M40" t="s">
        <v>12</v>
      </c>
      <c r="N40">
        <v>0.04</v>
      </c>
    </row>
    <row r="41" spans="2:14" x14ac:dyDescent="0.2">
      <c r="M41" t="s">
        <v>10</v>
      </c>
      <c r="N41">
        <v>2.99</v>
      </c>
    </row>
    <row r="42" spans="2:14" x14ac:dyDescent="0.2">
      <c r="M42" t="s">
        <v>13</v>
      </c>
      <c r="N42">
        <v>0.18</v>
      </c>
    </row>
    <row r="43" spans="2:14" x14ac:dyDescent="0.2">
      <c r="M43" t="s">
        <v>11</v>
      </c>
      <c r="N43">
        <v>2.17</v>
      </c>
    </row>
    <row r="50" spans="4:20" ht="16" thickBot="1" x14ac:dyDescent="0.25"/>
    <row r="51" spans="4:20" x14ac:dyDescent="0.2">
      <c r="J51" s="7" t="s">
        <v>25</v>
      </c>
      <c r="K51" s="8" t="s">
        <v>26</v>
      </c>
      <c r="L51" s="9" t="s">
        <v>19</v>
      </c>
      <c r="N51" s="17" t="s">
        <v>24</v>
      </c>
      <c r="O51" s="8" t="s">
        <v>15</v>
      </c>
      <c r="P51" s="9">
        <f>G38+J38*N38</f>
        <v>176.87985858585859</v>
      </c>
      <c r="R51" s="17" t="s">
        <v>27</v>
      </c>
      <c r="S51" s="14" t="s">
        <v>21</v>
      </c>
      <c r="T51" s="9">
        <f>STDEVPA(D5:F37)</f>
        <v>43.371857801789574</v>
      </c>
    </row>
    <row r="52" spans="4:20" ht="16" thickBot="1" x14ac:dyDescent="0.25">
      <c r="J52" s="10">
        <v>100</v>
      </c>
      <c r="K52" s="11">
        <v>150</v>
      </c>
      <c r="L52" s="12">
        <v>200</v>
      </c>
      <c r="N52" s="18"/>
      <c r="O52" s="4" t="s">
        <v>17</v>
      </c>
      <c r="P52" s="13">
        <f>G38+J38*N39</f>
        <v>165.03082828282828</v>
      </c>
      <c r="R52" s="18"/>
      <c r="S52" s="4" t="s">
        <v>20</v>
      </c>
      <c r="T52" s="13">
        <f>(L52-J52)/(6*T51)</f>
        <v>0.38427375518092244</v>
      </c>
    </row>
    <row r="53" spans="4:20" x14ac:dyDescent="0.2">
      <c r="N53" s="18"/>
      <c r="O53" s="4" t="s">
        <v>16</v>
      </c>
      <c r="P53" s="13">
        <f>G38-J38*N39</f>
        <v>124.01967676767676</v>
      </c>
      <c r="R53" s="18"/>
      <c r="S53" s="5" t="s">
        <v>22</v>
      </c>
      <c r="T53" s="15">
        <f>(L52-G38)/(3*T51)</f>
        <v>0.42634979059669226</v>
      </c>
    </row>
    <row r="54" spans="4:20" ht="16" thickBot="1" x14ac:dyDescent="0.25">
      <c r="N54" s="18"/>
      <c r="O54" s="6" t="s">
        <v>14</v>
      </c>
      <c r="P54" s="16">
        <f>G38-J38*N38</f>
        <v>112.17064646464645</v>
      </c>
      <c r="R54" s="19"/>
      <c r="S54" s="11" t="s">
        <v>23</v>
      </c>
      <c r="T54" s="12">
        <f>(G38-J52)/(3*T51)</f>
        <v>0.34219771976515267</v>
      </c>
    </row>
    <row r="55" spans="4:20" x14ac:dyDescent="0.2">
      <c r="D55" s="3">
        <f>D5-D38</f>
        <v>-0.52525252525251176</v>
      </c>
      <c r="E55" s="3">
        <f>E5-D38</f>
        <v>5.4747474747474882</v>
      </c>
      <c r="F55" s="3">
        <f>F5-D38</f>
        <v>35.474747474747488</v>
      </c>
      <c r="N55" s="17" t="s">
        <v>18</v>
      </c>
      <c r="O55" s="8" t="s">
        <v>15</v>
      </c>
      <c r="P55" s="9">
        <f>J38*N41</f>
        <v>91.783939393939391</v>
      </c>
    </row>
    <row r="56" spans="4:20" x14ac:dyDescent="0.2">
      <c r="D56" s="3">
        <f>D6-D38</f>
        <v>48.474747474747488</v>
      </c>
      <c r="E56" s="3">
        <f>E6-D38</f>
        <v>65.474747474747488</v>
      </c>
      <c r="F56" s="3">
        <f>F6-D38</f>
        <v>80.474747474747488</v>
      </c>
      <c r="N56" s="18"/>
      <c r="O56" s="4" t="s">
        <v>17</v>
      </c>
      <c r="P56" s="13">
        <f>J38*N43</f>
        <v>66.61242424242424</v>
      </c>
    </row>
    <row r="57" spans="4:20" x14ac:dyDescent="0.2">
      <c r="D57" s="3">
        <f>D7-D38</f>
        <v>90.474747474747488</v>
      </c>
      <c r="E57" s="3">
        <f>E7-D38</f>
        <v>88.474747474747488</v>
      </c>
      <c r="F57" s="3">
        <f>F7-D38</f>
        <v>83.474747474747488</v>
      </c>
      <c r="N57" s="18"/>
      <c r="O57" s="4" t="s">
        <v>16</v>
      </c>
      <c r="P57" s="13">
        <f>J38*N42</f>
        <v>5.5254545454545454</v>
      </c>
    </row>
    <row r="58" spans="4:20" ht="16" thickBot="1" x14ac:dyDescent="0.25">
      <c r="D58" s="3">
        <f>D8-D38</f>
        <v>53.474747474747488</v>
      </c>
      <c r="E58" s="3">
        <f>E8-D38</f>
        <v>45.474747474747488</v>
      </c>
      <c r="F58" s="3">
        <f>F8-D38</f>
        <v>33.474747474747488</v>
      </c>
      <c r="N58" s="19"/>
      <c r="O58" s="11" t="s">
        <v>14</v>
      </c>
      <c r="P58" s="12">
        <f>J38*N40</f>
        <v>1.2278787878787878</v>
      </c>
    </row>
    <row r="59" spans="4:20" x14ac:dyDescent="0.2">
      <c r="D59" s="3">
        <f>D9-D38</f>
        <v>23.474747474747488</v>
      </c>
      <c r="E59" s="3">
        <f>E9-D38</f>
        <v>-7.5252525252525118</v>
      </c>
      <c r="F59" s="3">
        <f>F9-D38</f>
        <v>-23.525252525252512</v>
      </c>
    </row>
    <row r="60" spans="4:20" x14ac:dyDescent="0.2">
      <c r="D60" s="3">
        <f>D10-D38</f>
        <v>-28.525252525252512</v>
      </c>
      <c r="E60" s="3">
        <f>E10-D38</f>
        <v>-59.525252525252512</v>
      </c>
      <c r="F60" s="3">
        <f>F10-D38</f>
        <v>-79.525252525252512</v>
      </c>
    </row>
    <row r="61" spans="4:20" x14ac:dyDescent="0.2">
      <c r="D61" s="3">
        <f>D11-D38</f>
        <v>-56.525252525252512</v>
      </c>
      <c r="E61" s="3">
        <f>E11-D38</f>
        <v>-33.525252525252512</v>
      </c>
      <c r="F61" s="3">
        <f>F11-D38</f>
        <v>-24.525252525252512</v>
      </c>
    </row>
    <row r="62" spans="4:20" x14ac:dyDescent="0.2">
      <c r="D62" s="3">
        <f>D12-D38</f>
        <v>-6.5252525252525118</v>
      </c>
      <c r="E62" s="3">
        <f>E12-D38</f>
        <v>15.474747474747488</v>
      </c>
      <c r="F62" s="3">
        <f>F12-D38</f>
        <v>34.474747474747488</v>
      </c>
    </row>
    <row r="63" spans="4:20" x14ac:dyDescent="0.2">
      <c r="D63" s="3">
        <f>D13-D38</f>
        <v>55.474747474747488</v>
      </c>
      <c r="E63" s="3">
        <f>E13-D38</f>
        <v>100.47474747474749</v>
      </c>
      <c r="F63" s="3">
        <f>F13-D38</f>
        <v>103.47474747474749</v>
      </c>
    </row>
    <row r="64" spans="4:20" x14ac:dyDescent="0.2">
      <c r="D64" s="3">
        <f>D14-D38</f>
        <v>66.474747474747488</v>
      </c>
      <c r="E64" s="3">
        <f>E14-D38</f>
        <v>56.474747474747488</v>
      </c>
      <c r="F64" s="3">
        <f>F14-D38</f>
        <v>10.474747474747488</v>
      </c>
    </row>
    <row r="65" spans="4:6" x14ac:dyDescent="0.2">
      <c r="D65" s="3">
        <f>D15-D38</f>
        <v>0.47474747474748824</v>
      </c>
      <c r="E65" s="3">
        <f>E15-D38</f>
        <v>-42.525252525252512</v>
      </c>
      <c r="F65" s="3">
        <f>F15-D38</f>
        <v>-61.525252525252512</v>
      </c>
    </row>
    <row r="66" spans="4:6" x14ac:dyDescent="0.2">
      <c r="D66" s="3">
        <f>D16-D38</f>
        <v>-64.525252525252512</v>
      </c>
      <c r="E66" s="3">
        <f>E16-D38</f>
        <v>-43.525252525252512</v>
      </c>
      <c r="F66" s="3">
        <f>F16-D38</f>
        <v>-38.525252525252512</v>
      </c>
    </row>
    <row r="67" spans="4:6" x14ac:dyDescent="0.2">
      <c r="D67" s="3">
        <f>D17-D38</f>
        <v>-49.525252525252512</v>
      </c>
      <c r="E67" s="3">
        <f>E17-D38</f>
        <v>-54.525252525252512</v>
      </c>
      <c r="F67" s="3">
        <f>F17-D38</f>
        <v>-37.525252525252512</v>
      </c>
    </row>
    <row r="68" spans="4:6" x14ac:dyDescent="0.2">
      <c r="D68" s="3">
        <f>D18-D38</f>
        <v>-17.525252525252512</v>
      </c>
      <c r="E68" s="3">
        <f>E18-D38</f>
        <v>-2.5252525252525118</v>
      </c>
      <c r="F68" s="3">
        <f>F18-D38</f>
        <v>14.474747474747488</v>
      </c>
    </row>
    <row r="69" spans="4:6" x14ac:dyDescent="0.2">
      <c r="D69" s="3">
        <f>D19-D38</f>
        <v>22.474747474747488</v>
      </c>
      <c r="E69" s="3">
        <f>E19-D38</f>
        <v>33.474747474747488</v>
      </c>
      <c r="F69" s="3">
        <f>F19-D38</f>
        <v>54.474747474747488</v>
      </c>
    </row>
    <row r="70" spans="4:6" x14ac:dyDescent="0.2">
      <c r="D70" s="3">
        <f>D20-D38</f>
        <v>36.474747474747488</v>
      </c>
      <c r="E70" s="3">
        <f>E20-D38</f>
        <v>28.474747474747488</v>
      </c>
      <c r="F70" s="3">
        <f>F20-D38</f>
        <v>18.474747474747488</v>
      </c>
    </row>
    <row r="71" spans="4:6" x14ac:dyDescent="0.2">
      <c r="D71" s="3">
        <f>D21-D38</f>
        <v>13.474747474747488</v>
      </c>
      <c r="E71" s="3">
        <f>E21-D38</f>
        <v>2.4747474747474882</v>
      </c>
      <c r="F71" s="3">
        <f>F21-D38</f>
        <v>-10.525252525252512</v>
      </c>
    </row>
    <row r="72" spans="4:6" x14ac:dyDescent="0.2">
      <c r="D72" s="3">
        <f>D22-D38</f>
        <v>-16.525252525252512</v>
      </c>
      <c r="E72" s="3">
        <f>E22-D38</f>
        <v>-31.525252525252512</v>
      </c>
      <c r="F72" s="3">
        <f>F22-D38</f>
        <v>-40.525252525252512</v>
      </c>
    </row>
    <row r="73" spans="4:6" x14ac:dyDescent="0.2">
      <c r="D73" s="3">
        <f>D23-D38</f>
        <v>-31.525252525252512</v>
      </c>
      <c r="E73" s="3">
        <f>E23-D38</f>
        <v>-22.525252525252512</v>
      </c>
      <c r="F73" s="3">
        <f>F23-D38</f>
        <v>-36.525252525252512</v>
      </c>
    </row>
    <row r="74" spans="4:6" x14ac:dyDescent="0.2">
      <c r="D74" s="3">
        <f>D24-D38</f>
        <v>-9.5252525252525118</v>
      </c>
      <c r="E74" s="3">
        <f>E24-D38</f>
        <v>0.47474747474748824</v>
      </c>
      <c r="F74" s="3">
        <f>F24-D38</f>
        <v>13.474747474747488</v>
      </c>
    </row>
    <row r="75" spans="4:6" x14ac:dyDescent="0.2">
      <c r="D75" s="3">
        <f>D25-D38</f>
        <v>-11.525252525252512</v>
      </c>
      <c r="E75" s="3">
        <f>E25-D38</f>
        <v>-19.525252525252512</v>
      </c>
      <c r="F75" s="3">
        <f>F25-D38</f>
        <v>-32.525252525252512</v>
      </c>
    </row>
    <row r="76" spans="4:6" x14ac:dyDescent="0.2">
      <c r="D76" s="3">
        <f>D26-D38</f>
        <v>-39.525252525252512</v>
      </c>
      <c r="E76" s="3">
        <f>E26-D38</f>
        <v>-49.525252525252512</v>
      </c>
      <c r="F76" s="3">
        <f>F26-D38</f>
        <v>-81.525252525252512</v>
      </c>
    </row>
    <row r="77" spans="4:6" x14ac:dyDescent="0.2">
      <c r="D77" s="3">
        <f>D27-D38</f>
        <v>-72.525252525252512</v>
      </c>
      <c r="E77" s="3">
        <f>E27-D38</f>
        <v>-47.525252525252512</v>
      </c>
      <c r="F77" s="3">
        <f>F27-D38</f>
        <v>-32.525252525252512</v>
      </c>
    </row>
    <row r="78" spans="4:6" x14ac:dyDescent="0.2">
      <c r="D78" s="3">
        <f>D28-D38</f>
        <v>-18.525252525252512</v>
      </c>
      <c r="E78" s="3">
        <f>E28-D38</f>
        <v>-12.525252525252512</v>
      </c>
      <c r="F78" s="3">
        <f>F28-D38</f>
        <v>-0.52525252525251176</v>
      </c>
    </row>
    <row r="79" spans="4:6" x14ac:dyDescent="0.2">
      <c r="D79" s="3">
        <f>D29-D38</f>
        <v>11.474747474747488</v>
      </c>
      <c r="E79" s="3">
        <f>E29-D38</f>
        <v>18.474747474747488</v>
      </c>
      <c r="F79" s="3">
        <f>F29-D38</f>
        <v>25.474747474747488</v>
      </c>
    </row>
    <row r="80" spans="4:6" x14ac:dyDescent="0.2">
      <c r="D80" s="3">
        <f>D30-D38</f>
        <v>36.474747474747488</v>
      </c>
      <c r="E80" s="3">
        <f>E30-D38</f>
        <v>35.474747474747488</v>
      </c>
      <c r="F80" s="3">
        <f>F30-D38</f>
        <v>57.474747474747488</v>
      </c>
    </row>
    <row r="81" spans="4:6" x14ac:dyDescent="0.2">
      <c r="D81" s="3">
        <f>D31-D38</f>
        <v>105.47474747474749</v>
      </c>
      <c r="E81" s="3">
        <f>E31-D38</f>
        <v>60.474747474747488</v>
      </c>
      <c r="F81" s="3">
        <f>F31-D38</f>
        <v>30.474747474747488</v>
      </c>
    </row>
    <row r="82" spans="4:6" x14ac:dyDescent="0.2">
      <c r="D82" s="3">
        <f>D32-D38</f>
        <v>12.474747474747488</v>
      </c>
      <c r="E82" s="3">
        <f>E32-D38</f>
        <v>3.4747474747474882</v>
      </c>
      <c r="F82" s="3">
        <f>F32-D38</f>
        <v>-4.5252525252525118</v>
      </c>
    </row>
    <row r="83" spans="4:6" x14ac:dyDescent="0.2">
      <c r="D83" s="3">
        <f>D33-D38</f>
        <v>12.474747474747488</v>
      </c>
      <c r="E83" s="3">
        <f>E33-D38</f>
        <v>-5.5252525252525118</v>
      </c>
      <c r="F83" s="3">
        <f>F33-D38</f>
        <v>-23.525252525252512</v>
      </c>
    </row>
    <row r="84" spans="4:6" x14ac:dyDescent="0.2">
      <c r="D84" s="3">
        <f>D34-D38</f>
        <v>-13.525252525252512</v>
      </c>
      <c r="E84" s="3">
        <f>E34-D38</f>
        <v>-19.525252525252512</v>
      </c>
      <c r="F84" s="3">
        <f>F34-D38</f>
        <v>-33.525252525252512</v>
      </c>
    </row>
    <row r="85" spans="4:6" x14ac:dyDescent="0.2">
      <c r="D85" s="3">
        <f>D35-D38</f>
        <v>-26.525252525252512</v>
      </c>
      <c r="E85" s="3">
        <f>E35-D38</f>
        <v>-29.525252525252512</v>
      </c>
      <c r="F85" s="3">
        <f>F35-D38</f>
        <v>-52.525252525252512</v>
      </c>
    </row>
    <row r="86" spans="4:6" x14ac:dyDescent="0.2">
      <c r="D86" s="3">
        <f>D36-D38</f>
        <v>-45.525252525252512</v>
      </c>
      <c r="E86" s="3">
        <f>E36-D38</f>
        <v>-65.525252525252512</v>
      </c>
      <c r="F86" s="3">
        <f>F36-D38</f>
        <v>-33.525252525252512</v>
      </c>
    </row>
    <row r="87" spans="4:6" x14ac:dyDescent="0.2">
      <c r="D87" s="3">
        <f>D37-D38</f>
        <v>-17.525252525252512</v>
      </c>
      <c r="E87" s="3">
        <f>E37-D38</f>
        <v>-9.5252525252525118</v>
      </c>
      <c r="F87" s="3">
        <f>F37-D38</f>
        <v>-14.525252525252512</v>
      </c>
    </row>
    <row r="88" spans="4:6" x14ac:dyDescent="0.2">
      <c r="D88" s="3"/>
      <c r="E88" s="3"/>
      <c r="F88" s="3"/>
    </row>
    <row r="89" spans="4:6" x14ac:dyDescent="0.2">
      <c r="D89" s="3">
        <f>D55*D55</f>
        <v>0.27589021528414048</v>
      </c>
      <c r="E89" s="3">
        <f t="shared" ref="E89:F89" si="5">E55*E55</f>
        <v>29.972859912253998</v>
      </c>
      <c r="F89" s="3">
        <f t="shared" si="5"/>
        <v>1258.4577083971033</v>
      </c>
    </row>
    <row r="90" spans="4:6" x14ac:dyDescent="0.2">
      <c r="D90" s="3">
        <f t="shared" ref="D90:F121" si="6">D56*D56</f>
        <v>2349.8011427405381</v>
      </c>
      <c r="E90" s="3">
        <f t="shared" si="6"/>
        <v>4286.9425568819524</v>
      </c>
      <c r="F90" s="3">
        <f t="shared" si="6"/>
        <v>6476.1849811243774</v>
      </c>
    </row>
    <row r="91" spans="4:6" x14ac:dyDescent="0.2">
      <c r="D91" s="3">
        <f t="shared" si="6"/>
        <v>8185.679930619327</v>
      </c>
      <c r="E91" s="3">
        <f t="shared" si="6"/>
        <v>7827.7809407203367</v>
      </c>
      <c r="F91" s="3">
        <f t="shared" si="6"/>
        <v>6968.0334659728624</v>
      </c>
    </row>
    <row r="92" spans="4:6" x14ac:dyDescent="0.2">
      <c r="D92" s="3">
        <f t="shared" si="6"/>
        <v>2859.548617488013</v>
      </c>
      <c r="E92" s="3">
        <f t="shared" si="6"/>
        <v>2067.9526578920531</v>
      </c>
      <c r="F92" s="3">
        <f t="shared" si="6"/>
        <v>1120.5587184981134</v>
      </c>
    </row>
    <row r="93" spans="4:6" x14ac:dyDescent="0.2">
      <c r="D93" s="3">
        <f t="shared" si="6"/>
        <v>551.06376900316354</v>
      </c>
      <c r="E93" s="3">
        <f t="shared" si="6"/>
        <v>56.629425568819308</v>
      </c>
      <c r="F93" s="3">
        <f t="shared" si="6"/>
        <v>553.43750637689971</v>
      </c>
    </row>
    <row r="94" spans="4:6" x14ac:dyDescent="0.2">
      <c r="D94" s="3">
        <f t="shared" si="6"/>
        <v>813.69003162942477</v>
      </c>
      <c r="E94" s="3">
        <f t="shared" si="6"/>
        <v>3543.2556881950804</v>
      </c>
      <c r="F94" s="3">
        <f t="shared" si="6"/>
        <v>6324.2657892051811</v>
      </c>
    </row>
    <row r="95" spans="4:6" x14ac:dyDescent="0.2">
      <c r="D95" s="3">
        <f t="shared" si="6"/>
        <v>3195.1041730435654</v>
      </c>
      <c r="E95" s="3">
        <f t="shared" si="6"/>
        <v>1123.9425568819499</v>
      </c>
      <c r="F95" s="3">
        <f t="shared" si="6"/>
        <v>601.48801142740467</v>
      </c>
    </row>
    <row r="96" spans="4:6" x14ac:dyDescent="0.2">
      <c r="D96" s="3">
        <f t="shared" si="6"/>
        <v>42.578920518314284</v>
      </c>
      <c r="E96" s="3">
        <f t="shared" si="6"/>
        <v>239.46780940720376</v>
      </c>
      <c r="F96" s="3">
        <f t="shared" si="6"/>
        <v>1188.5082134476083</v>
      </c>
    </row>
    <row r="97" spans="4:6" x14ac:dyDescent="0.2">
      <c r="D97" s="3">
        <f t="shared" si="6"/>
        <v>3077.4476073870028</v>
      </c>
      <c r="E97" s="3">
        <f t="shared" si="6"/>
        <v>10095.174880114277</v>
      </c>
      <c r="F97" s="3">
        <f t="shared" si="6"/>
        <v>10707.023364962763</v>
      </c>
    </row>
    <row r="98" spans="4:6" x14ac:dyDescent="0.2">
      <c r="D98" s="3">
        <f t="shared" si="6"/>
        <v>4418.8920518314471</v>
      </c>
      <c r="E98" s="3">
        <f t="shared" si="6"/>
        <v>3189.3971023364979</v>
      </c>
      <c r="F98" s="3">
        <f t="shared" si="6"/>
        <v>109.72033465972888</v>
      </c>
    </row>
    <row r="99" spans="4:6" x14ac:dyDescent="0.2">
      <c r="D99" s="3">
        <f t="shared" si="6"/>
        <v>0.22538516477911699</v>
      </c>
      <c r="E99" s="3">
        <f t="shared" si="6"/>
        <v>1808.3971023364952</v>
      </c>
      <c r="F99" s="3">
        <f t="shared" si="6"/>
        <v>3785.3566982960906</v>
      </c>
    </row>
    <row r="100" spans="4:6" x14ac:dyDescent="0.2">
      <c r="D100" s="3">
        <f t="shared" si="6"/>
        <v>4163.5082134476061</v>
      </c>
      <c r="E100" s="3">
        <f t="shared" si="6"/>
        <v>1894.4476073870001</v>
      </c>
      <c r="F100" s="3">
        <f t="shared" si="6"/>
        <v>1484.1950821344751</v>
      </c>
    </row>
    <row r="101" spans="4:6" x14ac:dyDescent="0.2">
      <c r="D101" s="3">
        <f t="shared" si="6"/>
        <v>2452.7506376900301</v>
      </c>
      <c r="E101" s="3">
        <f t="shared" si="6"/>
        <v>2973.0031629425553</v>
      </c>
      <c r="F101" s="3">
        <f t="shared" si="6"/>
        <v>1408.14457708397</v>
      </c>
    </row>
    <row r="102" spans="4:6" x14ac:dyDescent="0.2">
      <c r="D102" s="3">
        <f t="shared" si="6"/>
        <v>307.13447607386956</v>
      </c>
      <c r="E102" s="3">
        <f t="shared" si="6"/>
        <v>6.3769003162941873</v>
      </c>
      <c r="F102" s="3">
        <f t="shared" si="6"/>
        <v>209.51831445770878</v>
      </c>
    </row>
    <row r="103" spans="4:6" x14ac:dyDescent="0.2">
      <c r="D103" s="3">
        <f t="shared" si="6"/>
        <v>505.11427405366862</v>
      </c>
      <c r="E103" s="3">
        <f t="shared" si="6"/>
        <v>1120.5587184981134</v>
      </c>
      <c r="F103" s="3">
        <f t="shared" si="6"/>
        <v>2967.4981124375076</v>
      </c>
    </row>
    <row r="104" spans="4:6" x14ac:dyDescent="0.2">
      <c r="D104" s="3">
        <f t="shared" si="6"/>
        <v>1330.4072033465982</v>
      </c>
      <c r="E104" s="3">
        <f t="shared" si="6"/>
        <v>810.81124375063848</v>
      </c>
      <c r="F104" s="3">
        <f t="shared" si="6"/>
        <v>341.31629425568872</v>
      </c>
    </row>
    <row r="105" spans="4:6" x14ac:dyDescent="0.2">
      <c r="D105" s="3">
        <f t="shared" si="6"/>
        <v>181.56881950821381</v>
      </c>
      <c r="E105" s="3">
        <f t="shared" si="6"/>
        <v>6.1243750637690697</v>
      </c>
      <c r="F105" s="3">
        <f t="shared" si="6"/>
        <v>110.78094072033437</v>
      </c>
    </row>
    <row r="106" spans="4:6" x14ac:dyDescent="0.2">
      <c r="D106" s="3">
        <f t="shared" si="6"/>
        <v>273.08397102336454</v>
      </c>
      <c r="E106" s="3">
        <f t="shared" si="6"/>
        <v>993.84154678093989</v>
      </c>
      <c r="F106" s="3">
        <f t="shared" si="6"/>
        <v>1642.296092235485</v>
      </c>
    </row>
    <row r="107" spans="4:6" x14ac:dyDescent="0.2">
      <c r="D107" s="3">
        <f t="shared" si="6"/>
        <v>993.84154678093989</v>
      </c>
      <c r="E107" s="3">
        <f t="shared" si="6"/>
        <v>507.38700132639468</v>
      </c>
      <c r="F107" s="3">
        <f t="shared" si="6"/>
        <v>1334.094072033465</v>
      </c>
    </row>
    <row r="108" spans="4:6" x14ac:dyDescent="0.2">
      <c r="D108" s="3">
        <f t="shared" si="6"/>
        <v>90.730435669829347</v>
      </c>
      <c r="E108" s="3">
        <f t="shared" si="6"/>
        <v>0.22538516477911699</v>
      </c>
      <c r="F108" s="3">
        <f t="shared" si="6"/>
        <v>181.56881950821381</v>
      </c>
    </row>
    <row r="109" spans="4:6" x14ac:dyDescent="0.2">
      <c r="D109" s="3">
        <f t="shared" si="6"/>
        <v>132.83144577083939</v>
      </c>
      <c r="E109" s="3">
        <f t="shared" si="6"/>
        <v>381.23548617487961</v>
      </c>
      <c r="F109" s="3">
        <f t="shared" si="6"/>
        <v>1057.8920518314449</v>
      </c>
    </row>
    <row r="110" spans="4:6" x14ac:dyDescent="0.2">
      <c r="D110" s="3">
        <f t="shared" si="6"/>
        <v>1562.24558718498</v>
      </c>
      <c r="E110" s="3">
        <f t="shared" si="6"/>
        <v>2452.7506376900301</v>
      </c>
      <c r="F110" s="3">
        <f t="shared" si="6"/>
        <v>6646.3667993061908</v>
      </c>
    </row>
    <row r="111" spans="4:6" x14ac:dyDescent="0.2">
      <c r="D111" s="3">
        <f t="shared" si="6"/>
        <v>5259.9122538516458</v>
      </c>
      <c r="E111" s="3">
        <f t="shared" si="6"/>
        <v>2258.6496275890204</v>
      </c>
      <c r="F111" s="3">
        <f t="shared" si="6"/>
        <v>1057.8920518314449</v>
      </c>
    </row>
    <row r="112" spans="4:6" x14ac:dyDescent="0.2">
      <c r="D112" s="3">
        <f t="shared" si="6"/>
        <v>343.18498112437459</v>
      </c>
      <c r="E112" s="3">
        <f t="shared" si="6"/>
        <v>156.88195082134442</v>
      </c>
      <c r="F112" s="3">
        <f t="shared" si="6"/>
        <v>0.27589021528414048</v>
      </c>
    </row>
    <row r="113" spans="4:9" x14ac:dyDescent="0.2">
      <c r="D113" s="3">
        <f t="shared" si="6"/>
        <v>131.66982960922385</v>
      </c>
      <c r="E113" s="3">
        <f t="shared" si="6"/>
        <v>341.31629425568872</v>
      </c>
      <c r="F113" s="3">
        <f t="shared" si="6"/>
        <v>648.9627589021535</v>
      </c>
    </row>
    <row r="114" spans="4:9" x14ac:dyDescent="0.2">
      <c r="D114" s="3">
        <f t="shared" si="6"/>
        <v>1330.4072033465982</v>
      </c>
      <c r="E114" s="3">
        <f t="shared" si="6"/>
        <v>1258.4577083971033</v>
      </c>
      <c r="F114" s="3">
        <f t="shared" si="6"/>
        <v>3303.3465972859926</v>
      </c>
    </row>
    <row r="115" spans="4:9" x14ac:dyDescent="0.2">
      <c r="D115" s="3">
        <f t="shared" si="6"/>
        <v>11124.922354861752</v>
      </c>
      <c r="E115" s="3">
        <f t="shared" si="6"/>
        <v>3657.1950821344776</v>
      </c>
      <c r="F115" s="3">
        <f t="shared" si="6"/>
        <v>928.71023364962844</v>
      </c>
    </row>
    <row r="116" spans="4:9" x14ac:dyDescent="0.2">
      <c r="D116" s="3">
        <f t="shared" si="6"/>
        <v>155.61932455871883</v>
      </c>
      <c r="E116" s="3">
        <f t="shared" si="6"/>
        <v>12.073870013264047</v>
      </c>
      <c r="F116" s="3">
        <f t="shared" si="6"/>
        <v>20.477910417304233</v>
      </c>
    </row>
    <row r="117" spans="4:9" x14ac:dyDescent="0.2">
      <c r="D117" s="3">
        <f t="shared" si="6"/>
        <v>155.61932455871883</v>
      </c>
      <c r="E117" s="3">
        <f t="shared" si="6"/>
        <v>30.528415467809257</v>
      </c>
      <c r="F117" s="3">
        <f t="shared" si="6"/>
        <v>553.43750637689971</v>
      </c>
    </row>
    <row r="118" spans="4:9" x14ac:dyDescent="0.2">
      <c r="D118" s="3">
        <f t="shared" si="6"/>
        <v>182.93245587184944</v>
      </c>
      <c r="E118" s="3">
        <f t="shared" si="6"/>
        <v>381.23548617487961</v>
      </c>
      <c r="F118" s="3">
        <f t="shared" si="6"/>
        <v>1123.9425568819499</v>
      </c>
    </row>
    <row r="119" spans="4:9" x14ac:dyDescent="0.2">
      <c r="D119" s="3">
        <f t="shared" si="6"/>
        <v>703.58902152841472</v>
      </c>
      <c r="E119" s="3">
        <f t="shared" si="6"/>
        <v>871.74053667992985</v>
      </c>
      <c r="F119" s="3">
        <f t="shared" si="6"/>
        <v>2758.9021528415456</v>
      </c>
    </row>
    <row r="120" spans="4:9" x14ac:dyDescent="0.2">
      <c r="D120" s="3">
        <f>D86*D86</f>
        <v>2072.5486174880102</v>
      </c>
      <c r="E120" s="3">
        <f t="shared" ref="E120:F120" si="7">E86*E86</f>
        <v>4293.5587184981105</v>
      </c>
      <c r="F120" s="3">
        <f t="shared" si="7"/>
        <v>1123.9425568819499</v>
      </c>
    </row>
    <row r="121" spans="4:9" x14ac:dyDescent="0.2">
      <c r="D121" s="3">
        <f t="shared" si="6"/>
        <v>307.13447607386956</v>
      </c>
      <c r="E121" s="3">
        <f t="shared" si="6"/>
        <v>90.730435669829347</v>
      </c>
      <c r="F121" s="3">
        <f t="shared" si="6"/>
        <v>210.98296092235447</v>
      </c>
    </row>
    <row r="122" spans="4:9" x14ac:dyDescent="0.2">
      <c r="D122" s="3"/>
      <c r="F122" s="3">
        <f>SUM(D89:F121)</f>
        <v>186230.68686868678</v>
      </c>
      <c r="H122">
        <f>F122/(3*33)</f>
        <v>1881.1180491786545</v>
      </c>
      <c r="I122">
        <f>SQRT(H122)</f>
        <v>43.371857801789567</v>
      </c>
    </row>
    <row r="123" spans="4:9" x14ac:dyDescent="0.2">
      <c r="D123" s="3"/>
    </row>
    <row r="124" spans="4:9" x14ac:dyDescent="0.2">
      <c r="D124" s="3"/>
    </row>
    <row r="125" spans="4:9" x14ac:dyDescent="0.2">
      <c r="D125" s="3"/>
    </row>
    <row r="126" spans="4:9" x14ac:dyDescent="0.2">
      <c r="D126" s="3"/>
    </row>
    <row r="127" spans="4:9" x14ac:dyDescent="0.2">
      <c r="D127" s="3"/>
    </row>
    <row r="128" spans="4:9" x14ac:dyDescent="0.2">
      <c r="D128" s="3"/>
    </row>
  </sheetData>
  <mergeCells count="4">
    <mergeCell ref="R51:R54"/>
    <mergeCell ref="N51:N54"/>
    <mergeCell ref="N55:N58"/>
    <mergeCell ref="D38:F38"/>
  </mergeCells>
  <conditionalFormatting sqref="G5:G37">
    <cfRule type="cellIs" dxfId="8" priority="28" operator="between">
      <formula>$P$52</formula>
      <formula>$P$53</formula>
    </cfRule>
    <cfRule type="cellIs" dxfId="7" priority="29" operator="between">
      <formula>$P$53</formula>
      <formula>$P$54</formula>
    </cfRule>
    <cfRule type="cellIs" dxfId="6" priority="30" operator="between">
      <formula>$P$51</formula>
      <formula>$P$52</formula>
    </cfRule>
    <cfRule type="cellIs" dxfId="5" priority="31" operator="lessThan">
      <formula>$P$54</formula>
    </cfRule>
    <cfRule type="cellIs" dxfId="4" priority="32" operator="greaterThan">
      <formula>$P$51</formula>
    </cfRule>
  </conditionalFormatting>
  <conditionalFormatting sqref="J5:J37">
    <cfRule type="cellIs" dxfId="3" priority="33" operator="lessThan">
      <formula>$P$57</formula>
    </cfRule>
    <cfRule type="cellIs" dxfId="2" priority="34" operator="between">
      <formula>$P$57</formula>
      <formula>$P$58</formula>
    </cfRule>
    <cfRule type="cellIs" dxfId="1" priority="35" operator="greaterThan">
      <formula>$P$56</formula>
    </cfRule>
    <cfRule type="cellIs" dxfId="0" priority="36" operator="greaterThan">
      <formula>$P$55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9221-7FA7-4646-8607-E65357C9ECB2}">
  <dimension ref="A1:C33"/>
  <sheetViews>
    <sheetView tabSelected="1" workbookViewId="0">
      <selection activeCell="E7" sqref="E7"/>
    </sheetView>
  </sheetViews>
  <sheetFormatPr baseColWidth="10" defaultRowHeight="15" x14ac:dyDescent="0.2"/>
  <sheetData>
    <row r="1" spans="1:3" x14ac:dyDescent="0.2">
      <c r="A1">
        <v>144</v>
      </c>
      <c r="B1">
        <v>150</v>
      </c>
      <c r="C1">
        <v>180</v>
      </c>
    </row>
    <row r="2" spans="1:3" x14ac:dyDescent="0.2">
      <c r="A2">
        <v>193</v>
      </c>
      <c r="B2">
        <v>210</v>
      </c>
      <c r="C2">
        <v>225</v>
      </c>
    </row>
    <row r="3" spans="1:3" x14ac:dyDescent="0.2">
      <c r="A3">
        <v>235</v>
      </c>
      <c r="B3">
        <v>233</v>
      </c>
      <c r="C3">
        <v>228</v>
      </c>
    </row>
    <row r="4" spans="1:3" x14ac:dyDescent="0.2">
      <c r="A4">
        <v>198</v>
      </c>
      <c r="B4">
        <v>190</v>
      </c>
      <c r="C4">
        <v>178</v>
      </c>
    </row>
    <row r="5" spans="1:3" x14ac:dyDescent="0.2">
      <c r="A5">
        <v>168</v>
      </c>
      <c r="B5">
        <v>137</v>
      </c>
      <c r="C5">
        <v>121</v>
      </c>
    </row>
    <row r="6" spans="1:3" x14ac:dyDescent="0.2">
      <c r="A6">
        <v>116</v>
      </c>
      <c r="B6">
        <v>85</v>
      </c>
      <c r="C6">
        <v>65</v>
      </c>
    </row>
    <row r="7" spans="1:3" x14ac:dyDescent="0.2">
      <c r="A7">
        <v>88</v>
      </c>
      <c r="B7">
        <v>111</v>
      </c>
      <c r="C7">
        <v>120</v>
      </c>
    </row>
    <row r="8" spans="1:3" x14ac:dyDescent="0.2">
      <c r="A8">
        <v>138</v>
      </c>
      <c r="B8">
        <v>160</v>
      </c>
      <c r="C8">
        <v>179</v>
      </c>
    </row>
    <row r="9" spans="1:3" x14ac:dyDescent="0.2">
      <c r="A9">
        <v>200</v>
      </c>
      <c r="B9">
        <v>245</v>
      </c>
      <c r="C9">
        <v>248</v>
      </c>
    </row>
    <row r="10" spans="1:3" x14ac:dyDescent="0.2">
      <c r="A10">
        <v>211</v>
      </c>
      <c r="B10">
        <v>201</v>
      </c>
      <c r="C10">
        <v>155</v>
      </c>
    </row>
    <row r="11" spans="1:3" x14ac:dyDescent="0.2">
      <c r="A11">
        <v>145</v>
      </c>
      <c r="B11">
        <v>102</v>
      </c>
      <c r="C11">
        <v>83</v>
      </c>
    </row>
    <row r="12" spans="1:3" x14ac:dyDescent="0.2">
      <c r="A12">
        <v>80</v>
      </c>
      <c r="B12">
        <v>101</v>
      </c>
      <c r="C12">
        <v>106</v>
      </c>
    </row>
    <row r="13" spans="1:3" x14ac:dyDescent="0.2">
      <c r="A13">
        <v>95</v>
      </c>
      <c r="B13">
        <v>90</v>
      </c>
      <c r="C13">
        <v>107</v>
      </c>
    </row>
    <row r="14" spans="1:3" x14ac:dyDescent="0.2">
      <c r="A14">
        <v>127</v>
      </c>
      <c r="B14">
        <v>142</v>
      </c>
      <c r="C14">
        <v>159</v>
      </c>
    </row>
    <row r="15" spans="1:3" x14ac:dyDescent="0.2">
      <c r="A15">
        <v>167</v>
      </c>
      <c r="B15">
        <v>178</v>
      </c>
      <c r="C15">
        <v>199</v>
      </c>
    </row>
    <row r="16" spans="1:3" x14ac:dyDescent="0.2">
      <c r="A16">
        <v>181</v>
      </c>
      <c r="B16">
        <v>173</v>
      </c>
      <c r="C16">
        <v>163</v>
      </c>
    </row>
    <row r="17" spans="1:3" x14ac:dyDescent="0.2">
      <c r="A17">
        <v>158</v>
      </c>
      <c r="B17">
        <v>147</v>
      </c>
      <c r="C17">
        <v>134</v>
      </c>
    </row>
    <row r="18" spans="1:3" x14ac:dyDescent="0.2">
      <c r="A18">
        <v>128</v>
      </c>
      <c r="B18">
        <v>113</v>
      </c>
      <c r="C18">
        <v>104</v>
      </c>
    </row>
    <row r="19" spans="1:3" x14ac:dyDescent="0.2">
      <c r="A19">
        <v>113</v>
      </c>
      <c r="B19">
        <v>122</v>
      </c>
      <c r="C19">
        <v>108</v>
      </c>
    </row>
    <row r="20" spans="1:3" x14ac:dyDescent="0.2">
      <c r="A20">
        <v>135</v>
      </c>
      <c r="B20">
        <v>145</v>
      </c>
      <c r="C20">
        <v>158</v>
      </c>
    </row>
    <row r="21" spans="1:3" x14ac:dyDescent="0.2">
      <c r="A21">
        <v>133</v>
      </c>
      <c r="B21">
        <v>125</v>
      </c>
      <c r="C21">
        <v>112</v>
      </c>
    </row>
    <row r="22" spans="1:3" x14ac:dyDescent="0.2">
      <c r="A22">
        <v>105</v>
      </c>
      <c r="B22">
        <v>95</v>
      </c>
      <c r="C22">
        <v>63</v>
      </c>
    </row>
    <row r="23" spans="1:3" x14ac:dyDescent="0.2">
      <c r="A23">
        <v>72</v>
      </c>
      <c r="B23">
        <v>97</v>
      </c>
      <c r="C23">
        <v>112</v>
      </c>
    </row>
    <row r="24" spans="1:3" x14ac:dyDescent="0.2">
      <c r="A24">
        <v>126</v>
      </c>
      <c r="B24">
        <v>132</v>
      </c>
      <c r="C24">
        <v>144</v>
      </c>
    </row>
    <row r="25" spans="1:3" x14ac:dyDescent="0.2">
      <c r="A25">
        <v>156</v>
      </c>
      <c r="B25">
        <v>163</v>
      </c>
      <c r="C25">
        <v>170</v>
      </c>
    </row>
    <row r="26" spans="1:3" x14ac:dyDescent="0.2">
      <c r="A26">
        <v>181</v>
      </c>
      <c r="B26">
        <v>180</v>
      </c>
      <c r="C26">
        <v>202</v>
      </c>
    </row>
    <row r="27" spans="1:3" x14ac:dyDescent="0.2">
      <c r="A27">
        <v>250</v>
      </c>
      <c r="B27">
        <v>205</v>
      </c>
      <c r="C27">
        <v>175</v>
      </c>
    </row>
    <row r="28" spans="1:3" x14ac:dyDescent="0.2">
      <c r="A28">
        <v>157</v>
      </c>
      <c r="B28">
        <v>148</v>
      </c>
      <c r="C28">
        <v>140</v>
      </c>
    </row>
    <row r="29" spans="1:3" x14ac:dyDescent="0.2">
      <c r="A29">
        <v>157</v>
      </c>
      <c r="B29">
        <v>139</v>
      </c>
      <c r="C29">
        <v>121</v>
      </c>
    </row>
    <row r="30" spans="1:3" x14ac:dyDescent="0.2">
      <c r="A30">
        <v>131</v>
      </c>
      <c r="B30">
        <v>125</v>
      </c>
      <c r="C30">
        <v>111</v>
      </c>
    </row>
    <row r="31" spans="1:3" x14ac:dyDescent="0.2">
      <c r="A31">
        <v>118</v>
      </c>
      <c r="B31">
        <v>115</v>
      </c>
      <c r="C31">
        <v>92</v>
      </c>
    </row>
    <row r="32" spans="1:3" x14ac:dyDescent="0.2">
      <c r="A32">
        <v>99</v>
      </c>
      <c r="B32">
        <v>79</v>
      </c>
      <c r="C32">
        <v>111</v>
      </c>
    </row>
    <row r="33" spans="1:3" x14ac:dyDescent="0.2">
      <c r="A33">
        <v>127</v>
      </c>
      <c r="B33">
        <v>135</v>
      </c>
      <c r="C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Kozderka</dc:creator>
  <cp:lastModifiedBy>Microsoft Office User</cp:lastModifiedBy>
  <dcterms:created xsi:type="dcterms:W3CDTF">2014-10-15T12:11:10Z</dcterms:created>
  <dcterms:modified xsi:type="dcterms:W3CDTF">2023-07-06T13:03:40Z</dcterms:modified>
</cp:coreProperties>
</file>