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8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lexg_000\Desktop\Université\S5\Projet\ProjetS5\DepotFinal\L3 Autoévaluation\"/>
    </mc:Choice>
  </mc:AlternateContent>
  <bookViews>
    <workbookView xWindow="0" yWindow="0" windowWidth="23040" windowHeight="8796" tabRatio="732" activeTab="4"/>
  </bookViews>
  <sheets>
    <sheet name="Params" sheetId="3" r:id="rId1"/>
    <sheet name="Résultats" sheetId="11" r:id="rId2"/>
    <sheet name="1" sheetId="1" r:id="rId3"/>
    <sheet name="2" sheetId="15" r:id="rId4"/>
    <sheet name="3" sheetId="16" r:id="rId5"/>
    <sheet name="4" sheetId="17" r:id="rId6"/>
    <sheet name="5" sheetId="18" r:id="rId7"/>
    <sheet name="6" sheetId="19" r:id="rId8"/>
    <sheet name="7" sheetId="20" r:id="rId9"/>
    <sheet name="8" sheetId="21" r:id="rId10"/>
    <sheet name="9" sheetId="22" r:id="rId11"/>
    <sheet name="10" sheetId="23" r:id="rId12"/>
    <sheet name="11" sheetId="24" r:id="rId13"/>
    <sheet name="12" sheetId="25" r:id="rId14"/>
    <sheet name="Compilation" sheetId="2" r:id="rId15"/>
    <sheet name="Étudiants" sheetId="12" r:id="rId16"/>
  </sheets>
  <definedNames>
    <definedName name="b">Params!$E$46</definedName>
    <definedName name="m">Params!$E$47</definedName>
    <definedName name="n">Params!$E$45</definedName>
    <definedName name="Ptot">Params!$E$48</definedName>
    <definedName name="_xlnm.Print_Area" localSheetId="2">'1'!$A$1:$J$61</definedName>
    <definedName name="_xlnm.Print_Area" localSheetId="11">'10'!$A$1:$J$61</definedName>
    <definedName name="_xlnm.Print_Area" localSheetId="12">'11'!$A$1:$J$61</definedName>
    <definedName name="_xlnm.Print_Area" localSheetId="13">'12'!$A$1:$J$61</definedName>
    <definedName name="_xlnm.Print_Area" localSheetId="3">'2'!$A$1:$J$61</definedName>
    <definedName name="_xlnm.Print_Area" localSheetId="4">'3'!$A$1:$J$61</definedName>
    <definedName name="_xlnm.Print_Area" localSheetId="5">'4'!$A$1:$J$61</definedName>
    <definedName name="_xlnm.Print_Area" localSheetId="6">'5'!$A$1:$J$61</definedName>
    <definedName name="_xlnm.Print_Area" localSheetId="7">'6'!$A$1:$J$61</definedName>
    <definedName name="_xlnm.Print_Area" localSheetId="8">'7'!$A$1:$J$61</definedName>
    <definedName name="_xlnm.Print_Area" localSheetId="9">'8'!$A$1:$J$61</definedName>
    <definedName name="_xlnm.Print_Area" localSheetId="10">'9'!$A$1:$J$61</definedName>
  </definedNames>
  <calcPr calcId="171027"/>
</workbook>
</file>

<file path=xl/calcChain.xml><?xml version="1.0" encoding="utf-8"?>
<calcChain xmlns="http://schemas.openxmlformats.org/spreadsheetml/2006/main">
  <c r="A1" i="3" l="1"/>
  <c r="T8" i="2" l="1"/>
  <c r="N51" i="25"/>
  <c r="M51" i="25"/>
  <c r="L51" i="25"/>
  <c r="K51" i="25"/>
  <c r="J51" i="25"/>
  <c r="I51" i="25"/>
  <c r="H51" i="25"/>
  <c r="G51" i="25"/>
  <c r="F51" i="25"/>
  <c r="E51" i="25"/>
  <c r="D51" i="25"/>
  <c r="N47" i="25"/>
  <c r="M47" i="25"/>
  <c r="L47" i="25"/>
  <c r="K47" i="25"/>
  <c r="J47" i="25"/>
  <c r="I47" i="25"/>
  <c r="H47" i="25"/>
  <c r="G47" i="25"/>
  <c r="F47" i="25"/>
  <c r="E47" i="25"/>
  <c r="D47" i="25"/>
  <c r="N43" i="25"/>
  <c r="M43" i="25"/>
  <c r="L43" i="25"/>
  <c r="K43" i="25"/>
  <c r="J43" i="25"/>
  <c r="I43" i="25"/>
  <c r="H43" i="25"/>
  <c r="G43" i="25"/>
  <c r="F43" i="25"/>
  <c r="E43" i="25"/>
  <c r="D43" i="25"/>
  <c r="N39" i="25"/>
  <c r="M39" i="25"/>
  <c r="L39" i="25"/>
  <c r="K39" i="25"/>
  <c r="J39" i="25"/>
  <c r="I39" i="25"/>
  <c r="H39" i="25"/>
  <c r="G39" i="25"/>
  <c r="F39" i="25"/>
  <c r="E39" i="25"/>
  <c r="D39" i="25"/>
  <c r="N35" i="25"/>
  <c r="M35" i="25"/>
  <c r="L35" i="25"/>
  <c r="K35" i="25"/>
  <c r="J35" i="25"/>
  <c r="I35" i="25"/>
  <c r="H35" i="25"/>
  <c r="G35" i="25"/>
  <c r="F35" i="25"/>
  <c r="E35" i="25"/>
  <c r="D35" i="25"/>
  <c r="N31" i="25"/>
  <c r="M31" i="25"/>
  <c r="L31" i="25"/>
  <c r="K31" i="25"/>
  <c r="J31" i="25"/>
  <c r="I31" i="25"/>
  <c r="H31" i="25"/>
  <c r="G31" i="25"/>
  <c r="F31" i="25"/>
  <c r="E31" i="25"/>
  <c r="D31" i="25"/>
  <c r="N27" i="25"/>
  <c r="M27" i="25"/>
  <c r="L27" i="25"/>
  <c r="K27" i="25"/>
  <c r="J27" i="25"/>
  <c r="I27" i="25"/>
  <c r="H27" i="25"/>
  <c r="G27" i="25"/>
  <c r="F27" i="25"/>
  <c r="E27" i="25"/>
  <c r="D27" i="25"/>
  <c r="C25" i="25"/>
  <c r="B25" i="25"/>
  <c r="N23" i="25"/>
  <c r="M23" i="25"/>
  <c r="L23" i="25"/>
  <c r="K23" i="25"/>
  <c r="J23" i="25"/>
  <c r="I23" i="25"/>
  <c r="H23" i="25"/>
  <c r="G23" i="25"/>
  <c r="F23" i="25"/>
  <c r="E23" i="25"/>
  <c r="D23" i="25"/>
  <c r="X21" i="25"/>
  <c r="E21" i="25"/>
  <c r="C21" i="25"/>
  <c r="A21" i="25"/>
  <c r="X20" i="25"/>
  <c r="X19" i="25"/>
  <c r="D17" i="25"/>
  <c r="E17" i="25" s="1"/>
  <c r="F17" i="25" s="1"/>
  <c r="G17" i="25" s="1"/>
  <c r="H17" i="25" s="1"/>
  <c r="I17" i="25" s="1"/>
  <c r="X8" i="25"/>
  <c r="F7" i="25"/>
  <c r="X5" i="25"/>
  <c r="X4" i="25"/>
  <c r="N51" i="24"/>
  <c r="M51" i="24"/>
  <c r="L51" i="24"/>
  <c r="K51" i="24"/>
  <c r="J51" i="24"/>
  <c r="I51" i="24"/>
  <c r="H51" i="24"/>
  <c r="G51" i="24"/>
  <c r="F51" i="24"/>
  <c r="E51" i="24"/>
  <c r="D51" i="24"/>
  <c r="N47" i="24"/>
  <c r="M47" i="24"/>
  <c r="L47" i="24"/>
  <c r="K47" i="24"/>
  <c r="J47" i="24"/>
  <c r="I47" i="24"/>
  <c r="H47" i="24"/>
  <c r="G47" i="24"/>
  <c r="F47" i="24"/>
  <c r="E47" i="24"/>
  <c r="D47" i="24"/>
  <c r="N43" i="24"/>
  <c r="M43" i="24"/>
  <c r="L43" i="24"/>
  <c r="K43" i="24"/>
  <c r="J43" i="24"/>
  <c r="I43" i="24"/>
  <c r="H43" i="24"/>
  <c r="G43" i="24"/>
  <c r="F43" i="24"/>
  <c r="E43" i="24"/>
  <c r="D43" i="24"/>
  <c r="N39" i="24"/>
  <c r="M39" i="24"/>
  <c r="L39" i="24"/>
  <c r="K39" i="24"/>
  <c r="J39" i="24"/>
  <c r="I39" i="24"/>
  <c r="H39" i="24"/>
  <c r="G39" i="24"/>
  <c r="F39" i="24"/>
  <c r="E39" i="24"/>
  <c r="D39" i="24"/>
  <c r="N35" i="24"/>
  <c r="M35" i="24"/>
  <c r="L35" i="24"/>
  <c r="K35" i="24"/>
  <c r="J35" i="24"/>
  <c r="I35" i="24"/>
  <c r="H35" i="24"/>
  <c r="G35" i="24"/>
  <c r="F35" i="24"/>
  <c r="E35" i="24"/>
  <c r="D35" i="24"/>
  <c r="N31" i="24"/>
  <c r="M31" i="24"/>
  <c r="L31" i="24"/>
  <c r="K31" i="24"/>
  <c r="J31" i="24"/>
  <c r="I31" i="24"/>
  <c r="H31" i="24"/>
  <c r="G31" i="24"/>
  <c r="F31" i="24"/>
  <c r="E31" i="24"/>
  <c r="D31" i="24"/>
  <c r="N27" i="24"/>
  <c r="M27" i="24"/>
  <c r="L27" i="24"/>
  <c r="K27" i="24"/>
  <c r="J27" i="24"/>
  <c r="I27" i="24"/>
  <c r="H27" i="24"/>
  <c r="G27" i="24"/>
  <c r="F27" i="24"/>
  <c r="E27" i="24"/>
  <c r="D27" i="24"/>
  <c r="B25" i="24"/>
  <c r="N23" i="24"/>
  <c r="M23" i="24"/>
  <c r="L23" i="24"/>
  <c r="K23" i="24"/>
  <c r="J23" i="24"/>
  <c r="I23" i="24"/>
  <c r="H23" i="24"/>
  <c r="G23" i="24"/>
  <c r="F23" i="24"/>
  <c r="E23" i="24"/>
  <c r="D23" i="24"/>
  <c r="X21" i="24"/>
  <c r="E21" i="24"/>
  <c r="C21" i="24"/>
  <c r="A21" i="24"/>
  <c r="X20" i="24"/>
  <c r="X19" i="24"/>
  <c r="D17" i="24"/>
  <c r="E17" i="24" s="1"/>
  <c r="X8" i="24"/>
  <c r="F7" i="24"/>
  <c r="X5" i="24"/>
  <c r="X4" i="24"/>
  <c r="N51" i="23"/>
  <c r="M51" i="23"/>
  <c r="L51" i="23"/>
  <c r="K51" i="23"/>
  <c r="J51" i="23"/>
  <c r="I51" i="23"/>
  <c r="H51" i="23"/>
  <c r="G51" i="23"/>
  <c r="F51" i="23"/>
  <c r="E51" i="23"/>
  <c r="D51" i="23"/>
  <c r="N47" i="23"/>
  <c r="M47" i="23"/>
  <c r="L47" i="23"/>
  <c r="K47" i="23"/>
  <c r="J47" i="23"/>
  <c r="I47" i="23"/>
  <c r="H47" i="23"/>
  <c r="G47" i="23"/>
  <c r="F47" i="23"/>
  <c r="E47" i="23"/>
  <c r="D47" i="23"/>
  <c r="N43" i="23"/>
  <c r="M43" i="23"/>
  <c r="L43" i="23"/>
  <c r="K43" i="23"/>
  <c r="J43" i="23"/>
  <c r="I43" i="23"/>
  <c r="H43" i="23"/>
  <c r="G43" i="23"/>
  <c r="F43" i="23"/>
  <c r="E43" i="23"/>
  <c r="D43" i="23"/>
  <c r="N39" i="23"/>
  <c r="M39" i="23"/>
  <c r="L39" i="23"/>
  <c r="K39" i="23"/>
  <c r="J39" i="23"/>
  <c r="I39" i="23"/>
  <c r="H39" i="23"/>
  <c r="G39" i="23"/>
  <c r="F39" i="23"/>
  <c r="E39" i="23"/>
  <c r="D39" i="23"/>
  <c r="N35" i="23"/>
  <c r="M35" i="23"/>
  <c r="L35" i="23"/>
  <c r="K35" i="23"/>
  <c r="J35" i="23"/>
  <c r="I35" i="23"/>
  <c r="H35" i="23"/>
  <c r="G35" i="23"/>
  <c r="F35" i="23"/>
  <c r="E35" i="23"/>
  <c r="D35" i="23"/>
  <c r="N31" i="23"/>
  <c r="M31" i="23"/>
  <c r="L31" i="23"/>
  <c r="K31" i="23"/>
  <c r="J31" i="23"/>
  <c r="I31" i="23"/>
  <c r="H31" i="23"/>
  <c r="G31" i="23"/>
  <c r="F31" i="23"/>
  <c r="E31" i="23"/>
  <c r="D31" i="23"/>
  <c r="N27" i="23"/>
  <c r="M27" i="23"/>
  <c r="L27" i="23"/>
  <c r="K27" i="23"/>
  <c r="J27" i="23"/>
  <c r="I27" i="23"/>
  <c r="H27" i="23"/>
  <c r="G27" i="23"/>
  <c r="F27" i="23"/>
  <c r="E27" i="23"/>
  <c r="D27" i="23"/>
  <c r="B25" i="23"/>
  <c r="N23" i="23"/>
  <c r="M23" i="23"/>
  <c r="L23" i="23"/>
  <c r="K23" i="23"/>
  <c r="J23" i="23"/>
  <c r="I23" i="23"/>
  <c r="H23" i="23"/>
  <c r="G23" i="23"/>
  <c r="F23" i="23"/>
  <c r="E23" i="23"/>
  <c r="D23" i="23"/>
  <c r="X21" i="23"/>
  <c r="E21" i="23"/>
  <c r="C21" i="23"/>
  <c r="A21" i="23"/>
  <c r="X20" i="23"/>
  <c r="X19" i="23"/>
  <c r="D17" i="23"/>
  <c r="E17" i="23" s="1"/>
  <c r="X8" i="23"/>
  <c r="F7" i="23"/>
  <c r="C16" i="23" s="1"/>
  <c r="X5" i="23"/>
  <c r="X4" i="23"/>
  <c r="N51" i="22"/>
  <c r="M51" i="22"/>
  <c r="L51" i="22"/>
  <c r="K51" i="22"/>
  <c r="J51" i="22"/>
  <c r="I51" i="22"/>
  <c r="H51" i="22"/>
  <c r="G51" i="22"/>
  <c r="F51" i="22"/>
  <c r="E51" i="22"/>
  <c r="D51" i="22"/>
  <c r="N47" i="22"/>
  <c r="M47" i="22"/>
  <c r="L47" i="22"/>
  <c r="K47" i="22"/>
  <c r="J47" i="22"/>
  <c r="I47" i="22"/>
  <c r="H47" i="22"/>
  <c r="G47" i="22"/>
  <c r="F47" i="22"/>
  <c r="E47" i="22"/>
  <c r="D47" i="22"/>
  <c r="N43" i="22"/>
  <c r="M43" i="22"/>
  <c r="L43" i="22"/>
  <c r="K43" i="22"/>
  <c r="J43" i="22"/>
  <c r="I43" i="22"/>
  <c r="H43" i="22"/>
  <c r="G43" i="22"/>
  <c r="F43" i="22"/>
  <c r="E43" i="22"/>
  <c r="D43" i="22"/>
  <c r="N39" i="22"/>
  <c r="M39" i="22"/>
  <c r="L39" i="22"/>
  <c r="K39" i="22"/>
  <c r="J39" i="22"/>
  <c r="I39" i="22"/>
  <c r="H39" i="22"/>
  <c r="G39" i="22"/>
  <c r="F39" i="22"/>
  <c r="E39" i="22"/>
  <c r="D39" i="22"/>
  <c r="N35" i="22"/>
  <c r="M35" i="22"/>
  <c r="L35" i="22"/>
  <c r="K35" i="22"/>
  <c r="J35" i="22"/>
  <c r="I35" i="22"/>
  <c r="H35" i="22"/>
  <c r="G35" i="22"/>
  <c r="F35" i="22"/>
  <c r="E35" i="22"/>
  <c r="D35" i="22"/>
  <c r="N31" i="22"/>
  <c r="M31" i="22"/>
  <c r="L31" i="22"/>
  <c r="K31" i="22"/>
  <c r="J31" i="22"/>
  <c r="I31" i="22"/>
  <c r="H31" i="22"/>
  <c r="G31" i="22"/>
  <c r="F31" i="22"/>
  <c r="E31" i="22"/>
  <c r="D31" i="22"/>
  <c r="N27" i="22"/>
  <c r="M27" i="22"/>
  <c r="L27" i="22"/>
  <c r="K27" i="22"/>
  <c r="J27" i="22"/>
  <c r="I27" i="22"/>
  <c r="H27" i="22"/>
  <c r="G27" i="22"/>
  <c r="F27" i="22"/>
  <c r="E27" i="22"/>
  <c r="D27" i="22"/>
  <c r="C25" i="22"/>
  <c r="B25" i="22"/>
  <c r="B29" i="22" s="1"/>
  <c r="E25" i="22"/>
  <c r="N23" i="22"/>
  <c r="M23" i="22"/>
  <c r="L23" i="22"/>
  <c r="K23" i="22"/>
  <c r="J23" i="22"/>
  <c r="I23" i="22"/>
  <c r="H23" i="22"/>
  <c r="G23" i="22"/>
  <c r="F23" i="22"/>
  <c r="E23" i="22"/>
  <c r="D23" i="22"/>
  <c r="X21" i="22"/>
  <c r="E21" i="22"/>
  <c r="C21" i="22"/>
  <c r="A21" i="22"/>
  <c r="X20" i="22"/>
  <c r="X19" i="22"/>
  <c r="D17" i="22"/>
  <c r="E17" i="22"/>
  <c r="F17" i="22" s="1"/>
  <c r="G17" i="22" s="1"/>
  <c r="X8" i="22"/>
  <c r="F7" i="22"/>
  <c r="X5" i="22"/>
  <c r="X4" i="22"/>
  <c r="N51" i="21"/>
  <c r="M51" i="21"/>
  <c r="L51" i="21"/>
  <c r="K51" i="21"/>
  <c r="J51" i="21"/>
  <c r="I51" i="21"/>
  <c r="H51" i="21"/>
  <c r="G51" i="21"/>
  <c r="F51" i="21"/>
  <c r="E51" i="21"/>
  <c r="D51" i="21"/>
  <c r="N47" i="21"/>
  <c r="M47" i="21"/>
  <c r="L47" i="21"/>
  <c r="K47" i="21"/>
  <c r="J47" i="21"/>
  <c r="I47" i="21"/>
  <c r="H47" i="21"/>
  <c r="G47" i="21"/>
  <c r="F47" i="21"/>
  <c r="E47" i="21"/>
  <c r="D47" i="21"/>
  <c r="N43" i="21"/>
  <c r="M43" i="21"/>
  <c r="L43" i="21"/>
  <c r="K43" i="21"/>
  <c r="J43" i="21"/>
  <c r="I43" i="21"/>
  <c r="H43" i="21"/>
  <c r="G43" i="21"/>
  <c r="F43" i="21"/>
  <c r="E43" i="21"/>
  <c r="D43" i="21"/>
  <c r="N39" i="21"/>
  <c r="M39" i="21"/>
  <c r="L39" i="21"/>
  <c r="K39" i="21"/>
  <c r="J39" i="21"/>
  <c r="I39" i="21"/>
  <c r="H39" i="21"/>
  <c r="G39" i="21"/>
  <c r="F39" i="21"/>
  <c r="E39" i="21"/>
  <c r="D39" i="21"/>
  <c r="N35" i="21"/>
  <c r="M35" i="21"/>
  <c r="L35" i="21"/>
  <c r="K35" i="21"/>
  <c r="J35" i="21"/>
  <c r="I35" i="21"/>
  <c r="H35" i="21"/>
  <c r="G35" i="21"/>
  <c r="F35" i="21"/>
  <c r="E35" i="21"/>
  <c r="D35" i="21"/>
  <c r="N31" i="21"/>
  <c r="M31" i="21"/>
  <c r="L31" i="21"/>
  <c r="K31" i="21"/>
  <c r="J31" i="21"/>
  <c r="I31" i="21"/>
  <c r="H31" i="21"/>
  <c r="G31" i="21"/>
  <c r="F31" i="21"/>
  <c r="E31" i="21"/>
  <c r="D31" i="21"/>
  <c r="N27" i="21"/>
  <c r="M27" i="21"/>
  <c r="L27" i="21"/>
  <c r="K27" i="21"/>
  <c r="J27" i="21"/>
  <c r="I27" i="21"/>
  <c r="H27" i="21"/>
  <c r="G27" i="21"/>
  <c r="F27" i="21"/>
  <c r="E27" i="21"/>
  <c r="D27" i="21"/>
  <c r="B25" i="21"/>
  <c r="E25" i="21" s="1"/>
  <c r="N23" i="21"/>
  <c r="M23" i="21"/>
  <c r="L23" i="21"/>
  <c r="K23" i="21"/>
  <c r="J23" i="21"/>
  <c r="I23" i="21"/>
  <c r="H23" i="21"/>
  <c r="G23" i="21"/>
  <c r="F23" i="21"/>
  <c r="E23" i="21"/>
  <c r="D23" i="21"/>
  <c r="X21" i="21"/>
  <c r="E21" i="21"/>
  <c r="C21" i="21"/>
  <c r="A21" i="21"/>
  <c r="X20" i="21"/>
  <c r="X19" i="21"/>
  <c r="D17" i="21"/>
  <c r="X8" i="21"/>
  <c r="F7" i="21"/>
  <c r="C16" i="21" s="1"/>
  <c r="X5" i="21"/>
  <c r="X4" i="21"/>
  <c r="N51" i="20"/>
  <c r="M51" i="20"/>
  <c r="L51" i="20"/>
  <c r="K51" i="20"/>
  <c r="J51" i="20"/>
  <c r="I51" i="20"/>
  <c r="H51" i="20"/>
  <c r="G51" i="20"/>
  <c r="F51" i="20"/>
  <c r="E51" i="20"/>
  <c r="D51" i="20"/>
  <c r="N47" i="20"/>
  <c r="M47" i="20"/>
  <c r="L47" i="20"/>
  <c r="K47" i="20"/>
  <c r="J47" i="20"/>
  <c r="I47" i="20"/>
  <c r="H47" i="20"/>
  <c r="G47" i="20"/>
  <c r="F47" i="20"/>
  <c r="E47" i="20"/>
  <c r="D47" i="20"/>
  <c r="N43" i="20"/>
  <c r="M43" i="20"/>
  <c r="L43" i="20"/>
  <c r="K43" i="20"/>
  <c r="J43" i="20"/>
  <c r="I43" i="20"/>
  <c r="H43" i="20"/>
  <c r="G43" i="20"/>
  <c r="F43" i="20"/>
  <c r="E43" i="20"/>
  <c r="D43" i="20"/>
  <c r="N39" i="20"/>
  <c r="M39" i="20"/>
  <c r="L39" i="20"/>
  <c r="K39" i="20"/>
  <c r="J39" i="20"/>
  <c r="I39" i="20"/>
  <c r="H39" i="20"/>
  <c r="G39" i="20"/>
  <c r="F39" i="20"/>
  <c r="E39" i="20"/>
  <c r="D39" i="20"/>
  <c r="N35" i="20"/>
  <c r="M35" i="20"/>
  <c r="L35" i="20"/>
  <c r="K35" i="20"/>
  <c r="J35" i="20"/>
  <c r="I35" i="20"/>
  <c r="H35" i="20"/>
  <c r="G35" i="20"/>
  <c r="F35" i="20"/>
  <c r="E35" i="20"/>
  <c r="D35" i="20"/>
  <c r="N31" i="20"/>
  <c r="M31" i="20"/>
  <c r="L31" i="20"/>
  <c r="K31" i="20"/>
  <c r="J31" i="20"/>
  <c r="I31" i="20"/>
  <c r="H31" i="20"/>
  <c r="G31" i="20"/>
  <c r="F31" i="20"/>
  <c r="E31" i="20"/>
  <c r="D31" i="20"/>
  <c r="N27" i="20"/>
  <c r="M27" i="20"/>
  <c r="L27" i="20"/>
  <c r="K27" i="20"/>
  <c r="J27" i="20"/>
  <c r="I27" i="20"/>
  <c r="H27" i="20"/>
  <c r="G27" i="20"/>
  <c r="F27" i="20"/>
  <c r="E27" i="20"/>
  <c r="D27" i="20"/>
  <c r="B25" i="20"/>
  <c r="N23" i="20"/>
  <c r="M23" i="20"/>
  <c r="L23" i="20"/>
  <c r="K23" i="20"/>
  <c r="J23" i="20"/>
  <c r="I23" i="20"/>
  <c r="H23" i="20"/>
  <c r="G23" i="20"/>
  <c r="F23" i="20"/>
  <c r="E23" i="20"/>
  <c r="D23" i="20"/>
  <c r="X21" i="20"/>
  <c r="E21" i="20"/>
  <c r="C21" i="20"/>
  <c r="A21" i="20"/>
  <c r="X20" i="20"/>
  <c r="X19" i="20"/>
  <c r="D17" i="20"/>
  <c r="E17" i="20" s="1"/>
  <c r="X8" i="20"/>
  <c r="F7" i="20"/>
  <c r="X5" i="20"/>
  <c r="X4" i="20"/>
  <c r="N51" i="19"/>
  <c r="M51" i="19"/>
  <c r="L51" i="19"/>
  <c r="K51" i="19"/>
  <c r="J51" i="19"/>
  <c r="I51" i="19"/>
  <c r="H51" i="19"/>
  <c r="G51" i="19"/>
  <c r="F51" i="19"/>
  <c r="E51" i="19"/>
  <c r="D51" i="19"/>
  <c r="N47" i="19"/>
  <c r="M47" i="19"/>
  <c r="L47" i="19"/>
  <c r="K47" i="19"/>
  <c r="J47" i="19"/>
  <c r="I47" i="19"/>
  <c r="H47" i="19"/>
  <c r="G47" i="19"/>
  <c r="F47" i="19"/>
  <c r="E47" i="19"/>
  <c r="D47" i="19"/>
  <c r="N43" i="19"/>
  <c r="M43" i="19"/>
  <c r="L43" i="19"/>
  <c r="K43" i="19"/>
  <c r="J43" i="19"/>
  <c r="I43" i="19"/>
  <c r="H43" i="19"/>
  <c r="G43" i="19"/>
  <c r="F43" i="19"/>
  <c r="E43" i="19"/>
  <c r="D43" i="19"/>
  <c r="N39" i="19"/>
  <c r="M39" i="19"/>
  <c r="L39" i="19"/>
  <c r="K39" i="19"/>
  <c r="J39" i="19"/>
  <c r="I39" i="19"/>
  <c r="H39" i="19"/>
  <c r="G39" i="19"/>
  <c r="F39" i="19"/>
  <c r="E39" i="19"/>
  <c r="D39" i="19"/>
  <c r="N35" i="19"/>
  <c r="M35" i="19"/>
  <c r="L35" i="19"/>
  <c r="K35" i="19"/>
  <c r="J35" i="19"/>
  <c r="I35" i="19"/>
  <c r="H35" i="19"/>
  <c r="G35" i="19"/>
  <c r="F35" i="19"/>
  <c r="E35" i="19"/>
  <c r="D35" i="19"/>
  <c r="N31" i="19"/>
  <c r="M31" i="19"/>
  <c r="L31" i="19"/>
  <c r="K31" i="19"/>
  <c r="J31" i="19"/>
  <c r="I31" i="19"/>
  <c r="H31" i="19"/>
  <c r="G31" i="19"/>
  <c r="F31" i="19"/>
  <c r="E31" i="19"/>
  <c r="D31" i="19"/>
  <c r="N27" i="19"/>
  <c r="M27" i="19"/>
  <c r="L27" i="19"/>
  <c r="K27" i="19"/>
  <c r="J27" i="19"/>
  <c r="I27" i="19"/>
  <c r="H27" i="19"/>
  <c r="G27" i="19"/>
  <c r="F27" i="19"/>
  <c r="E27" i="19"/>
  <c r="D27" i="19"/>
  <c r="E25" i="19"/>
  <c r="B25" i="19"/>
  <c r="C25" i="19" s="1"/>
  <c r="N23" i="19"/>
  <c r="M23" i="19"/>
  <c r="L23" i="19"/>
  <c r="K23" i="19"/>
  <c r="J23" i="19"/>
  <c r="I23" i="19"/>
  <c r="H23" i="19"/>
  <c r="G23" i="19"/>
  <c r="F23" i="19"/>
  <c r="E23" i="19"/>
  <c r="D23" i="19"/>
  <c r="X21" i="19"/>
  <c r="E21" i="19"/>
  <c r="C21" i="19"/>
  <c r="A21" i="19"/>
  <c r="X20" i="19"/>
  <c r="X19" i="19"/>
  <c r="D17" i="19"/>
  <c r="E17" i="19" s="1"/>
  <c r="F17" i="19" s="1"/>
  <c r="X8" i="19"/>
  <c r="F7" i="19"/>
  <c r="C16" i="19" s="1"/>
  <c r="X5" i="19"/>
  <c r="X4" i="19"/>
  <c r="N51" i="18"/>
  <c r="M51" i="18"/>
  <c r="L51" i="18"/>
  <c r="K51" i="18"/>
  <c r="J51" i="18"/>
  <c r="I51" i="18"/>
  <c r="H51" i="18"/>
  <c r="G51" i="18"/>
  <c r="F51" i="18"/>
  <c r="E51" i="18"/>
  <c r="D51" i="18"/>
  <c r="N47" i="18"/>
  <c r="M47" i="18"/>
  <c r="L47" i="18"/>
  <c r="K47" i="18"/>
  <c r="J47" i="18"/>
  <c r="I47" i="18"/>
  <c r="H47" i="18"/>
  <c r="G47" i="18"/>
  <c r="F47" i="18"/>
  <c r="E47" i="18"/>
  <c r="D47" i="18"/>
  <c r="N43" i="18"/>
  <c r="M43" i="18"/>
  <c r="L43" i="18"/>
  <c r="K43" i="18"/>
  <c r="J43" i="18"/>
  <c r="I43" i="18"/>
  <c r="H43" i="18"/>
  <c r="G43" i="18"/>
  <c r="F43" i="18"/>
  <c r="E43" i="18"/>
  <c r="D43" i="18"/>
  <c r="N39" i="18"/>
  <c r="M39" i="18"/>
  <c r="L39" i="18"/>
  <c r="K39" i="18"/>
  <c r="J39" i="18"/>
  <c r="I39" i="18"/>
  <c r="H39" i="18"/>
  <c r="G39" i="18"/>
  <c r="F39" i="18"/>
  <c r="E39" i="18"/>
  <c r="D39" i="18"/>
  <c r="N35" i="18"/>
  <c r="M35" i="18"/>
  <c r="L35" i="18"/>
  <c r="K35" i="18"/>
  <c r="J35" i="18"/>
  <c r="I35" i="18"/>
  <c r="H35" i="18"/>
  <c r="G35" i="18"/>
  <c r="F35" i="18"/>
  <c r="E35" i="18"/>
  <c r="D35" i="18"/>
  <c r="N31" i="18"/>
  <c r="M31" i="18"/>
  <c r="L31" i="18"/>
  <c r="K31" i="18"/>
  <c r="J31" i="18"/>
  <c r="I31" i="18"/>
  <c r="H31" i="18"/>
  <c r="G31" i="18"/>
  <c r="F31" i="18"/>
  <c r="E31" i="18"/>
  <c r="D31" i="18"/>
  <c r="N27" i="18"/>
  <c r="M27" i="18"/>
  <c r="L27" i="18"/>
  <c r="K27" i="18"/>
  <c r="J27" i="18"/>
  <c r="I27" i="18"/>
  <c r="H27" i="18"/>
  <c r="G27" i="18"/>
  <c r="F27" i="18"/>
  <c r="E27" i="18"/>
  <c r="D27" i="18"/>
  <c r="B25" i="18"/>
  <c r="C25" i="18" s="1"/>
  <c r="N23" i="18"/>
  <c r="M23" i="18"/>
  <c r="L23" i="18"/>
  <c r="K23" i="18"/>
  <c r="J23" i="18"/>
  <c r="I23" i="18"/>
  <c r="H23" i="18"/>
  <c r="G23" i="18"/>
  <c r="F23" i="18"/>
  <c r="E23" i="18"/>
  <c r="D23" i="18"/>
  <c r="X21" i="18"/>
  <c r="E21" i="18"/>
  <c r="C21" i="18"/>
  <c r="A21" i="18"/>
  <c r="X20" i="18"/>
  <c r="X19" i="18"/>
  <c r="D17" i="18"/>
  <c r="X8" i="18"/>
  <c r="F7" i="18"/>
  <c r="D16" i="18" s="1"/>
  <c r="X5" i="18"/>
  <c r="X4" i="18"/>
  <c r="N51" i="17"/>
  <c r="M51" i="17"/>
  <c r="L51" i="17"/>
  <c r="K51" i="17"/>
  <c r="J51" i="17"/>
  <c r="I51" i="17"/>
  <c r="H51" i="17"/>
  <c r="G51" i="17"/>
  <c r="F51" i="17"/>
  <c r="E51" i="17"/>
  <c r="D51" i="17"/>
  <c r="N47" i="17"/>
  <c r="M47" i="17"/>
  <c r="L47" i="17"/>
  <c r="K47" i="17"/>
  <c r="J47" i="17"/>
  <c r="I47" i="17"/>
  <c r="H47" i="17"/>
  <c r="G47" i="17"/>
  <c r="F47" i="17"/>
  <c r="E47" i="17"/>
  <c r="D47" i="17"/>
  <c r="N43" i="17"/>
  <c r="M43" i="17"/>
  <c r="L43" i="17"/>
  <c r="K43" i="17"/>
  <c r="J43" i="17"/>
  <c r="I43" i="17"/>
  <c r="H43" i="17"/>
  <c r="G43" i="17"/>
  <c r="F43" i="17"/>
  <c r="E43" i="17"/>
  <c r="D43" i="17"/>
  <c r="N39" i="17"/>
  <c r="M39" i="17"/>
  <c r="L39" i="17"/>
  <c r="K39" i="17"/>
  <c r="J39" i="17"/>
  <c r="I39" i="17"/>
  <c r="H39" i="17"/>
  <c r="G39" i="17"/>
  <c r="F39" i="17"/>
  <c r="E39" i="17"/>
  <c r="D39" i="17"/>
  <c r="N35" i="17"/>
  <c r="M35" i="17"/>
  <c r="L35" i="17"/>
  <c r="K35" i="17"/>
  <c r="J35" i="17"/>
  <c r="I35" i="17"/>
  <c r="H35" i="17"/>
  <c r="G35" i="17"/>
  <c r="F35" i="17"/>
  <c r="E35" i="17"/>
  <c r="D35" i="17"/>
  <c r="N31" i="17"/>
  <c r="M31" i="17"/>
  <c r="L31" i="17"/>
  <c r="K31" i="17"/>
  <c r="J31" i="17"/>
  <c r="I31" i="17"/>
  <c r="H31" i="17"/>
  <c r="G31" i="17"/>
  <c r="F31" i="17"/>
  <c r="E31" i="17"/>
  <c r="D31" i="17"/>
  <c r="N27" i="17"/>
  <c r="M27" i="17"/>
  <c r="L27" i="17"/>
  <c r="K27" i="17"/>
  <c r="J27" i="17"/>
  <c r="I27" i="17"/>
  <c r="H27" i="17"/>
  <c r="G27" i="17"/>
  <c r="F27" i="17"/>
  <c r="E27" i="17"/>
  <c r="D27" i="17"/>
  <c r="B25" i="17"/>
  <c r="C25" i="17" s="1"/>
  <c r="N23" i="17"/>
  <c r="M23" i="17"/>
  <c r="L23" i="17"/>
  <c r="K23" i="17"/>
  <c r="J23" i="17"/>
  <c r="I23" i="17"/>
  <c r="H23" i="17"/>
  <c r="G23" i="17"/>
  <c r="F23" i="17"/>
  <c r="E23" i="17"/>
  <c r="D23" i="17"/>
  <c r="X21" i="17"/>
  <c r="E21" i="17"/>
  <c r="C21" i="17"/>
  <c r="A21" i="17"/>
  <c r="X20" i="17"/>
  <c r="X19" i="17"/>
  <c r="D17" i="17"/>
  <c r="X8" i="17"/>
  <c r="F7" i="17"/>
  <c r="D16" i="17" s="1"/>
  <c r="X5" i="17"/>
  <c r="X4" i="17"/>
  <c r="N51" i="16"/>
  <c r="M51" i="16"/>
  <c r="L51" i="16"/>
  <c r="K51" i="16"/>
  <c r="J51" i="16"/>
  <c r="I51" i="16"/>
  <c r="H51" i="16"/>
  <c r="G51" i="16"/>
  <c r="F51" i="16"/>
  <c r="E51" i="16"/>
  <c r="D51" i="16"/>
  <c r="N47" i="16"/>
  <c r="M47" i="16"/>
  <c r="L47" i="16"/>
  <c r="K47" i="16"/>
  <c r="J47" i="16"/>
  <c r="I47" i="16"/>
  <c r="H47" i="16"/>
  <c r="G47" i="16"/>
  <c r="F47" i="16"/>
  <c r="E47" i="16"/>
  <c r="D47" i="16"/>
  <c r="N43" i="16"/>
  <c r="M43" i="16"/>
  <c r="L43" i="16"/>
  <c r="K43" i="16"/>
  <c r="J43" i="16"/>
  <c r="I43" i="16"/>
  <c r="H43" i="16"/>
  <c r="G43" i="16"/>
  <c r="F43" i="16"/>
  <c r="E43" i="16"/>
  <c r="D43" i="16"/>
  <c r="N39" i="16"/>
  <c r="M39" i="16"/>
  <c r="L39" i="16"/>
  <c r="K39" i="16"/>
  <c r="J39" i="16"/>
  <c r="I39" i="16"/>
  <c r="H39" i="16"/>
  <c r="G39" i="16"/>
  <c r="F39" i="16"/>
  <c r="E39" i="16"/>
  <c r="D39" i="16"/>
  <c r="N35" i="16"/>
  <c r="M35" i="16"/>
  <c r="L35" i="16"/>
  <c r="K35" i="16"/>
  <c r="J35" i="16"/>
  <c r="I35" i="16"/>
  <c r="H35" i="16"/>
  <c r="G35" i="16"/>
  <c r="F35" i="16"/>
  <c r="E35" i="16"/>
  <c r="D35" i="16"/>
  <c r="N31" i="16"/>
  <c r="M31" i="16"/>
  <c r="L31" i="16"/>
  <c r="K31" i="16"/>
  <c r="J31" i="16"/>
  <c r="I31" i="16"/>
  <c r="H31" i="16"/>
  <c r="G31" i="16"/>
  <c r="F31" i="16"/>
  <c r="E31" i="16"/>
  <c r="D31" i="16"/>
  <c r="B29" i="16"/>
  <c r="N27" i="16"/>
  <c r="M27" i="16"/>
  <c r="L27" i="16"/>
  <c r="K27" i="16"/>
  <c r="J27" i="16"/>
  <c r="I27" i="16"/>
  <c r="H27" i="16"/>
  <c r="G27" i="16"/>
  <c r="F27" i="16"/>
  <c r="E27" i="16"/>
  <c r="D27" i="16"/>
  <c r="B25" i="16"/>
  <c r="E25" i="16" s="1"/>
  <c r="A25" i="16"/>
  <c r="N23" i="16"/>
  <c r="M23" i="16"/>
  <c r="L23" i="16"/>
  <c r="K23" i="16"/>
  <c r="J23" i="16"/>
  <c r="I23" i="16"/>
  <c r="H23" i="16"/>
  <c r="G23" i="16"/>
  <c r="F23" i="16"/>
  <c r="E23" i="16"/>
  <c r="D23" i="16"/>
  <c r="X21" i="16"/>
  <c r="E21" i="16"/>
  <c r="C21" i="16"/>
  <c r="A21" i="16"/>
  <c r="X20" i="16"/>
  <c r="X19" i="16"/>
  <c r="D17" i="16"/>
  <c r="X8" i="16"/>
  <c r="F7" i="16"/>
  <c r="X5" i="16"/>
  <c r="X4" i="16"/>
  <c r="N51" i="15"/>
  <c r="M51" i="15"/>
  <c r="L51" i="15"/>
  <c r="K51" i="15"/>
  <c r="J51" i="15"/>
  <c r="I51" i="15"/>
  <c r="H51" i="15"/>
  <c r="G51" i="15"/>
  <c r="F51" i="15"/>
  <c r="E51" i="15"/>
  <c r="D51" i="15"/>
  <c r="N47" i="15"/>
  <c r="M47" i="15"/>
  <c r="L47" i="15"/>
  <c r="K47" i="15"/>
  <c r="J47" i="15"/>
  <c r="I47" i="15"/>
  <c r="H47" i="15"/>
  <c r="G47" i="15"/>
  <c r="F47" i="15"/>
  <c r="E47" i="15"/>
  <c r="D47" i="15"/>
  <c r="N43" i="15"/>
  <c r="M43" i="15"/>
  <c r="L43" i="15"/>
  <c r="K43" i="15"/>
  <c r="J43" i="15"/>
  <c r="I43" i="15"/>
  <c r="H43" i="15"/>
  <c r="G43" i="15"/>
  <c r="F43" i="15"/>
  <c r="E43" i="15"/>
  <c r="D43" i="15"/>
  <c r="N39" i="15"/>
  <c r="M39" i="15"/>
  <c r="L39" i="15"/>
  <c r="K39" i="15"/>
  <c r="J39" i="15"/>
  <c r="I39" i="15"/>
  <c r="H39" i="15"/>
  <c r="G39" i="15"/>
  <c r="F39" i="15"/>
  <c r="E39" i="15"/>
  <c r="D39" i="15"/>
  <c r="N35" i="15"/>
  <c r="M35" i="15"/>
  <c r="L35" i="15"/>
  <c r="K35" i="15"/>
  <c r="J35" i="15"/>
  <c r="I35" i="15"/>
  <c r="H35" i="15"/>
  <c r="G35" i="15"/>
  <c r="F35" i="15"/>
  <c r="E35" i="15"/>
  <c r="D35" i="15"/>
  <c r="N31" i="15"/>
  <c r="M31" i="15"/>
  <c r="L31" i="15"/>
  <c r="K31" i="15"/>
  <c r="J31" i="15"/>
  <c r="I31" i="15"/>
  <c r="H31" i="15"/>
  <c r="G31" i="15"/>
  <c r="F31" i="15"/>
  <c r="E31" i="15"/>
  <c r="D31" i="15"/>
  <c r="N27" i="15"/>
  <c r="M27" i="15"/>
  <c r="L27" i="15"/>
  <c r="K27" i="15"/>
  <c r="J27" i="15"/>
  <c r="I27" i="15"/>
  <c r="H27" i="15"/>
  <c r="G27" i="15"/>
  <c r="F27" i="15"/>
  <c r="E27" i="15"/>
  <c r="D27" i="15"/>
  <c r="B25" i="15"/>
  <c r="N23" i="15"/>
  <c r="M23" i="15"/>
  <c r="L23" i="15"/>
  <c r="K23" i="15"/>
  <c r="J23" i="15"/>
  <c r="I23" i="15"/>
  <c r="H23" i="15"/>
  <c r="G23" i="15"/>
  <c r="F23" i="15"/>
  <c r="E23" i="15"/>
  <c r="D23" i="15"/>
  <c r="X21" i="15"/>
  <c r="E21" i="15"/>
  <c r="C21" i="15"/>
  <c r="A21" i="15"/>
  <c r="X20" i="15"/>
  <c r="X19" i="15"/>
  <c r="D17" i="15"/>
  <c r="E17" i="15" s="1"/>
  <c r="F17" i="15"/>
  <c r="G17" i="15"/>
  <c r="H17" i="15" s="1"/>
  <c r="I17" i="15" s="1"/>
  <c r="X8" i="15"/>
  <c r="F7" i="15"/>
  <c r="X5" i="15"/>
  <c r="X4" i="15"/>
  <c r="L47" i="1"/>
  <c r="M47" i="1"/>
  <c r="L43" i="1"/>
  <c r="M43" i="1"/>
  <c r="L39" i="1"/>
  <c r="M39" i="1"/>
  <c r="L35" i="1"/>
  <c r="M35" i="1"/>
  <c r="L31" i="1"/>
  <c r="M31" i="1"/>
  <c r="L27" i="1"/>
  <c r="M27" i="1"/>
  <c r="L23" i="1"/>
  <c r="M23" i="1"/>
  <c r="L51" i="1"/>
  <c r="M51" i="1"/>
  <c r="N51" i="1"/>
  <c r="A13" i="11"/>
  <c r="A14" i="11"/>
  <c r="AA8" i="12"/>
  <c r="AA9" i="12" s="1"/>
  <c r="Z8" i="12"/>
  <c r="Z9" i="12" s="1"/>
  <c r="BP80" i="12"/>
  <c r="BP79" i="12"/>
  <c r="BP77" i="12"/>
  <c r="BP76" i="12"/>
  <c r="BP72" i="12"/>
  <c r="BP71" i="12"/>
  <c r="BP70" i="12"/>
  <c r="BP69" i="12"/>
  <c r="BP64" i="12"/>
  <c r="BP56" i="12"/>
  <c r="BP55" i="12"/>
  <c r="BP54" i="12"/>
  <c r="BP53" i="12"/>
  <c r="BP48" i="12"/>
  <c r="BP47" i="12"/>
  <c r="BP46" i="12"/>
  <c r="BP45" i="12"/>
  <c r="BP32" i="12"/>
  <c r="BP31" i="12"/>
  <c r="BP30" i="12"/>
  <c r="BP29" i="12"/>
  <c r="BP27" i="12"/>
  <c r="BP24" i="12"/>
  <c r="BP23" i="12"/>
  <c r="BP22" i="12"/>
  <c r="BP16" i="12"/>
  <c r="BP15" i="12"/>
  <c r="BP8" i="12"/>
  <c r="BP63" i="12"/>
  <c r="BP61" i="12"/>
  <c r="BP40" i="12"/>
  <c r="BP39" i="12"/>
  <c r="BP37" i="12"/>
  <c r="BP21" i="12"/>
  <c r="BP13" i="12"/>
  <c r="X4" i="1"/>
  <c r="X5" i="1"/>
  <c r="F7" i="1"/>
  <c r="X8" i="1"/>
  <c r="D17" i="1"/>
  <c r="E17" i="1" s="1"/>
  <c r="F17" i="1" s="1"/>
  <c r="G17" i="1" s="1"/>
  <c r="H17" i="1" s="1"/>
  <c r="I17" i="1" s="1"/>
  <c r="J17" i="1" s="1"/>
  <c r="K17" i="1" s="1"/>
  <c r="L17" i="1" s="1"/>
  <c r="M17" i="1" s="1"/>
  <c r="N17" i="1" s="1"/>
  <c r="X19" i="1"/>
  <c r="X20" i="1"/>
  <c r="A21" i="1"/>
  <c r="C21" i="1"/>
  <c r="E21" i="1"/>
  <c r="X21" i="1"/>
  <c r="D23" i="1"/>
  <c r="E23" i="1"/>
  <c r="F23" i="1"/>
  <c r="G23" i="1"/>
  <c r="H23" i="1"/>
  <c r="I23" i="1"/>
  <c r="J23" i="1"/>
  <c r="K23" i="1"/>
  <c r="N23" i="1"/>
  <c r="B25" i="1"/>
  <c r="D27" i="1"/>
  <c r="E27" i="1"/>
  <c r="F27" i="1"/>
  <c r="G27" i="1"/>
  <c r="H27" i="1"/>
  <c r="I27" i="1"/>
  <c r="J27" i="1"/>
  <c r="K27" i="1"/>
  <c r="N27" i="1"/>
  <c r="D31" i="1"/>
  <c r="E31" i="1"/>
  <c r="F31" i="1"/>
  <c r="G31" i="1"/>
  <c r="H31" i="1"/>
  <c r="I31" i="1"/>
  <c r="J31" i="1"/>
  <c r="K31" i="1"/>
  <c r="N31" i="1"/>
  <c r="D35" i="1"/>
  <c r="E35" i="1"/>
  <c r="F35" i="1"/>
  <c r="G35" i="1"/>
  <c r="H35" i="1"/>
  <c r="I35" i="1"/>
  <c r="J35" i="1"/>
  <c r="K35" i="1"/>
  <c r="N35" i="1"/>
  <c r="D39" i="1"/>
  <c r="E39" i="1"/>
  <c r="F39" i="1"/>
  <c r="G39" i="1"/>
  <c r="H39" i="1"/>
  <c r="I39" i="1"/>
  <c r="J39" i="1"/>
  <c r="K39" i="1"/>
  <c r="N39" i="1"/>
  <c r="D43" i="1"/>
  <c r="E43" i="1"/>
  <c r="F43" i="1"/>
  <c r="G43" i="1"/>
  <c r="H43" i="1"/>
  <c r="I43" i="1"/>
  <c r="J43" i="1"/>
  <c r="K43" i="1"/>
  <c r="N43" i="1"/>
  <c r="D47" i="1"/>
  <c r="E47" i="1"/>
  <c r="F47" i="1"/>
  <c r="G47" i="1"/>
  <c r="H47" i="1"/>
  <c r="I47" i="1"/>
  <c r="J47" i="1"/>
  <c r="K47" i="1"/>
  <c r="N47" i="1"/>
  <c r="D51" i="1"/>
  <c r="E51" i="1"/>
  <c r="F51" i="1"/>
  <c r="G51" i="1"/>
  <c r="H51" i="1"/>
  <c r="I51" i="1"/>
  <c r="J51" i="1"/>
  <c r="K51" i="1"/>
  <c r="E4" i="2"/>
  <c r="F4" i="2" s="1"/>
  <c r="G4" i="2" s="1"/>
  <c r="H4" i="2" s="1"/>
  <c r="I4" i="2" s="1"/>
  <c r="J4" i="2" s="1"/>
  <c r="K4" i="2" s="1"/>
  <c r="L4" i="2" s="1"/>
  <c r="M4" i="2" s="1"/>
  <c r="N4" i="2" s="1"/>
  <c r="O4" i="2" s="1"/>
  <c r="R8" i="2"/>
  <c r="S8" i="2"/>
  <c r="A9" i="2"/>
  <c r="C4" i="12"/>
  <c r="H6" i="12"/>
  <c r="AM6" i="12"/>
  <c r="AN6" i="12"/>
  <c r="AO6" i="12" s="1"/>
  <c r="AP6" i="12" s="1"/>
  <c r="AQ6" i="12" s="1"/>
  <c r="AR6" i="12" s="1"/>
  <c r="AS6" i="12" s="1"/>
  <c r="AT6" i="12" s="1"/>
  <c r="AU6" i="12" s="1"/>
  <c r="AV6" i="12" s="1"/>
  <c r="AW6" i="12" s="1"/>
  <c r="AX6" i="12" s="1"/>
  <c r="AY6" i="12" s="1"/>
  <c r="AZ6" i="12" s="1"/>
  <c r="BA6" i="12" s="1"/>
  <c r="BB6" i="12" s="1"/>
  <c r="BC6" i="12" s="1"/>
  <c r="BD6" i="12" s="1"/>
  <c r="BH6" i="12"/>
  <c r="BI6" i="12"/>
  <c r="BJ6" i="12" s="1"/>
  <c r="BK6" i="12" s="1"/>
  <c r="BL6" i="12" s="1"/>
  <c r="BM6" i="12" s="1"/>
  <c r="BN6" i="12" s="1"/>
  <c r="BO6" i="12" s="1"/>
  <c r="G8" i="12"/>
  <c r="G9" i="12" s="1"/>
  <c r="G10" i="12" s="1"/>
  <c r="AL10" i="12" s="1"/>
  <c r="BQ8" i="12"/>
  <c r="A9" i="12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38" i="12" s="1"/>
  <c r="A39" i="12" s="1"/>
  <c r="A40" i="12" s="1"/>
  <c r="A41" i="12" s="1"/>
  <c r="BP9" i="12"/>
  <c r="BQ9" i="12"/>
  <c r="BP10" i="12"/>
  <c r="BQ10" i="12"/>
  <c r="BP11" i="12"/>
  <c r="BQ11" i="12"/>
  <c r="BP12" i="12"/>
  <c r="BQ12" i="12"/>
  <c r="BQ13" i="12"/>
  <c r="BP14" i="12"/>
  <c r="BQ14" i="12"/>
  <c r="BQ15" i="12"/>
  <c r="BQ16" i="12"/>
  <c r="BP17" i="12"/>
  <c r="BQ17" i="12"/>
  <c r="BP18" i="12"/>
  <c r="BQ18" i="12"/>
  <c r="BP19" i="12"/>
  <c r="BQ19" i="12"/>
  <c r="BP20" i="12"/>
  <c r="BQ20" i="12"/>
  <c r="BQ21" i="12"/>
  <c r="BQ22" i="12"/>
  <c r="BQ23" i="12"/>
  <c r="BQ24" i="12"/>
  <c r="BP25" i="12"/>
  <c r="BQ25" i="12"/>
  <c r="BP26" i="12"/>
  <c r="BQ26" i="12"/>
  <c r="BQ27" i="12"/>
  <c r="BP28" i="12"/>
  <c r="BQ28" i="12"/>
  <c r="BQ29" i="12"/>
  <c r="BQ30" i="12"/>
  <c r="BQ31" i="12"/>
  <c r="BQ32" i="12"/>
  <c r="BP33" i="12"/>
  <c r="BQ33" i="12"/>
  <c r="BP34" i="12"/>
  <c r="BQ34" i="12"/>
  <c r="BP35" i="12"/>
  <c r="BQ35" i="12"/>
  <c r="BP36" i="12"/>
  <c r="BQ36" i="12"/>
  <c r="BQ37" i="12"/>
  <c r="BP38" i="12"/>
  <c r="BQ38" i="12"/>
  <c r="BQ39" i="12"/>
  <c r="BQ40" i="12"/>
  <c r="BP41" i="12"/>
  <c r="BQ41" i="12"/>
  <c r="BP42" i="12"/>
  <c r="BQ42" i="12"/>
  <c r="BP43" i="12"/>
  <c r="BQ43" i="12"/>
  <c r="BP44" i="12"/>
  <c r="BQ44" i="12"/>
  <c r="BQ45" i="12"/>
  <c r="BQ46" i="12"/>
  <c r="BQ47" i="12"/>
  <c r="BQ48" i="12"/>
  <c r="BP49" i="12"/>
  <c r="BQ49" i="12"/>
  <c r="BP50" i="12"/>
  <c r="BQ50" i="12"/>
  <c r="BP51" i="12"/>
  <c r="BQ51" i="12"/>
  <c r="BP52" i="12"/>
  <c r="BQ52" i="12"/>
  <c r="BQ53" i="12"/>
  <c r="BQ54" i="12"/>
  <c r="BQ55" i="12"/>
  <c r="BQ56" i="12"/>
  <c r="BP57" i="12"/>
  <c r="BQ57" i="12"/>
  <c r="BP58" i="12"/>
  <c r="BQ58" i="12"/>
  <c r="BP59" i="12"/>
  <c r="BQ59" i="12"/>
  <c r="BP60" i="12"/>
  <c r="BQ60" i="12"/>
  <c r="BQ61" i="12"/>
  <c r="BP62" i="12"/>
  <c r="BQ62" i="12"/>
  <c r="BQ63" i="12"/>
  <c r="BQ64" i="12"/>
  <c r="BP65" i="12"/>
  <c r="BQ65" i="12"/>
  <c r="BP66" i="12"/>
  <c r="BQ66" i="12"/>
  <c r="BP67" i="12"/>
  <c r="BQ67" i="12"/>
  <c r="BP68" i="12"/>
  <c r="BQ68" i="12"/>
  <c r="BQ69" i="12"/>
  <c r="BQ70" i="12"/>
  <c r="BQ71" i="12"/>
  <c r="BQ72" i="12"/>
  <c r="BP73" i="12"/>
  <c r="BQ73" i="12"/>
  <c r="BP74" i="12"/>
  <c r="BQ74" i="12"/>
  <c r="BP75" i="12"/>
  <c r="BQ75" i="12"/>
  <c r="BQ76" i="12"/>
  <c r="BQ77" i="12"/>
  <c r="BP78" i="12"/>
  <c r="BQ78" i="12"/>
  <c r="BQ79" i="12"/>
  <c r="BQ80" i="12"/>
  <c r="BP81" i="12"/>
  <c r="BQ81" i="12"/>
  <c r="BP82" i="12"/>
  <c r="BQ82" i="12"/>
  <c r="BP83" i="12"/>
  <c r="BQ83" i="12"/>
  <c r="BP84" i="12"/>
  <c r="BQ84" i="12"/>
  <c r="BP85" i="12"/>
  <c r="BQ85" i="12"/>
  <c r="BP86" i="12"/>
  <c r="BQ86" i="12"/>
  <c r="BP87" i="12"/>
  <c r="BQ87" i="12"/>
  <c r="BP88" i="12"/>
  <c r="BQ88" i="12"/>
  <c r="A89" i="12"/>
  <c r="BP89" i="12"/>
  <c r="BQ89" i="12"/>
  <c r="A90" i="12"/>
  <c r="BP90" i="12"/>
  <c r="BQ90" i="12"/>
  <c r="A91" i="12"/>
  <c r="BP91" i="12"/>
  <c r="BQ91" i="12"/>
  <c r="A92" i="12"/>
  <c r="BP92" i="12"/>
  <c r="BQ92" i="12"/>
  <c r="A93" i="12"/>
  <c r="BP93" i="12"/>
  <c r="BQ93" i="12"/>
  <c r="A94" i="12"/>
  <c r="BP94" i="12"/>
  <c r="BQ94" i="12"/>
  <c r="A95" i="12"/>
  <c r="BP95" i="12"/>
  <c r="BQ95" i="12"/>
  <c r="A96" i="12"/>
  <c r="BP96" i="12"/>
  <c r="BQ96" i="12"/>
  <c r="A97" i="12"/>
  <c r="BP97" i="12"/>
  <c r="BQ97" i="12"/>
  <c r="A98" i="12"/>
  <c r="BP98" i="12"/>
  <c r="BQ98" i="12"/>
  <c r="A99" i="12"/>
  <c r="BP99" i="12"/>
  <c r="BQ99" i="12"/>
  <c r="A100" i="12"/>
  <c r="BP100" i="12"/>
  <c r="BQ100" i="12"/>
  <c r="A101" i="12"/>
  <c r="BP101" i="12"/>
  <c r="BQ101" i="12"/>
  <c r="A102" i="12"/>
  <c r="BP102" i="12"/>
  <c r="BQ102" i="12"/>
  <c r="A103" i="12"/>
  <c r="BP103" i="12"/>
  <c r="BQ103" i="12"/>
  <c r="A104" i="12"/>
  <c r="BP104" i="12"/>
  <c r="BQ104" i="12"/>
  <c r="A105" i="12"/>
  <c r="BP105" i="12"/>
  <c r="BQ105" i="12"/>
  <c r="A106" i="12"/>
  <c r="BP106" i="12"/>
  <c r="BQ106" i="12"/>
  <c r="A107" i="12"/>
  <c r="BP107" i="12"/>
  <c r="BQ107" i="12"/>
  <c r="A108" i="12"/>
  <c r="BP108" i="12"/>
  <c r="BQ108" i="12"/>
  <c r="A109" i="12"/>
  <c r="BP109" i="12"/>
  <c r="BQ109" i="12"/>
  <c r="A110" i="12"/>
  <c r="BP110" i="12"/>
  <c r="BQ110" i="12"/>
  <c r="A111" i="12"/>
  <c r="BP111" i="12"/>
  <c r="BQ111" i="12"/>
  <c r="A112" i="12"/>
  <c r="BP112" i="12"/>
  <c r="BQ112" i="12"/>
  <c r="A113" i="12"/>
  <c r="BP113" i="12"/>
  <c r="BQ113" i="12"/>
  <c r="A114" i="12"/>
  <c r="BP114" i="12"/>
  <c r="BQ114" i="12"/>
  <c r="A115" i="12"/>
  <c r="BP115" i="12"/>
  <c r="BQ115" i="12"/>
  <c r="A116" i="12"/>
  <c r="BP116" i="12"/>
  <c r="BQ116" i="12"/>
  <c r="A117" i="12"/>
  <c r="BP117" i="12"/>
  <c r="BQ117" i="12"/>
  <c r="A118" i="12"/>
  <c r="BP118" i="12"/>
  <c r="BQ118" i="12"/>
  <c r="A119" i="12"/>
  <c r="BP119" i="12"/>
  <c r="BQ119" i="12"/>
  <c r="A120" i="12"/>
  <c r="BP120" i="12"/>
  <c r="BQ120" i="12"/>
  <c r="A121" i="12"/>
  <c r="BP121" i="12"/>
  <c r="BQ121" i="12"/>
  <c r="A122" i="12"/>
  <c r="BP122" i="12"/>
  <c r="BQ122" i="12"/>
  <c r="A123" i="12"/>
  <c r="BP123" i="12"/>
  <c r="BQ123" i="12"/>
  <c r="A124" i="12"/>
  <c r="BP124" i="12"/>
  <c r="BQ124" i="12"/>
  <c r="A125" i="12"/>
  <c r="BP125" i="12"/>
  <c r="BQ125" i="12"/>
  <c r="A126" i="12"/>
  <c r="BP126" i="12"/>
  <c r="BQ126" i="12"/>
  <c r="A127" i="12"/>
  <c r="BP127" i="12"/>
  <c r="BQ127" i="12"/>
  <c r="A128" i="12"/>
  <c r="BP128" i="12"/>
  <c r="BQ128" i="12"/>
  <c r="A129" i="12"/>
  <c r="BP129" i="12"/>
  <c r="BQ129" i="12"/>
  <c r="A130" i="12"/>
  <c r="BP130" i="12"/>
  <c r="BQ130" i="12"/>
  <c r="A131" i="12"/>
  <c r="BP131" i="12"/>
  <c r="BQ131" i="12"/>
  <c r="A132" i="12"/>
  <c r="BP132" i="12"/>
  <c r="BQ132" i="12"/>
  <c r="A133" i="12"/>
  <c r="BP133" i="12"/>
  <c r="BQ133" i="12"/>
  <c r="A134" i="12"/>
  <c r="BP134" i="12"/>
  <c r="BQ134" i="12"/>
  <c r="A135" i="12"/>
  <c r="BP135" i="12"/>
  <c r="BQ135" i="12"/>
  <c r="A136" i="12"/>
  <c r="BP136" i="12"/>
  <c r="BQ136" i="12"/>
  <c r="A137" i="12"/>
  <c r="BP137" i="12"/>
  <c r="BQ137" i="12"/>
  <c r="A138" i="12"/>
  <c r="BP138" i="12"/>
  <c r="BQ138" i="12"/>
  <c r="A139" i="12"/>
  <c r="BP139" i="12"/>
  <c r="BQ139" i="12"/>
  <c r="A140" i="12"/>
  <c r="BP140" i="12"/>
  <c r="BQ140" i="12"/>
  <c r="A141" i="12"/>
  <c r="BP141" i="12"/>
  <c r="BQ141" i="12"/>
  <c r="A142" i="12"/>
  <c r="BP142" i="12"/>
  <c r="BQ142" i="12"/>
  <c r="A143" i="12"/>
  <c r="BP143" i="12"/>
  <c r="BQ143" i="12"/>
  <c r="A144" i="12"/>
  <c r="BP144" i="12"/>
  <c r="BQ144" i="12"/>
  <c r="A145" i="12"/>
  <c r="BP145" i="12"/>
  <c r="BQ145" i="12"/>
  <c r="A146" i="12"/>
  <c r="BP146" i="12"/>
  <c r="BQ146" i="12"/>
  <c r="A147" i="12"/>
  <c r="BP147" i="12"/>
  <c r="BQ147" i="12"/>
  <c r="A148" i="12"/>
  <c r="BP148" i="12"/>
  <c r="BQ148" i="12"/>
  <c r="A149" i="12"/>
  <c r="BP149" i="12"/>
  <c r="BQ149" i="12"/>
  <c r="A150" i="12"/>
  <c r="BP150" i="12"/>
  <c r="BQ150" i="12"/>
  <c r="A151" i="12"/>
  <c r="BP151" i="12"/>
  <c r="BQ151" i="12"/>
  <c r="A152" i="12"/>
  <c r="BP152" i="12"/>
  <c r="BQ152" i="12"/>
  <c r="A153" i="12"/>
  <c r="BP153" i="12"/>
  <c r="BQ153" i="12"/>
  <c r="A154" i="12"/>
  <c r="BP154" i="12"/>
  <c r="BQ154" i="12"/>
  <c r="A155" i="12"/>
  <c r="BP155" i="12"/>
  <c r="BQ155" i="12"/>
  <c r="A156" i="12"/>
  <c r="BP156" i="12"/>
  <c r="BQ156" i="12"/>
  <c r="A157" i="12"/>
  <c r="BP157" i="12"/>
  <c r="BQ157" i="12"/>
  <c r="A158" i="12"/>
  <c r="BP158" i="12"/>
  <c r="BQ158" i="12"/>
  <c r="A159" i="12"/>
  <c r="BP159" i="12"/>
  <c r="BQ159" i="12"/>
  <c r="A160" i="12"/>
  <c r="BP160" i="12"/>
  <c r="BQ160" i="12"/>
  <c r="A161" i="12"/>
  <c r="BP161" i="12"/>
  <c r="BQ161" i="12"/>
  <c r="A162" i="12"/>
  <c r="BP162" i="12"/>
  <c r="BQ162" i="12"/>
  <c r="A163" i="12"/>
  <c r="BP163" i="12"/>
  <c r="BQ163" i="12"/>
  <c r="A164" i="12"/>
  <c r="BP164" i="12"/>
  <c r="BQ164" i="12"/>
  <c r="A165" i="12"/>
  <c r="BP165" i="12"/>
  <c r="BQ165" i="12"/>
  <c r="A166" i="12"/>
  <c r="BP166" i="12"/>
  <c r="BQ166" i="12"/>
  <c r="A167" i="12"/>
  <c r="BP167" i="12"/>
  <c r="BQ167" i="12"/>
  <c r="A168" i="12"/>
  <c r="BP168" i="12"/>
  <c r="BQ168" i="12"/>
  <c r="A169" i="12"/>
  <c r="BP169" i="12"/>
  <c r="BQ169" i="12"/>
  <c r="A170" i="12"/>
  <c r="BP170" i="12"/>
  <c r="BQ170" i="12"/>
  <c r="A171" i="12"/>
  <c r="BP171" i="12"/>
  <c r="BQ171" i="12"/>
  <c r="A172" i="12"/>
  <c r="BP172" i="12"/>
  <c r="BQ172" i="12"/>
  <c r="A173" i="12"/>
  <c r="BP173" i="12"/>
  <c r="BQ173" i="12"/>
  <c r="A174" i="12"/>
  <c r="BP174" i="12"/>
  <c r="BQ174" i="12"/>
  <c r="A175" i="12"/>
  <c r="BP175" i="12"/>
  <c r="BQ175" i="12"/>
  <c r="A176" i="12"/>
  <c r="BP176" i="12"/>
  <c r="BQ176" i="12"/>
  <c r="A177" i="12"/>
  <c r="BP177" i="12"/>
  <c r="BQ177" i="12"/>
  <c r="A178" i="12"/>
  <c r="BP178" i="12"/>
  <c r="BQ178" i="12"/>
  <c r="A179" i="12"/>
  <c r="BP179" i="12"/>
  <c r="BQ179" i="12"/>
  <c r="A180" i="12"/>
  <c r="BP180" i="12"/>
  <c r="BQ180" i="12"/>
  <c r="A181" i="12"/>
  <c r="BP181" i="12"/>
  <c r="BQ181" i="12"/>
  <c r="A182" i="12"/>
  <c r="BP182" i="12"/>
  <c r="BQ182" i="12"/>
  <c r="A183" i="12"/>
  <c r="BP183" i="12"/>
  <c r="BQ183" i="12"/>
  <c r="A184" i="12"/>
  <c r="BP184" i="12"/>
  <c r="BQ184" i="12"/>
  <c r="A185" i="12"/>
  <c r="BP185" i="12"/>
  <c r="BQ185" i="12"/>
  <c r="A186" i="12"/>
  <c r="BP186" i="12"/>
  <c r="BQ186" i="12"/>
  <c r="A187" i="12"/>
  <c r="BP187" i="12"/>
  <c r="BQ187" i="12"/>
  <c r="A188" i="12"/>
  <c r="BP188" i="12"/>
  <c r="BQ188" i="12"/>
  <c r="A189" i="12"/>
  <c r="BP189" i="12"/>
  <c r="BQ189" i="12"/>
  <c r="A190" i="12"/>
  <c r="BP190" i="12"/>
  <c r="BQ190" i="12"/>
  <c r="A191" i="12"/>
  <c r="BP191" i="12"/>
  <c r="BQ191" i="12"/>
  <c r="A192" i="12"/>
  <c r="BP192" i="12"/>
  <c r="BQ192" i="12"/>
  <c r="A193" i="12"/>
  <c r="BP193" i="12"/>
  <c r="BQ193" i="12"/>
  <c r="A194" i="12"/>
  <c r="BP194" i="12"/>
  <c r="BQ194" i="12"/>
  <c r="A195" i="12"/>
  <c r="BP195" i="12"/>
  <c r="BQ195" i="12"/>
  <c r="A196" i="12"/>
  <c r="BP196" i="12"/>
  <c r="BQ196" i="12"/>
  <c r="A197" i="12"/>
  <c r="BP197" i="12"/>
  <c r="BQ197" i="12"/>
  <c r="A198" i="12"/>
  <c r="BP198" i="12"/>
  <c r="BQ198" i="12"/>
  <c r="A199" i="12"/>
  <c r="BP199" i="12"/>
  <c r="BQ199" i="12"/>
  <c r="A200" i="12"/>
  <c r="BP200" i="12"/>
  <c r="BQ200" i="12"/>
  <c r="A201" i="12"/>
  <c r="BP201" i="12"/>
  <c r="BQ201" i="12"/>
  <c r="A202" i="12"/>
  <c r="BP202" i="12"/>
  <c r="BQ202" i="12"/>
  <c r="A203" i="12"/>
  <c r="BP203" i="12"/>
  <c r="BQ203" i="12"/>
  <c r="A204" i="12"/>
  <c r="BP204" i="12"/>
  <c r="BQ204" i="12"/>
  <c r="A205" i="12"/>
  <c r="BP205" i="12"/>
  <c r="BQ205" i="12"/>
  <c r="A206" i="12"/>
  <c r="BP206" i="12"/>
  <c r="BQ206" i="12"/>
  <c r="A207" i="12"/>
  <c r="BP207" i="12"/>
  <c r="BQ207" i="12"/>
  <c r="B8" i="3"/>
  <c r="A20" i="3"/>
  <c r="A5" i="11" s="1"/>
  <c r="A34" i="3"/>
  <c r="A35" i="3" s="1"/>
  <c r="A58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4" i="11"/>
  <c r="A59" i="3"/>
  <c r="A60" i="3"/>
  <c r="AC6" i="12"/>
  <c r="AB8" i="12"/>
  <c r="BG8" i="12" s="1"/>
  <c r="AC8" i="12"/>
  <c r="BH8" i="12" s="1"/>
  <c r="AD6" i="12"/>
  <c r="AD8" i="12" s="1"/>
  <c r="AD9" i="12" s="1"/>
  <c r="E17" i="21"/>
  <c r="F17" i="21" s="1"/>
  <c r="G17" i="21" s="1"/>
  <c r="H17" i="21" s="1"/>
  <c r="B29" i="23"/>
  <c r="A29" i="23" s="1"/>
  <c r="C25" i="23"/>
  <c r="E25" i="23"/>
  <c r="A25" i="23"/>
  <c r="E17" i="18"/>
  <c r="F17" i="18" s="1"/>
  <c r="E17" i="17"/>
  <c r="F17" i="17" s="1"/>
  <c r="G17" i="17" s="1"/>
  <c r="H17" i="17" s="1"/>
  <c r="I17" i="17" s="1"/>
  <c r="J17" i="17" s="1"/>
  <c r="K17" i="17" s="1"/>
  <c r="L17" i="17" s="1"/>
  <c r="M17" i="17" s="1"/>
  <c r="N17" i="17" s="1"/>
  <c r="E25" i="17"/>
  <c r="E17" i="16"/>
  <c r="E29" i="16"/>
  <c r="B33" i="16"/>
  <c r="E33" i="16" s="1"/>
  <c r="A36" i="3"/>
  <c r="A37" i="3" s="1"/>
  <c r="A38" i="3" s="1"/>
  <c r="A39" i="3" s="1"/>
  <c r="A40" i="3" s="1"/>
  <c r="E48" i="3" s="1"/>
  <c r="B7" i="3"/>
  <c r="J17" i="25"/>
  <c r="K17" i="25" s="1"/>
  <c r="L17" i="25" s="1"/>
  <c r="M17" i="25" s="1"/>
  <c r="C29" i="23"/>
  <c r="F17" i="16"/>
  <c r="G17" i="16" s="1"/>
  <c r="H17" i="16" s="1"/>
  <c r="A33" i="16"/>
  <c r="G17" i="19"/>
  <c r="G17" i="18"/>
  <c r="J17" i="15"/>
  <c r="K17" i="15" s="1"/>
  <c r="H17" i="19"/>
  <c r="I17" i="19" s="1"/>
  <c r="J17" i="19" s="1"/>
  <c r="K17" i="19" s="1"/>
  <c r="L17" i="19" s="1"/>
  <c r="M17" i="19" s="1"/>
  <c r="H17" i="18"/>
  <c r="I17" i="16"/>
  <c r="L17" i="15"/>
  <c r="M17" i="15"/>
  <c r="A15" i="11"/>
  <c r="C29" i="22" l="1"/>
  <c r="A29" i="22"/>
  <c r="B29" i="17"/>
  <c r="E29" i="17" s="1"/>
  <c r="H16" i="16"/>
  <c r="F16" i="22"/>
  <c r="E25" i="18"/>
  <c r="E29" i="23"/>
  <c r="AE6" i="12"/>
  <c r="AF6" i="12" s="1"/>
  <c r="A21" i="3"/>
  <c r="B29" i="18"/>
  <c r="A29" i="18" s="1"/>
  <c r="B33" i="23"/>
  <c r="C25" i="16"/>
  <c r="A25" i="22"/>
  <c r="AB9" i="12"/>
  <c r="AB10" i="12" s="1"/>
  <c r="AL9" i="12"/>
  <c r="G4" i="23"/>
  <c r="BF8" i="12"/>
  <c r="J16" i="17"/>
  <c r="N16" i="17"/>
  <c r="G4" i="16"/>
  <c r="G11" i="12"/>
  <c r="G12" i="12" s="1"/>
  <c r="G13" i="12" s="1"/>
  <c r="AL8" i="12"/>
  <c r="BE8" i="12"/>
  <c r="F16" i="19"/>
  <c r="BI8" i="12"/>
  <c r="AC9" i="12"/>
  <c r="BH9" i="12" s="1"/>
  <c r="G16" i="22"/>
  <c r="F16" i="21"/>
  <c r="C16" i="22"/>
  <c r="I16" i="19"/>
  <c r="I16" i="21"/>
  <c r="I17" i="21"/>
  <c r="J17" i="21" s="1"/>
  <c r="K17" i="21" s="1"/>
  <c r="L17" i="21" s="1"/>
  <c r="M17" i="21" s="1"/>
  <c r="N17" i="19"/>
  <c r="N16" i="19" s="1"/>
  <c r="C6" i="3"/>
  <c r="I17" i="18"/>
  <c r="J17" i="18" s="1"/>
  <c r="K17" i="18" s="1"/>
  <c r="L17" i="18" s="1"/>
  <c r="M17" i="18" s="1"/>
  <c r="E25" i="15"/>
  <c r="B29" i="15"/>
  <c r="C25" i="15"/>
  <c r="A25" i="15"/>
  <c r="C16" i="16"/>
  <c r="E16" i="16"/>
  <c r="F16" i="16"/>
  <c r="D16" i="16"/>
  <c r="BI9" i="12"/>
  <c r="AD10" i="12"/>
  <c r="J17" i="16"/>
  <c r="K17" i="16" s="1"/>
  <c r="L17" i="16" s="1"/>
  <c r="M17" i="16" s="1"/>
  <c r="N17" i="16" s="1"/>
  <c r="F17" i="20"/>
  <c r="F16" i="20"/>
  <c r="H17" i="22"/>
  <c r="H16" i="22"/>
  <c r="M16" i="15"/>
  <c r="N17" i="15"/>
  <c r="N16" i="15" s="1"/>
  <c r="F17" i="24"/>
  <c r="G17" i="24" s="1"/>
  <c r="H17" i="24" s="1"/>
  <c r="I17" i="24" s="1"/>
  <c r="F16" i="24"/>
  <c r="N17" i="25"/>
  <c r="N16" i="25"/>
  <c r="M16" i="25"/>
  <c r="Z10" i="12"/>
  <c r="Z11" i="12" s="1"/>
  <c r="Z12" i="12" s="1"/>
  <c r="Z13" i="12" s="1"/>
  <c r="Z14" i="12" s="1"/>
  <c r="Z15" i="12" s="1"/>
  <c r="Z16" i="12" s="1"/>
  <c r="Z17" i="12" s="1"/>
  <c r="Z18" i="12" s="1"/>
  <c r="BE9" i="12"/>
  <c r="B29" i="20"/>
  <c r="C25" i="20"/>
  <c r="B29" i="24"/>
  <c r="C25" i="24"/>
  <c r="E25" i="24"/>
  <c r="A25" i="24"/>
  <c r="H16" i="25"/>
  <c r="C16" i="25"/>
  <c r="J16" i="25"/>
  <c r="E25" i="20"/>
  <c r="H8" i="12"/>
  <c r="I6" i="12"/>
  <c r="AA10" i="12"/>
  <c r="BF9" i="12"/>
  <c r="A25" i="20"/>
  <c r="B37" i="16"/>
  <c r="C33" i="16"/>
  <c r="A1" i="25"/>
  <c r="A1" i="1"/>
  <c r="A1" i="18"/>
  <c r="A1" i="17"/>
  <c r="T9" i="2"/>
  <c r="A10" i="2"/>
  <c r="R9" i="2"/>
  <c r="S9" i="2"/>
  <c r="E25" i="25"/>
  <c r="A25" i="25"/>
  <c r="B29" i="25"/>
  <c r="C3" i="12"/>
  <c r="E29" i="18"/>
  <c r="B33" i="18"/>
  <c r="C29" i="18"/>
  <c r="F16" i="23"/>
  <c r="F17" i="23"/>
  <c r="G17" i="23" s="1"/>
  <c r="C25" i="1"/>
  <c r="B29" i="1"/>
  <c r="A25" i="1"/>
  <c r="E25" i="1"/>
  <c r="B33" i="17"/>
  <c r="C29" i="17"/>
  <c r="A29" i="17"/>
  <c r="E16" i="20"/>
  <c r="D16" i="20"/>
  <c r="E16" i="24"/>
  <c r="C16" i="24"/>
  <c r="AE8" i="12"/>
  <c r="A25" i="21"/>
  <c r="B29" i="21"/>
  <c r="E29" i="22"/>
  <c r="B33" i="22"/>
  <c r="G4" i="19"/>
  <c r="F16" i="15"/>
  <c r="C29" i="16"/>
  <c r="A29" i="16"/>
  <c r="C25" i="21"/>
  <c r="AG6" i="12"/>
  <c r="AF8" i="12"/>
  <c r="BK8" i="12" s="1"/>
  <c r="K16" i="1"/>
  <c r="A25" i="17"/>
  <c r="A25" i="18"/>
  <c r="A25" i="19"/>
  <c r="B29" i="19"/>
  <c r="E16" i="23"/>
  <c r="F16" i="1"/>
  <c r="N16" i="1"/>
  <c r="H16" i="1"/>
  <c r="L16" i="19"/>
  <c r="L16" i="21"/>
  <c r="K16" i="17"/>
  <c r="K16" i="19"/>
  <c r="K16" i="21"/>
  <c r="J16" i="19"/>
  <c r="L16" i="15"/>
  <c r="K16" i="15"/>
  <c r="G16" i="17"/>
  <c r="G16" i="18"/>
  <c r="G16" i="19"/>
  <c r="G16" i="21"/>
  <c r="K16" i="25"/>
  <c r="D16" i="15"/>
  <c r="G16" i="15"/>
  <c r="C16" i="17"/>
  <c r="F16" i="25"/>
  <c r="D16" i="25"/>
  <c r="E16" i="21"/>
  <c r="E16" i="25"/>
  <c r="G16" i="1"/>
  <c r="C16" i="1"/>
  <c r="D16" i="1"/>
  <c r="L16" i="1"/>
  <c r="M16" i="17"/>
  <c r="M16" i="19"/>
  <c r="M16" i="21"/>
  <c r="L16" i="17"/>
  <c r="J16" i="21"/>
  <c r="I16" i="17"/>
  <c r="H16" i="17"/>
  <c r="H16" i="18"/>
  <c r="H16" i="19"/>
  <c r="L16" i="25"/>
  <c r="H16" i="21"/>
  <c r="J16" i="15"/>
  <c r="I16" i="15"/>
  <c r="F16" i="17"/>
  <c r="F16" i="18"/>
  <c r="C16" i="15"/>
  <c r="E16" i="15"/>
  <c r="H16" i="15"/>
  <c r="E16" i="17"/>
  <c r="E16" i="18"/>
  <c r="C16" i="18"/>
  <c r="E16" i="19"/>
  <c r="D16" i="19"/>
  <c r="I16" i="25"/>
  <c r="D16" i="21"/>
  <c r="G16" i="25"/>
  <c r="G4" i="20"/>
  <c r="M16" i="16"/>
  <c r="L16" i="16"/>
  <c r="K16" i="16"/>
  <c r="I16" i="16"/>
  <c r="G16" i="16"/>
  <c r="M16" i="1"/>
  <c r="G4" i="1"/>
  <c r="I16" i="1"/>
  <c r="E16" i="1"/>
  <c r="J16" i="1"/>
  <c r="D16" i="24"/>
  <c r="D16" i="23"/>
  <c r="E16" i="22"/>
  <c r="D16" i="22"/>
  <c r="C16" i="20"/>
  <c r="A1" i="23"/>
  <c r="G4" i="17"/>
  <c r="A1" i="15"/>
  <c r="A1" i="16"/>
  <c r="A1" i="19"/>
  <c r="A1" i="20"/>
  <c r="A1" i="21"/>
  <c r="A1" i="22"/>
  <c r="A1" i="24"/>
  <c r="G4" i="24"/>
  <c r="G4" i="22"/>
  <c r="G4" i="18"/>
  <c r="G4" i="25"/>
  <c r="G4" i="15"/>
  <c r="G4" i="21"/>
  <c r="AB11" i="12"/>
  <c r="BG10" i="12"/>
  <c r="A33" i="23" l="1"/>
  <c r="C33" i="23"/>
  <c r="B37" i="23"/>
  <c r="E33" i="23"/>
  <c r="BG9" i="12"/>
  <c r="A22" i="3"/>
  <c r="A6" i="11"/>
  <c r="AL12" i="12"/>
  <c r="BE17" i="12"/>
  <c r="AL11" i="12"/>
  <c r="BE15" i="12"/>
  <c r="BE11" i="12"/>
  <c r="BE14" i="12"/>
  <c r="BE16" i="12"/>
  <c r="AC10" i="12"/>
  <c r="AC11" i="12" s="1"/>
  <c r="AF9" i="12"/>
  <c r="BK9" i="12" s="1"/>
  <c r="J17" i="24"/>
  <c r="J16" i="24"/>
  <c r="I17" i="22"/>
  <c r="I16" i="22"/>
  <c r="G17" i="20"/>
  <c r="G16" i="20"/>
  <c r="H16" i="24"/>
  <c r="B37" i="18"/>
  <c r="C33" i="18"/>
  <c r="E33" i="18"/>
  <c r="A33" i="18"/>
  <c r="T10" i="2"/>
  <c r="S10" i="2"/>
  <c r="A11" i="2"/>
  <c r="R10" i="2"/>
  <c r="Z19" i="12"/>
  <c r="BE18" i="12"/>
  <c r="G14" i="12"/>
  <c r="AL13" i="12"/>
  <c r="BE10" i="12"/>
  <c r="E33" i="22"/>
  <c r="C33" i="22"/>
  <c r="A33" i="22"/>
  <c r="B37" i="22"/>
  <c r="J16" i="16"/>
  <c r="BJ8" i="12"/>
  <c r="AE9" i="12"/>
  <c r="H17" i="23"/>
  <c r="H16" i="23"/>
  <c r="N17" i="18"/>
  <c r="N16" i="18" s="1"/>
  <c r="K16" i="18"/>
  <c r="A29" i="20"/>
  <c r="E29" i="20"/>
  <c r="B33" i="20"/>
  <c r="C29" i="20"/>
  <c r="M16" i="18"/>
  <c r="E29" i="1"/>
  <c r="B33" i="1"/>
  <c r="A29" i="1"/>
  <c r="C29" i="1"/>
  <c r="B41" i="16"/>
  <c r="C37" i="16"/>
  <c r="E37" i="16"/>
  <c r="A37" i="16"/>
  <c r="G16" i="23"/>
  <c r="L16" i="18"/>
  <c r="BE12" i="12"/>
  <c r="N16" i="16"/>
  <c r="J16" i="18"/>
  <c r="AH6" i="12"/>
  <c r="AG8" i="12"/>
  <c r="BL8" i="12" s="1"/>
  <c r="C29" i="21"/>
  <c r="B33" i="21"/>
  <c r="E29" i="21"/>
  <c r="A29" i="21"/>
  <c r="C29" i="25"/>
  <c r="A29" i="25"/>
  <c r="E29" i="25"/>
  <c r="B33" i="25"/>
  <c r="I8" i="12"/>
  <c r="AN8" i="12" s="1"/>
  <c r="J6" i="12"/>
  <c r="N17" i="21"/>
  <c r="N16" i="21"/>
  <c r="E29" i="19"/>
  <c r="C29" i="19"/>
  <c r="A29" i="19"/>
  <c r="B33" i="19"/>
  <c r="AA11" i="12"/>
  <c r="BF10" i="12"/>
  <c r="BI10" i="12"/>
  <c r="AD11" i="12"/>
  <c r="B33" i="15"/>
  <c r="C29" i="15"/>
  <c r="A29" i="15"/>
  <c r="E29" i="15"/>
  <c r="BE13" i="12"/>
  <c r="G16" i="24"/>
  <c r="I16" i="24"/>
  <c r="B37" i="17"/>
  <c r="E33" i="17"/>
  <c r="A33" i="17"/>
  <c r="C33" i="17"/>
  <c r="H9" i="12"/>
  <c r="AM8" i="12"/>
  <c r="C29" i="24"/>
  <c r="E29" i="24"/>
  <c r="A29" i="24"/>
  <c r="B33" i="24"/>
  <c r="I16" i="18"/>
  <c r="AB12" i="12"/>
  <c r="BG11" i="12"/>
  <c r="A23" i="3" l="1"/>
  <c r="A7" i="11"/>
  <c r="C37" i="23"/>
  <c r="B41" i="23"/>
  <c r="E37" i="23"/>
  <c r="A37" i="23"/>
  <c r="BH10" i="12"/>
  <c r="AF10" i="12"/>
  <c r="AM9" i="12"/>
  <c r="H10" i="12"/>
  <c r="E33" i="19"/>
  <c r="B37" i="19"/>
  <c r="A33" i="19"/>
  <c r="C33" i="19"/>
  <c r="C37" i="22"/>
  <c r="A37" i="22"/>
  <c r="E37" i="22"/>
  <c r="B41" i="22"/>
  <c r="A33" i="25"/>
  <c r="E33" i="25"/>
  <c r="C33" i="25"/>
  <c r="B37" i="25"/>
  <c r="B41" i="17"/>
  <c r="A37" i="17"/>
  <c r="C37" i="17"/>
  <c r="E37" i="17"/>
  <c r="BI11" i="12"/>
  <c r="AD12" i="12"/>
  <c r="J17" i="22"/>
  <c r="J16" i="22"/>
  <c r="A41" i="16"/>
  <c r="B45" i="16"/>
  <c r="C41" i="16"/>
  <c r="E41" i="16"/>
  <c r="E37" i="18"/>
  <c r="A37" i="18"/>
  <c r="B41" i="18"/>
  <c r="C37" i="18"/>
  <c r="I9" i="12"/>
  <c r="B37" i="21"/>
  <c r="E33" i="21"/>
  <c r="A33" i="21"/>
  <c r="C33" i="21"/>
  <c r="S11" i="2"/>
  <c r="R11" i="2"/>
  <c r="A12" i="2"/>
  <c r="T11" i="2"/>
  <c r="E33" i="24"/>
  <c r="C33" i="24"/>
  <c r="A33" i="24"/>
  <c r="B37" i="24"/>
  <c r="B37" i="15"/>
  <c r="C33" i="15"/>
  <c r="E33" i="15"/>
  <c r="A33" i="15"/>
  <c r="K6" i="12"/>
  <c r="J8" i="12"/>
  <c r="AO8" i="12" s="1"/>
  <c r="AG9" i="12"/>
  <c r="I16" i="23"/>
  <c r="I17" i="23"/>
  <c r="G15" i="12"/>
  <c r="AL14" i="12"/>
  <c r="Z20" i="12"/>
  <c r="BE19" i="12"/>
  <c r="E33" i="1"/>
  <c r="B37" i="1"/>
  <c r="A33" i="1"/>
  <c r="C33" i="1"/>
  <c r="H16" i="20"/>
  <c r="H17" i="20"/>
  <c r="AA12" i="12"/>
  <c r="BF11" i="12"/>
  <c r="BH11" i="12"/>
  <c r="AC12" i="12"/>
  <c r="AH8" i="12"/>
  <c r="BM8" i="12" s="1"/>
  <c r="AI6" i="12"/>
  <c r="A33" i="20"/>
  <c r="E33" i="20"/>
  <c r="B37" i="20"/>
  <c r="C33" i="20"/>
  <c r="AE10" i="12"/>
  <c r="BJ9" i="12"/>
  <c r="K16" i="24"/>
  <c r="K17" i="24"/>
  <c r="BK10" i="12"/>
  <c r="AF11" i="12"/>
  <c r="AB13" i="12"/>
  <c r="BG12" i="12"/>
  <c r="E41" i="23" l="1"/>
  <c r="B45" i="23"/>
  <c r="A41" i="23"/>
  <c r="C41" i="23"/>
  <c r="A24" i="3"/>
  <c r="A8" i="11"/>
  <c r="AH9" i="12"/>
  <c r="AH10" i="12" s="1"/>
  <c r="J9" i="12"/>
  <c r="AO9" i="12" s="1"/>
  <c r="A37" i="20"/>
  <c r="C37" i="20"/>
  <c r="B41" i="20"/>
  <c r="E37" i="20"/>
  <c r="AL15" i="12"/>
  <c r="G16" i="12"/>
  <c r="C37" i="25"/>
  <c r="E37" i="25"/>
  <c r="A37" i="25"/>
  <c r="B41" i="25"/>
  <c r="AD13" i="12"/>
  <c r="BI12" i="12"/>
  <c r="A37" i="24"/>
  <c r="C37" i="24"/>
  <c r="E37" i="24"/>
  <c r="B41" i="24"/>
  <c r="L17" i="24"/>
  <c r="L16" i="24"/>
  <c r="I10" i="12"/>
  <c r="AN9" i="12"/>
  <c r="E41" i="17"/>
  <c r="C41" i="17"/>
  <c r="B45" i="17"/>
  <c r="A41" i="17"/>
  <c r="B41" i="1"/>
  <c r="E37" i="1"/>
  <c r="A37" i="1"/>
  <c r="C37" i="1"/>
  <c r="B45" i="18"/>
  <c r="E41" i="18"/>
  <c r="A41" i="18"/>
  <c r="C41" i="18"/>
  <c r="K17" i="22"/>
  <c r="K16" i="22"/>
  <c r="AJ6" i="12"/>
  <c r="AI8" i="12"/>
  <c r="BN8" i="12" s="1"/>
  <c r="E37" i="15"/>
  <c r="C37" i="15"/>
  <c r="B41" i="15"/>
  <c r="A37" i="15"/>
  <c r="BJ10" i="12"/>
  <c r="AE11" i="12"/>
  <c r="BH12" i="12"/>
  <c r="AC13" i="12"/>
  <c r="Z21" i="12"/>
  <c r="BE20" i="12"/>
  <c r="B45" i="22"/>
  <c r="C41" i="22"/>
  <c r="E41" i="22"/>
  <c r="A41" i="22"/>
  <c r="AM10" i="12"/>
  <c r="H11" i="12"/>
  <c r="E37" i="21"/>
  <c r="C37" i="21"/>
  <c r="B41" i="21"/>
  <c r="A37" i="21"/>
  <c r="B49" i="16"/>
  <c r="E45" i="16"/>
  <c r="C45" i="16"/>
  <c r="A45" i="16"/>
  <c r="J17" i="23"/>
  <c r="J16" i="23"/>
  <c r="AA13" i="12"/>
  <c r="BF12" i="12"/>
  <c r="S12" i="2"/>
  <c r="R12" i="2"/>
  <c r="A13" i="2"/>
  <c r="T12" i="2"/>
  <c r="I17" i="20"/>
  <c r="I16" i="20"/>
  <c r="BL9" i="12"/>
  <c r="AG10" i="12"/>
  <c r="C37" i="19"/>
  <c r="E37" i="19"/>
  <c r="B41" i="19"/>
  <c r="A37" i="19"/>
  <c r="K8" i="12"/>
  <c r="AP8" i="12" s="1"/>
  <c r="L6" i="12"/>
  <c r="BK11" i="12"/>
  <c r="AF12" i="12"/>
  <c r="AB14" i="12"/>
  <c r="BG13" i="12"/>
  <c r="A9" i="11" l="1"/>
  <c r="A25" i="3"/>
  <c r="B49" i="23"/>
  <c r="C45" i="23"/>
  <c r="E45" i="23"/>
  <c r="A45" i="23"/>
  <c r="BM9" i="12"/>
  <c r="J10" i="12"/>
  <c r="J11" i="12" s="1"/>
  <c r="AI9" i="12"/>
  <c r="L8" i="12"/>
  <c r="AQ8" i="12" s="1"/>
  <c r="M6" i="12"/>
  <c r="B45" i="21"/>
  <c r="E41" i="21"/>
  <c r="C41" i="21"/>
  <c r="A41" i="21"/>
  <c r="L17" i="22"/>
  <c r="L16" i="22" s="1"/>
  <c r="AM11" i="12"/>
  <c r="H12" i="12"/>
  <c r="E41" i="24"/>
  <c r="B45" i="24"/>
  <c r="C41" i="24"/>
  <c r="A41" i="24"/>
  <c r="AE12" i="12"/>
  <c r="BJ11" i="12"/>
  <c r="BM10" i="12"/>
  <c r="AH11" i="12"/>
  <c r="A41" i="20"/>
  <c r="E41" i="20"/>
  <c r="C41" i="20"/>
  <c r="B45" i="20"/>
  <c r="AA14" i="12"/>
  <c r="BF13" i="12"/>
  <c r="J17" i="20"/>
  <c r="J16" i="20" s="1"/>
  <c r="Z22" i="12"/>
  <c r="BE21" i="12"/>
  <c r="AC14" i="12"/>
  <c r="BH13" i="12"/>
  <c r="AD14" i="12"/>
  <c r="BI13" i="12"/>
  <c r="C41" i="19"/>
  <c r="B45" i="19"/>
  <c r="A41" i="19"/>
  <c r="E41" i="19"/>
  <c r="E49" i="16"/>
  <c r="C49" i="16"/>
  <c r="A49" i="16"/>
  <c r="AJ8" i="12"/>
  <c r="BO8" i="12" s="1"/>
  <c r="I11" i="12"/>
  <c r="AN10" i="12"/>
  <c r="B45" i="25"/>
  <c r="E41" i="25"/>
  <c r="C41" i="25"/>
  <c r="A41" i="25"/>
  <c r="A45" i="22"/>
  <c r="C45" i="22"/>
  <c r="B49" i="22"/>
  <c r="E45" i="22"/>
  <c r="B45" i="15"/>
  <c r="A41" i="15"/>
  <c r="E41" i="15"/>
  <c r="C41" i="15"/>
  <c r="A41" i="1"/>
  <c r="C41" i="1"/>
  <c r="B45" i="1"/>
  <c r="E41" i="1"/>
  <c r="M16" i="24"/>
  <c r="M17" i="24"/>
  <c r="K9" i="12"/>
  <c r="K17" i="23"/>
  <c r="K16" i="23"/>
  <c r="B49" i="17"/>
  <c r="A45" i="17"/>
  <c r="C45" i="17"/>
  <c r="E45" i="17"/>
  <c r="G17" i="12"/>
  <c r="AL16" i="12"/>
  <c r="T13" i="2"/>
  <c r="R13" i="2"/>
  <c r="S13" i="2"/>
  <c r="A14" i="2"/>
  <c r="E45" i="18"/>
  <c r="B49" i="18"/>
  <c r="A45" i="18"/>
  <c r="C45" i="18"/>
  <c r="AG11" i="12"/>
  <c r="BL10" i="12"/>
  <c r="BK12" i="12"/>
  <c r="AF13" i="12"/>
  <c r="BG14" i="12"/>
  <c r="AB15" i="12"/>
  <c r="A49" i="23" l="1"/>
  <c r="E49" i="23"/>
  <c r="C49" i="23"/>
  <c r="AO10" i="12"/>
  <c r="A26" i="3"/>
  <c r="A10" i="11"/>
  <c r="AJ9" i="12"/>
  <c r="BO9" i="12" s="1"/>
  <c r="BN9" i="12"/>
  <c r="AI10" i="12"/>
  <c r="E49" i="18"/>
  <c r="C49" i="18"/>
  <c r="A49" i="18"/>
  <c r="E45" i="20"/>
  <c r="B49" i="20"/>
  <c r="C45" i="20"/>
  <c r="A45" i="20"/>
  <c r="AN11" i="12"/>
  <c r="I12" i="12"/>
  <c r="A49" i="17"/>
  <c r="C49" i="17"/>
  <c r="E49" i="17"/>
  <c r="Z23" i="12"/>
  <c r="BE22" i="12"/>
  <c r="B49" i="24"/>
  <c r="C45" i="24"/>
  <c r="A45" i="24"/>
  <c r="E45" i="24"/>
  <c r="AJ10" i="12"/>
  <c r="A45" i="19"/>
  <c r="E45" i="19"/>
  <c r="B49" i="19"/>
  <c r="C45" i="19"/>
  <c r="AH12" i="12"/>
  <c r="BM11" i="12"/>
  <c r="M17" i="22"/>
  <c r="M16" i="22" s="1"/>
  <c r="L9" i="12"/>
  <c r="B49" i="25"/>
  <c r="E45" i="25"/>
  <c r="A45" i="25"/>
  <c r="C45" i="25"/>
  <c r="J12" i="12"/>
  <c r="AO11" i="12"/>
  <c r="BL11" i="12"/>
  <c r="AG12" i="12"/>
  <c r="L17" i="23"/>
  <c r="L16" i="23"/>
  <c r="K17" i="20"/>
  <c r="K10" i="12"/>
  <c r="AP9" i="12"/>
  <c r="C45" i="15"/>
  <c r="A45" i="15"/>
  <c r="B49" i="15"/>
  <c r="E45" i="15"/>
  <c r="C45" i="21"/>
  <c r="E45" i="21"/>
  <c r="A45" i="21"/>
  <c r="B49" i="21"/>
  <c r="BH14" i="12"/>
  <c r="AC15" i="12"/>
  <c r="T14" i="2"/>
  <c r="A15" i="2"/>
  <c r="S14" i="2"/>
  <c r="R14" i="2"/>
  <c r="E45" i="1"/>
  <c r="A45" i="1"/>
  <c r="B49" i="1"/>
  <c r="C45" i="1"/>
  <c r="E49" i="22"/>
  <c r="A49" i="22"/>
  <c r="C49" i="22"/>
  <c r="AL17" i="12"/>
  <c r="G18" i="12"/>
  <c r="N17" i="24"/>
  <c r="N16" i="24" s="1"/>
  <c r="AD15" i="12"/>
  <c r="BI14" i="12"/>
  <c r="AA15" i="12"/>
  <c r="BF14" i="12"/>
  <c r="AE13" i="12"/>
  <c r="BJ12" i="12"/>
  <c r="H13" i="12"/>
  <c r="AM12" i="12"/>
  <c r="M8" i="12"/>
  <c r="AR8" i="12" s="1"/>
  <c r="N6" i="12"/>
  <c r="AF14" i="12"/>
  <c r="BK13" i="12"/>
  <c r="BG15" i="12"/>
  <c r="AB16" i="12"/>
  <c r="A11" i="11" l="1"/>
  <c r="A27" i="3"/>
  <c r="A12" i="11" s="1"/>
  <c r="BN10" i="12"/>
  <c r="AI11" i="12"/>
  <c r="L17" i="20"/>
  <c r="E49" i="19"/>
  <c r="C49" i="19"/>
  <c r="A49" i="19"/>
  <c r="Z24" i="12"/>
  <c r="BE23" i="12"/>
  <c r="AM13" i="12"/>
  <c r="H14" i="12"/>
  <c r="A49" i="21"/>
  <c r="C49" i="21"/>
  <c r="E49" i="21"/>
  <c r="AG13" i="12"/>
  <c r="BL12" i="12"/>
  <c r="AQ9" i="12"/>
  <c r="L10" i="12"/>
  <c r="AL18" i="12"/>
  <c r="G19" i="12"/>
  <c r="AP10" i="12"/>
  <c r="K11" i="12"/>
  <c r="BO10" i="12"/>
  <c r="AJ11" i="12"/>
  <c r="C49" i="24"/>
  <c r="A49" i="24"/>
  <c r="E49" i="24"/>
  <c r="AD16" i="12"/>
  <c r="BI15" i="12"/>
  <c r="AC16" i="12"/>
  <c r="BH15" i="12"/>
  <c r="E49" i="1"/>
  <c r="C49" i="1"/>
  <c r="A49" i="1"/>
  <c r="M17" i="23"/>
  <c r="M16" i="23"/>
  <c r="C49" i="25"/>
  <c r="A49" i="25"/>
  <c r="E49" i="25"/>
  <c r="C49" i="20"/>
  <c r="A49" i="20"/>
  <c r="E49" i="20"/>
  <c r="AE14" i="12"/>
  <c r="BJ13" i="12"/>
  <c r="N17" i="22"/>
  <c r="N16" i="22" s="1"/>
  <c r="AO12" i="12"/>
  <c r="J13" i="12"/>
  <c r="AN12" i="12"/>
  <c r="I13" i="12"/>
  <c r="O6" i="12"/>
  <c r="N8" i="12"/>
  <c r="AS8" i="12" s="1"/>
  <c r="E49" i="15"/>
  <c r="C49" i="15"/>
  <c r="A49" i="15"/>
  <c r="M9" i="12"/>
  <c r="AA16" i="12"/>
  <c r="BF15" i="12"/>
  <c r="T15" i="2"/>
  <c r="R15" i="2"/>
  <c r="A16" i="2"/>
  <c r="S15" i="2"/>
  <c r="K16" i="20"/>
  <c r="AH13" i="12"/>
  <c r="BM12" i="12"/>
  <c r="AF15" i="12"/>
  <c r="BK14" i="12"/>
  <c r="BG16" i="12"/>
  <c r="AB17" i="12"/>
  <c r="N9" i="12" l="1"/>
  <c r="AS9" i="12" s="1"/>
  <c r="N10" i="12"/>
  <c r="AS10" i="12" s="1"/>
  <c r="BN11" i="12"/>
  <c r="AI12" i="12"/>
  <c r="AJ12" i="12"/>
  <c r="BO11" i="12"/>
  <c r="BL13" i="12"/>
  <c r="AG14" i="12"/>
  <c r="AA17" i="12"/>
  <c r="BF16" i="12"/>
  <c r="AD17" i="12"/>
  <c r="BI16" i="12"/>
  <c r="AL19" i="12"/>
  <c r="G20" i="12"/>
  <c r="M17" i="20"/>
  <c r="M16" i="20" s="1"/>
  <c r="A17" i="2"/>
  <c r="R16" i="2"/>
  <c r="S16" i="2"/>
  <c r="T16" i="2"/>
  <c r="O8" i="12"/>
  <c r="AT8" i="12" s="1"/>
  <c r="P6" i="12"/>
  <c r="AN13" i="12"/>
  <c r="I14" i="12"/>
  <c r="BM13" i="12"/>
  <c r="AH14" i="12"/>
  <c r="M10" i="12"/>
  <c r="AR9" i="12"/>
  <c r="J14" i="12"/>
  <c r="AO13" i="12"/>
  <c r="BJ14" i="12"/>
  <c r="AE15" i="12"/>
  <c r="N17" i="23"/>
  <c r="N16" i="23" s="1"/>
  <c r="AM14" i="12"/>
  <c r="H15" i="12"/>
  <c r="L16" i="20"/>
  <c r="Z25" i="12"/>
  <c r="BE24" i="12"/>
  <c r="AC17" i="12"/>
  <c r="BH16" i="12"/>
  <c r="AP11" i="12"/>
  <c r="K12" i="12"/>
  <c r="AQ10" i="12"/>
  <c r="L11" i="12"/>
  <c r="AF16" i="12"/>
  <c r="BK15" i="12"/>
  <c r="BG17" i="12"/>
  <c r="AB18" i="12"/>
  <c r="N11" i="12" l="1"/>
  <c r="BN12" i="12"/>
  <c r="AI13" i="12"/>
  <c r="K13" i="12"/>
  <c r="AP12" i="12"/>
  <c r="AR10" i="12"/>
  <c r="M11" i="12"/>
  <c r="AH15" i="12"/>
  <c r="BM14" i="12"/>
  <c r="R17" i="2"/>
  <c r="A18" i="2"/>
  <c r="S17" i="2"/>
  <c r="T17" i="2"/>
  <c r="AA18" i="12"/>
  <c r="BF17" i="12"/>
  <c r="Z26" i="12"/>
  <c r="BE25" i="12"/>
  <c r="O9" i="12"/>
  <c r="AC18" i="12"/>
  <c r="BH17" i="12"/>
  <c r="I15" i="12"/>
  <c r="AN14" i="12"/>
  <c r="G21" i="12"/>
  <c r="AL20" i="12"/>
  <c r="AQ11" i="12"/>
  <c r="L12" i="12"/>
  <c r="AO14" i="12"/>
  <c r="J15" i="12"/>
  <c r="BJ15" i="12"/>
  <c r="AE16" i="12"/>
  <c r="P8" i="12"/>
  <c r="AU8" i="12" s="1"/>
  <c r="Q6" i="12"/>
  <c r="N17" i="20"/>
  <c r="N16" i="20"/>
  <c r="BL14" i="12"/>
  <c r="AG15" i="12"/>
  <c r="AS11" i="12"/>
  <c r="N12" i="12"/>
  <c r="AM15" i="12"/>
  <c r="H16" i="12"/>
  <c r="BI17" i="12"/>
  <c r="AD18" i="12"/>
  <c r="AJ13" i="12"/>
  <c r="BO12" i="12"/>
  <c r="BK16" i="12"/>
  <c r="AF17" i="12"/>
  <c r="BG18" i="12"/>
  <c r="AB19" i="12"/>
  <c r="BN13" i="12" l="1"/>
  <c r="AI14" i="12"/>
  <c r="AG16" i="12"/>
  <c r="BL15" i="12"/>
  <c r="AT9" i="12"/>
  <c r="O10" i="12"/>
  <c r="BO13" i="12"/>
  <c r="AJ14" i="12"/>
  <c r="AL21" i="12"/>
  <c r="G22" i="12"/>
  <c r="Z27" i="12"/>
  <c r="BE26" i="12"/>
  <c r="P9" i="12"/>
  <c r="I16" i="12"/>
  <c r="AN15" i="12"/>
  <c r="AD19" i="12"/>
  <c r="BI18" i="12"/>
  <c r="AO15" i="12"/>
  <c r="J16" i="12"/>
  <c r="AS12" i="12"/>
  <c r="N13" i="12"/>
  <c r="AQ12" i="12"/>
  <c r="L13" i="12"/>
  <c r="AP13" i="12"/>
  <c r="K14" i="12"/>
  <c r="BJ16" i="12"/>
  <c r="AE17" i="12"/>
  <c r="AH16" i="12"/>
  <c r="BM15" i="12"/>
  <c r="AR11" i="12"/>
  <c r="M12" i="12"/>
  <c r="H17" i="12"/>
  <c r="AM16" i="12"/>
  <c r="AA19" i="12"/>
  <c r="BF18" i="12"/>
  <c r="Q8" i="12"/>
  <c r="AV8" i="12" s="1"/>
  <c r="R6" i="12"/>
  <c r="BH18" i="12"/>
  <c r="AC19" i="12"/>
  <c r="A19" i="2"/>
  <c r="R18" i="2"/>
  <c r="T18" i="2"/>
  <c r="S18" i="2"/>
  <c r="AF18" i="12"/>
  <c r="BK17" i="12"/>
  <c r="BG19" i="12"/>
  <c r="AB20" i="12"/>
  <c r="BN14" i="12" l="1"/>
  <c r="AI15" i="12"/>
  <c r="S6" i="12"/>
  <c r="R8" i="12"/>
  <c r="AW8" i="12" s="1"/>
  <c r="AJ15" i="12"/>
  <c r="BO14" i="12"/>
  <c r="Q9" i="12"/>
  <c r="BM16" i="12"/>
  <c r="AH17" i="12"/>
  <c r="I17" i="12"/>
  <c r="AN16" i="12"/>
  <c r="AT10" i="12"/>
  <c r="O11" i="12"/>
  <c r="AL22" i="12"/>
  <c r="G23" i="12"/>
  <c r="AR12" i="12"/>
  <c r="M13" i="12"/>
  <c r="BI19" i="12"/>
  <c r="AD20" i="12"/>
  <c r="BJ17" i="12"/>
  <c r="AE18" i="12"/>
  <c r="J17" i="12"/>
  <c r="AO16" i="12"/>
  <c r="P10" i="12"/>
  <c r="AU9" i="12"/>
  <c r="S19" i="2"/>
  <c r="T19" i="2"/>
  <c r="R19" i="2"/>
  <c r="AA20" i="12"/>
  <c r="BF19" i="12"/>
  <c r="AM17" i="12"/>
  <c r="H18" i="12"/>
  <c r="AQ13" i="12"/>
  <c r="L14" i="12"/>
  <c r="AS13" i="12"/>
  <c r="N14" i="12"/>
  <c r="BH19" i="12"/>
  <c r="AC20" i="12"/>
  <c r="AP14" i="12"/>
  <c r="K15" i="12"/>
  <c r="Z28" i="12"/>
  <c r="BE27" i="12"/>
  <c r="BL16" i="12"/>
  <c r="AG17" i="12"/>
  <c r="AF19" i="12"/>
  <c r="BK18" i="12"/>
  <c r="BG20" i="12"/>
  <c r="AB21" i="12"/>
  <c r="R9" i="12" l="1"/>
  <c r="AW9" i="12" s="1"/>
  <c r="AI16" i="12"/>
  <c r="BN15" i="12"/>
  <c r="L15" i="12"/>
  <c r="AQ14" i="12"/>
  <c r="BI20" i="12"/>
  <c r="AD21" i="12"/>
  <c r="I18" i="12"/>
  <c r="AN17" i="12"/>
  <c r="H19" i="12"/>
  <c r="AM18" i="12"/>
  <c r="BM17" i="12"/>
  <c r="AH18" i="12"/>
  <c r="S8" i="12"/>
  <c r="AX8" i="12" s="1"/>
  <c r="T6" i="12"/>
  <c r="AU10" i="12"/>
  <c r="P11" i="12"/>
  <c r="AC21" i="12"/>
  <c r="BH20" i="12"/>
  <c r="AL23" i="12"/>
  <c r="G24" i="12"/>
  <c r="AV9" i="12"/>
  <c r="Q10" i="12"/>
  <c r="AR13" i="12"/>
  <c r="M14" i="12"/>
  <c r="AA21" i="12"/>
  <c r="BF20" i="12"/>
  <c r="J18" i="12"/>
  <c r="AO17" i="12"/>
  <c r="Z29" i="12"/>
  <c r="BE28" i="12"/>
  <c r="K16" i="12"/>
  <c r="AP15" i="12"/>
  <c r="BL17" i="12"/>
  <c r="AG18" i="12"/>
  <c r="AS14" i="12"/>
  <c r="N15" i="12"/>
  <c r="BJ18" i="12"/>
  <c r="AE19" i="12"/>
  <c r="AT11" i="12"/>
  <c r="O12" i="12"/>
  <c r="BO15" i="12"/>
  <c r="AJ16" i="12"/>
  <c r="AF20" i="12"/>
  <c r="BK19" i="12"/>
  <c r="AB22" i="12"/>
  <c r="BG21" i="12"/>
  <c r="R10" i="12" l="1"/>
  <c r="AW10" i="12" s="1"/>
  <c r="S9" i="12"/>
  <c r="BN16" i="12"/>
  <c r="AI17" i="12"/>
  <c r="AT12" i="12"/>
  <c r="O13" i="12"/>
  <c r="AP16" i="12"/>
  <c r="K17" i="12"/>
  <c r="AA22" i="12"/>
  <c r="BF21" i="12"/>
  <c r="AC22" i="12"/>
  <c r="BH21" i="12"/>
  <c r="T8" i="12"/>
  <c r="AY8" i="12" s="1"/>
  <c r="U6" i="12"/>
  <c r="AN18" i="12"/>
  <c r="I19" i="12"/>
  <c r="AG19" i="12"/>
  <c r="BL18" i="12"/>
  <c r="J19" i="12"/>
  <c r="AO18" i="12"/>
  <c r="AD22" i="12"/>
  <c r="BI21" i="12"/>
  <c r="Z30" i="12"/>
  <c r="BE29" i="12"/>
  <c r="AU11" i="12"/>
  <c r="P12" i="12"/>
  <c r="G25" i="12"/>
  <c r="AL24" i="12"/>
  <c r="AS15" i="12"/>
  <c r="N16" i="12"/>
  <c r="AV10" i="12"/>
  <c r="Q11" i="12"/>
  <c r="BM18" i="12"/>
  <c r="AH19" i="12"/>
  <c r="BO16" i="12"/>
  <c r="AJ17" i="12"/>
  <c r="H20" i="12"/>
  <c r="AM19" i="12"/>
  <c r="AE20" i="12"/>
  <c r="BJ19" i="12"/>
  <c r="AR14" i="12"/>
  <c r="M15" i="12"/>
  <c r="AQ15" i="12"/>
  <c r="L16" i="12"/>
  <c r="BK20" i="12"/>
  <c r="AF21" i="12"/>
  <c r="BG22" i="12"/>
  <c r="AB23" i="12"/>
  <c r="R11" i="12" l="1"/>
  <c r="AW11" i="12" s="1"/>
  <c r="AX9" i="12"/>
  <c r="S10" i="12"/>
  <c r="BN17" i="12"/>
  <c r="AI18" i="12"/>
  <c r="AM20" i="12"/>
  <c r="H21" i="12"/>
  <c r="AJ18" i="12"/>
  <c r="BO17" i="12"/>
  <c r="AL25" i="12"/>
  <c r="G26" i="12"/>
  <c r="AA23" i="12"/>
  <c r="BF22" i="12"/>
  <c r="AC23" i="12"/>
  <c r="BH22" i="12"/>
  <c r="AP17" i="12"/>
  <c r="K18" i="12"/>
  <c r="J20" i="12"/>
  <c r="AO19" i="12"/>
  <c r="U8" i="12"/>
  <c r="AZ8" i="12" s="1"/>
  <c r="V6" i="12"/>
  <c r="AN19" i="12"/>
  <c r="I20" i="12"/>
  <c r="R12" i="12"/>
  <c r="AR15" i="12"/>
  <c r="M16" i="12"/>
  <c r="P13" i="12"/>
  <c r="AU12" i="12"/>
  <c r="AQ16" i="12"/>
  <c r="L17" i="12"/>
  <c r="AV11" i="12"/>
  <c r="Q12" i="12"/>
  <c r="AT13" i="12"/>
  <c r="O14" i="12"/>
  <c r="N17" i="12"/>
  <c r="AS16" i="12"/>
  <c r="AD23" i="12"/>
  <c r="BI22" i="12"/>
  <c r="AH20" i="12"/>
  <c r="BM19" i="12"/>
  <c r="BJ20" i="12"/>
  <c r="AE21" i="12"/>
  <c r="Z31" i="12"/>
  <c r="BE30" i="12"/>
  <c r="AG20" i="12"/>
  <c r="BL19" i="12"/>
  <c r="T9" i="12"/>
  <c r="AF22" i="12"/>
  <c r="BK21" i="12"/>
  <c r="BG23" i="12"/>
  <c r="AB24" i="12"/>
  <c r="U9" i="12" l="1"/>
  <c r="U10" i="12" s="1"/>
  <c r="AX10" i="12"/>
  <c r="S11" i="12"/>
  <c r="BN18" i="12"/>
  <c r="AI19" i="12"/>
  <c r="I21" i="12"/>
  <c r="AN20" i="12"/>
  <c r="W6" i="12"/>
  <c r="V8" i="12"/>
  <c r="BA8" i="12" s="1"/>
  <c r="AC24" i="12"/>
  <c r="BH23" i="12"/>
  <c r="AJ19" i="12"/>
  <c r="BO18" i="12"/>
  <c r="T10" i="12"/>
  <c r="AY9" i="12"/>
  <c r="AL26" i="12"/>
  <c r="G27" i="12"/>
  <c r="AG21" i="12"/>
  <c r="BL20" i="12"/>
  <c r="N18" i="12"/>
  <c r="AS17" i="12"/>
  <c r="AE22" i="12"/>
  <c r="BJ21" i="12"/>
  <c r="AT14" i="12"/>
  <c r="O15" i="12"/>
  <c r="M17" i="12"/>
  <c r="AR16" i="12"/>
  <c r="AA24" i="12"/>
  <c r="BF23" i="12"/>
  <c r="AH21" i="12"/>
  <c r="BM20" i="12"/>
  <c r="AQ17" i="12"/>
  <c r="L18" i="12"/>
  <c r="Z32" i="12"/>
  <c r="BE31" i="12"/>
  <c r="H22" i="12"/>
  <c r="AM21" i="12"/>
  <c r="K19" i="12"/>
  <c r="AP18" i="12"/>
  <c r="BI23" i="12"/>
  <c r="AD24" i="12"/>
  <c r="AU13" i="12"/>
  <c r="P14" i="12"/>
  <c r="AV12" i="12"/>
  <c r="Q13" i="12"/>
  <c r="AW12" i="12"/>
  <c r="R13" i="12"/>
  <c r="AO20" i="12"/>
  <c r="J21" i="12"/>
  <c r="BK22" i="12"/>
  <c r="AF23" i="12"/>
  <c r="AB25" i="12"/>
  <c r="BG24" i="12"/>
  <c r="AZ9" i="12" l="1"/>
  <c r="S12" i="12"/>
  <c r="AX11" i="12"/>
  <c r="AI20" i="12"/>
  <c r="BN19" i="12"/>
  <c r="AZ10" i="12"/>
  <c r="U11" i="12"/>
  <c r="AE23" i="12"/>
  <c r="BJ22" i="12"/>
  <c r="AU14" i="12"/>
  <c r="P15" i="12"/>
  <c r="AY10" i="12"/>
  <c r="T11" i="12"/>
  <c r="AP19" i="12"/>
  <c r="K20" i="12"/>
  <c r="AV13" i="12"/>
  <c r="Q14" i="12"/>
  <c r="AH22" i="12"/>
  <c r="BM21" i="12"/>
  <c r="AA25" i="12"/>
  <c r="BF24" i="12"/>
  <c r="J22" i="12"/>
  <c r="AO21" i="12"/>
  <c r="BI24" i="12"/>
  <c r="AD25" i="12"/>
  <c r="AS18" i="12"/>
  <c r="N19" i="12"/>
  <c r="AJ20" i="12"/>
  <c r="BO19" i="12"/>
  <c r="V9" i="12"/>
  <c r="AL27" i="12"/>
  <c r="G28" i="12"/>
  <c r="AM22" i="12"/>
  <c r="H23" i="12"/>
  <c r="Z33" i="12"/>
  <c r="BE32" i="12"/>
  <c r="AR17" i="12"/>
  <c r="M18" i="12"/>
  <c r="W8" i="12"/>
  <c r="BB8" i="12" s="1"/>
  <c r="X6" i="12"/>
  <c r="AW13" i="12"/>
  <c r="R14" i="12"/>
  <c r="AQ18" i="12"/>
  <c r="L19" i="12"/>
  <c r="AT15" i="12"/>
  <c r="O16" i="12"/>
  <c r="AG22" i="12"/>
  <c r="BL21" i="12"/>
  <c r="AC25" i="12"/>
  <c r="BH24" i="12"/>
  <c r="AN21" i="12"/>
  <c r="I22" i="12"/>
  <c r="AF24" i="12"/>
  <c r="BK23" i="12"/>
  <c r="BG25" i="12"/>
  <c r="AB26" i="12"/>
  <c r="S13" i="12" l="1"/>
  <c r="AX12" i="12"/>
  <c r="BN20" i="12"/>
  <c r="AI21" i="12"/>
  <c r="W9" i="12"/>
  <c r="BL22" i="12"/>
  <c r="AG23" i="12"/>
  <c r="O17" i="12"/>
  <c r="AT16" i="12"/>
  <c r="AR18" i="12"/>
  <c r="M19" i="12"/>
  <c r="G29" i="12"/>
  <c r="AL28" i="12"/>
  <c r="AP20" i="12"/>
  <c r="K21" i="12"/>
  <c r="BM22" i="12"/>
  <c r="AH23" i="12"/>
  <c r="BI25" i="12"/>
  <c r="AD26" i="12"/>
  <c r="AN22" i="12"/>
  <c r="I23" i="12"/>
  <c r="BA9" i="12"/>
  <c r="V10" i="12"/>
  <c r="Y6" i="12"/>
  <c r="X8" i="12"/>
  <c r="BC8" i="12" s="1"/>
  <c r="Z34" i="12"/>
  <c r="BE33" i="12"/>
  <c r="AY11" i="12"/>
  <c r="T12" i="12"/>
  <c r="AZ11" i="12"/>
  <c r="U12" i="12"/>
  <c r="AO22" i="12"/>
  <c r="J23" i="12"/>
  <c r="AW14" i="12"/>
  <c r="R15" i="12"/>
  <c r="AM23" i="12"/>
  <c r="H24" i="12"/>
  <c r="AJ21" i="12"/>
  <c r="BO20" i="12"/>
  <c r="AA26" i="12"/>
  <c r="BF25" i="12"/>
  <c r="AV14" i="12"/>
  <c r="Q15" i="12"/>
  <c r="AQ19" i="12"/>
  <c r="L20" i="12"/>
  <c r="AE24" i="12"/>
  <c r="BJ23" i="12"/>
  <c r="BH25" i="12"/>
  <c r="AC26" i="12"/>
  <c r="AS19" i="12"/>
  <c r="N20" i="12"/>
  <c r="AU15" i="12"/>
  <c r="P16" i="12"/>
  <c r="BK24" i="12"/>
  <c r="AF25" i="12"/>
  <c r="BG26" i="12"/>
  <c r="AB27" i="12"/>
  <c r="S14" i="12" l="1"/>
  <c r="AX13" i="12"/>
  <c r="AI22" i="12"/>
  <c r="BN21" i="12"/>
  <c r="BB9" i="12"/>
  <c r="W10" i="12"/>
  <c r="AL29" i="12"/>
  <c r="G30" i="12"/>
  <c r="Z35" i="12"/>
  <c r="BE34" i="12"/>
  <c r="BM23" i="12"/>
  <c r="AH24" i="12"/>
  <c r="M20" i="12"/>
  <c r="AR19" i="12"/>
  <c r="AE25" i="12"/>
  <c r="BJ24" i="12"/>
  <c r="J24" i="12"/>
  <c r="AO23" i="12"/>
  <c r="Y8" i="12"/>
  <c r="BD8" i="12" s="1"/>
  <c r="G3" i="12"/>
  <c r="AU16" i="12"/>
  <c r="P17" i="12"/>
  <c r="AQ20" i="12"/>
  <c r="L21" i="12"/>
  <c r="AZ12" i="12"/>
  <c r="U13" i="12"/>
  <c r="O18" i="12"/>
  <c r="AT17" i="12"/>
  <c r="AD27" i="12"/>
  <c r="BI26" i="12"/>
  <c r="BA10" i="12"/>
  <c r="V11" i="12"/>
  <c r="N21" i="12"/>
  <c r="AS20" i="12"/>
  <c r="BO21" i="12"/>
  <c r="AJ22" i="12"/>
  <c r="X9" i="12"/>
  <c r="I24" i="12"/>
  <c r="AN23" i="12"/>
  <c r="AG24" i="12"/>
  <c r="BL23" i="12"/>
  <c r="BH26" i="12"/>
  <c r="AC27" i="12"/>
  <c r="AW15" i="12"/>
  <c r="R16" i="12"/>
  <c r="AA27" i="12"/>
  <c r="BF26" i="12"/>
  <c r="K22" i="12"/>
  <c r="AP21" i="12"/>
  <c r="AV15" i="12"/>
  <c r="Q16" i="12"/>
  <c r="H25" i="12"/>
  <c r="AM24" i="12"/>
  <c r="AY12" i="12"/>
  <c r="T13" i="12"/>
  <c r="BK25" i="12"/>
  <c r="AF26" i="12"/>
  <c r="BG27" i="12"/>
  <c r="AB28" i="12"/>
  <c r="Y9" i="12" l="1"/>
  <c r="BD9" i="12" s="1"/>
  <c r="AX14" i="12"/>
  <c r="S15" i="12"/>
  <c r="AI23" i="12"/>
  <c r="BN22" i="12"/>
  <c r="BB10" i="12"/>
  <c r="W11" i="12"/>
  <c r="BA11" i="12"/>
  <c r="V12" i="12"/>
  <c r="AN24" i="12"/>
  <c r="I25" i="12"/>
  <c r="AZ13" i="12"/>
  <c r="U14" i="12"/>
  <c r="AH25" i="12"/>
  <c r="BM24" i="12"/>
  <c r="AW16" i="12"/>
  <c r="R17" i="12"/>
  <c r="BC9" i="12"/>
  <c r="X10" i="12"/>
  <c r="AT18" i="12"/>
  <c r="O19" i="12"/>
  <c r="AA28" i="12"/>
  <c r="BF27" i="12"/>
  <c r="AQ21" i="12"/>
  <c r="L22" i="12"/>
  <c r="AV16" i="12"/>
  <c r="Q17" i="12"/>
  <c r="AC28" i="12"/>
  <c r="BH27" i="12"/>
  <c r="J25" i="12"/>
  <c r="AO24" i="12"/>
  <c r="Z36" i="12"/>
  <c r="BE35" i="12"/>
  <c r="K23" i="12"/>
  <c r="AP22" i="12"/>
  <c r="AY13" i="12"/>
  <c r="T14" i="12"/>
  <c r="AR20" i="12"/>
  <c r="M21" i="12"/>
  <c r="H26" i="12"/>
  <c r="AM25" i="12"/>
  <c r="AU17" i="12"/>
  <c r="P18" i="12"/>
  <c r="AL30" i="12"/>
  <c r="G31" i="12"/>
  <c r="BL24" i="12"/>
  <c r="AG25" i="12"/>
  <c r="AJ23" i="12"/>
  <c r="BO22" i="12"/>
  <c r="N22" i="12"/>
  <c r="AS21" i="12"/>
  <c r="AD28" i="12"/>
  <c r="BI27" i="12"/>
  <c r="BJ25" i="12"/>
  <c r="AE26" i="12"/>
  <c r="BK26" i="12"/>
  <c r="AF27" i="12"/>
  <c r="AB29" i="12"/>
  <c r="BG28" i="12"/>
  <c r="Y10" i="12" l="1"/>
  <c r="BD10" i="12" s="1"/>
  <c r="S16" i="12"/>
  <c r="AX15" i="12"/>
  <c r="AI24" i="12"/>
  <c r="BN23" i="12"/>
  <c r="BB11" i="12"/>
  <c r="W12" i="12"/>
  <c r="AJ24" i="12"/>
  <c r="BO23" i="12"/>
  <c r="BJ26" i="12"/>
  <c r="AE27" i="12"/>
  <c r="AM26" i="12"/>
  <c r="H27" i="12"/>
  <c r="AP23" i="12"/>
  <c r="K24" i="12"/>
  <c r="BC10" i="12"/>
  <c r="X11" i="12"/>
  <c r="I26" i="12"/>
  <c r="AN25" i="12"/>
  <c r="AL31" i="12"/>
  <c r="G32" i="12"/>
  <c r="AQ22" i="12"/>
  <c r="L23" i="12"/>
  <c r="AG26" i="12"/>
  <c r="BL25" i="12"/>
  <c r="BA12" i="12"/>
  <c r="V13" i="12"/>
  <c r="AU18" i="12"/>
  <c r="P19" i="12"/>
  <c r="M22" i="12"/>
  <c r="AR21" i="12"/>
  <c r="AC29" i="12"/>
  <c r="BH28" i="12"/>
  <c r="AV17" i="12"/>
  <c r="Q18" i="12"/>
  <c r="Z37" i="12"/>
  <c r="BE36" i="12"/>
  <c r="N23" i="12"/>
  <c r="AS22" i="12"/>
  <c r="AO25" i="12"/>
  <c r="J26" i="12"/>
  <c r="AA29" i="12"/>
  <c r="BF28" i="12"/>
  <c r="AZ14" i="12"/>
  <c r="U15" i="12"/>
  <c r="BI28" i="12"/>
  <c r="AD29" i="12"/>
  <c r="AW17" i="12"/>
  <c r="R18" i="12"/>
  <c r="AY14" i="12"/>
  <c r="T15" i="12"/>
  <c r="AT19" i="12"/>
  <c r="O20" i="12"/>
  <c r="BM25" i="12"/>
  <c r="AH26" i="12"/>
  <c r="BK27" i="12"/>
  <c r="AF28" i="12"/>
  <c r="BG29" i="12"/>
  <c r="AB30" i="12"/>
  <c r="Y11" i="12" l="1"/>
  <c r="BD11" i="12" s="1"/>
  <c r="AX16" i="12"/>
  <c r="S17" i="12"/>
  <c r="BN24" i="12"/>
  <c r="AI25" i="12"/>
  <c r="W13" i="12"/>
  <c r="BB12" i="12"/>
  <c r="H28" i="12"/>
  <c r="AM27" i="12"/>
  <c r="O21" i="12"/>
  <c r="AT20" i="12"/>
  <c r="AD30" i="12"/>
  <c r="BI29" i="12"/>
  <c r="AO26" i="12"/>
  <c r="J27" i="12"/>
  <c r="Y12" i="12"/>
  <c r="AC30" i="12"/>
  <c r="BH29" i="12"/>
  <c r="AG27" i="12"/>
  <c r="BL26" i="12"/>
  <c r="I27" i="12"/>
  <c r="AN26" i="12"/>
  <c r="AW18" i="12"/>
  <c r="R19" i="12"/>
  <c r="V14" i="12"/>
  <c r="BA13" i="12"/>
  <c r="BC11" i="12"/>
  <c r="X12" i="12"/>
  <c r="AS23" i="12"/>
  <c r="N24" i="12"/>
  <c r="M23" i="12"/>
  <c r="AR22" i="12"/>
  <c r="G33" i="12"/>
  <c r="AL32" i="12"/>
  <c r="AA30" i="12"/>
  <c r="BF29" i="12"/>
  <c r="AZ15" i="12"/>
  <c r="U16" i="12"/>
  <c r="AE28" i="12"/>
  <c r="BJ27" i="12"/>
  <c r="AU19" i="12"/>
  <c r="P20" i="12"/>
  <c r="K25" i="12"/>
  <c r="AP24" i="12"/>
  <c r="AH27" i="12"/>
  <c r="BM26" i="12"/>
  <c r="Q19" i="12"/>
  <c r="AV18" i="12"/>
  <c r="AY15" i="12"/>
  <c r="T16" i="12"/>
  <c r="AQ23" i="12"/>
  <c r="L24" i="12"/>
  <c r="Z38" i="12"/>
  <c r="BE37" i="12"/>
  <c r="AJ25" i="12"/>
  <c r="BO24" i="12"/>
  <c r="AF29" i="12"/>
  <c r="BK28" i="12"/>
  <c r="AB31" i="12"/>
  <c r="BG30" i="12"/>
  <c r="AX17" i="12" l="1"/>
  <c r="S18" i="12"/>
  <c r="AI26" i="12"/>
  <c r="BN25" i="12"/>
  <c r="BB13" i="12"/>
  <c r="W14" i="12"/>
  <c r="AZ16" i="12"/>
  <c r="U17" i="12"/>
  <c r="BC12" i="12"/>
  <c r="X13" i="12"/>
  <c r="Z39" i="12"/>
  <c r="BE38" i="12"/>
  <c r="Q20" i="12"/>
  <c r="AV19" i="12"/>
  <c r="AA31" i="12"/>
  <c r="BF30" i="12"/>
  <c r="AG28" i="12"/>
  <c r="BL27" i="12"/>
  <c r="AD31" i="12"/>
  <c r="BI30" i="12"/>
  <c r="AY16" i="12"/>
  <c r="T17" i="12"/>
  <c r="BM27" i="12"/>
  <c r="AH28" i="12"/>
  <c r="G34" i="12"/>
  <c r="AL33" i="12"/>
  <c r="BA14" i="12"/>
  <c r="V15" i="12"/>
  <c r="BH30" i="12"/>
  <c r="AC31" i="12"/>
  <c r="O22" i="12"/>
  <c r="AT21" i="12"/>
  <c r="N25" i="12"/>
  <c r="AS24" i="12"/>
  <c r="AQ24" i="12"/>
  <c r="L25" i="12"/>
  <c r="R20" i="12"/>
  <c r="AW19" i="12"/>
  <c r="BD12" i="12"/>
  <c r="Y13" i="12"/>
  <c r="AO27" i="12"/>
  <c r="J28" i="12"/>
  <c r="BO25" i="12"/>
  <c r="AJ26" i="12"/>
  <c r="I28" i="12"/>
  <c r="AN27" i="12"/>
  <c r="AU20" i="12"/>
  <c r="P21" i="12"/>
  <c r="AP25" i="12"/>
  <c r="K26" i="12"/>
  <c r="AE29" i="12"/>
  <c r="BJ28" i="12"/>
  <c r="M24" i="12"/>
  <c r="AR23" i="12"/>
  <c r="H29" i="12"/>
  <c r="AM28" i="12"/>
  <c r="BK29" i="12"/>
  <c r="AF30" i="12"/>
  <c r="AB32" i="12"/>
  <c r="BG31" i="12"/>
  <c r="AX18" i="12" l="1"/>
  <c r="S19" i="12"/>
  <c r="AI27" i="12"/>
  <c r="BN26" i="12"/>
  <c r="BB14" i="12"/>
  <c r="W15" i="12"/>
  <c r="AU21" i="12"/>
  <c r="P22" i="12"/>
  <c r="AS25" i="12"/>
  <c r="N26" i="12"/>
  <c r="BM28" i="12"/>
  <c r="AH29" i="12"/>
  <c r="BC13" i="12"/>
  <c r="X14" i="12"/>
  <c r="M25" i="12"/>
  <c r="AR24" i="12"/>
  <c r="AN28" i="12"/>
  <c r="I29" i="12"/>
  <c r="AW20" i="12"/>
  <c r="R21" i="12"/>
  <c r="AT22" i="12"/>
  <c r="O23" i="12"/>
  <c r="BL28" i="12"/>
  <c r="AG29" i="12"/>
  <c r="BD13" i="12"/>
  <c r="Y14" i="12"/>
  <c r="AD32" i="12"/>
  <c r="BI31" i="12"/>
  <c r="L26" i="12"/>
  <c r="AQ25" i="12"/>
  <c r="AE30" i="12"/>
  <c r="BJ29" i="12"/>
  <c r="AA32" i="12"/>
  <c r="BF31" i="12"/>
  <c r="Z40" i="12"/>
  <c r="BE39" i="12"/>
  <c r="AJ27" i="12"/>
  <c r="BO26" i="12"/>
  <c r="AZ17" i="12"/>
  <c r="U18" i="12"/>
  <c r="K27" i="12"/>
  <c r="AP26" i="12"/>
  <c r="J29" i="12"/>
  <c r="AO28" i="12"/>
  <c r="BA15" i="12"/>
  <c r="V16" i="12"/>
  <c r="AY17" i="12"/>
  <c r="T18" i="12"/>
  <c r="H30" i="12"/>
  <c r="AM29" i="12"/>
  <c r="AL34" i="12"/>
  <c r="G35" i="12"/>
  <c r="AC32" i="12"/>
  <c r="BH31" i="12"/>
  <c r="Q21" i="12"/>
  <c r="AV20" i="12"/>
  <c r="AF31" i="12"/>
  <c r="BK30" i="12"/>
  <c r="BG32" i="12"/>
  <c r="AB33" i="12"/>
  <c r="AX19" i="12" l="1"/>
  <c r="S20" i="12"/>
  <c r="AI28" i="12"/>
  <c r="BN27" i="12"/>
  <c r="BB15" i="12"/>
  <c r="W16" i="12"/>
  <c r="AV21" i="12"/>
  <c r="Q22" i="12"/>
  <c r="J30" i="12"/>
  <c r="AO29" i="12"/>
  <c r="AY18" i="12"/>
  <c r="T19" i="12"/>
  <c r="AW21" i="12"/>
  <c r="R22" i="12"/>
  <c r="BM29" i="12"/>
  <c r="AH30" i="12"/>
  <c r="AC33" i="12"/>
  <c r="BH32" i="12"/>
  <c r="AP27" i="12"/>
  <c r="K28" i="12"/>
  <c r="AA33" i="12"/>
  <c r="BF32" i="12"/>
  <c r="AD33" i="12"/>
  <c r="BI32" i="12"/>
  <c r="AT23" i="12"/>
  <c r="O24" i="12"/>
  <c r="AQ26" i="12"/>
  <c r="L27" i="12"/>
  <c r="BA16" i="12"/>
  <c r="V17" i="12"/>
  <c r="I30" i="12"/>
  <c r="AN29" i="12"/>
  <c r="BC14" i="12"/>
  <c r="X15" i="12"/>
  <c r="AL35" i="12"/>
  <c r="G36" i="12"/>
  <c r="BD14" i="12"/>
  <c r="Y15" i="12"/>
  <c r="AG30" i="12"/>
  <c r="BL29" i="12"/>
  <c r="P23" i="12"/>
  <c r="AU22" i="12"/>
  <c r="Z41" i="12"/>
  <c r="BE40" i="12"/>
  <c r="AZ18" i="12"/>
  <c r="U19" i="12"/>
  <c r="N27" i="12"/>
  <c r="AS26" i="12"/>
  <c r="AM30" i="12"/>
  <c r="H31" i="12"/>
  <c r="BO27" i="12"/>
  <c r="AJ28" i="12"/>
  <c r="BJ30" i="12"/>
  <c r="AE31" i="12"/>
  <c r="M26" i="12"/>
  <c r="AR25" i="12"/>
  <c r="AF32" i="12"/>
  <c r="BK31" i="12"/>
  <c r="AB34" i="12"/>
  <c r="BG33" i="12"/>
  <c r="S21" i="12" l="1"/>
  <c r="AX20" i="12"/>
  <c r="AI29" i="12"/>
  <c r="BN28" i="12"/>
  <c r="BB16" i="12"/>
  <c r="W17" i="12"/>
  <c r="AU23" i="12"/>
  <c r="P24" i="12"/>
  <c r="AE32" i="12"/>
  <c r="BJ31" i="12"/>
  <c r="AQ27" i="12"/>
  <c r="L28" i="12"/>
  <c r="AP28" i="12"/>
  <c r="K29" i="12"/>
  <c r="AY19" i="12"/>
  <c r="T20" i="12"/>
  <c r="AS27" i="12"/>
  <c r="N28" i="12"/>
  <c r="BL30" i="12"/>
  <c r="AG31" i="12"/>
  <c r="AW22" i="12"/>
  <c r="R23" i="12"/>
  <c r="BD15" i="12"/>
  <c r="Y16" i="12"/>
  <c r="BH33" i="12"/>
  <c r="AC34" i="12"/>
  <c r="J31" i="12"/>
  <c r="AO30" i="12"/>
  <c r="H32" i="12"/>
  <c r="AM31" i="12"/>
  <c r="BC15" i="12"/>
  <c r="X16" i="12"/>
  <c r="M27" i="12"/>
  <c r="AR26" i="12"/>
  <c r="AZ19" i="12"/>
  <c r="U20" i="12"/>
  <c r="AT24" i="12"/>
  <c r="O25" i="12"/>
  <c r="AL36" i="12"/>
  <c r="G37" i="12"/>
  <c r="AH31" i="12"/>
  <c r="BM30" i="12"/>
  <c r="Q23" i="12"/>
  <c r="AV22" i="12"/>
  <c r="BA17" i="12"/>
  <c r="V18" i="12"/>
  <c r="AA34" i="12"/>
  <c r="BF33" i="12"/>
  <c r="AJ29" i="12"/>
  <c r="BO28" i="12"/>
  <c r="Z42" i="12"/>
  <c r="BE41" i="12"/>
  <c r="AN30" i="12"/>
  <c r="I31" i="12"/>
  <c r="BI33" i="12"/>
  <c r="AD34" i="12"/>
  <c r="AF33" i="12"/>
  <c r="BK32" i="12"/>
  <c r="AB35" i="12"/>
  <c r="BG34" i="12"/>
  <c r="AX21" i="12" l="1"/>
  <c r="S22" i="12"/>
  <c r="AI30" i="12"/>
  <c r="BN29" i="12"/>
  <c r="W18" i="12"/>
  <c r="BB17" i="12"/>
  <c r="AH32" i="12"/>
  <c r="BM31" i="12"/>
  <c r="J32" i="12"/>
  <c r="AO31" i="12"/>
  <c r="BH34" i="12"/>
  <c r="AC35" i="12"/>
  <c r="N29" i="12"/>
  <c r="AS28" i="12"/>
  <c r="AA35" i="12"/>
  <c r="BF34" i="12"/>
  <c r="AR27" i="12"/>
  <c r="M28" i="12"/>
  <c r="AZ20" i="12"/>
  <c r="U21" i="12"/>
  <c r="AY20" i="12"/>
  <c r="T21" i="12"/>
  <c r="Z43" i="12"/>
  <c r="BE42" i="12"/>
  <c r="AE33" i="12"/>
  <c r="BJ32" i="12"/>
  <c r="AG32" i="12"/>
  <c r="BL31" i="12"/>
  <c r="AJ30" i="12"/>
  <c r="BO29" i="12"/>
  <c r="G38" i="12"/>
  <c r="AL37" i="12"/>
  <c r="BA18" i="12"/>
  <c r="V19" i="12"/>
  <c r="BD16" i="12"/>
  <c r="Y17" i="12"/>
  <c r="O26" i="12"/>
  <c r="AT25" i="12"/>
  <c r="AW23" i="12"/>
  <c r="R24" i="12"/>
  <c r="K30" i="12"/>
  <c r="AP29" i="12"/>
  <c r="AU24" i="12"/>
  <c r="P25" i="12"/>
  <c r="AD35" i="12"/>
  <c r="BI34" i="12"/>
  <c r="AQ28" i="12"/>
  <c r="L29" i="12"/>
  <c r="AN31" i="12"/>
  <c r="I32" i="12"/>
  <c r="BC16" i="12"/>
  <c r="X17" i="12"/>
  <c r="AV23" i="12"/>
  <c r="Q24" i="12"/>
  <c r="AM32" i="12"/>
  <c r="H33" i="12"/>
  <c r="AF34" i="12"/>
  <c r="BK33" i="12"/>
  <c r="AB36" i="12"/>
  <c r="BG35" i="12"/>
  <c r="AX22" i="12" l="1"/>
  <c r="S23" i="12"/>
  <c r="AI31" i="12"/>
  <c r="BN30" i="12"/>
  <c r="BB18" i="12"/>
  <c r="W19" i="12"/>
  <c r="BJ33" i="12"/>
  <c r="AE34" i="12"/>
  <c r="AW24" i="12"/>
  <c r="R25" i="12"/>
  <c r="BH35" i="12"/>
  <c r="AC36" i="12"/>
  <c r="AL38" i="12"/>
  <c r="G39" i="12"/>
  <c r="Z44" i="12"/>
  <c r="BE43" i="12"/>
  <c r="AM33" i="12"/>
  <c r="H34" i="12"/>
  <c r="AQ29" i="12"/>
  <c r="L30" i="12"/>
  <c r="AD36" i="12"/>
  <c r="BI35" i="12"/>
  <c r="AT26" i="12"/>
  <c r="O27" i="12"/>
  <c r="BO30" i="12"/>
  <c r="AJ31" i="12"/>
  <c r="AO32" i="12"/>
  <c r="J33" i="12"/>
  <c r="BA19" i="12"/>
  <c r="V20" i="12"/>
  <c r="N30" i="12"/>
  <c r="AS29" i="12"/>
  <c r="AY21" i="12"/>
  <c r="T22" i="12"/>
  <c r="BC17" i="12"/>
  <c r="X18" i="12"/>
  <c r="AU25" i="12"/>
  <c r="P26" i="12"/>
  <c r="BD17" i="12"/>
  <c r="Y18" i="12"/>
  <c r="I33" i="12"/>
  <c r="AN32" i="12"/>
  <c r="AZ21" i="12"/>
  <c r="U22" i="12"/>
  <c r="AP30" i="12"/>
  <c r="K31" i="12"/>
  <c r="Q25" i="12"/>
  <c r="AV24" i="12"/>
  <c r="AR28" i="12"/>
  <c r="M29" i="12"/>
  <c r="AG33" i="12"/>
  <c r="BL32" i="12"/>
  <c r="AA36" i="12"/>
  <c r="BF35" i="12"/>
  <c r="BM32" i="12"/>
  <c r="AH33" i="12"/>
  <c r="AF35" i="12"/>
  <c r="BK34" i="12"/>
  <c r="AB37" i="12"/>
  <c r="BG36" i="12"/>
  <c r="AX23" i="12" l="1"/>
  <c r="S24" i="12"/>
  <c r="BN31" i="12"/>
  <c r="AI32" i="12"/>
  <c r="BB19" i="12"/>
  <c r="W20" i="12"/>
  <c r="BM33" i="12"/>
  <c r="AH34" i="12"/>
  <c r="AL39" i="12"/>
  <c r="G40" i="12"/>
  <c r="AY22" i="12"/>
  <c r="T23" i="12"/>
  <c r="AJ32" i="12"/>
  <c r="BO31" i="12"/>
  <c r="L31" i="12"/>
  <c r="AQ30" i="12"/>
  <c r="AC37" i="12"/>
  <c r="BH36" i="12"/>
  <c r="AA37" i="12"/>
  <c r="BF36" i="12"/>
  <c r="AV25" i="12"/>
  <c r="Q26" i="12"/>
  <c r="AN33" i="12"/>
  <c r="I34" i="12"/>
  <c r="K32" i="12"/>
  <c r="AP31" i="12"/>
  <c r="H35" i="12"/>
  <c r="AM34" i="12"/>
  <c r="BL33" i="12"/>
  <c r="AG34" i="12"/>
  <c r="N31" i="12"/>
  <c r="AS30" i="12"/>
  <c r="BC18" i="12"/>
  <c r="X19" i="12"/>
  <c r="BD18" i="12"/>
  <c r="Y19" i="12"/>
  <c r="O28" i="12"/>
  <c r="AT27" i="12"/>
  <c r="AR29" i="12"/>
  <c r="M30" i="12"/>
  <c r="U23" i="12"/>
  <c r="AZ22" i="12"/>
  <c r="AU26" i="12"/>
  <c r="P27" i="12"/>
  <c r="BA20" i="12"/>
  <c r="V21" i="12"/>
  <c r="BJ34" i="12"/>
  <c r="AE35" i="12"/>
  <c r="AO33" i="12"/>
  <c r="J34" i="12"/>
  <c r="AW25" i="12"/>
  <c r="R26" i="12"/>
  <c r="AD37" i="12"/>
  <c r="BI36" i="12"/>
  <c r="Z45" i="12"/>
  <c r="BE44" i="12"/>
  <c r="BK35" i="12"/>
  <c r="AF36" i="12"/>
  <c r="BG37" i="12"/>
  <c r="AB38" i="12"/>
  <c r="AX24" i="12" l="1"/>
  <c r="S25" i="12"/>
  <c r="BN32" i="12"/>
  <c r="AI33" i="12"/>
  <c r="BB20" i="12"/>
  <c r="W21" i="12"/>
  <c r="BC19" i="12"/>
  <c r="X20" i="12"/>
  <c r="AZ23" i="12"/>
  <c r="U24" i="12"/>
  <c r="M31" i="12"/>
  <c r="AR30" i="12"/>
  <c r="I35" i="12"/>
  <c r="AN34" i="12"/>
  <c r="AY23" i="12"/>
  <c r="T24" i="12"/>
  <c r="AD38" i="12"/>
  <c r="BI37" i="12"/>
  <c r="N32" i="12"/>
  <c r="AS31" i="12"/>
  <c r="AA38" i="12"/>
  <c r="BF37" i="12"/>
  <c r="J35" i="12"/>
  <c r="AO34" i="12"/>
  <c r="BA21" i="12"/>
  <c r="V22" i="12"/>
  <c r="AL40" i="12"/>
  <c r="G41" i="12"/>
  <c r="AT28" i="12"/>
  <c r="O29" i="12"/>
  <c r="BH37" i="12"/>
  <c r="AC38" i="12"/>
  <c r="AV26" i="12"/>
  <c r="Q27" i="12"/>
  <c r="Z46" i="12"/>
  <c r="BE45" i="12"/>
  <c r="K33" i="12"/>
  <c r="AP32" i="12"/>
  <c r="AU27" i="12"/>
  <c r="P28" i="12"/>
  <c r="BD19" i="12"/>
  <c r="Y20" i="12"/>
  <c r="AH35" i="12"/>
  <c r="BM34" i="12"/>
  <c r="AJ33" i="12"/>
  <c r="BO32" i="12"/>
  <c r="BJ35" i="12"/>
  <c r="AE36" i="12"/>
  <c r="AW26" i="12"/>
  <c r="R27" i="12"/>
  <c r="BL34" i="12"/>
  <c r="AG35" i="12"/>
  <c r="AM35" i="12"/>
  <c r="H36" i="12"/>
  <c r="AQ31" i="12"/>
  <c r="L32" i="12"/>
  <c r="BK36" i="12"/>
  <c r="AF37" i="12"/>
  <c r="AB39" i="12"/>
  <c r="BG38" i="12"/>
  <c r="AX25" i="12" l="1"/>
  <c r="S26" i="12"/>
  <c r="AI34" i="12"/>
  <c r="BN33" i="12"/>
  <c r="BB21" i="12"/>
  <c r="W22" i="12"/>
  <c r="AA39" i="12"/>
  <c r="BF38" i="12"/>
  <c r="BD20" i="12"/>
  <c r="Y21" i="12"/>
  <c r="AL41" i="12"/>
  <c r="G42" i="12"/>
  <c r="Z47" i="12"/>
  <c r="BE46" i="12"/>
  <c r="N33" i="12"/>
  <c r="AS32" i="12"/>
  <c r="M32" i="12"/>
  <c r="AR31" i="12"/>
  <c r="AW27" i="12"/>
  <c r="R28" i="12"/>
  <c r="AP33" i="12"/>
  <c r="K34" i="12"/>
  <c r="AE37" i="12"/>
  <c r="BJ36" i="12"/>
  <c r="Q28" i="12"/>
  <c r="AV27" i="12"/>
  <c r="BA22" i="12"/>
  <c r="V23" i="12"/>
  <c r="AJ34" i="12"/>
  <c r="BO33" i="12"/>
  <c r="AD39" i="12"/>
  <c r="BI38" i="12"/>
  <c r="AN35" i="12"/>
  <c r="I36" i="12"/>
  <c r="AM36" i="12"/>
  <c r="H37" i="12"/>
  <c r="AU28" i="12"/>
  <c r="P29" i="12"/>
  <c r="AG36" i="12"/>
  <c r="BL35" i="12"/>
  <c r="BH38" i="12"/>
  <c r="AC39" i="12"/>
  <c r="T25" i="12"/>
  <c r="AY24" i="12"/>
  <c r="BC20" i="12"/>
  <c r="X21" i="12"/>
  <c r="L33" i="12"/>
  <c r="AQ32" i="12"/>
  <c r="AT29" i="12"/>
  <c r="O30" i="12"/>
  <c r="AZ24" i="12"/>
  <c r="U25" i="12"/>
  <c r="BM35" i="12"/>
  <c r="AH36" i="12"/>
  <c r="AO35" i="12"/>
  <c r="J36" i="12"/>
  <c r="BK37" i="12"/>
  <c r="AF38" i="12"/>
  <c r="AB40" i="12"/>
  <c r="BG39" i="12"/>
  <c r="AX26" i="12" l="1"/>
  <c r="S27" i="12"/>
  <c r="BN34" i="12"/>
  <c r="AI35" i="12"/>
  <c r="BB22" i="12"/>
  <c r="W23" i="12"/>
  <c r="AW28" i="12"/>
  <c r="R29" i="12"/>
  <c r="AV28" i="12"/>
  <c r="Q29" i="12"/>
  <c r="AH37" i="12"/>
  <c r="BM36" i="12"/>
  <c r="BD21" i="12"/>
  <c r="Y22" i="12"/>
  <c r="BL36" i="12"/>
  <c r="AG37" i="12"/>
  <c r="AD40" i="12"/>
  <c r="BI39" i="12"/>
  <c r="AR32" i="12"/>
  <c r="M33" i="12"/>
  <c r="AN36" i="12"/>
  <c r="I37" i="12"/>
  <c r="L34" i="12"/>
  <c r="AQ33" i="12"/>
  <c r="BC21" i="12"/>
  <c r="X22" i="12"/>
  <c r="AZ25" i="12"/>
  <c r="U26" i="12"/>
  <c r="T26" i="12"/>
  <c r="AY25" i="12"/>
  <c r="BO34" i="12"/>
  <c r="AJ35" i="12"/>
  <c r="AE38" i="12"/>
  <c r="BJ37" i="12"/>
  <c r="AS33" i="12"/>
  <c r="N34" i="12"/>
  <c r="AA40" i="12"/>
  <c r="BF39" i="12"/>
  <c r="AO36" i="12"/>
  <c r="J37" i="12"/>
  <c r="AL42" i="12"/>
  <c r="G43" i="12"/>
  <c r="AU29" i="12"/>
  <c r="P30" i="12"/>
  <c r="O31" i="12"/>
  <c r="AT30" i="12"/>
  <c r="BH39" i="12"/>
  <c r="AC40" i="12"/>
  <c r="H38" i="12"/>
  <c r="AM37" i="12"/>
  <c r="BA23" i="12"/>
  <c r="V24" i="12"/>
  <c r="AP34" i="12"/>
  <c r="K35" i="12"/>
  <c r="Z48" i="12"/>
  <c r="BE47" i="12"/>
  <c r="AF39" i="12"/>
  <c r="BK38" i="12"/>
  <c r="AB41" i="12"/>
  <c r="BG40" i="12"/>
  <c r="AX27" i="12" l="1"/>
  <c r="S28" i="12"/>
  <c r="AI36" i="12"/>
  <c r="BN35" i="12"/>
  <c r="BB23" i="12"/>
  <c r="W24" i="12"/>
  <c r="BA24" i="12"/>
  <c r="V25" i="12"/>
  <c r="AR33" i="12"/>
  <c r="M34" i="12"/>
  <c r="G44" i="12"/>
  <c r="AL43" i="12"/>
  <c r="BC22" i="12"/>
  <c r="X23" i="12"/>
  <c r="H39" i="12"/>
  <c r="AM38" i="12"/>
  <c r="BJ38" i="12"/>
  <c r="AE39" i="12"/>
  <c r="BI40" i="12"/>
  <c r="AD41" i="12"/>
  <c r="BM37" i="12"/>
  <c r="AH38" i="12"/>
  <c r="N35" i="12"/>
  <c r="AS34" i="12"/>
  <c r="Z49" i="12"/>
  <c r="BE48" i="12"/>
  <c r="AJ36" i="12"/>
  <c r="BO35" i="12"/>
  <c r="L35" i="12"/>
  <c r="AQ34" i="12"/>
  <c r="AU30" i="12"/>
  <c r="P31" i="12"/>
  <c r="AO37" i="12"/>
  <c r="J38" i="12"/>
  <c r="AG38" i="12"/>
  <c r="BL37" i="12"/>
  <c r="K36" i="12"/>
  <c r="AP35" i="12"/>
  <c r="AN37" i="12"/>
  <c r="I38" i="12"/>
  <c r="BD22" i="12"/>
  <c r="Y23" i="12"/>
  <c r="AW29" i="12"/>
  <c r="R30" i="12"/>
  <c r="AZ26" i="12"/>
  <c r="U27" i="12"/>
  <c r="AC41" i="12"/>
  <c r="BH40" i="12"/>
  <c r="AV29" i="12"/>
  <c r="Q30" i="12"/>
  <c r="O32" i="12"/>
  <c r="AT31" i="12"/>
  <c r="AA41" i="12"/>
  <c r="BF40" i="12"/>
  <c r="T27" i="12"/>
  <c r="AY26" i="12"/>
  <c r="AF40" i="12"/>
  <c r="BK39" i="12"/>
  <c r="AB42" i="12"/>
  <c r="BG41" i="12"/>
  <c r="S29" i="12" l="1"/>
  <c r="AX28" i="12"/>
  <c r="BN36" i="12"/>
  <c r="AI37" i="12"/>
  <c r="W25" i="12"/>
  <c r="BB24" i="12"/>
  <c r="AD42" i="12"/>
  <c r="BI41" i="12"/>
  <c r="AA42" i="12"/>
  <c r="BF41" i="12"/>
  <c r="AL44" i="12"/>
  <c r="G45" i="12"/>
  <c r="AO38" i="12"/>
  <c r="J39" i="12"/>
  <c r="BC23" i="12"/>
  <c r="X24" i="12"/>
  <c r="AC42" i="12"/>
  <c r="BH41" i="12"/>
  <c r="P32" i="12"/>
  <c r="AU31" i="12"/>
  <c r="AT32" i="12"/>
  <c r="O33" i="12"/>
  <c r="K37" i="12"/>
  <c r="AP36" i="12"/>
  <c r="Z50" i="12"/>
  <c r="BE49" i="12"/>
  <c r="BD23" i="12"/>
  <c r="Y24" i="12"/>
  <c r="BM38" i="12"/>
  <c r="AH39" i="12"/>
  <c r="T28" i="12"/>
  <c r="AY27" i="12"/>
  <c r="BO36" i="12"/>
  <c r="AJ37" i="12"/>
  <c r="AZ27" i="12"/>
  <c r="U28" i="12"/>
  <c r="AR34" i="12"/>
  <c r="M35" i="12"/>
  <c r="AV30" i="12"/>
  <c r="Q31" i="12"/>
  <c r="AW30" i="12"/>
  <c r="R31" i="12"/>
  <c r="BA25" i="12"/>
  <c r="V26" i="12"/>
  <c r="I39" i="12"/>
  <c r="AN38" i="12"/>
  <c r="AE40" i="12"/>
  <c r="BJ39" i="12"/>
  <c r="BL38" i="12"/>
  <c r="AG39" i="12"/>
  <c r="AQ35" i="12"/>
  <c r="L36" i="12"/>
  <c r="N36" i="12"/>
  <c r="AS35" i="12"/>
  <c r="H40" i="12"/>
  <c r="AM39" i="12"/>
  <c r="BK40" i="12"/>
  <c r="AF41" i="12"/>
  <c r="AB43" i="12"/>
  <c r="BG42" i="12"/>
  <c r="S30" i="12" l="1"/>
  <c r="AX29" i="12"/>
  <c r="BN37" i="12"/>
  <c r="AI38" i="12"/>
  <c r="W26" i="12"/>
  <c r="BB25" i="12"/>
  <c r="AV31" i="12"/>
  <c r="Q32" i="12"/>
  <c r="AJ38" i="12"/>
  <c r="BO37" i="12"/>
  <c r="AM40" i="12"/>
  <c r="H41" i="12"/>
  <c r="AE41" i="12"/>
  <c r="BJ40" i="12"/>
  <c r="Z51" i="12"/>
  <c r="BE50" i="12"/>
  <c r="BH42" i="12"/>
  <c r="AC43" i="12"/>
  <c r="AA43" i="12"/>
  <c r="BF42" i="12"/>
  <c r="AY28" i="12"/>
  <c r="T29" i="12"/>
  <c r="BI42" i="12"/>
  <c r="AD43" i="12"/>
  <c r="AZ28" i="12"/>
  <c r="U29" i="12"/>
  <c r="AO39" i="12"/>
  <c r="J40" i="12"/>
  <c r="BC24" i="12"/>
  <c r="X25" i="12"/>
  <c r="AN39" i="12"/>
  <c r="I40" i="12"/>
  <c r="AP37" i="12"/>
  <c r="K38" i="12"/>
  <c r="L37" i="12"/>
  <c r="AQ36" i="12"/>
  <c r="AH40" i="12"/>
  <c r="BM39" i="12"/>
  <c r="O34" i="12"/>
  <c r="AT33" i="12"/>
  <c r="BL39" i="12"/>
  <c r="AG40" i="12"/>
  <c r="AW31" i="12"/>
  <c r="R32" i="12"/>
  <c r="BD24" i="12"/>
  <c r="Y25" i="12"/>
  <c r="G46" i="12"/>
  <c r="AL45" i="12"/>
  <c r="M36" i="12"/>
  <c r="AR35" i="12"/>
  <c r="AS36" i="12"/>
  <c r="N37" i="12"/>
  <c r="BA26" i="12"/>
  <c r="V27" i="12"/>
  <c r="AU32" i="12"/>
  <c r="P33" i="12"/>
  <c r="AF42" i="12"/>
  <c r="BK41" i="12"/>
  <c r="AB44" i="12"/>
  <c r="BG43" i="12"/>
  <c r="AX30" i="12" l="1"/>
  <c r="S31" i="12"/>
  <c r="BN38" i="12"/>
  <c r="AI39" i="12"/>
  <c r="BB26" i="12"/>
  <c r="W27" i="12"/>
  <c r="J41" i="12"/>
  <c r="AO40" i="12"/>
  <c r="AA44" i="12"/>
  <c r="BF43" i="12"/>
  <c r="BA27" i="12"/>
  <c r="V28" i="12"/>
  <c r="AG41" i="12"/>
  <c r="BL40" i="12"/>
  <c r="AP38" i="12"/>
  <c r="K39" i="12"/>
  <c r="AZ29" i="12"/>
  <c r="U30" i="12"/>
  <c r="AC44" i="12"/>
  <c r="BH43" i="12"/>
  <c r="P34" i="12"/>
  <c r="AU33" i="12"/>
  <c r="BC25" i="12"/>
  <c r="X26" i="12"/>
  <c r="AE42" i="12"/>
  <c r="BJ41" i="12"/>
  <c r="AQ37" i="12"/>
  <c r="L38" i="12"/>
  <c r="G47" i="12"/>
  <c r="AL46" i="12"/>
  <c r="BO38" i="12"/>
  <c r="AJ39" i="12"/>
  <c r="AY29" i="12"/>
  <c r="T30" i="12"/>
  <c r="AH41" i="12"/>
  <c r="BM40" i="12"/>
  <c r="AW32" i="12"/>
  <c r="R33" i="12"/>
  <c r="H42" i="12"/>
  <c r="AM41" i="12"/>
  <c r="N38" i="12"/>
  <c r="AS37" i="12"/>
  <c r="BD25" i="12"/>
  <c r="Y26" i="12"/>
  <c r="AN40" i="12"/>
  <c r="I41" i="12"/>
  <c r="AD44" i="12"/>
  <c r="BI43" i="12"/>
  <c r="Q33" i="12"/>
  <c r="AV32" i="12"/>
  <c r="AR36" i="12"/>
  <c r="M37" i="12"/>
  <c r="AT34" i="12"/>
  <c r="O35" i="12"/>
  <c r="Z52" i="12"/>
  <c r="BE51" i="12"/>
  <c r="AF43" i="12"/>
  <c r="BK42" i="12"/>
  <c r="BG44" i="12"/>
  <c r="AB45" i="12"/>
  <c r="AX31" i="12" l="1"/>
  <c r="S32" i="12"/>
  <c r="BN39" i="12"/>
  <c r="AI40" i="12"/>
  <c r="BB27" i="12"/>
  <c r="W28" i="12"/>
  <c r="T31" i="12"/>
  <c r="AY30" i="12"/>
  <c r="AS38" i="12"/>
  <c r="N39" i="12"/>
  <c r="AC45" i="12"/>
  <c r="BH44" i="12"/>
  <c r="H43" i="12"/>
  <c r="AM42" i="12"/>
  <c r="BJ42" i="12"/>
  <c r="AE43" i="12"/>
  <c r="AN41" i="12"/>
  <c r="I42" i="12"/>
  <c r="R34" i="12"/>
  <c r="AW33" i="12"/>
  <c r="BC26" i="12"/>
  <c r="X27" i="12"/>
  <c r="AP39" i="12"/>
  <c r="K40" i="12"/>
  <c r="Z53" i="12"/>
  <c r="BE52" i="12"/>
  <c r="AD45" i="12"/>
  <c r="BI44" i="12"/>
  <c r="G48" i="12"/>
  <c r="AL47" i="12"/>
  <c r="J42" i="12"/>
  <c r="AO41" i="12"/>
  <c r="V29" i="12"/>
  <c r="BA28" i="12"/>
  <c r="AV33" i="12"/>
  <c r="Q34" i="12"/>
  <c r="AZ30" i="12"/>
  <c r="U31" i="12"/>
  <c r="AR37" i="12"/>
  <c r="M38" i="12"/>
  <c r="BD26" i="12"/>
  <c r="Y27" i="12"/>
  <c r="L39" i="12"/>
  <c r="AQ38" i="12"/>
  <c r="AT35" i="12"/>
  <c r="O36" i="12"/>
  <c r="AJ40" i="12"/>
  <c r="BO39" i="12"/>
  <c r="AA45" i="12"/>
  <c r="BF44" i="12"/>
  <c r="BM41" i="12"/>
  <c r="AH42" i="12"/>
  <c r="AU34" i="12"/>
  <c r="P35" i="12"/>
  <c r="AG42" i="12"/>
  <c r="BL41" i="12"/>
  <c r="AF44" i="12"/>
  <c r="BK43" i="12"/>
  <c r="AB46" i="12"/>
  <c r="BG45" i="12"/>
  <c r="AX32" i="12" l="1"/>
  <c r="S33" i="12"/>
  <c r="AI41" i="12"/>
  <c r="BN40" i="12"/>
  <c r="BB28" i="12"/>
  <c r="W29" i="12"/>
  <c r="BC27" i="12"/>
  <c r="X28" i="12"/>
  <c r="BI45" i="12"/>
  <c r="AD46" i="12"/>
  <c r="BL42" i="12"/>
  <c r="AG43" i="12"/>
  <c r="BO40" i="12"/>
  <c r="AJ41" i="12"/>
  <c r="J43" i="12"/>
  <c r="AO42" i="12"/>
  <c r="Z54" i="12"/>
  <c r="BE53" i="12"/>
  <c r="AW34" i="12"/>
  <c r="R35" i="12"/>
  <c r="BH45" i="12"/>
  <c r="AC46" i="12"/>
  <c r="BD27" i="12"/>
  <c r="Y28" i="12"/>
  <c r="AA46" i="12"/>
  <c r="BF45" i="12"/>
  <c r="M39" i="12"/>
  <c r="AR38" i="12"/>
  <c r="AZ31" i="12"/>
  <c r="U32" i="12"/>
  <c r="AN42" i="12"/>
  <c r="I43" i="12"/>
  <c r="G49" i="12"/>
  <c r="AL48" i="12"/>
  <c r="BA29" i="12"/>
  <c r="V30" i="12"/>
  <c r="AT36" i="12"/>
  <c r="O37" i="12"/>
  <c r="AS39" i="12"/>
  <c r="N40" i="12"/>
  <c r="BM42" i="12"/>
  <c r="AH43" i="12"/>
  <c r="Q35" i="12"/>
  <c r="AV34" i="12"/>
  <c r="AP40" i="12"/>
  <c r="K41" i="12"/>
  <c r="BJ43" i="12"/>
  <c r="AE44" i="12"/>
  <c r="AM43" i="12"/>
  <c r="H44" i="12"/>
  <c r="AU35" i="12"/>
  <c r="P36" i="12"/>
  <c r="L40" i="12"/>
  <c r="AQ39" i="12"/>
  <c r="AY31" i="12"/>
  <c r="T32" i="12"/>
  <c r="AF45" i="12"/>
  <c r="BK44" i="12"/>
  <c r="AB47" i="12"/>
  <c r="BG46" i="12"/>
  <c r="AX33" i="12" l="1"/>
  <c r="S34" i="12"/>
  <c r="AI42" i="12"/>
  <c r="BN41" i="12"/>
  <c r="BB29" i="12"/>
  <c r="W30" i="12"/>
  <c r="K42" i="12"/>
  <c r="AP41" i="12"/>
  <c r="AJ42" i="12"/>
  <c r="BO41" i="12"/>
  <c r="H45" i="12"/>
  <c r="AM44" i="12"/>
  <c r="R36" i="12"/>
  <c r="AW35" i="12"/>
  <c r="AG44" i="12"/>
  <c r="BL43" i="12"/>
  <c r="AV35" i="12"/>
  <c r="Q36" i="12"/>
  <c r="M40" i="12"/>
  <c r="AR39" i="12"/>
  <c r="P37" i="12"/>
  <c r="AU36" i="12"/>
  <c r="AC47" i="12"/>
  <c r="BH46" i="12"/>
  <c r="BA30" i="12"/>
  <c r="V31" i="12"/>
  <c r="AH44" i="12"/>
  <c r="BM43" i="12"/>
  <c r="AQ40" i="12"/>
  <c r="L41" i="12"/>
  <c r="AL49" i="12"/>
  <c r="G50" i="12"/>
  <c r="AA47" i="12"/>
  <c r="BF46" i="12"/>
  <c r="Z55" i="12"/>
  <c r="BE54" i="12"/>
  <c r="AT37" i="12"/>
  <c r="O38" i="12"/>
  <c r="BJ44" i="12"/>
  <c r="AE45" i="12"/>
  <c r="N41" i="12"/>
  <c r="AS40" i="12"/>
  <c r="I44" i="12"/>
  <c r="AN43" i="12"/>
  <c r="BD28" i="12"/>
  <c r="Y29" i="12"/>
  <c r="BC28" i="12"/>
  <c r="X29" i="12"/>
  <c r="T33" i="12"/>
  <c r="AY32" i="12"/>
  <c r="AZ32" i="12"/>
  <c r="U33" i="12"/>
  <c r="BI46" i="12"/>
  <c r="AD47" i="12"/>
  <c r="J44" i="12"/>
  <c r="AO43" i="12"/>
  <c r="AF46" i="12"/>
  <c r="BK45" i="12"/>
  <c r="BG47" i="12"/>
  <c r="AB48" i="12"/>
  <c r="AX34" i="12" l="1"/>
  <c r="S35" i="12"/>
  <c r="BN42" i="12"/>
  <c r="AI43" i="12"/>
  <c r="BB30" i="12"/>
  <c r="W31" i="12"/>
  <c r="BC29" i="12"/>
  <c r="X30" i="12"/>
  <c r="AW36" i="12"/>
  <c r="R37" i="12"/>
  <c r="AD48" i="12"/>
  <c r="BI47" i="12"/>
  <c r="V32" i="12"/>
  <c r="BA31" i="12"/>
  <c r="AV36" i="12"/>
  <c r="Q37" i="12"/>
  <c r="AA48" i="12"/>
  <c r="BF47" i="12"/>
  <c r="H46" i="12"/>
  <c r="AM45" i="12"/>
  <c r="BJ45" i="12"/>
  <c r="AE46" i="12"/>
  <c r="AH45" i="12"/>
  <c r="BM44" i="12"/>
  <c r="BD29" i="12"/>
  <c r="Y30" i="12"/>
  <c r="AN44" i="12"/>
  <c r="I45" i="12"/>
  <c r="BH47" i="12"/>
  <c r="AC48" i="12"/>
  <c r="BO42" i="12"/>
  <c r="AJ43" i="12"/>
  <c r="AR40" i="12"/>
  <c r="M41" i="12"/>
  <c r="AT38" i="12"/>
  <c r="O39" i="12"/>
  <c r="AQ41" i="12"/>
  <c r="L42" i="12"/>
  <c r="J45" i="12"/>
  <c r="AO44" i="12"/>
  <c r="Z56" i="12"/>
  <c r="BE55" i="12"/>
  <c r="AZ33" i="12"/>
  <c r="U34" i="12"/>
  <c r="AL50" i="12"/>
  <c r="G51" i="12"/>
  <c r="T34" i="12"/>
  <c r="AY33" i="12"/>
  <c r="AS41" i="12"/>
  <c r="N42" i="12"/>
  <c r="P38" i="12"/>
  <c r="AU37" i="12"/>
  <c r="BL44" i="12"/>
  <c r="AG45" i="12"/>
  <c r="K43" i="12"/>
  <c r="AP42" i="12"/>
  <c r="BK46" i="12"/>
  <c r="AF47" i="12"/>
  <c r="BG48" i="12"/>
  <c r="AB49" i="12"/>
  <c r="S36" i="12" l="1"/>
  <c r="AX35" i="12"/>
  <c r="AI44" i="12"/>
  <c r="BN43" i="12"/>
  <c r="W32" i="12"/>
  <c r="BB31" i="12"/>
  <c r="BO43" i="12"/>
  <c r="AJ44" i="12"/>
  <c r="J46" i="12"/>
  <c r="AO45" i="12"/>
  <c r="AM46" i="12"/>
  <c r="H47" i="12"/>
  <c r="AL51" i="12"/>
  <c r="G52" i="12"/>
  <c r="BD30" i="12"/>
  <c r="Y31" i="12"/>
  <c r="AA49" i="12"/>
  <c r="BF48" i="12"/>
  <c r="BI48" i="12"/>
  <c r="AD49" i="12"/>
  <c r="I46" i="12"/>
  <c r="AN45" i="12"/>
  <c r="AP43" i="12"/>
  <c r="K44" i="12"/>
  <c r="AQ42" i="12"/>
  <c r="L43" i="12"/>
  <c r="AZ34" i="12"/>
  <c r="U35" i="12"/>
  <c r="R38" i="12"/>
  <c r="AW37" i="12"/>
  <c r="P39" i="12"/>
  <c r="AU38" i="12"/>
  <c r="BM45" i="12"/>
  <c r="AH46" i="12"/>
  <c r="BL45" i="12"/>
  <c r="AG46" i="12"/>
  <c r="O40" i="12"/>
  <c r="AT39" i="12"/>
  <c r="AV37" i="12"/>
  <c r="Q38" i="12"/>
  <c r="AS42" i="12"/>
  <c r="N43" i="12"/>
  <c r="AR41" i="12"/>
  <c r="M42" i="12"/>
  <c r="AE47" i="12"/>
  <c r="BJ46" i="12"/>
  <c r="BC30" i="12"/>
  <c r="X31" i="12"/>
  <c r="AY34" i="12"/>
  <c r="T35" i="12"/>
  <c r="AC49" i="12"/>
  <c r="BH48" i="12"/>
  <c r="Z57" i="12"/>
  <c r="BE56" i="12"/>
  <c r="V33" i="12"/>
  <c r="BA32" i="12"/>
  <c r="BK47" i="12"/>
  <c r="AF48" i="12"/>
  <c r="AB50" i="12"/>
  <c r="BG49" i="12"/>
  <c r="S37" i="12" l="1"/>
  <c r="AX36" i="12"/>
  <c r="BN44" i="12"/>
  <c r="AI45" i="12"/>
  <c r="BB32" i="12"/>
  <c r="W33" i="12"/>
  <c r="N44" i="12"/>
  <c r="AS43" i="12"/>
  <c r="AL52" i="12"/>
  <c r="G53" i="12"/>
  <c r="AV38" i="12"/>
  <c r="Q39" i="12"/>
  <c r="AM47" i="12"/>
  <c r="H48" i="12"/>
  <c r="Z58" i="12"/>
  <c r="BE57" i="12"/>
  <c r="AE48" i="12"/>
  <c r="BJ47" i="12"/>
  <c r="AA50" i="12"/>
  <c r="BF49" i="12"/>
  <c r="AD50" i="12"/>
  <c r="BI49" i="12"/>
  <c r="BA33" i="12"/>
  <c r="V34" i="12"/>
  <c r="AH47" i="12"/>
  <c r="BM46" i="12"/>
  <c r="BH49" i="12"/>
  <c r="AC50" i="12"/>
  <c r="O41" i="12"/>
  <c r="AT40" i="12"/>
  <c r="AU39" i="12"/>
  <c r="P40" i="12"/>
  <c r="J47" i="12"/>
  <c r="AO46" i="12"/>
  <c r="X32" i="12"/>
  <c r="BC31" i="12"/>
  <c r="U36" i="12"/>
  <c r="AZ35" i="12"/>
  <c r="L44" i="12"/>
  <c r="AQ43" i="12"/>
  <c r="AY35" i="12"/>
  <c r="T36" i="12"/>
  <c r="AR42" i="12"/>
  <c r="M43" i="12"/>
  <c r="BL46" i="12"/>
  <c r="AG47" i="12"/>
  <c r="BD31" i="12"/>
  <c r="Y32" i="12"/>
  <c r="AJ45" i="12"/>
  <c r="BO44" i="12"/>
  <c r="K45" i="12"/>
  <c r="AP44" i="12"/>
  <c r="AW38" i="12"/>
  <c r="R39" i="12"/>
  <c r="I47" i="12"/>
  <c r="AN46" i="12"/>
  <c r="BK48" i="12"/>
  <c r="AF49" i="12"/>
  <c r="AB51" i="12"/>
  <c r="BG50" i="12"/>
  <c r="AX37" i="12" l="1"/>
  <c r="S38" i="12"/>
  <c r="AI46" i="12"/>
  <c r="BN45" i="12"/>
  <c r="BB33" i="12"/>
  <c r="W34" i="12"/>
  <c r="H49" i="12"/>
  <c r="AM48" i="12"/>
  <c r="Q40" i="12"/>
  <c r="AV39" i="12"/>
  <c r="AJ46" i="12"/>
  <c r="BO45" i="12"/>
  <c r="AO47" i="12"/>
  <c r="J48" i="12"/>
  <c r="AA51" i="12"/>
  <c r="BF50" i="12"/>
  <c r="BH50" i="12"/>
  <c r="AC51" i="12"/>
  <c r="AD51" i="12"/>
  <c r="BI50" i="12"/>
  <c r="R40" i="12"/>
  <c r="AW39" i="12"/>
  <c r="P41" i="12"/>
  <c r="AU40" i="12"/>
  <c r="AP45" i="12"/>
  <c r="K46" i="12"/>
  <c r="L45" i="12"/>
  <c r="AQ44" i="12"/>
  <c r="AH48" i="12"/>
  <c r="BM47" i="12"/>
  <c r="BJ48" i="12"/>
  <c r="AE49" i="12"/>
  <c r="AN47" i="12"/>
  <c r="I48" i="12"/>
  <c r="BC32" i="12"/>
  <c r="X33" i="12"/>
  <c r="BD32" i="12"/>
  <c r="Y33" i="12"/>
  <c r="G54" i="12"/>
  <c r="AL53" i="12"/>
  <c r="AG48" i="12"/>
  <c r="BL47" i="12"/>
  <c r="BA34" i="12"/>
  <c r="V35" i="12"/>
  <c r="M44" i="12"/>
  <c r="AR43" i="12"/>
  <c r="AY36" i="12"/>
  <c r="T37" i="12"/>
  <c r="AZ36" i="12"/>
  <c r="U37" i="12"/>
  <c r="O42" i="12"/>
  <c r="AT41" i="12"/>
  <c r="Z59" i="12"/>
  <c r="BE58" i="12"/>
  <c r="AS44" i="12"/>
  <c r="N45" i="12"/>
  <c r="BK49" i="12"/>
  <c r="AF50" i="12"/>
  <c r="AB52" i="12"/>
  <c r="BG51" i="12"/>
  <c r="S39" i="12" l="1"/>
  <c r="AX38" i="12"/>
  <c r="BN46" i="12"/>
  <c r="AI47" i="12"/>
  <c r="BB34" i="12"/>
  <c r="W35" i="12"/>
  <c r="AS45" i="12"/>
  <c r="N46" i="12"/>
  <c r="I49" i="12"/>
  <c r="AN48" i="12"/>
  <c r="BL48" i="12"/>
  <c r="AG49" i="12"/>
  <c r="BJ49" i="12"/>
  <c r="AE50" i="12"/>
  <c r="Z60" i="12"/>
  <c r="BE59" i="12"/>
  <c r="G55" i="12"/>
  <c r="AL54" i="12"/>
  <c r="P42" i="12"/>
  <c r="AU41" i="12"/>
  <c r="AA52" i="12"/>
  <c r="BF51" i="12"/>
  <c r="Q41" i="12"/>
  <c r="AV40" i="12"/>
  <c r="AC52" i="12"/>
  <c r="BH51" i="12"/>
  <c r="AJ47" i="12"/>
  <c r="BO46" i="12"/>
  <c r="BD33" i="12"/>
  <c r="Y34" i="12"/>
  <c r="O43" i="12"/>
  <c r="AT42" i="12"/>
  <c r="AR44" i="12"/>
  <c r="M45" i="12"/>
  <c r="BM48" i="12"/>
  <c r="AH49" i="12"/>
  <c r="R41" i="12"/>
  <c r="AW40" i="12"/>
  <c r="AM49" i="12"/>
  <c r="H50" i="12"/>
  <c r="T38" i="12"/>
  <c r="AY37" i="12"/>
  <c r="AZ37" i="12"/>
  <c r="U38" i="12"/>
  <c r="V36" i="12"/>
  <c r="BA35" i="12"/>
  <c r="X34" i="12"/>
  <c r="BC33" i="12"/>
  <c r="J49" i="12"/>
  <c r="AO48" i="12"/>
  <c r="K47" i="12"/>
  <c r="AP46" i="12"/>
  <c r="AQ45" i="12"/>
  <c r="L46" i="12"/>
  <c r="BI51" i="12"/>
  <c r="AD52" i="12"/>
  <c r="AF51" i="12"/>
  <c r="BK50" i="12"/>
  <c r="BG52" i="12"/>
  <c r="AB53" i="12"/>
  <c r="S40" i="12" l="1"/>
  <c r="AX39" i="12"/>
  <c r="AI48" i="12"/>
  <c r="BN47" i="12"/>
  <c r="W36" i="12"/>
  <c r="BB35" i="12"/>
  <c r="AY38" i="12"/>
  <c r="T39" i="12"/>
  <c r="AJ48" i="12"/>
  <c r="BO47" i="12"/>
  <c r="AR45" i="12"/>
  <c r="M46" i="12"/>
  <c r="BL49" i="12"/>
  <c r="AG50" i="12"/>
  <c r="BC34" i="12"/>
  <c r="X35" i="12"/>
  <c r="AU42" i="12"/>
  <c r="P43" i="12"/>
  <c r="AH50" i="12"/>
  <c r="BM49" i="12"/>
  <c r="L47" i="12"/>
  <c r="AQ46" i="12"/>
  <c r="V37" i="12"/>
  <c r="BA36" i="12"/>
  <c r="O44" i="12"/>
  <c r="AT43" i="12"/>
  <c r="BH52" i="12"/>
  <c r="AC53" i="12"/>
  <c r="AL55" i="12"/>
  <c r="G56" i="12"/>
  <c r="I50" i="12"/>
  <c r="AN49" i="12"/>
  <c r="AA53" i="12"/>
  <c r="BF52" i="12"/>
  <c r="H51" i="12"/>
  <c r="AM50" i="12"/>
  <c r="U39" i="12"/>
  <c r="AZ38" i="12"/>
  <c r="BD34" i="12"/>
  <c r="Y35" i="12"/>
  <c r="N47" i="12"/>
  <c r="AS46" i="12"/>
  <c r="AE51" i="12"/>
  <c r="BJ50" i="12"/>
  <c r="J50" i="12"/>
  <c r="AO49" i="12"/>
  <c r="AD53" i="12"/>
  <c r="BI52" i="12"/>
  <c r="K48" i="12"/>
  <c r="AP47" i="12"/>
  <c r="AW41" i="12"/>
  <c r="R42" i="12"/>
  <c r="AV41" i="12"/>
  <c r="Q42" i="12"/>
  <c r="Z61" i="12"/>
  <c r="BE60" i="12"/>
  <c r="AF52" i="12"/>
  <c r="BK51" i="12"/>
  <c r="AB54" i="12"/>
  <c r="BG53" i="12"/>
  <c r="S41" i="12" l="1"/>
  <c r="AX40" i="12"/>
  <c r="AI49" i="12"/>
  <c r="BN48" i="12"/>
  <c r="BB36" i="12"/>
  <c r="W37" i="12"/>
  <c r="BI53" i="12"/>
  <c r="AD54" i="12"/>
  <c r="O45" i="12"/>
  <c r="AT44" i="12"/>
  <c r="BD35" i="12"/>
  <c r="Y36" i="12"/>
  <c r="AU43" i="12"/>
  <c r="P44" i="12"/>
  <c r="AR46" i="12"/>
  <c r="M47" i="12"/>
  <c r="AO50" i="12"/>
  <c r="J51" i="12"/>
  <c r="I51" i="12"/>
  <c r="AN50" i="12"/>
  <c r="N48" i="12"/>
  <c r="AS47" i="12"/>
  <c r="AV42" i="12"/>
  <c r="Q43" i="12"/>
  <c r="AE52" i="12"/>
  <c r="BJ51" i="12"/>
  <c r="AZ39" i="12"/>
  <c r="U40" i="12"/>
  <c r="V38" i="12"/>
  <c r="BA37" i="12"/>
  <c r="BO48" i="12"/>
  <c r="AJ49" i="12"/>
  <c r="BL50" i="12"/>
  <c r="AG51" i="12"/>
  <c r="BM50" i="12"/>
  <c r="AH51" i="12"/>
  <c r="AW42" i="12"/>
  <c r="R43" i="12"/>
  <c r="AL56" i="12"/>
  <c r="G57" i="12"/>
  <c r="BH53" i="12"/>
  <c r="AC54" i="12"/>
  <c r="X36" i="12"/>
  <c r="BC35" i="12"/>
  <c r="T40" i="12"/>
  <c r="AY39" i="12"/>
  <c r="Z62" i="12"/>
  <c r="BE61" i="12"/>
  <c r="AA54" i="12"/>
  <c r="BF53" i="12"/>
  <c r="K49" i="12"/>
  <c r="AP48" i="12"/>
  <c r="AM51" i="12"/>
  <c r="H52" i="12"/>
  <c r="L48" i="12"/>
  <c r="AQ47" i="12"/>
  <c r="AF53" i="12"/>
  <c r="BK52" i="12"/>
  <c r="BG54" i="12"/>
  <c r="AB55" i="12"/>
  <c r="S42" i="12" l="1"/>
  <c r="AX41" i="12"/>
  <c r="BN49" i="12"/>
  <c r="AI50" i="12"/>
  <c r="W38" i="12"/>
  <c r="BB37" i="12"/>
  <c r="BH54" i="12"/>
  <c r="AC55" i="12"/>
  <c r="AL57" i="12"/>
  <c r="G58" i="12"/>
  <c r="AJ50" i="12"/>
  <c r="BO49" i="12"/>
  <c r="BD36" i="12"/>
  <c r="Y37" i="12"/>
  <c r="Z63" i="12"/>
  <c r="BE62" i="12"/>
  <c r="I52" i="12"/>
  <c r="AN51" i="12"/>
  <c r="BL51" i="12"/>
  <c r="AG52" i="12"/>
  <c r="AQ48" i="12"/>
  <c r="L49" i="12"/>
  <c r="T41" i="12"/>
  <c r="AY40" i="12"/>
  <c r="V39" i="12"/>
  <c r="BA38" i="12"/>
  <c r="O46" i="12"/>
  <c r="AT45" i="12"/>
  <c r="AA55" i="12"/>
  <c r="BF54" i="12"/>
  <c r="Q44" i="12"/>
  <c r="AV43" i="12"/>
  <c r="AH52" i="12"/>
  <c r="BM51" i="12"/>
  <c r="U41" i="12"/>
  <c r="AZ40" i="12"/>
  <c r="AR47" i="12"/>
  <c r="M48" i="12"/>
  <c r="AD55" i="12"/>
  <c r="BI54" i="12"/>
  <c r="AU44" i="12"/>
  <c r="P45" i="12"/>
  <c r="BJ52" i="12"/>
  <c r="AE53" i="12"/>
  <c r="H53" i="12"/>
  <c r="AM52" i="12"/>
  <c r="R44" i="12"/>
  <c r="AW43" i="12"/>
  <c r="J52" i="12"/>
  <c r="AO51" i="12"/>
  <c r="AP49" i="12"/>
  <c r="K50" i="12"/>
  <c r="X37" i="12"/>
  <c r="BC36" i="12"/>
  <c r="N49" i="12"/>
  <c r="AS48" i="12"/>
  <c r="AF54" i="12"/>
  <c r="BK53" i="12"/>
  <c r="BG55" i="12"/>
  <c r="AB56" i="12"/>
  <c r="S43" i="12" l="1"/>
  <c r="AX42" i="12"/>
  <c r="AI51" i="12"/>
  <c r="BN50" i="12"/>
  <c r="BB38" i="12"/>
  <c r="W39" i="12"/>
  <c r="AG53" i="12"/>
  <c r="BL52" i="12"/>
  <c r="BI55" i="12"/>
  <c r="AD56" i="12"/>
  <c r="M49" i="12"/>
  <c r="AR48" i="12"/>
  <c r="X38" i="12"/>
  <c r="BC37" i="12"/>
  <c r="H54" i="12"/>
  <c r="AM53" i="12"/>
  <c r="T42" i="12"/>
  <c r="AY41" i="12"/>
  <c r="I53" i="12"/>
  <c r="AN52" i="12"/>
  <c r="AJ51" i="12"/>
  <c r="BO50" i="12"/>
  <c r="AW44" i="12"/>
  <c r="R45" i="12"/>
  <c r="BJ53" i="12"/>
  <c r="AE54" i="12"/>
  <c r="U42" i="12"/>
  <c r="AZ41" i="12"/>
  <c r="AA56" i="12"/>
  <c r="BF55" i="12"/>
  <c r="Y38" i="12"/>
  <c r="BD37" i="12"/>
  <c r="N50" i="12"/>
  <c r="AS49" i="12"/>
  <c r="BA39" i="12"/>
  <c r="V40" i="12"/>
  <c r="P46" i="12"/>
  <c r="AU45" i="12"/>
  <c r="AQ49" i="12"/>
  <c r="L50" i="12"/>
  <c r="BH55" i="12"/>
  <c r="AC56" i="12"/>
  <c r="AV44" i="12"/>
  <c r="Q45" i="12"/>
  <c r="AP50" i="12"/>
  <c r="K51" i="12"/>
  <c r="G59" i="12"/>
  <c r="AL58" i="12"/>
  <c r="AO52" i="12"/>
  <c r="J53" i="12"/>
  <c r="AH53" i="12"/>
  <c r="BM52" i="12"/>
  <c r="AT46" i="12"/>
  <c r="O47" i="12"/>
  <c r="Z64" i="12"/>
  <c r="BE63" i="12"/>
  <c r="BK54" i="12"/>
  <c r="AF55" i="12"/>
  <c r="BG56" i="12"/>
  <c r="AB57" i="12"/>
  <c r="S44" i="12" l="1"/>
  <c r="AX43" i="12"/>
  <c r="AI52" i="12"/>
  <c r="BN51" i="12"/>
  <c r="BB39" i="12"/>
  <c r="W40" i="12"/>
  <c r="L51" i="12"/>
  <c r="AQ50" i="12"/>
  <c r="BD38" i="12"/>
  <c r="Y39" i="12"/>
  <c r="BJ54" i="12"/>
  <c r="AE55" i="12"/>
  <c r="P47" i="12"/>
  <c r="AU46" i="12"/>
  <c r="T43" i="12"/>
  <c r="AY42" i="12"/>
  <c r="AR49" i="12"/>
  <c r="M50" i="12"/>
  <c r="AP51" i="12"/>
  <c r="K52" i="12"/>
  <c r="Q46" i="12"/>
  <c r="AV45" i="12"/>
  <c r="AD57" i="12"/>
  <c r="BI56" i="12"/>
  <c r="AH54" i="12"/>
  <c r="BM53" i="12"/>
  <c r="AA57" i="12"/>
  <c r="BF56" i="12"/>
  <c r="Z65" i="12"/>
  <c r="BE64" i="12"/>
  <c r="I54" i="12"/>
  <c r="AN53" i="12"/>
  <c r="O48" i="12"/>
  <c r="AT47" i="12"/>
  <c r="AW45" i="12"/>
  <c r="R46" i="12"/>
  <c r="AO53" i="12"/>
  <c r="J54" i="12"/>
  <c r="BH56" i="12"/>
  <c r="AC57" i="12"/>
  <c r="G60" i="12"/>
  <c r="AL59" i="12"/>
  <c r="X39" i="12"/>
  <c r="BC38" i="12"/>
  <c r="BA40" i="12"/>
  <c r="V41" i="12"/>
  <c r="AS50" i="12"/>
  <c r="N51" i="12"/>
  <c r="U43" i="12"/>
  <c r="AZ42" i="12"/>
  <c r="BO51" i="12"/>
  <c r="AJ52" i="12"/>
  <c r="AM54" i="12"/>
  <c r="H55" i="12"/>
  <c r="BL53" i="12"/>
  <c r="AG54" i="12"/>
  <c r="AF56" i="12"/>
  <c r="BK55" i="12"/>
  <c r="BG57" i="12"/>
  <c r="AB58" i="12"/>
  <c r="AX44" i="12" l="1"/>
  <c r="S45" i="12"/>
  <c r="AI53" i="12"/>
  <c r="BN52" i="12"/>
  <c r="W41" i="12"/>
  <c r="BB40" i="12"/>
  <c r="AS51" i="12"/>
  <c r="N52" i="12"/>
  <c r="O49" i="12"/>
  <c r="AT48" i="12"/>
  <c r="AM55" i="12"/>
  <c r="H56" i="12"/>
  <c r="BH57" i="12"/>
  <c r="AC58" i="12"/>
  <c r="M51" i="12"/>
  <c r="AR50" i="12"/>
  <c r="BJ55" i="12"/>
  <c r="AE56" i="12"/>
  <c r="I55" i="12"/>
  <c r="AN54" i="12"/>
  <c r="BI57" i="12"/>
  <c r="AD58" i="12"/>
  <c r="V42" i="12"/>
  <c r="BA41" i="12"/>
  <c r="Y40" i="12"/>
  <c r="BD39" i="12"/>
  <c r="Z66" i="12"/>
  <c r="BE65" i="12"/>
  <c r="AV46" i="12"/>
  <c r="Q47" i="12"/>
  <c r="T44" i="12"/>
  <c r="AY43" i="12"/>
  <c r="AL60" i="12"/>
  <c r="G61" i="12"/>
  <c r="P48" i="12"/>
  <c r="AU47" i="12"/>
  <c r="J55" i="12"/>
  <c r="AO54" i="12"/>
  <c r="AW46" i="12"/>
  <c r="R47" i="12"/>
  <c r="K53" i="12"/>
  <c r="AP52" i="12"/>
  <c r="AG55" i="12"/>
  <c r="BL54" i="12"/>
  <c r="AH55" i="12"/>
  <c r="BM54" i="12"/>
  <c r="BO52" i="12"/>
  <c r="AJ53" i="12"/>
  <c r="U44" i="12"/>
  <c r="AZ43" i="12"/>
  <c r="BC39" i="12"/>
  <c r="X40" i="12"/>
  <c r="AA58" i="12"/>
  <c r="BF57" i="12"/>
  <c r="L52" i="12"/>
  <c r="AQ51" i="12"/>
  <c r="BK56" i="12"/>
  <c r="AF57" i="12"/>
  <c r="BG58" i="12"/>
  <c r="AB59" i="12"/>
  <c r="AX45" i="12" l="1"/>
  <c r="S46" i="12"/>
  <c r="AI54" i="12"/>
  <c r="BN53" i="12"/>
  <c r="W42" i="12"/>
  <c r="BB41" i="12"/>
  <c r="L53" i="12"/>
  <c r="AQ52" i="12"/>
  <c r="AL61" i="12"/>
  <c r="G62" i="12"/>
  <c r="H57" i="12"/>
  <c r="AM56" i="12"/>
  <c r="AA59" i="12"/>
  <c r="BF58" i="12"/>
  <c r="K54" i="12"/>
  <c r="AP53" i="12"/>
  <c r="Y41" i="12"/>
  <c r="BD40" i="12"/>
  <c r="AN55" i="12"/>
  <c r="I56" i="12"/>
  <c r="BJ56" i="12"/>
  <c r="AE57" i="12"/>
  <c r="AH56" i="12"/>
  <c r="BM55" i="12"/>
  <c r="T45" i="12"/>
  <c r="AY44" i="12"/>
  <c r="BA42" i="12"/>
  <c r="V43" i="12"/>
  <c r="O50" i="12"/>
  <c r="AT49" i="12"/>
  <c r="BO53" i="12"/>
  <c r="AJ54" i="12"/>
  <c r="BI58" i="12"/>
  <c r="AD59" i="12"/>
  <c r="AU48" i="12"/>
  <c r="P49" i="12"/>
  <c r="AW47" i="12"/>
  <c r="R48" i="12"/>
  <c r="AV47" i="12"/>
  <c r="Q48" i="12"/>
  <c r="N53" i="12"/>
  <c r="AS52" i="12"/>
  <c r="AC59" i="12"/>
  <c r="BH58" i="12"/>
  <c r="Z67" i="12"/>
  <c r="BE66" i="12"/>
  <c r="X41" i="12"/>
  <c r="BC40" i="12"/>
  <c r="U45" i="12"/>
  <c r="AZ44" i="12"/>
  <c r="BL55" i="12"/>
  <c r="AG56" i="12"/>
  <c r="AO55" i="12"/>
  <c r="J56" i="12"/>
  <c r="AR51" i="12"/>
  <c r="M52" i="12"/>
  <c r="AF58" i="12"/>
  <c r="BK57" i="12"/>
  <c r="AB60" i="12"/>
  <c r="BG59" i="12"/>
  <c r="S47" i="12" l="1"/>
  <c r="AX46" i="12"/>
  <c r="BN54" i="12"/>
  <c r="AI55" i="12"/>
  <c r="W43" i="12"/>
  <c r="BB42" i="12"/>
  <c r="AD60" i="12"/>
  <c r="BI59" i="12"/>
  <c r="U46" i="12"/>
  <c r="AZ45" i="12"/>
  <c r="AA60" i="12"/>
  <c r="BF59" i="12"/>
  <c r="AJ55" i="12"/>
  <c r="BO54" i="12"/>
  <c r="BC41" i="12"/>
  <c r="X42" i="12"/>
  <c r="BM56" i="12"/>
  <c r="AH57" i="12"/>
  <c r="Y42" i="12"/>
  <c r="BD41" i="12"/>
  <c r="AM57" i="12"/>
  <c r="H58" i="12"/>
  <c r="N54" i="12"/>
  <c r="AS53" i="12"/>
  <c r="AW48" i="12"/>
  <c r="R49" i="12"/>
  <c r="AE58" i="12"/>
  <c r="BJ57" i="12"/>
  <c r="Z68" i="12"/>
  <c r="BE67" i="12"/>
  <c r="O51" i="12"/>
  <c r="AT50" i="12"/>
  <c r="K55" i="12"/>
  <c r="AP54" i="12"/>
  <c r="M53" i="12"/>
  <c r="AR52" i="12"/>
  <c r="I57" i="12"/>
  <c r="AN56" i="12"/>
  <c r="AG57" i="12"/>
  <c r="BL56" i="12"/>
  <c r="P50" i="12"/>
  <c r="AU49" i="12"/>
  <c r="V44" i="12"/>
  <c r="BA43" i="12"/>
  <c r="T46" i="12"/>
  <c r="AY45" i="12"/>
  <c r="AV48" i="12"/>
  <c r="Q49" i="12"/>
  <c r="J57" i="12"/>
  <c r="AO56" i="12"/>
  <c r="G63" i="12"/>
  <c r="AL62" i="12"/>
  <c r="AC60" i="12"/>
  <c r="BH59" i="12"/>
  <c r="L54" i="12"/>
  <c r="AQ53" i="12"/>
  <c r="AF59" i="12"/>
  <c r="BK58" i="12"/>
  <c r="AB61" i="12"/>
  <c r="BG60" i="12"/>
  <c r="S48" i="12" l="1"/>
  <c r="AX47" i="12"/>
  <c r="AI56" i="12"/>
  <c r="BN55" i="12"/>
  <c r="BB43" i="12"/>
  <c r="W44" i="12"/>
  <c r="M54" i="12"/>
  <c r="AR53" i="12"/>
  <c r="AH58" i="12"/>
  <c r="BM57" i="12"/>
  <c r="AU50" i="12"/>
  <c r="P51" i="12"/>
  <c r="AP55" i="12"/>
  <c r="K56" i="12"/>
  <c r="AA61" i="12"/>
  <c r="BF60" i="12"/>
  <c r="V45" i="12"/>
  <c r="BA44" i="12"/>
  <c r="AJ56" i="12"/>
  <c r="BO55" i="12"/>
  <c r="R50" i="12"/>
  <c r="AW49" i="12"/>
  <c r="BC42" i="12"/>
  <c r="X43" i="12"/>
  <c r="AC61" i="12"/>
  <c r="BH60" i="12"/>
  <c r="T47" i="12"/>
  <c r="AY46" i="12"/>
  <c r="BL57" i="12"/>
  <c r="AG58" i="12"/>
  <c r="O52" i="12"/>
  <c r="AT51" i="12"/>
  <c r="N55" i="12"/>
  <c r="AS54" i="12"/>
  <c r="AZ46" i="12"/>
  <c r="U47" i="12"/>
  <c r="L55" i="12"/>
  <c r="AQ54" i="12"/>
  <c r="BD42" i="12"/>
  <c r="Y43" i="12"/>
  <c r="Q50" i="12"/>
  <c r="AV49" i="12"/>
  <c r="H59" i="12"/>
  <c r="AM58" i="12"/>
  <c r="J58" i="12"/>
  <c r="AO57" i="12"/>
  <c r="AE59" i="12"/>
  <c r="BJ58" i="12"/>
  <c r="AL63" i="12"/>
  <c r="G64" i="12"/>
  <c r="I58" i="12"/>
  <c r="AN57" i="12"/>
  <c r="Z69" i="12"/>
  <c r="BE68" i="12"/>
  <c r="BI60" i="12"/>
  <c r="AD61" i="12"/>
  <c r="AF60" i="12"/>
  <c r="BK59" i="12"/>
  <c r="AB62" i="12"/>
  <c r="BG61" i="12"/>
  <c r="S49" i="12" l="1"/>
  <c r="AX48" i="12"/>
  <c r="BN56" i="12"/>
  <c r="AI57" i="12"/>
  <c r="W45" i="12"/>
  <c r="BB44" i="12"/>
  <c r="AL64" i="12"/>
  <c r="G65" i="12"/>
  <c r="AU51" i="12"/>
  <c r="P52" i="12"/>
  <c r="BO56" i="12"/>
  <c r="AJ57" i="12"/>
  <c r="BJ59" i="12"/>
  <c r="AE60" i="12"/>
  <c r="Q51" i="12"/>
  <c r="AV50" i="12"/>
  <c r="N56" i="12"/>
  <c r="AS55" i="12"/>
  <c r="AC62" i="12"/>
  <c r="BH61" i="12"/>
  <c r="BA45" i="12"/>
  <c r="V46" i="12"/>
  <c r="BI61" i="12"/>
  <c r="AD62" i="12"/>
  <c r="X44" i="12"/>
  <c r="BC43" i="12"/>
  <c r="Z70" i="12"/>
  <c r="BE69" i="12"/>
  <c r="AO58" i="12"/>
  <c r="J59" i="12"/>
  <c r="O53" i="12"/>
  <c r="AT52" i="12"/>
  <c r="AA62" i="12"/>
  <c r="BF61" i="12"/>
  <c r="BM58" i="12"/>
  <c r="AH59" i="12"/>
  <c r="AZ47" i="12"/>
  <c r="U48" i="12"/>
  <c r="Y44" i="12"/>
  <c r="BD43" i="12"/>
  <c r="AG59" i="12"/>
  <c r="BL58" i="12"/>
  <c r="AP56" i="12"/>
  <c r="K57" i="12"/>
  <c r="T48" i="12"/>
  <c r="AY47" i="12"/>
  <c r="I59" i="12"/>
  <c r="AN58" i="12"/>
  <c r="H60" i="12"/>
  <c r="AM59" i="12"/>
  <c r="L56" i="12"/>
  <c r="AQ55" i="12"/>
  <c r="AW50" i="12"/>
  <c r="R51" i="12"/>
  <c r="AR54" i="12"/>
  <c r="M55" i="12"/>
  <c r="AF61" i="12"/>
  <c r="BK60" i="12"/>
  <c r="AB63" i="12"/>
  <c r="BG62" i="12"/>
  <c r="S50" i="12" l="1"/>
  <c r="AX49" i="12"/>
  <c r="BN57" i="12"/>
  <c r="AI58" i="12"/>
  <c r="BB45" i="12"/>
  <c r="W46" i="12"/>
  <c r="BL59" i="12"/>
  <c r="AG60" i="12"/>
  <c r="BH62" i="12"/>
  <c r="AC63" i="12"/>
  <c r="AD63" i="12"/>
  <c r="BI62" i="12"/>
  <c r="AJ58" i="12"/>
  <c r="BO57" i="12"/>
  <c r="AY48" i="12"/>
  <c r="T49" i="12"/>
  <c r="BD44" i="12"/>
  <c r="Y45" i="12"/>
  <c r="O54" i="12"/>
  <c r="AT53" i="12"/>
  <c r="AS56" i="12"/>
  <c r="N57" i="12"/>
  <c r="AR55" i="12"/>
  <c r="M56" i="12"/>
  <c r="AA63" i="12"/>
  <c r="BF62" i="12"/>
  <c r="AW51" i="12"/>
  <c r="R52" i="12"/>
  <c r="AZ48" i="12"/>
  <c r="U49" i="12"/>
  <c r="P53" i="12"/>
  <c r="AU52" i="12"/>
  <c r="L57" i="12"/>
  <c r="AQ56" i="12"/>
  <c r="Q52" i="12"/>
  <c r="AV51" i="12"/>
  <c r="J60" i="12"/>
  <c r="AO59" i="12"/>
  <c r="K58" i="12"/>
  <c r="AP57" i="12"/>
  <c r="BM59" i="12"/>
  <c r="AH60" i="12"/>
  <c r="BA46" i="12"/>
  <c r="V47" i="12"/>
  <c r="BJ60" i="12"/>
  <c r="AE61" i="12"/>
  <c r="G66" i="12"/>
  <c r="AL65" i="12"/>
  <c r="I60" i="12"/>
  <c r="AN59" i="12"/>
  <c r="X45" i="12"/>
  <c r="BC44" i="12"/>
  <c r="H61" i="12"/>
  <c r="AM60" i="12"/>
  <c r="Z71" i="12"/>
  <c r="BE70" i="12"/>
  <c r="AF62" i="12"/>
  <c r="BK61" i="12"/>
  <c r="AB64" i="12"/>
  <c r="BG63" i="12"/>
  <c r="AX50" i="12" l="1"/>
  <c r="S51" i="12"/>
  <c r="AI59" i="12"/>
  <c r="BN58" i="12"/>
  <c r="W47" i="12"/>
  <c r="BB46" i="12"/>
  <c r="BA47" i="12"/>
  <c r="V48" i="12"/>
  <c r="Z72" i="12"/>
  <c r="BE71" i="12"/>
  <c r="AH61" i="12"/>
  <c r="BM60" i="12"/>
  <c r="AW52" i="12"/>
  <c r="R53" i="12"/>
  <c r="AM61" i="12"/>
  <c r="H62" i="12"/>
  <c r="I61" i="12"/>
  <c r="AN60" i="12"/>
  <c r="Q53" i="12"/>
  <c r="AV52" i="12"/>
  <c r="AT54" i="12"/>
  <c r="O55" i="12"/>
  <c r="BI63" i="12"/>
  <c r="AD64" i="12"/>
  <c r="AS57" i="12"/>
  <c r="N58" i="12"/>
  <c r="BC45" i="12"/>
  <c r="X46" i="12"/>
  <c r="AC64" i="12"/>
  <c r="BH63" i="12"/>
  <c r="AL66" i="12"/>
  <c r="G67" i="12"/>
  <c r="AP58" i="12"/>
  <c r="K59" i="12"/>
  <c r="L58" i="12"/>
  <c r="AQ57" i="12"/>
  <c r="AA64" i="12"/>
  <c r="BF63" i="12"/>
  <c r="BO58" i="12"/>
  <c r="AJ59" i="12"/>
  <c r="AE62" i="12"/>
  <c r="BJ61" i="12"/>
  <c r="AR56" i="12"/>
  <c r="M57" i="12"/>
  <c r="T50" i="12"/>
  <c r="AY49" i="12"/>
  <c r="BL60" i="12"/>
  <c r="AG61" i="12"/>
  <c r="AZ49" i="12"/>
  <c r="U50" i="12"/>
  <c r="BD45" i="12"/>
  <c r="Y46" i="12"/>
  <c r="J61" i="12"/>
  <c r="AO60" i="12"/>
  <c r="AU53" i="12"/>
  <c r="P54" i="12"/>
  <c r="AF63" i="12"/>
  <c r="BK62" i="12"/>
  <c r="AB65" i="12"/>
  <c r="BG64" i="12"/>
  <c r="AX51" i="12" l="1"/>
  <c r="S52" i="12"/>
  <c r="BN59" i="12"/>
  <c r="AI60" i="12"/>
  <c r="BB47" i="12"/>
  <c r="W48" i="12"/>
  <c r="BH64" i="12"/>
  <c r="AC65" i="12"/>
  <c r="BC46" i="12"/>
  <c r="X47" i="12"/>
  <c r="J62" i="12"/>
  <c r="AO61" i="12"/>
  <c r="AY50" i="12"/>
  <c r="T51" i="12"/>
  <c r="L59" i="12"/>
  <c r="AQ58" i="12"/>
  <c r="Q54" i="12"/>
  <c r="AV53" i="12"/>
  <c r="BM61" i="12"/>
  <c r="AH62" i="12"/>
  <c r="AG62" i="12"/>
  <c r="BL61" i="12"/>
  <c r="O56" i="12"/>
  <c r="AT55" i="12"/>
  <c r="BD46" i="12"/>
  <c r="Y47" i="12"/>
  <c r="K60" i="12"/>
  <c r="AP59" i="12"/>
  <c r="N59" i="12"/>
  <c r="AS58" i="12"/>
  <c r="AN61" i="12"/>
  <c r="I62" i="12"/>
  <c r="Z73" i="12"/>
  <c r="BE72" i="12"/>
  <c r="R54" i="12"/>
  <c r="AW53" i="12"/>
  <c r="AA65" i="12"/>
  <c r="BF64" i="12"/>
  <c r="AJ60" i="12"/>
  <c r="BO59" i="12"/>
  <c r="U51" i="12"/>
  <c r="AZ50" i="12"/>
  <c r="AL67" i="12"/>
  <c r="G68" i="12"/>
  <c r="BI64" i="12"/>
  <c r="AD65" i="12"/>
  <c r="H63" i="12"/>
  <c r="AM62" i="12"/>
  <c r="V49" i="12"/>
  <c r="BA48" i="12"/>
  <c r="AU54" i="12"/>
  <c r="P55" i="12"/>
  <c r="AR57" i="12"/>
  <c r="M58" i="12"/>
  <c r="AE63" i="12"/>
  <c r="BJ62" i="12"/>
  <c r="AF64" i="12"/>
  <c r="BK63" i="12"/>
  <c r="AB66" i="12"/>
  <c r="BG65" i="12"/>
  <c r="AX52" i="12" l="1"/>
  <c r="S53" i="12"/>
  <c r="AI61" i="12"/>
  <c r="BN60" i="12"/>
  <c r="W49" i="12"/>
  <c r="BB48" i="12"/>
  <c r="AG63" i="12"/>
  <c r="BL62" i="12"/>
  <c r="P56" i="12"/>
  <c r="AU55" i="12"/>
  <c r="G69" i="12"/>
  <c r="AL68" i="12"/>
  <c r="AH63" i="12"/>
  <c r="BM62" i="12"/>
  <c r="BJ63" i="12"/>
  <c r="AE64" i="12"/>
  <c r="R55" i="12"/>
  <c r="AW54" i="12"/>
  <c r="AP60" i="12"/>
  <c r="K61" i="12"/>
  <c r="AO62" i="12"/>
  <c r="J63" i="12"/>
  <c r="BI65" i="12"/>
  <c r="AD66" i="12"/>
  <c r="AS59" i="12"/>
  <c r="N60" i="12"/>
  <c r="AR58" i="12"/>
  <c r="M59" i="12"/>
  <c r="BA49" i="12"/>
  <c r="V50" i="12"/>
  <c r="AZ51" i="12"/>
  <c r="U52" i="12"/>
  <c r="Z74" i="12"/>
  <c r="BE73" i="12"/>
  <c r="AV54" i="12"/>
  <c r="Q55" i="12"/>
  <c r="BD47" i="12"/>
  <c r="Y48" i="12"/>
  <c r="I63" i="12"/>
  <c r="AN62" i="12"/>
  <c r="BH65" i="12"/>
  <c r="AC66" i="12"/>
  <c r="T52" i="12"/>
  <c r="AY51" i="12"/>
  <c r="AA66" i="12"/>
  <c r="BF65" i="12"/>
  <c r="BC47" i="12"/>
  <c r="X48" i="12"/>
  <c r="AM63" i="12"/>
  <c r="H64" i="12"/>
  <c r="AJ61" i="12"/>
  <c r="BO60" i="12"/>
  <c r="O57" i="12"/>
  <c r="AT56" i="12"/>
  <c r="AQ59" i="12"/>
  <c r="L60" i="12"/>
  <c r="BK64" i="12"/>
  <c r="AF65" i="12"/>
  <c r="AB67" i="12"/>
  <c r="BG66" i="12"/>
  <c r="AX53" i="12" l="1"/>
  <c r="S54" i="12"/>
  <c r="AI62" i="12"/>
  <c r="BN61" i="12"/>
  <c r="BB49" i="12"/>
  <c r="W50" i="12"/>
  <c r="X49" i="12"/>
  <c r="BC48" i="12"/>
  <c r="M60" i="12"/>
  <c r="AR59" i="12"/>
  <c r="AS60" i="12"/>
  <c r="N61" i="12"/>
  <c r="O58" i="12"/>
  <c r="AT57" i="12"/>
  <c r="AA67" i="12"/>
  <c r="BF66" i="12"/>
  <c r="AN63" i="12"/>
  <c r="I64" i="12"/>
  <c r="Z75" i="12"/>
  <c r="BE74" i="12"/>
  <c r="AW55" i="12"/>
  <c r="R56" i="12"/>
  <c r="P57" i="12"/>
  <c r="AU56" i="12"/>
  <c r="Q56" i="12"/>
  <c r="AV55" i="12"/>
  <c r="AZ52" i="12"/>
  <c r="U53" i="12"/>
  <c r="BI66" i="12"/>
  <c r="AD67" i="12"/>
  <c r="AJ62" i="12"/>
  <c r="BO61" i="12"/>
  <c r="T53" i="12"/>
  <c r="AY52" i="12"/>
  <c r="AG64" i="12"/>
  <c r="BL63" i="12"/>
  <c r="L61" i="12"/>
  <c r="AQ60" i="12"/>
  <c r="AP61" i="12"/>
  <c r="K62" i="12"/>
  <c r="G70" i="12"/>
  <c r="AL69" i="12"/>
  <c r="AE65" i="12"/>
  <c r="BJ64" i="12"/>
  <c r="H65" i="12"/>
  <c r="AM64" i="12"/>
  <c r="BD48" i="12"/>
  <c r="Y49" i="12"/>
  <c r="BA50" i="12"/>
  <c r="V51" i="12"/>
  <c r="J64" i="12"/>
  <c r="AO63" i="12"/>
  <c r="AC67" i="12"/>
  <c r="BH66" i="12"/>
  <c r="BM63" i="12"/>
  <c r="AH64" i="12"/>
  <c r="AF66" i="12"/>
  <c r="BK65" i="12"/>
  <c r="BG67" i="12"/>
  <c r="AB68" i="12"/>
  <c r="S55" i="12" l="1"/>
  <c r="AX54" i="12"/>
  <c r="AI63" i="12"/>
  <c r="BN62" i="12"/>
  <c r="W51" i="12"/>
  <c r="BB50" i="12"/>
  <c r="R57" i="12"/>
  <c r="AW56" i="12"/>
  <c r="J65" i="12"/>
  <c r="AO64" i="12"/>
  <c r="AZ53" i="12"/>
  <c r="U54" i="12"/>
  <c r="AS61" i="12"/>
  <c r="N62" i="12"/>
  <c r="AL70" i="12"/>
  <c r="G71" i="12"/>
  <c r="Z76" i="12"/>
  <c r="BE75" i="12"/>
  <c r="V52" i="12"/>
  <c r="BA51" i="12"/>
  <c r="AN64" i="12"/>
  <c r="I65" i="12"/>
  <c r="T54" i="12"/>
  <c r="AY53" i="12"/>
  <c r="Q57" i="12"/>
  <c r="AV56" i="12"/>
  <c r="AR60" i="12"/>
  <c r="M61" i="12"/>
  <c r="AD68" i="12"/>
  <c r="BI67" i="12"/>
  <c r="BJ65" i="12"/>
  <c r="AE66" i="12"/>
  <c r="AT58" i="12"/>
  <c r="O59" i="12"/>
  <c r="BM64" i="12"/>
  <c r="AH65" i="12"/>
  <c r="Y50" i="12"/>
  <c r="BD49" i="12"/>
  <c r="AG65" i="12"/>
  <c r="BL64" i="12"/>
  <c r="AP62" i="12"/>
  <c r="K63" i="12"/>
  <c r="BH67" i="12"/>
  <c r="AC68" i="12"/>
  <c r="H66" i="12"/>
  <c r="AM65" i="12"/>
  <c r="AQ61" i="12"/>
  <c r="L62" i="12"/>
  <c r="AJ63" i="12"/>
  <c r="BO62" i="12"/>
  <c r="P58" i="12"/>
  <c r="AU57" i="12"/>
  <c r="AA68" i="12"/>
  <c r="BF67" i="12"/>
  <c r="BC49" i="12"/>
  <c r="X50" i="12"/>
  <c r="BK66" i="12"/>
  <c r="AF67" i="12"/>
  <c r="AB69" i="12"/>
  <c r="BG68" i="12"/>
  <c r="S56" i="12" l="1"/>
  <c r="AX55" i="12"/>
  <c r="BN63" i="12"/>
  <c r="AI64" i="12"/>
  <c r="W52" i="12"/>
  <c r="BB51" i="12"/>
  <c r="X51" i="12"/>
  <c r="BC50" i="12"/>
  <c r="AT59" i="12"/>
  <c r="O60" i="12"/>
  <c r="AG66" i="12"/>
  <c r="BL65" i="12"/>
  <c r="AZ54" i="12"/>
  <c r="U55" i="12"/>
  <c r="AA69" i="12"/>
  <c r="BF68" i="12"/>
  <c r="H67" i="12"/>
  <c r="AM66" i="12"/>
  <c r="AY54" i="12"/>
  <c r="T55" i="12"/>
  <c r="Z77" i="12"/>
  <c r="BE76" i="12"/>
  <c r="N63" i="12"/>
  <c r="AS62" i="12"/>
  <c r="AV57" i="12"/>
  <c r="Q58" i="12"/>
  <c r="AE67" i="12"/>
  <c r="BJ66" i="12"/>
  <c r="P59" i="12"/>
  <c r="AU58" i="12"/>
  <c r="BD50" i="12"/>
  <c r="Y51" i="12"/>
  <c r="BI68" i="12"/>
  <c r="AD69" i="12"/>
  <c r="AO65" i="12"/>
  <c r="J66" i="12"/>
  <c r="AP63" i="12"/>
  <c r="K64" i="12"/>
  <c r="BM65" i="12"/>
  <c r="AH66" i="12"/>
  <c r="AR61" i="12"/>
  <c r="M62" i="12"/>
  <c r="AN65" i="12"/>
  <c r="I66" i="12"/>
  <c r="AL71" i="12"/>
  <c r="G72" i="12"/>
  <c r="L63" i="12"/>
  <c r="AQ62" i="12"/>
  <c r="V53" i="12"/>
  <c r="BA52" i="12"/>
  <c r="BH68" i="12"/>
  <c r="AC69" i="12"/>
  <c r="BO63" i="12"/>
  <c r="AJ64" i="12"/>
  <c r="AW57" i="12"/>
  <c r="R58" i="12"/>
  <c r="BK67" i="12"/>
  <c r="AF68" i="12"/>
  <c r="BG69" i="12"/>
  <c r="AB70" i="12"/>
  <c r="S57" i="12" l="1"/>
  <c r="AX56" i="12"/>
  <c r="BN64" i="12"/>
  <c r="AI65" i="12"/>
  <c r="W53" i="12"/>
  <c r="BB52" i="12"/>
  <c r="AO66" i="12"/>
  <c r="J67" i="12"/>
  <c r="AU59" i="12"/>
  <c r="P60" i="12"/>
  <c r="BO64" i="12"/>
  <c r="AJ65" i="12"/>
  <c r="BM66" i="12"/>
  <c r="AH67" i="12"/>
  <c r="AY55" i="12"/>
  <c r="T56" i="12"/>
  <c r="L64" i="12"/>
  <c r="AQ63" i="12"/>
  <c r="BJ67" i="12"/>
  <c r="AE68" i="12"/>
  <c r="BL66" i="12"/>
  <c r="AG67" i="12"/>
  <c r="AW58" i="12"/>
  <c r="R59" i="12"/>
  <c r="Z78" i="12"/>
  <c r="BE77" i="12"/>
  <c r="AC70" i="12"/>
  <c r="BH69" i="12"/>
  <c r="AD70" i="12"/>
  <c r="BI69" i="12"/>
  <c r="Q59" i="12"/>
  <c r="AV58" i="12"/>
  <c r="AM67" i="12"/>
  <c r="H68" i="12"/>
  <c r="AR62" i="12"/>
  <c r="M63" i="12"/>
  <c r="AZ55" i="12"/>
  <c r="U56" i="12"/>
  <c r="BA53" i="12"/>
  <c r="V54" i="12"/>
  <c r="G73" i="12"/>
  <c r="AL72" i="12"/>
  <c r="O61" i="12"/>
  <c r="AT60" i="12"/>
  <c r="I67" i="12"/>
  <c r="AN66" i="12"/>
  <c r="BD51" i="12"/>
  <c r="Y52" i="12"/>
  <c r="AP64" i="12"/>
  <c r="K65" i="12"/>
  <c r="AS63" i="12"/>
  <c r="N64" i="12"/>
  <c r="AA70" i="12"/>
  <c r="BF69" i="12"/>
  <c r="X52" i="12"/>
  <c r="BC51" i="12"/>
  <c r="AF69" i="12"/>
  <c r="BK68" i="12"/>
  <c r="AB71" i="12"/>
  <c r="BG70" i="12"/>
  <c r="S58" i="12" l="1"/>
  <c r="AX57" i="12"/>
  <c r="AI66" i="12"/>
  <c r="BN65" i="12"/>
  <c r="W54" i="12"/>
  <c r="BB53" i="12"/>
  <c r="AH68" i="12"/>
  <c r="BM67" i="12"/>
  <c r="O62" i="12"/>
  <c r="AT61" i="12"/>
  <c r="H69" i="12"/>
  <c r="AM68" i="12"/>
  <c r="AJ66" i="12"/>
  <c r="BO65" i="12"/>
  <c r="AA71" i="12"/>
  <c r="BF70" i="12"/>
  <c r="G74" i="12"/>
  <c r="AL73" i="12"/>
  <c r="Z79" i="12"/>
  <c r="BE78" i="12"/>
  <c r="M64" i="12"/>
  <c r="AR63" i="12"/>
  <c r="BC52" i="12"/>
  <c r="X53" i="12"/>
  <c r="BH70" i="12"/>
  <c r="AC71" i="12"/>
  <c r="AS64" i="12"/>
  <c r="N65" i="12"/>
  <c r="R60" i="12"/>
  <c r="AW59" i="12"/>
  <c r="Q60" i="12"/>
  <c r="AV59" i="12"/>
  <c r="AQ64" i="12"/>
  <c r="L65" i="12"/>
  <c r="AP65" i="12"/>
  <c r="K66" i="12"/>
  <c r="BA54" i="12"/>
  <c r="V55" i="12"/>
  <c r="AZ56" i="12"/>
  <c r="U57" i="12"/>
  <c r="AG68" i="12"/>
  <c r="BL67" i="12"/>
  <c r="AY56" i="12"/>
  <c r="T57" i="12"/>
  <c r="AO67" i="12"/>
  <c r="J68" i="12"/>
  <c r="AE69" i="12"/>
  <c r="BJ68" i="12"/>
  <c r="BD52" i="12"/>
  <c r="Y53" i="12"/>
  <c r="AU60" i="12"/>
  <c r="P61" i="12"/>
  <c r="I68" i="12"/>
  <c r="AN67" i="12"/>
  <c r="AD71" i="12"/>
  <c r="BI70" i="12"/>
  <c r="AF70" i="12"/>
  <c r="BK69" i="12"/>
  <c r="AB72" i="12"/>
  <c r="BG71" i="12"/>
  <c r="S59" i="12" l="1"/>
  <c r="AX58" i="12"/>
  <c r="AI67" i="12"/>
  <c r="BN66" i="12"/>
  <c r="W55" i="12"/>
  <c r="BB54" i="12"/>
  <c r="T58" i="12"/>
  <c r="AY57" i="12"/>
  <c r="AQ65" i="12"/>
  <c r="L66" i="12"/>
  <c r="BH71" i="12"/>
  <c r="AC72" i="12"/>
  <c r="AN68" i="12"/>
  <c r="I69" i="12"/>
  <c r="BJ69" i="12"/>
  <c r="AE70" i="12"/>
  <c r="BL68" i="12"/>
  <c r="AG69" i="12"/>
  <c r="Z80" i="12"/>
  <c r="BE79" i="12"/>
  <c r="H70" i="12"/>
  <c r="AM69" i="12"/>
  <c r="Y54" i="12"/>
  <c r="BD53" i="12"/>
  <c r="BO66" i="12"/>
  <c r="AJ67" i="12"/>
  <c r="AV60" i="12"/>
  <c r="Q61" i="12"/>
  <c r="G75" i="12"/>
  <c r="AL74" i="12"/>
  <c r="AT62" i="12"/>
  <c r="O63" i="12"/>
  <c r="AP66" i="12"/>
  <c r="K67" i="12"/>
  <c r="BC53" i="12"/>
  <c r="X54" i="12"/>
  <c r="P62" i="12"/>
  <c r="AU61" i="12"/>
  <c r="J69" i="12"/>
  <c r="AO68" i="12"/>
  <c r="BA55" i="12"/>
  <c r="V56" i="12"/>
  <c r="N66" i="12"/>
  <c r="AS65" i="12"/>
  <c r="BI71" i="12"/>
  <c r="AD72" i="12"/>
  <c r="U58" i="12"/>
  <c r="AZ57" i="12"/>
  <c r="R61" i="12"/>
  <c r="AW60" i="12"/>
  <c r="AR64" i="12"/>
  <c r="M65" i="12"/>
  <c r="AA72" i="12"/>
  <c r="BF71" i="12"/>
  <c r="BM68" i="12"/>
  <c r="AH69" i="12"/>
  <c r="AF71" i="12"/>
  <c r="BK70" i="12"/>
  <c r="AB73" i="12"/>
  <c r="BG72" i="12"/>
  <c r="S60" i="12" l="1"/>
  <c r="AX59" i="12"/>
  <c r="AI68" i="12"/>
  <c r="BN67" i="12"/>
  <c r="W56" i="12"/>
  <c r="BB55" i="12"/>
  <c r="BH72" i="12"/>
  <c r="AC73" i="12"/>
  <c r="AZ58" i="12"/>
  <c r="U59" i="12"/>
  <c r="BO67" i="12"/>
  <c r="AJ68" i="12"/>
  <c r="AG70" i="12"/>
  <c r="BL69" i="12"/>
  <c r="AQ66" i="12"/>
  <c r="L67" i="12"/>
  <c r="AA73" i="12"/>
  <c r="BF72" i="12"/>
  <c r="P63" i="12"/>
  <c r="AU62" i="12"/>
  <c r="AL75" i="12"/>
  <c r="G76" i="12"/>
  <c r="AH70" i="12"/>
  <c r="BM69" i="12"/>
  <c r="X55" i="12"/>
  <c r="BC54" i="12"/>
  <c r="AE71" i="12"/>
  <c r="BJ70" i="12"/>
  <c r="N67" i="12"/>
  <c r="AS66" i="12"/>
  <c r="Y55" i="12"/>
  <c r="BD54" i="12"/>
  <c r="O64" i="12"/>
  <c r="AT63" i="12"/>
  <c r="Z81" i="12"/>
  <c r="BE80" i="12"/>
  <c r="BI72" i="12"/>
  <c r="AD73" i="12"/>
  <c r="AR65" i="12"/>
  <c r="M66" i="12"/>
  <c r="Q62" i="12"/>
  <c r="AV61" i="12"/>
  <c r="BA56" i="12"/>
  <c r="V57" i="12"/>
  <c r="AP67" i="12"/>
  <c r="K68" i="12"/>
  <c r="I70" i="12"/>
  <c r="AN69" i="12"/>
  <c r="J70" i="12"/>
  <c r="AO69" i="12"/>
  <c r="R62" i="12"/>
  <c r="AW61" i="12"/>
  <c r="AM70" i="12"/>
  <c r="H71" i="12"/>
  <c r="AY58" i="12"/>
  <c r="T59" i="12"/>
  <c r="BK71" i="12"/>
  <c r="AF72" i="12"/>
  <c r="AB74" i="12"/>
  <c r="BG73" i="12"/>
  <c r="S61" i="12" l="1"/>
  <c r="AX60" i="12"/>
  <c r="BN68" i="12"/>
  <c r="AI69" i="12"/>
  <c r="W57" i="12"/>
  <c r="BB56" i="12"/>
  <c r="T60" i="12"/>
  <c r="AY59" i="12"/>
  <c r="AU63" i="12"/>
  <c r="P64" i="12"/>
  <c r="H72" i="12"/>
  <c r="AM71" i="12"/>
  <c r="BC55" i="12"/>
  <c r="X56" i="12"/>
  <c r="K69" i="12"/>
  <c r="AP68" i="12"/>
  <c r="BI73" i="12"/>
  <c r="AD74" i="12"/>
  <c r="AQ67" i="12"/>
  <c r="L68" i="12"/>
  <c r="AZ59" i="12"/>
  <c r="U60" i="12"/>
  <c r="AT64" i="12"/>
  <c r="O65" i="12"/>
  <c r="Y56" i="12"/>
  <c r="BD55" i="12"/>
  <c r="AH71" i="12"/>
  <c r="BM70" i="12"/>
  <c r="AJ69" i="12"/>
  <c r="BO68" i="12"/>
  <c r="AO70" i="12"/>
  <c r="J71" i="12"/>
  <c r="BJ71" i="12"/>
  <c r="AE72" i="12"/>
  <c r="AN70" i="12"/>
  <c r="I71" i="12"/>
  <c r="BA57" i="12"/>
  <c r="V58" i="12"/>
  <c r="G77" i="12"/>
  <c r="AL76" i="12"/>
  <c r="AC74" i="12"/>
  <c r="BH73" i="12"/>
  <c r="AV62" i="12"/>
  <c r="Q63" i="12"/>
  <c r="AR66" i="12"/>
  <c r="M67" i="12"/>
  <c r="AA74" i="12"/>
  <c r="BF73" i="12"/>
  <c r="AW62" i="12"/>
  <c r="R63" i="12"/>
  <c r="Z82" i="12"/>
  <c r="BE81" i="12"/>
  <c r="AS67" i="12"/>
  <c r="N68" i="12"/>
  <c r="BL70" i="12"/>
  <c r="AG71" i="12"/>
  <c r="BK72" i="12"/>
  <c r="AF73" i="12"/>
  <c r="BG74" i="12"/>
  <c r="AB75" i="12"/>
  <c r="AX61" i="12" l="1"/>
  <c r="S62" i="12"/>
  <c r="AI70" i="12"/>
  <c r="BN69" i="12"/>
  <c r="W58" i="12"/>
  <c r="BB57" i="12"/>
  <c r="AL77" i="12"/>
  <c r="G78" i="12"/>
  <c r="AS68" i="12"/>
  <c r="N69" i="12"/>
  <c r="Q64" i="12"/>
  <c r="AV63" i="12"/>
  <c r="I72" i="12"/>
  <c r="AN71" i="12"/>
  <c r="AT65" i="12"/>
  <c r="O66" i="12"/>
  <c r="AU64" i="12"/>
  <c r="P65" i="12"/>
  <c r="L69" i="12"/>
  <c r="AQ68" i="12"/>
  <c r="V59" i="12"/>
  <c r="BA58" i="12"/>
  <c r="Z83" i="12"/>
  <c r="BE82" i="12"/>
  <c r="BO69" i="12"/>
  <c r="AJ70" i="12"/>
  <c r="AP69" i="12"/>
  <c r="K70" i="12"/>
  <c r="BD56" i="12"/>
  <c r="Y57" i="12"/>
  <c r="M68" i="12"/>
  <c r="AR67" i="12"/>
  <c r="BI74" i="12"/>
  <c r="AD75" i="12"/>
  <c r="H73" i="12"/>
  <c r="AM72" i="12"/>
  <c r="AW63" i="12"/>
  <c r="R64" i="12"/>
  <c r="U61" i="12"/>
  <c r="AZ60" i="12"/>
  <c r="X57" i="12"/>
  <c r="BC56" i="12"/>
  <c r="AG72" i="12"/>
  <c r="BL71" i="12"/>
  <c r="AE73" i="12"/>
  <c r="BJ72" i="12"/>
  <c r="AA75" i="12"/>
  <c r="BF74" i="12"/>
  <c r="AO71" i="12"/>
  <c r="J72" i="12"/>
  <c r="BH74" i="12"/>
  <c r="AC75" i="12"/>
  <c r="BM71" i="12"/>
  <c r="AH72" i="12"/>
  <c r="AY60" i="12"/>
  <c r="T61" i="12"/>
  <c r="BK73" i="12"/>
  <c r="AF74" i="12"/>
  <c r="AB76" i="12"/>
  <c r="BG75" i="12"/>
  <c r="AX62" i="12" l="1"/>
  <c r="S63" i="12"/>
  <c r="AI71" i="12"/>
  <c r="BN70" i="12"/>
  <c r="BB58" i="12"/>
  <c r="W59" i="12"/>
  <c r="BO70" i="12"/>
  <c r="AJ71" i="12"/>
  <c r="N70" i="12"/>
  <c r="AS69" i="12"/>
  <c r="M69" i="12"/>
  <c r="AR68" i="12"/>
  <c r="BH75" i="12"/>
  <c r="AC76" i="12"/>
  <c r="R65" i="12"/>
  <c r="AW64" i="12"/>
  <c r="Y58" i="12"/>
  <c r="BD57" i="12"/>
  <c r="O67" i="12"/>
  <c r="AT66" i="12"/>
  <c r="G79" i="12"/>
  <c r="AL78" i="12"/>
  <c r="AY61" i="12"/>
  <c r="T62" i="12"/>
  <c r="BI75" i="12"/>
  <c r="AD76" i="12"/>
  <c r="AA76" i="12"/>
  <c r="BF75" i="12"/>
  <c r="AQ69" i="12"/>
  <c r="L70" i="12"/>
  <c r="P66" i="12"/>
  <c r="AU65" i="12"/>
  <c r="BJ73" i="12"/>
  <c r="AE74" i="12"/>
  <c r="AG73" i="12"/>
  <c r="BL72" i="12"/>
  <c r="AZ61" i="12"/>
  <c r="U62" i="12"/>
  <c r="AV64" i="12"/>
  <c r="Q65" i="12"/>
  <c r="BM72" i="12"/>
  <c r="AH73" i="12"/>
  <c r="J73" i="12"/>
  <c r="AO72" i="12"/>
  <c r="K71" i="12"/>
  <c r="AP70" i="12"/>
  <c r="Z84" i="12"/>
  <c r="BE83" i="12"/>
  <c r="X58" i="12"/>
  <c r="BC57" i="12"/>
  <c r="AM73" i="12"/>
  <c r="H74" i="12"/>
  <c r="BA59" i="12"/>
  <c r="V60" i="12"/>
  <c r="AN72" i="12"/>
  <c r="I73" i="12"/>
  <c r="BK74" i="12"/>
  <c r="AF75" i="12"/>
  <c r="AB77" i="12"/>
  <c r="BG76" i="12"/>
  <c r="AX63" i="12" l="1"/>
  <c r="S64" i="12"/>
  <c r="AI72" i="12"/>
  <c r="BN71" i="12"/>
  <c r="BB59" i="12"/>
  <c r="W60" i="12"/>
  <c r="AD77" i="12"/>
  <c r="BI76" i="12"/>
  <c r="V61" i="12"/>
  <c r="BA60" i="12"/>
  <c r="T63" i="12"/>
  <c r="AY62" i="12"/>
  <c r="P67" i="12"/>
  <c r="AU66" i="12"/>
  <c r="H75" i="12"/>
  <c r="AM74" i="12"/>
  <c r="AZ62" i="12"/>
  <c r="U63" i="12"/>
  <c r="L71" i="12"/>
  <c r="AQ70" i="12"/>
  <c r="AE75" i="12"/>
  <c r="BJ74" i="12"/>
  <c r="Z85" i="12"/>
  <c r="BE84" i="12"/>
  <c r="BD58" i="12"/>
  <c r="Y59" i="12"/>
  <c r="K72" i="12"/>
  <c r="AP71" i="12"/>
  <c r="AL79" i="12"/>
  <c r="G80" i="12"/>
  <c r="R66" i="12"/>
  <c r="AW65" i="12"/>
  <c r="I74" i="12"/>
  <c r="AN73" i="12"/>
  <c r="Q66" i="12"/>
  <c r="AV65" i="12"/>
  <c r="N71" i="12"/>
  <c r="AS70" i="12"/>
  <c r="AC77" i="12"/>
  <c r="BH76" i="12"/>
  <c r="BO71" i="12"/>
  <c r="AJ72" i="12"/>
  <c r="BM73" i="12"/>
  <c r="AH74" i="12"/>
  <c r="M70" i="12"/>
  <c r="AR69" i="12"/>
  <c r="BC58" i="12"/>
  <c r="X59" i="12"/>
  <c r="AO73" i="12"/>
  <c r="J74" i="12"/>
  <c r="BL73" i="12"/>
  <c r="AG74" i="12"/>
  <c r="AA77" i="12"/>
  <c r="BF76" i="12"/>
  <c r="O68" i="12"/>
  <c r="AT67" i="12"/>
  <c r="AF76" i="12"/>
  <c r="BK75" i="12"/>
  <c r="AB78" i="12"/>
  <c r="BG77" i="12"/>
  <c r="S65" i="12" l="1"/>
  <c r="AX64" i="12"/>
  <c r="BN72" i="12"/>
  <c r="AI73" i="12"/>
  <c r="BB60" i="12"/>
  <c r="W61" i="12"/>
  <c r="AC78" i="12"/>
  <c r="BH77" i="12"/>
  <c r="P68" i="12"/>
  <c r="AU67" i="12"/>
  <c r="Y60" i="12"/>
  <c r="BD59" i="12"/>
  <c r="N72" i="12"/>
  <c r="AS71" i="12"/>
  <c r="AG75" i="12"/>
  <c r="BL74" i="12"/>
  <c r="AH75" i="12"/>
  <c r="BM74" i="12"/>
  <c r="U64" i="12"/>
  <c r="AZ63" i="12"/>
  <c r="BJ75" i="12"/>
  <c r="AE76" i="12"/>
  <c r="AA78" i="12"/>
  <c r="BF77" i="12"/>
  <c r="Q67" i="12"/>
  <c r="AV66" i="12"/>
  <c r="AW66" i="12"/>
  <c r="R67" i="12"/>
  <c r="BA61" i="12"/>
  <c r="V62" i="12"/>
  <c r="O69" i="12"/>
  <c r="AT68" i="12"/>
  <c r="AP72" i="12"/>
  <c r="K73" i="12"/>
  <c r="T64" i="12"/>
  <c r="AY63" i="12"/>
  <c r="J75" i="12"/>
  <c r="AO74" i="12"/>
  <c r="BO72" i="12"/>
  <c r="AJ73" i="12"/>
  <c r="G81" i="12"/>
  <c r="AL80" i="12"/>
  <c r="X60" i="12"/>
  <c r="BC59" i="12"/>
  <c r="I75" i="12"/>
  <c r="AN74" i="12"/>
  <c r="AR70" i="12"/>
  <c r="M71" i="12"/>
  <c r="AQ71" i="12"/>
  <c r="L72" i="12"/>
  <c r="Z86" i="12"/>
  <c r="BE85" i="12"/>
  <c r="AM75" i="12"/>
  <c r="H76" i="12"/>
  <c r="BI77" i="12"/>
  <c r="AD78" i="12"/>
  <c r="BK76" i="12"/>
  <c r="AF77" i="12"/>
  <c r="BG78" i="12"/>
  <c r="AB79" i="12"/>
  <c r="S66" i="12" l="1"/>
  <c r="AX65" i="12"/>
  <c r="BN73" i="12"/>
  <c r="AI74" i="12"/>
  <c r="BB61" i="12"/>
  <c r="W62" i="12"/>
  <c r="AM76" i="12"/>
  <c r="H77" i="12"/>
  <c r="AD79" i="12"/>
  <c r="BI78" i="12"/>
  <c r="L73" i="12"/>
  <c r="AQ72" i="12"/>
  <c r="AP73" i="12"/>
  <c r="K74" i="12"/>
  <c r="G82" i="12"/>
  <c r="AL81" i="12"/>
  <c r="AV67" i="12"/>
  <c r="Q68" i="12"/>
  <c r="AZ64" i="12"/>
  <c r="U65" i="12"/>
  <c r="AS72" i="12"/>
  <c r="N73" i="12"/>
  <c r="O70" i="12"/>
  <c r="AT69" i="12"/>
  <c r="Z87" i="12"/>
  <c r="BE86" i="12"/>
  <c r="AN75" i="12"/>
  <c r="I76" i="12"/>
  <c r="AO75" i="12"/>
  <c r="J76" i="12"/>
  <c r="AA79" i="12"/>
  <c r="BF78" i="12"/>
  <c r="BM75" i="12"/>
  <c r="AH76" i="12"/>
  <c r="AU68" i="12"/>
  <c r="P69" i="12"/>
  <c r="M72" i="12"/>
  <c r="AR71" i="12"/>
  <c r="BD60" i="12"/>
  <c r="Y61" i="12"/>
  <c r="AW67" i="12"/>
  <c r="R68" i="12"/>
  <c r="AE77" i="12"/>
  <c r="BJ76" i="12"/>
  <c r="AJ74" i="12"/>
  <c r="BO73" i="12"/>
  <c r="V63" i="12"/>
  <c r="BA62" i="12"/>
  <c r="X61" i="12"/>
  <c r="BC60" i="12"/>
  <c r="AY64" i="12"/>
  <c r="T65" i="12"/>
  <c r="AG76" i="12"/>
  <c r="BL75" i="12"/>
  <c r="AC79" i="12"/>
  <c r="BH78" i="12"/>
  <c r="AF78" i="12"/>
  <c r="BK77" i="12"/>
  <c r="AB80" i="12"/>
  <c r="BG79" i="12"/>
  <c r="S67" i="12" l="1"/>
  <c r="AX66" i="12"/>
  <c r="BN74" i="12"/>
  <c r="AI75" i="12"/>
  <c r="W63" i="12"/>
  <c r="BB62" i="12"/>
  <c r="AN76" i="12"/>
  <c r="I77" i="12"/>
  <c r="AW68" i="12"/>
  <c r="R69" i="12"/>
  <c r="U66" i="12"/>
  <c r="AZ65" i="12"/>
  <c r="BL76" i="12"/>
  <c r="AG77" i="12"/>
  <c r="Z88" i="12"/>
  <c r="BE87" i="12"/>
  <c r="T66" i="12"/>
  <c r="AY65" i="12"/>
  <c r="Y62" i="12"/>
  <c r="BD61" i="12"/>
  <c r="AV68" i="12"/>
  <c r="Q69" i="12"/>
  <c r="AP74" i="12"/>
  <c r="K75" i="12"/>
  <c r="AC80" i="12"/>
  <c r="BH79" i="12"/>
  <c r="AH77" i="12"/>
  <c r="BM76" i="12"/>
  <c r="L74" i="12"/>
  <c r="AQ73" i="12"/>
  <c r="AA80" i="12"/>
  <c r="BF79" i="12"/>
  <c r="BI79" i="12"/>
  <c r="AD80" i="12"/>
  <c r="N74" i="12"/>
  <c r="AS73" i="12"/>
  <c r="BA63" i="12"/>
  <c r="V64" i="12"/>
  <c r="AO76" i="12"/>
  <c r="J77" i="12"/>
  <c r="AM77" i="12"/>
  <c r="H78" i="12"/>
  <c r="P70" i="12"/>
  <c r="AU69" i="12"/>
  <c r="BJ77" i="12"/>
  <c r="AE78" i="12"/>
  <c r="X62" i="12"/>
  <c r="BC61" i="12"/>
  <c r="BO74" i="12"/>
  <c r="AJ75" i="12"/>
  <c r="M73" i="12"/>
  <c r="AR72" i="12"/>
  <c r="O71" i="12"/>
  <c r="AT70" i="12"/>
  <c r="AL82" i="12"/>
  <c r="G83" i="12"/>
  <c r="BK78" i="12"/>
  <c r="AF79" i="12"/>
  <c r="BG80" i="12"/>
  <c r="AB81" i="12"/>
  <c r="AX67" i="12" l="1"/>
  <c r="S68" i="12"/>
  <c r="AI76" i="12"/>
  <c r="BN75" i="12"/>
  <c r="BB63" i="12"/>
  <c r="W64" i="12"/>
  <c r="X63" i="12"/>
  <c r="BC62" i="12"/>
  <c r="U67" i="12"/>
  <c r="AZ66" i="12"/>
  <c r="Q70" i="12"/>
  <c r="AV69" i="12"/>
  <c r="L75" i="12"/>
  <c r="AQ74" i="12"/>
  <c r="AL83" i="12"/>
  <c r="G84" i="12"/>
  <c r="AA81" i="12"/>
  <c r="BF80" i="12"/>
  <c r="V65" i="12"/>
  <c r="BA64" i="12"/>
  <c r="M74" i="12"/>
  <c r="AR73" i="12"/>
  <c r="P71" i="12"/>
  <c r="AU70" i="12"/>
  <c r="AS74" i="12"/>
  <c r="N75" i="12"/>
  <c r="AH78" i="12"/>
  <c r="BM77" i="12"/>
  <c r="Z89" i="12"/>
  <c r="BE88" i="12"/>
  <c r="K76" i="12"/>
  <c r="AP75" i="12"/>
  <c r="AJ76" i="12"/>
  <c r="BO75" i="12"/>
  <c r="H79" i="12"/>
  <c r="AM78" i="12"/>
  <c r="BI80" i="12"/>
  <c r="AD81" i="12"/>
  <c r="AG78" i="12"/>
  <c r="BL77" i="12"/>
  <c r="AN77" i="12"/>
  <c r="I78" i="12"/>
  <c r="J78" i="12"/>
  <c r="AO77" i="12"/>
  <c r="AE79" i="12"/>
  <c r="BJ78" i="12"/>
  <c r="AW69" i="12"/>
  <c r="R70" i="12"/>
  <c r="O72" i="12"/>
  <c r="AT71" i="12"/>
  <c r="T67" i="12"/>
  <c r="AY66" i="12"/>
  <c r="AC81" i="12"/>
  <c r="BH80" i="12"/>
  <c r="Y63" i="12"/>
  <c r="BD62" i="12"/>
  <c r="AF80" i="12"/>
  <c r="BK79" i="12"/>
  <c r="BG81" i="12"/>
  <c r="AB82" i="12"/>
  <c r="S69" i="12" l="1"/>
  <c r="AX68" i="12"/>
  <c r="BN76" i="12"/>
  <c r="AI77" i="12"/>
  <c r="BB64" i="12"/>
  <c r="W65" i="12"/>
  <c r="R71" i="12"/>
  <c r="AW70" i="12"/>
  <c r="Y64" i="12"/>
  <c r="BD63" i="12"/>
  <c r="BO76" i="12"/>
  <c r="AJ77" i="12"/>
  <c r="AE80" i="12"/>
  <c r="BJ79" i="12"/>
  <c r="AP76" i="12"/>
  <c r="K77" i="12"/>
  <c r="AD82" i="12"/>
  <c r="BI81" i="12"/>
  <c r="AL84" i="12"/>
  <c r="G85" i="12"/>
  <c r="AQ75" i="12"/>
  <c r="L76" i="12"/>
  <c r="BL78" i="12"/>
  <c r="AG79" i="12"/>
  <c r="AY67" i="12"/>
  <c r="T68" i="12"/>
  <c r="Z90" i="12"/>
  <c r="BE89" i="12"/>
  <c r="AU71" i="12"/>
  <c r="P72" i="12"/>
  <c r="U68" i="12"/>
  <c r="AZ67" i="12"/>
  <c r="BM78" i="12"/>
  <c r="AH79" i="12"/>
  <c r="N76" i="12"/>
  <c r="AS75" i="12"/>
  <c r="AA82" i="12"/>
  <c r="BF81" i="12"/>
  <c r="I79" i="12"/>
  <c r="AN78" i="12"/>
  <c r="BA65" i="12"/>
  <c r="V66" i="12"/>
  <c r="AC82" i="12"/>
  <c r="BH81" i="12"/>
  <c r="Q71" i="12"/>
  <c r="AV70" i="12"/>
  <c r="O73" i="12"/>
  <c r="AT72" i="12"/>
  <c r="AO78" i="12"/>
  <c r="J79" i="12"/>
  <c r="AM79" i="12"/>
  <c r="H80" i="12"/>
  <c r="M75" i="12"/>
  <c r="AR74" i="12"/>
  <c r="BC63" i="12"/>
  <c r="X64" i="12"/>
  <c r="BK80" i="12"/>
  <c r="AF81" i="12"/>
  <c r="BG82" i="12"/>
  <c r="AB83" i="12"/>
  <c r="AX69" i="12" l="1"/>
  <c r="S70" i="12"/>
  <c r="AI78" i="12"/>
  <c r="BN77" i="12"/>
  <c r="W66" i="12"/>
  <c r="BB65" i="12"/>
  <c r="L77" i="12"/>
  <c r="AQ76" i="12"/>
  <c r="AC83" i="12"/>
  <c r="BH82" i="12"/>
  <c r="AE81" i="12"/>
  <c r="BJ80" i="12"/>
  <c r="G86" i="12"/>
  <c r="AL85" i="12"/>
  <c r="AY68" i="12"/>
  <c r="T69" i="12"/>
  <c r="BC64" i="12"/>
  <c r="X65" i="12"/>
  <c r="Z91" i="12"/>
  <c r="BE90" i="12"/>
  <c r="J80" i="12"/>
  <c r="AO79" i="12"/>
  <c r="M76" i="12"/>
  <c r="AR75" i="12"/>
  <c r="AT73" i="12"/>
  <c r="O74" i="12"/>
  <c r="AN79" i="12"/>
  <c r="I80" i="12"/>
  <c r="AZ68" i="12"/>
  <c r="U69" i="12"/>
  <c r="AD83" i="12"/>
  <c r="BI82" i="12"/>
  <c r="Y65" i="12"/>
  <c r="BD64" i="12"/>
  <c r="V67" i="12"/>
  <c r="BA66" i="12"/>
  <c r="BO77" i="12"/>
  <c r="AJ78" i="12"/>
  <c r="P73" i="12"/>
  <c r="AU72" i="12"/>
  <c r="AG80" i="12"/>
  <c r="BL79" i="12"/>
  <c r="AP77" i="12"/>
  <c r="K78" i="12"/>
  <c r="AM80" i="12"/>
  <c r="H81" i="12"/>
  <c r="AS76" i="12"/>
  <c r="N77" i="12"/>
  <c r="AH80" i="12"/>
  <c r="BM79" i="12"/>
  <c r="AV71" i="12"/>
  <c r="Q72" i="12"/>
  <c r="AA83" i="12"/>
  <c r="BF82" i="12"/>
  <c r="AW71" i="12"/>
  <c r="R72" i="12"/>
  <c r="BK81" i="12"/>
  <c r="AF82" i="12"/>
  <c r="AB84" i="12"/>
  <c r="BG83" i="12"/>
  <c r="S71" i="12" l="1"/>
  <c r="AX70" i="12"/>
  <c r="BN78" i="12"/>
  <c r="AI79" i="12"/>
  <c r="BB66" i="12"/>
  <c r="W67" i="12"/>
  <c r="AG81" i="12"/>
  <c r="BL80" i="12"/>
  <c r="AU73" i="12"/>
  <c r="P74" i="12"/>
  <c r="M77" i="12"/>
  <c r="AR76" i="12"/>
  <c r="AV72" i="12"/>
  <c r="Q73" i="12"/>
  <c r="H82" i="12"/>
  <c r="AM81" i="12"/>
  <c r="AJ79" i="12"/>
  <c r="BO78" i="12"/>
  <c r="AZ69" i="12"/>
  <c r="U70" i="12"/>
  <c r="AY69" i="12"/>
  <c r="T70" i="12"/>
  <c r="R73" i="12"/>
  <c r="AW72" i="12"/>
  <c r="O75" i="12"/>
  <c r="AT74" i="12"/>
  <c r="BD65" i="12"/>
  <c r="Y66" i="12"/>
  <c r="X66" i="12"/>
  <c r="BC65" i="12"/>
  <c r="AD84" i="12"/>
  <c r="BI83" i="12"/>
  <c r="BH83" i="12"/>
  <c r="AC84" i="12"/>
  <c r="AH81" i="12"/>
  <c r="BM80" i="12"/>
  <c r="Z92" i="12"/>
  <c r="BE91" i="12"/>
  <c r="N78" i="12"/>
  <c r="AS77" i="12"/>
  <c r="AA84" i="12"/>
  <c r="BF83" i="12"/>
  <c r="K79" i="12"/>
  <c r="AP78" i="12"/>
  <c r="AN80" i="12"/>
  <c r="I81" i="12"/>
  <c r="AE82" i="12"/>
  <c r="BJ81" i="12"/>
  <c r="V68" i="12"/>
  <c r="BA67" i="12"/>
  <c r="J81" i="12"/>
  <c r="AO80" i="12"/>
  <c r="AL86" i="12"/>
  <c r="G87" i="12"/>
  <c r="L78" i="12"/>
  <c r="AQ77" i="12"/>
  <c r="BK82" i="12"/>
  <c r="AF83" i="12"/>
  <c r="BG84" i="12"/>
  <c r="AB85" i="12"/>
  <c r="AX71" i="12" l="1"/>
  <c r="S72" i="12"/>
  <c r="AI80" i="12"/>
  <c r="BN79" i="12"/>
  <c r="W68" i="12"/>
  <c r="BB67" i="12"/>
  <c r="AT75" i="12"/>
  <c r="O76" i="12"/>
  <c r="AU74" i="12"/>
  <c r="P75" i="12"/>
  <c r="AE83" i="12"/>
  <c r="BJ82" i="12"/>
  <c r="BI84" i="12"/>
  <c r="AD85" i="12"/>
  <c r="AN81" i="12"/>
  <c r="I82" i="12"/>
  <c r="AY70" i="12"/>
  <c r="T71" i="12"/>
  <c r="AZ70" i="12"/>
  <c r="U71" i="12"/>
  <c r="AQ78" i="12"/>
  <c r="L79" i="12"/>
  <c r="BO79" i="12"/>
  <c r="AJ80" i="12"/>
  <c r="J82" i="12"/>
  <c r="AO81" i="12"/>
  <c r="Z93" i="12"/>
  <c r="BE92" i="12"/>
  <c r="BC66" i="12"/>
  <c r="X67" i="12"/>
  <c r="AM82" i="12"/>
  <c r="H83" i="12"/>
  <c r="AC85" i="12"/>
  <c r="BH84" i="12"/>
  <c r="M78" i="12"/>
  <c r="AR77" i="12"/>
  <c r="AL87" i="12"/>
  <c r="G88" i="12"/>
  <c r="R74" i="12"/>
  <c r="AW73" i="12"/>
  <c r="BD66" i="12"/>
  <c r="Y67" i="12"/>
  <c r="AV73" i="12"/>
  <c r="Q74" i="12"/>
  <c r="AA85" i="12"/>
  <c r="BF84" i="12"/>
  <c r="AS78" i="12"/>
  <c r="N79" i="12"/>
  <c r="BA68" i="12"/>
  <c r="V69" i="12"/>
  <c r="AP79" i="12"/>
  <c r="K80" i="12"/>
  <c r="AH82" i="12"/>
  <c r="BM81" i="12"/>
  <c r="AG82" i="12"/>
  <c r="BL81" i="12"/>
  <c r="AF84" i="12"/>
  <c r="BK83" i="12"/>
  <c r="BG85" i="12"/>
  <c r="AB86" i="12"/>
  <c r="S73" i="12" l="1"/>
  <c r="AX72" i="12"/>
  <c r="BN80" i="12"/>
  <c r="AI81" i="12"/>
  <c r="W69" i="12"/>
  <c r="BB68" i="12"/>
  <c r="J83" i="12"/>
  <c r="AO82" i="12"/>
  <c r="AU75" i="12"/>
  <c r="P76" i="12"/>
  <c r="R75" i="12"/>
  <c r="AW74" i="12"/>
  <c r="G89" i="12"/>
  <c r="AL88" i="12"/>
  <c r="BC67" i="12"/>
  <c r="X68" i="12"/>
  <c r="L80" i="12"/>
  <c r="AQ79" i="12"/>
  <c r="I83" i="12"/>
  <c r="AN82" i="12"/>
  <c r="AT76" i="12"/>
  <c r="O77" i="12"/>
  <c r="V70" i="12"/>
  <c r="BA69" i="12"/>
  <c r="AE84" i="12"/>
  <c r="BJ83" i="12"/>
  <c r="BO80" i="12"/>
  <c r="AJ81" i="12"/>
  <c r="BM82" i="12"/>
  <c r="AH83" i="12"/>
  <c r="AA86" i="12"/>
  <c r="BF85" i="12"/>
  <c r="H84" i="12"/>
  <c r="AM83" i="12"/>
  <c r="AP80" i="12"/>
  <c r="K81" i="12"/>
  <c r="AV74" i="12"/>
  <c r="Q75" i="12"/>
  <c r="U72" i="12"/>
  <c r="AZ71" i="12"/>
  <c r="AD86" i="12"/>
  <c r="BI85" i="12"/>
  <c r="Y68" i="12"/>
  <c r="BD67" i="12"/>
  <c r="BL82" i="12"/>
  <c r="AG83" i="12"/>
  <c r="BH85" i="12"/>
  <c r="AC86" i="12"/>
  <c r="N80" i="12"/>
  <c r="AS79" i="12"/>
  <c r="AY71" i="12"/>
  <c r="T72" i="12"/>
  <c r="AR78" i="12"/>
  <c r="M79" i="12"/>
  <c r="Z94" i="12"/>
  <c r="BE93" i="12"/>
  <c r="AF85" i="12"/>
  <c r="BK84" i="12"/>
  <c r="BG86" i="12"/>
  <c r="AB87" i="12"/>
  <c r="AX73" i="12" l="1"/>
  <c r="S74" i="12"/>
  <c r="AI82" i="12"/>
  <c r="BN81" i="12"/>
  <c r="W70" i="12"/>
  <c r="BB69" i="12"/>
  <c r="U73" i="12"/>
  <c r="AZ72" i="12"/>
  <c r="AR79" i="12"/>
  <c r="M80" i="12"/>
  <c r="AG84" i="12"/>
  <c r="BL83" i="12"/>
  <c r="Q76" i="12"/>
  <c r="AV75" i="12"/>
  <c r="P77" i="12"/>
  <c r="AU76" i="12"/>
  <c r="BI86" i="12"/>
  <c r="AD87" i="12"/>
  <c r="G90" i="12"/>
  <c r="AL89" i="12"/>
  <c r="AJ82" i="12"/>
  <c r="BO81" i="12"/>
  <c r="Z95" i="12"/>
  <c r="BE94" i="12"/>
  <c r="R76" i="12"/>
  <c r="AW75" i="12"/>
  <c r="BJ84" i="12"/>
  <c r="AE85" i="12"/>
  <c r="AQ80" i="12"/>
  <c r="L81" i="12"/>
  <c r="BM83" i="12"/>
  <c r="AH84" i="12"/>
  <c r="H85" i="12"/>
  <c r="AM84" i="12"/>
  <c r="AY72" i="12"/>
  <c r="T73" i="12"/>
  <c r="AP81" i="12"/>
  <c r="K82" i="12"/>
  <c r="X69" i="12"/>
  <c r="BC68" i="12"/>
  <c r="O78" i="12"/>
  <c r="AT77" i="12"/>
  <c r="N81" i="12"/>
  <c r="AS80" i="12"/>
  <c r="AC87" i="12"/>
  <c r="BH86" i="12"/>
  <c r="I84" i="12"/>
  <c r="AN83" i="12"/>
  <c r="Y69" i="12"/>
  <c r="BD68" i="12"/>
  <c r="AA87" i="12"/>
  <c r="BF86" i="12"/>
  <c r="BA70" i="12"/>
  <c r="V71" i="12"/>
  <c r="J84" i="12"/>
  <c r="AO83" i="12"/>
  <c r="AF86" i="12"/>
  <c r="BK85" i="12"/>
  <c r="BG87" i="12"/>
  <c r="AB88" i="12"/>
  <c r="AX74" i="12" l="1"/>
  <c r="S75" i="12"/>
  <c r="AI83" i="12"/>
  <c r="BN82" i="12"/>
  <c r="W71" i="12"/>
  <c r="BB70" i="12"/>
  <c r="AH85" i="12"/>
  <c r="BM84" i="12"/>
  <c r="AD88" i="12"/>
  <c r="BI87" i="12"/>
  <c r="AO84" i="12"/>
  <c r="J85" i="12"/>
  <c r="AN84" i="12"/>
  <c r="I85" i="12"/>
  <c r="X70" i="12"/>
  <c r="BC69" i="12"/>
  <c r="AW76" i="12"/>
  <c r="R77" i="12"/>
  <c r="BL84" i="12"/>
  <c r="AG85" i="12"/>
  <c r="AQ81" i="12"/>
  <c r="L82" i="12"/>
  <c r="M81" i="12"/>
  <c r="AR80" i="12"/>
  <c r="AC88" i="12"/>
  <c r="BH87" i="12"/>
  <c r="AY73" i="12"/>
  <c r="T74" i="12"/>
  <c r="AA88" i="12"/>
  <c r="BF87" i="12"/>
  <c r="AS81" i="12"/>
  <c r="N82" i="12"/>
  <c r="AJ83" i="12"/>
  <c r="BO82" i="12"/>
  <c r="AU77" i="12"/>
  <c r="P78" i="12"/>
  <c r="U74" i="12"/>
  <c r="AZ73" i="12"/>
  <c r="Z96" i="12"/>
  <c r="BE95" i="12"/>
  <c r="AE86" i="12"/>
  <c r="BJ85" i="12"/>
  <c r="V72" i="12"/>
  <c r="BA71" i="12"/>
  <c r="AP82" i="12"/>
  <c r="K83" i="12"/>
  <c r="BD69" i="12"/>
  <c r="Y70" i="12"/>
  <c r="O79" i="12"/>
  <c r="AT78" i="12"/>
  <c r="AM85" i="12"/>
  <c r="H86" i="12"/>
  <c r="G91" i="12"/>
  <c r="AL90" i="12"/>
  <c r="AV76" i="12"/>
  <c r="Q77" i="12"/>
  <c r="AF87" i="12"/>
  <c r="BK86" i="12"/>
  <c r="BG88" i="12"/>
  <c r="AB89" i="12"/>
  <c r="S76" i="12" l="1"/>
  <c r="AX75" i="12"/>
  <c r="AI84" i="12"/>
  <c r="BN83" i="12"/>
  <c r="W72" i="12"/>
  <c r="BB71" i="12"/>
  <c r="BD70" i="12"/>
  <c r="Y71" i="12"/>
  <c r="L83" i="12"/>
  <c r="AQ82" i="12"/>
  <c r="AA89" i="12"/>
  <c r="BF88" i="12"/>
  <c r="P79" i="12"/>
  <c r="AU78" i="12"/>
  <c r="AY74" i="12"/>
  <c r="T75" i="12"/>
  <c r="BL85" i="12"/>
  <c r="AG86" i="12"/>
  <c r="J86" i="12"/>
  <c r="AO85" i="12"/>
  <c r="AL91" i="12"/>
  <c r="G92" i="12"/>
  <c r="AM86" i="12"/>
  <c r="H87" i="12"/>
  <c r="K84" i="12"/>
  <c r="AP83" i="12"/>
  <c r="AW77" i="12"/>
  <c r="R78" i="12"/>
  <c r="AV77" i="12"/>
  <c r="Q78" i="12"/>
  <c r="I86" i="12"/>
  <c r="AN85" i="12"/>
  <c r="AZ74" i="12"/>
  <c r="U75" i="12"/>
  <c r="AE87" i="12"/>
  <c r="BJ86" i="12"/>
  <c r="BO83" i="12"/>
  <c r="AJ84" i="12"/>
  <c r="AC89" i="12"/>
  <c r="BH88" i="12"/>
  <c r="BI88" i="12"/>
  <c r="AD89" i="12"/>
  <c r="N83" i="12"/>
  <c r="AS82" i="12"/>
  <c r="O80" i="12"/>
  <c r="AT79" i="12"/>
  <c r="BA72" i="12"/>
  <c r="V73" i="12"/>
  <c r="Z97" i="12"/>
  <c r="BE96" i="12"/>
  <c r="AR81" i="12"/>
  <c r="M82" i="12"/>
  <c r="BC70" i="12"/>
  <c r="X71" i="12"/>
  <c r="AH86" i="12"/>
  <c r="BM85" i="12"/>
  <c r="BK87" i="12"/>
  <c r="AF88" i="12"/>
  <c r="BG89" i="12"/>
  <c r="AB90" i="12"/>
  <c r="S77" i="12" l="1"/>
  <c r="AX76" i="12"/>
  <c r="BN84" i="12"/>
  <c r="AI85" i="12"/>
  <c r="W73" i="12"/>
  <c r="BB72" i="12"/>
  <c r="BA73" i="12"/>
  <c r="V74" i="12"/>
  <c r="AC90" i="12"/>
  <c r="BH89" i="12"/>
  <c r="AO86" i="12"/>
  <c r="J87" i="12"/>
  <c r="BC71" i="12"/>
  <c r="X72" i="12"/>
  <c r="AM87" i="12"/>
  <c r="H88" i="12"/>
  <c r="AT80" i="12"/>
  <c r="O81" i="12"/>
  <c r="I87" i="12"/>
  <c r="AN86" i="12"/>
  <c r="AR82" i="12"/>
  <c r="M83" i="12"/>
  <c r="AV78" i="12"/>
  <c r="Q79" i="12"/>
  <c r="AY75" i="12"/>
  <c r="T76" i="12"/>
  <c r="K85" i="12"/>
  <c r="AP84" i="12"/>
  <c r="AA90" i="12"/>
  <c r="BF89" i="12"/>
  <c r="AS83" i="12"/>
  <c r="N84" i="12"/>
  <c r="BJ87" i="12"/>
  <c r="AE88" i="12"/>
  <c r="AQ83" i="12"/>
  <c r="L84" i="12"/>
  <c r="AH87" i="12"/>
  <c r="BM86" i="12"/>
  <c r="BO84" i="12"/>
  <c r="AJ85" i="12"/>
  <c r="AG87" i="12"/>
  <c r="BL86" i="12"/>
  <c r="AD90" i="12"/>
  <c r="BI89" i="12"/>
  <c r="U76" i="12"/>
  <c r="AZ75" i="12"/>
  <c r="AW78" i="12"/>
  <c r="R79" i="12"/>
  <c r="G93" i="12"/>
  <c r="AL92" i="12"/>
  <c r="BD71" i="12"/>
  <c r="Y72" i="12"/>
  <c r="Z98" i="12"/>
  <c r="BE97" i="12"/>
  <c r="P80" i="12"/>
  <c r="AU79" i="12"/>
  <c r="AF89" i="12"/>
  <c r="BK88" i="12"/>
  <c r="AB91" i="12"/>
  <c r="BG90" i="12"/>
  <c r="S78" i="12" l="1"/>
  <c r="AX77" i="12"/>
  <c r="AI86" i="12"/>
  <c r="BN85" i="12"/>
  <c r="W74" i="12"/>
  <c r="BB73" i="12"/>
  <c r="L85" i="12"/>
  <c r="AQ84" i="12"/>
  <c r="X73" i="12"/>
  <c r="BC72" i="12"/>
  <c r="P81" i="12"/>
  <c r="AU80" i="12"/>
  <c r="AA91" i="12"/>
  <c r="BF90" i="12"/>
  <c r="T77" i="12"/>
  <c r="AY76" i="12"/>
  <c r="AD91" i="12"/>
  <c r="BI90" i="12"/>
  <c r="BH90" i="12"/>
  <c r="AC91" i="12"/>
  <c r="AW79" i="12"/>
  <c r="R80" i="12"/>
  <c r="AR83" i="12"/>
  <c r="M84" i="12"/>
  <c r="Z99" i="12"/>
  <c r="BE98" i="12"/>
  <c r="AP85" i="12"/>
  <c r="K86" i="12"/>
  <c r="Y73" i="12"/>
  <c r="BD72" i="12"/>
  <c r="BJ88" i="12"/>
  <c r="AE89" i="12"/>
  <c r="AS84" i="12"/>
  <c r="N85" i="12"/>
  <c r="Q80" i="12"/>
  <c r="AV79" i="12"/>
  <c r="H89" i="12"/>
  <c r="AM88" i="12"/>
  <c r="BA74" i="12"/>
  <c r="V75" i="12"/>
  <c r="BO85" i="12"/>
  <c r="AJ86" i="12"/>
  <c r="J88" i="12"/>
  <c r="AO87" i="12"/>
  <c r="AZ76" i="12"/>
  <c r="U77" i="12"/>
  <c r="I88" i="12"/>
  <c r="AN87" i="12"/>
  <c r="O82" i="12"/>
  <c r="AT81" i="12"/>
  <c r="AL93" i="12"/>
  <c r="G94" i="12"/>
  <c r="BL87" i="12"/>
  <c r="AG88" i="12"/>
  <c r="BM87" i="12"/>
  <c r="AH88" i="12"/>
  <c r="AF90" i="12"/>
  <c r="BK89" i="12"/>
  <c r="AB92" i="12"/>
  <c r="BG91" i="12"/>
  <c r="AX78" i="12" l="1"/>
  <c r="S79" i="12"/>
  <c r="BN86" i="12"/>
  <c r="AI87" i="12"/>
  <c r="BB74" i="12"/>
  <c r="W75" i="12"/>
  <c r="AA92" i="12"/>
  <c r="BF91" i="12"/>
  <c r="U78" i="12"/>
  <c r="AZ77" i="12"/>
  <c r="AR84" i="12"/>
  <c r="M85" i="12"/>
  <c r="AY77" i="12"/>
  <c r="T78" i="12"/>
  <c r="R81" i="12"/>
  <c r="AW80" i="12"/>
  <c r="J89" i="12"/>
  <c r="AO88" i="12"/>
  <c r="H90" i="12"/>
  <c r="AM89" i="12"/>
  <c r="BD73" i="12"/>
  <c r="Y74" i="12"/>
  <c r="BC73" i="12"/>
  <c r="X74" i="12"/>
  <c r="BO86" i="12"/>
  <c r="AJ87" i="12"/>
  <c r="AD92" i="12"/>
  <c r="BI91" i="12"/>
  <c r="AE90" i="12"/>
  <c r="BJ89" i="12"/>
  <c r="G95" i="12"/>
  <c r="AL94" i="12"/>
  <c r="K87" i="12"/>
  <c r="AP86" i="12"/>
  <c r="AC92" i="12"/>
  <c r="BH91" i="12"/>
  <c r="AH89" i="12"/>
  <c r="BM88" i="12"/>
  <c r="N86" i="12"/>
  <c r="AS85" i="12"/>
  <c r="I89" i="12"/>
  <c r="AN88" i="12"/>
  <c r="Z100" i="12"/>
  <c r="BE99" i="12"/>
  <c r="BL88" i="12"/>
  <c r="AG89" i="12"/>
  <c r="BA75" i="12"/>
  <c r="V76" i="12"/>
  <c r="P82" i="12"/>
  <c r="AU81" i="12"/>
  <c r="O83" i="12"/>
  <c r="AT82" i="12"/>
  <c r="Q81" i="12"/>
  <c r="AV80" i="12"/>
  <c r="AQ85" i="12"/>
  <c r="L86" i="12"/>
  <c r="BK90" i="12"/>
  <c r="AF91" i="12"/>
  <c r="BG92" i="12"/>
  <c r="AB93" i="12"/>
  <c r="S80" i="12" l="1"/>
  <c r="AX79" i="12"/>
  <c r="AI88" i="12"/>
  <c r="BN87" i="12"/>
  <c r="BB75" i="12"/>
  <c r="W76" i="12"/>
  <c r="AQ86" i="12"/>
  <c r="L87" i="12"/>
  <c r="AY78" i="12"/>
  <c r="T79" i="12"/>
  <c r="AH90" i="12"/>
  <c r="BM89" i="12"/>
  <c r="M86" i="12"/>
  <c r="AR85" i="12"/>
  <c r="Z101" i="12"/>
  <c r="BE100" i="12"/>
  <c r="H91" i="12"/>
  <c r="AM90" i="12"/>
  <c r="AJ88" i="12"/>
  <c r="BO87" i="12"/>
  <c r="Q82" i="12"/>
  <c r="AV81" i="12"/>
  <c r="P83" i="12"/>
  <c r="AU82" i="12"/>
  <c r="I90" i="12"/>
  <c r="AN89" i="12"/>
  <c r="K88" i="12"/>
  <c r="AP87" i="12"/>
  <c r="AO89" i="12"/>
  <c r="J90" i="12"/>
  <c r="AZ78" i="12"/>
  <c r="U79" i="12"/>
  <c r="AG90" i="12"/>
  <c r="BL89" i="12"/>
  <c r="Y75" i="12"/>
  <c r="BD74" i="12"/>
  <c r="O84" i="12"/>
  <c r="AT83" i="12"/>
  <c r="BJ90" i="12"/>
  <c r="AE91" i="12"/>
  <c r="BH92" i="12"/>
  <c r="AC93" i="12"/>
  <c r="BA76" i="12"/>
  <c r="V77" i="12"/>
  <c r="X75" i="12"/>
  <c r="BC74" i="12"/>
  <c r="AD93" i="12"/>
  <c r="BI92" i="12"/>
  <c r="N87" i="12"/>
  <c r="AS86" i="12"/>
  <c r="G96" i="12"/>
  <c r="AL95" i="12"/>
  <c r="R82" i="12"/>
  <c r="AW81" i="12"/>
  <c r="AA93" i="12"/>
  <c r="BF92" i="12"/>
  <c r="AF92" i="12"/>
  <c r="BK91" i="12"/>
  <c r="BG93" i="12"/>
  <c r="AB94" i="12"/>
  <c r="AX80" i="12" l="1"/>
  <c r="S81" i="12"/>
  <c r="AI89" i="12"/>
  <c r="BN88" i="12"/>
  <c r="W77" i="12"/>
  <c r="BB76" i="12"/>
  <c r="Y76" i="12"/>
  <c r="BD75" i="12"/>
  <c r="R83" i="12"/>
  <c r="AW82" i="12"/>
  <c r="AN90" i="12"/>
  <c r="I91" i="12"/>
  <c r="BM90" i="12"/>
  <c r="AH91" i="12"/>
  <c r="BJ91" i="12"/>
  <c r="AE92" i="12"/>
  <c r="AZ79" i="12"/>
  <c r="U80" i="12"/>
  <c r="AY79" i="12"/>
  <c r="T80" i="12"/>
  <c r="AL96" i="12"/>
  <c r="G97" i="12"/>
  <c r="P84" i="12"/>
  <c r="AU83" i="12"/>
  <c r="Z102" i="12"/>
  <c r="BE101" i="12"/>
  <c r="V78" i="12"/>
  <c r="BA77" i="12"/>
  <c r="BO88" i="12"/>
  <c r="AJ89" i="12"/>
  <c r="J91" i="12"/>
  <c r="AO90" i="12"/>
  <c r="AQ87" i="12"/>
  <c r="L88" i="12"/>
  <c r="AA94" i="12"/>
  <c r="BF93" i="12"/>
  <c r="K89" i="12"/>
  <c r="AP88" i="12"/>
  <c r="BH93" i="12"/>
  <c r="AC94" i="12"/>
  <c r="AD94" i="12"/>
  <c r="BI93" i="12"/>
  <c r="AG91" i="12"/>
  <c r="BL90" i="12"/>
  <c r="H92" i="12"/>
  <c r="AM91" i="12"/>
  <c r="N88" i="12"/>
  <c r="AS87" i="12"/>
  <c r="BC75" i="12"/>
  <c r="X76" i="12"/>
  <c r="O85" i="12"/>
  <c r="AT84" i="12"/>
  <c r="AV82" i="12"/>
  <c r="Q83" i="12"/>
  <c r="AR86" i="12"/>
  <c r="M87" i="12"/>
  <c r="AF93" i="12"/>
  <c r="BK92" i="12"/>
  <c r="BG94" i="12"/>
  <c r="AB95" i="12"/>
  <c r="AX81" i="12" l="1"/>
  <c r="S82" i="12"/>
  <c r="AI90" i="12"/>
  <c r="BN89" i="12"/>
  <c r="W78" i="12"/>
  <c r="BB77" i="12"/>
  <c r="M88" i="12"/>
  <c r="AR87" i="12"/>
  <c r="Q84" i="12"/>
  <c r="AV83" i="12"/>
  <c r="AJ90" i="12"/>
  <c r="BO89" i="12"/>
  <c r="G98" i="12"/>
  <c r="AL97" i="12"/>
  <c r="O86" i="12"/>
  <c r="AT85" i="12"/>
  <c r="AG92" i="12"/>
  <c r="BL91" i="12"/>
  <c r="AA95" i="12"/>
  <c r="BF94" i="12"/>
  <c r="V79" i="12"/>
  <c r="BA78" i="12"/>
  <c r="AZ80" i="12"/>
  <c r="U81" i="12"/>
  <c r="J92" i="12"/>
  <c r="AO91" i="12"/>
  <c r="R84" i="12"/>
  <c r="AW83" i="12"/>
  <c r="AE93" i="12"/>
  <c r="BJ92" i="12"/>
  <c r="H93" i="12"/>
  <c r="AM92" i="12"/>
  <c r="X77" i="12"/>
  <c r="BC76" i="12"/>
  <c r="AQ88" i="12"/>
  <c r="L89" i="12"/>
  <c r="T81" i="12"/>
  <c r="AY80" i="12"/>
  <c r="AN91" i="12"/>
  <c r="I92" i="12"/>
  <c r="AC95" i="12"/>
  <c r="BH94" i="12"/>
  <c r="AS88" i="12"/>
  <c r="N89" i="12"/>
  <c r="P85" i="12"/>
  <c r="AU84" i="12"/>
  <c r="K90" i="12"/>
  <c r="AP89" i="12"/>
  <c r="BD76" i="12"/>
  <c r="Y77" i="12"/>
  <c r="BM91" i="12"/>
  <c r="AH92" i="12"/>
  <c r="AD95" i="12"/>
  <c r="BI94" i="12"/>
  <c r="Z103" i="12"/>
  <c r="BE102" i="12"/>
  <c r="AF94" i="12"/>
  <c r="BK93" i="12"/>
  <c r="AB96" i="12"/>
  <c r="BG95" i="12"/>
  <c r="AX82" i="12" l="1"/>
  <c r="S83" i="12"/>
  <c r="AI91" i="12"/>
  <c r="BN90" i="12"/>
  <c r="W79" i="12"/>
  <c r="BB78" i="12"/>
  <c r="Z104" i="12"/>
  <c r="BE103" i="12"/>
  <c r="X78" i="12"/>
  <c r="BC77" i="12"/>
  <c r="V80" i="12"/>
  <c r="BA79" i="12"/>
  <c r="AO92" i="12"/>
  <c r="J93" i="12"/>
  <c r="AS89" i="12"/>
  <c r="N90" i="12"/>
  <c r="U82" i="12"/>
  <c r="AZ81" i="12"/>
  <c r="AY81" i="12"/>
  <c r="T82" i="12"/>
  <c r="AM93" i="12"/>
  <c r="H94" i="12"/>
  <c r="AG93" i="12"/>
  <c r="BL92" i="12"/>
  <c r="Q85" i="12"/>
  <c r="AV84" i="12"/>
  <c r="AP90" i="12"/>
  <c r="K91" i="12"/>
  <c r="G99" i="12"/>
  <c r="AL98" i="12"/>
  <c r="AU85" i="12"/>
  <c r="P86" i="12"/>
  <c r="AA96" i="12"/>
  <c r="BF95" i="12"/>
  <c r="AH93" i="12"/>
  <c r="BM92" i="12"/>
  <c r="BD77" i="12"/>
  <c r="Y78" i="12"/>
  <c r="L90" i="12"/>
  <c r="AQ89" i="12"/>
  <c r="AW84" i="12"/>
  <c r="R85" i="12"/>
  <c r="I93" i="12"/>
  <c r="AN92" i="12"/>
  <c r="BI95" i="12"/>
  <c r="AD96" i="12"/>
  <c r="BO90" i="12"/>
  <c r="AJ91" i="12"/>
  <c r="AC96" i="12"/>
  <c r="BH95" i="12"/>
  <c r="AE94" i="12"/>
  <c r="BJ93" i="12"/>
  <c r="O87" i="12"/>
  <c r="AT86" i="12"/>
  <c r="M89" i="12"/>
  <c r="AR88" i="12"/>
  <c r="AF95" i="12"/>
  <c r="BK94" i="12"/>
  <c r="AB97" i="12"/>
  <c r="BG96" i="12"/>
  <c r="AX83" i="12" l="1"/>
  <c r="S84" i="12"/>
  <c r="BN91" i="12"/>
  <c r="AI92" i="12"/>
  <c r="BB79" i="12"/>
  <c r="W80" i="12"/>
  <c r="BH96" i="12"/>
  <c r="AC97" i="12"/>
  <c r="O88" i="12"/>
  <c r="AT87" i="12"/>
  <c r="U83" i="12"/>
  <c r="AZ82" i="12"/>
  <c r="AU86" i="12"/>
  <c r="P87" i="12"/>
  <c r="L91" i="12"/>
  <c r="AQ90" i="12"/>
  <c r="BL93" i="12"/>
  <c r="AG94" i="12"/>
  <c r="X79" i="12"/>
  <c r="BC78" i="12"/>
  <c r="AY82" i="12"/>
  <c r="T83" i="12"/>
  <c r="M90" i="12"/>
  <c r="AR89" i="12"/>
  <c r="BM93" i="12"/>
  <c r="AH94" i="12"/>
  <c r="BO91" i="12"/>
  <c r="AJ92" i="12"/>
  <c r="AA97" i="12"/>
  <c r="BF96" i="12"/>
  <c r="V81" i="12"/>
  <c r="BA80" i="12"/>
  <c r="AD97" i="12"/>
  <c r="BI96" i="12"/>
  <c r="AS90" i="12"/>
  <c r="N91" i="12"/>
  <c r="BD78" i="12"/>
  <c r="Y79" i="12"/>
  <c r="H95" i="12"/>
  <c r="AM94" i="12"/>
  <c r="AO93" i="12"/>
  <c r="J94" i="12"/>
  <c r="R86" i="12"/>
  <c r="AW85" i="12"/>
  <c r="K92" i="12"/>
  <c r="AP91" i="12"/>
  <c r="Q86" i="12"/>
  <c r="AV85" i="12"/>
  <c r="BJ94" i="12"/>
  <c r="AE95" i="12"/>
  <c r="AN93" i="12"/>
  <c r="I94" i="12"/>
  <c r="G100" i="12"/>
  <c r="AL99" i="12"/>
  <c r="Z105" i="12"/>
  <c r="BE104" i="12"/>
  <c r="BK95" i="12"/>
  <c r="AF96" i="12"/>
  <c r="BG97" i="12"/>
  <c r="AB98" i="12"/>
  <c r="AX84" i="12" l="1"/>
  <c r="S85" i="12"/>
  <c r="AI93" i="12"/>
  <c r="BN92" i="12"/>
  <c r="BB80" i="12"/>
  <c r="W81" i="12"/>
  <c r="AO94" i="12"/>
  <c r="J95" i="12"/>
  <c r="BL94" i="12"/>
  <c r="AG95" i="12"/>
  <c r="AV86" i="12"/>
  <c r="Q87" i="12"/>
  <c r="AL100" i="12"/>
  <c r="G101" i="12"/>
  <c r="BA81" i="12"/>
  <c r="V82" i="12"/>
  <c r="O89" i="12"/>
  <c r="AT88" i="12"/>
  <c r="Y80" i="12"/>
  <c r="BD79" i="12"/>
  <c r="T84" i="12"/>
  <c r="AY83" i="12"/>
  <c r="K93" i="12"/>
  <c r="AP92" i="12"/>
  <c r="AA98" i="12"/>
  <c r="BF97" i="12"/>
  <c r="H96" i="12"/>
  <c r="AM95" i="12"/>
  <c r="AQ91" i="12"/>
  <c r="L92" i="12"/>
  <c r="AN94" i="12"/>
  <c r="I95" i="12"/>
  <c r="AC98" i="12"/>
  <c r="BH97" i="12"/>
  <c r="AE96" i="12"/>
  <c r="BJ95" i="12"/>
  <c r="AS91" i="12"/>
  <c r="N92" i="12"/>
  <c r="BO92" i="12"/>
  <c r="AJ93" i="12"/>
  <c r="AH95" i="12"/>
  <c r="BM94" i="12"/>
  <c r="Z106" i="12"/>
  <c r="BE105" i="12"/>
  <c r="BI97" i="12"/>
  <c r="AD98" i="12"/>
  <c r="U84" i="12"/>
  <c r="AZ83" i="12"/>
  <c r="M91" i="12"/>
  <c r="AR90" i="12"/>
  <c r="AU87" i="12"/>
  <c r="P88" i="12"/>
  <c r="AW86" i="12"/>
  <c r="R87" i="12"/>
  <c r="BC79" i="12"/>
  <c r="X80" i="12"/>
  <c r="BK96" i="12"/>
  <c r="AF97" i="12"/>
  <c r="BG98" i="12"/>
  <c r="AB99" i="12"/>
  <c r="S86" i="12" l="1"/>
  <c r="AX85" i="12"/>
  <c r="BN93" i="12"/>
  <c r="AI94" i="12"/>
  <c r="W82" i="12"/>
  <c r="BB81" i="12"/>
  <c r="G102" i="12"/>
  <c r="AL101" i="12"/>
  <c r="AR91" i="12"/>
  <c r="M92" i="12"/>
  <c r="BJ96" i="12"/>
  <c r="AE97" i="12"/>
  <c r="AZ84" i="12"/>
  <c r="U85" i="12"/>
  <c r="BH98" i="12"/>
  <c r="AC99" i="12"/>
  <c r="AA99" i="12"/>
  <c r="BF98" i="12"/>
  <c r="AT89" i="12"/>
  <c r="O90" i="12"/>
  <c r="AQ92" i="12"/>
  <c r="L93" i="12"/>
  <c r="T85" i="12"/>
  <c r="AY84" i="12"/>
  <c r="AV87" i="12"/>
  <c r="Q88" i="12"/>
  <c r="BM95" i="12"/>
  <c r="AH96" i="12"/>
  <c r="Y81" i="12"/>
  <c r="BD80" i="12"/>
  <c r="P89" i="12"/>
  <c r="AU88" i="12"/>
  <c r="AD99" i="12"/>
  <c r="BI98" i="12"/>
  <c r="AJ94" i="12"/>
  <c r="BO93" i="12"/>
  <c r="I96" i="12"/>
  <c r="AN95" i="12"/>
  <c r="BA82" i="12"/>
  <c r="V83" i="12"/>
  <c r="AO95" i="12"/>
  <c r="J96" i="12"/>
  <c r="AS92" i="12"/>
  <c r="N93" i="12"/>
  <c r="Z107" i="12"/>
  <c r="BE106" i="12"/>
  <c r="BC80" i="12"/>
  <c r="X81" i="12"/>
  <c r="AM96" i="12"/>
  <c r="H97" i="12"/>
  <c r="AW87" i="12"/>
  <c r="R88" i="12"/>
  <c r="AG96" i="12"/>
  <c r="BL95" i="12"/>
  <c r="AP93" i="12"/>
  <c r="K94" i="12"/>
  <c r="AF98" i="12"/>
  <c r="BK97" i="12"/>
  <c r="AB100" i="12"/>
  <c r="BG99" i="12"/>
  <c r="AX86" i="12" l="1"/>
  <c r="S87" i="12"/>
  <c r="BN94" i="12"/>
  <c r="AI95" i="12"/>
  <c r="BB82" i="12"/>
  <c r="W83" i="12"/>
  <c r="AO96" i="12"/>
  <c r="J97" i="12"/>
  <c r="AT90" i="12"/>
  <c r="O91" i="12"/>
  <c r="AD100" i="12"/>
  <c r="BI99" i="12"/>
  <c r="BL96" i="12"/>
  <c r="AG97" i="12"/>
  <c r="P90" i="12"/>
  <c r="AU89" i="12"/>
  <c r="I97" i="12"/>
  <c r="AN96" i="12"/>
  <c r="T86" i="12"/>
  <c r="AY85" i="12"/>
  <c r="K95" i="12"/>
  <c r="AP94" i="12"/>
  <c r="BJ97" i="12"/>
  <c r="AE98" i="12"/>
  <c r="AV88" i="12"/>
  <c r="Q89" i="12"/>
  <c r="Z108" i="12"/>
  <c r="BE107" i="12"/>
  <c r="AA100" i="12"/>
  <c r="BF99" i="12"/>
  <c r="AS93" i="12"/>
  <c r="N94" i="12"/>
  <c r="AC100" i="12"/>
  <c r="BH99" i="12"/>
  <c r="AM97" i="12"/>
  <c r="H98" i="12"/>
  <c r="AQ93" i="12"/>
  <c r="L94" i="12"/>
  <c r="U86" i="12"/>
  <c r="AZ85" i="12"/>
  <c r="BC81" i="12"/>
  <c r="X82" i="12"/>
  <c r="BM96" i="12"/>
  <c r="AH97" i="12"/>
  <c r="BA83" i="12"/>
  <c r="V84" i="12"/>
  <c r="R89" i="12"/>
  <c r="AW88" i="12"/>
  <c r="AR92" i="12"/>
  <c r="M93" i="12"/>
  <c r="BO94" i="12"/>
  <c r="AJ95" i="12"/>
  <c r="BD81" i="12"/>
  <c r="Y82" i="12"/>
  <c r="AL102" i="12"/>
  <c r="G103" i="12"/>
  <c r="BK98" i="12"/>
  <c r="AF99" i="12"/>
  <c r="BG100" i="12"/>
  <c r="AB101" i="12"/>
  <c r="S88" i="12" l="1"/>
  <c r="AX87" i="12"/>
  <c r="BN95" i="12"/>
  <c r="AI96" i="12"/>
  <c r="BB83" i="12"/>
  <c r="W84" i="12"/>
  <c r="AL103" i="12"/>
  <c r="G104" i="12"/>
  <c r="AG98" i="12"/>
  <c r="BL97" i="12"/>
  <c r="U87" i="12"/>
  <c r="AZ86" i="12"/>
  <c r="I98" i="12"/>
  <c r="AN97" i="12"/>
  <c r="BD82" i="12"/>
  <c r="Y83" i="12"/>
  <c r="N95" i="12"/>
  <c r="AS94" i="12"/>
  <c r="BI100" i="12"/>
  <c r="AD101" i="12"/>
  <c r="BM97" i="12"/>
  <c r="AH98" i="12"/>
  <c r="AA101" i="12"/>
  <c r="BF100" i="12"/>
  <c r="AP95" i="12"/>
  <c r="K96" i="12"/>
  <c r="AC101" i="12"/>
  <c r="BH100" i="12"/>
  <c r="L95" i="12"/>
  <c r="AQ94" i="12"/>
  <c r="AR93" i="12"/>
  <c r="M94" i="12"/>
  <c r="X83" i="12"/>
  <c r="BC82" i="12"/>
  <c r="AM98" i="12"/>
  <c r="H99" i="12"/>
  <c r="AO97" i="12"/>
  <c r="J98" i="12"/>
  <c r="Q90" i="12"/>
  <c r="AV89" i="12"/>
  <c r="R90" i="12"/>
  <c r="AW89" i="12"/>
  <c r="V85" i="12"/>
  <c r="BA84" i="12"/>
  <c r="AE99" i="12"/>
  <c r="BJ98" i="12"/>
  <c r="BO95" i="12"/>
  <c r="AJ96" i="12"/>
  <c r="O92" i="12"/>
  <c r="AT91" i="12"/>
  <c r="Z109" i="12"/>
  <c r="BE108" i="12"/>
  <c r="T87" i="12"/>
  <c r="AY86" i="12"/>
  <c r="P91" i="12"/>
  <c r="AU90" i="12"/>
  <c r="AF100" i="12"/>
  <c r="BK99" i="12"/>
  <c r="AB102" i="12"/>
  <c r="BG101" i="12"/>
  <c r="AX88" i="12" l="1"/>
  <c r="S89" i="12"/>
  <c r="BN96" i="12"/>
  <c r="AI97" i="12"/>
  <c r="BB84" i="12"/>
  <c r="W85" i="12"/>
  <c r="M95" i="12"/>
  <c r="AR94" i="12"/>
  <c r="P92" i="12"/>
  <c r="AU91" i="12"/>
  <c r="I99" i="12"/>
  <c r="AN98" i="12"/>
  <c r="J99" i="12"/>
  <c r="AO98" i="12"/>
  <c r="T88" i="12"/>
  <c r="AY87" i="12"/>
  <c r="BJ99" i="12"/>
  <c r="AE100" i="12"/>
  <c r="AA102" i="12"/>
  <c r="BF101" i="12"/>
  <c r="U88" i="12"/>
  <c r="AZ87" i="12"/>
  <c r="AP96" i="12"/>
  <c r="K97" i="12"/>
  <c r="H100" i="12"/>
  <c r="AM99" i="12"/>
  <c r="Z110" i="12"/>
  <c r="BE109" i="12"/>
  <c r="BL98" i="12"/>
  <c r="AG99" i="12"/>
  <c r="BM98" i="12"/>
  <c r="AH99" i="12"/>
  <c r="BD83" i="12"/>
  <c r="Y84" i="12"/>
  <c r="AL104" i="12"/>
  <c r="G105" i="12"/>
  <c r="BO96" i="12"/>
  <c r="AJ97" i="12"/>
  <c r="BI101" i="12"/>
  <c r="AD102" i="12"/>
  <c r="AV90" i="12"/>
  <c r="Q91" i="12"/>
  <c r="V86" i="12"/>
  <c r="BA85" i="12"/>
  <c r="AQ95" i="12"/>
  <c r="L96" i="12"/>
  <c r="N96" i="12"/>
  <c r="AS95" i="12"/>
  <c r="AT92" i="12"/>
  <c r="O93" i="12"/>
  <c r="AW90" i="12"/>
  <c r="R91" i="12"/>
  <c r="BC83" i="12"/>
  <c r="X84" i="12"/>
  <c r="AC102" i="12"/>
  <c r="BH101" i="12"/>
  <c r="BK100" i="12"/>
  <c r="AF101" i="12"/>
  <c r="AB103" i="12"/>
  <c r="BG102" i="12"/>
  <c r="AX89" i="12" l="1"/>
  <c r="S90" i="12"/>
  <c r="AI98" i="12"/>
  <c r="BN97" i="12"/>
  <c r="BB85" i="12"/>
  <c r="W86" i="12"/>
  <c r="BM99" i="12"/>
  <c r="AH100" i="12"/>
  <c r="AM100" i="12"/>
  <c r="H101" i="12"/>
  <c r="AQ96" i="12"/>
  <c r="L97" i="12"/>
  <c r="AG100" i="12"/>
  <c r="BL99" i="12"/>
  <c r="AW91" i="12"/>
  <c r="R92" i="12"/>
  <c r="AL105" i="12"/>
  <c r="G106" i="12"/>
  <c r="BH102" i="12"/>
  <c r="AC103" i="12"/>
  <c r="AO99" i="12"/>
  <c r="J100" i="12"/>
  <c r="BO97" i="12"/>
  <c r="AJ98" i="12"/>
  <c r="K98" i="12"/>
  <c r="AP97" i="12"/>
  <c r="I100" i="12"/>
  <c r="AN99" i="12"/>
  <c r="V87" i="12"/>
  <c r="BA86" i="12"/>
  <c r="Z111" i="12"/>
  <c r="BE110" i="12"/>
  <c r="U89" i="12"/>
  <c r="AZ88" i="12"/>
  <c r="T89" i="12"/>
  <c r="AY88" i="12"/>
  <c r="AU92" i="12"/>
  <c r="P93" i="12"/>
  <c r="AD103" i="12"/>
  <c r="BI102" i="12"/>
  <c r="AS96" i="12"/>
  <c r="N97" i="12"/>
  <c r="AA103" i="12"/>
  <c r="BF102" i="12"/>
  <c r="X85" i="12"/>
  <c r="BC84" i="12"/>
  <c r="BJ100" i="12"/>
  <c r="AE101" i="12"/>
  <c r="AT93" i="12"/>
  <c r="O94" i="12"/>
  <c r="AV91" i="12"/>
  <c r="Q92" i="12"/>
  <c r="BD84" i="12"/>
  <c r="Y85" i="12"/>
  <c r="AR95" i="12"/>
  <c r="M96" i="12"/>
  <c r="AF102" i="12"/>
  <c r="BK101" i="12"/>
  <c r="BG103" i="12"/>
  <c r="AB104" i="12"/>
  <c r="S91" i="12" l="1"/>
  <c r="AX90" i="12"/>
  <c r="BN98" i="12"/>
  <c r="AI99" i="12"/>
  <c r="BB86" i="12"/>
  <c r="W87" i="12"/>
  <c r="Y86" i="12"/>
  <c r="BD85" i="12"/>
  <c r="P94" i="12"/>
  <c r="AU93" i="12"/>
  <c r="AG101" i="12"/>
  <c r="BL100" i="12"/>
  <c r="AV92" i="12"/>
  <c r="Q93" i="12"/>
  <c r="AA104" i="12"/>
  <c r="BF103" i="12"/>
  <c r="T90" i="12"/>
  <c r="AY89" i="12"/>
  <c r="I101" i="12"/>
  <c r="AN100" i="12"/>
  <c r="O95" i="12"/>
  <c r="AT94" i="12"/>
  <c r="N98" i="12"/>
  <c r="AS97" i="12"/>
  <c r="AL106" i="12"/>
  <c r="G107" i="12"/>
  <c r="H102" i="12"/>
  <c r="AM101" i="12"/>
  <c r="J101" i="12"/>
  <c r="AO100" i="12"/>
  <c r="BC85" i="12"/>
  <c r="X86" i="12"/>
  <c r="AC104" i="12"/>
  <c r="BH103" i="12"/>
  <c r="K99" i="12"/>
  <c r="AP98" i="12"/>
  <c r="BJ101" i="12"/>
  <c r="AE102" i="12"/>
  <c r="BO98" i="12"/>
  <c r="AJ99" i="12"/>
  <c r="R93" i="12"/>
  <c r="AW92" i="12"/>
  <c r="BM100" i="12"/>
  <c r="AH101" i="12"/>
  <c r="AR96" i="12"/>
  <c r="M97" i="12"/>
  <c r="V88" i="12"/>
  <c r="BA87" i="12"/>
  <c r="AQ97" i="12"/>
  <c r="L98" i="12"/>
  <c r="U90" i="12"/>
  <c r="AZ89" i="12"/>
  <c r="BI103" i="12"/>
  <c r="AD104" i="12"/>
  <c r="Z112" i="12"/>
  <c r="BE111" i="12"/>
  <c r="AF103" i="12"/>
  <c r="BK102" i="12"/>
  <c r="AB105" i="12"/>
  <c r="BG104" i="12"/>
  <c r="AX91" i="12" l="1"/>
  <c r="S92" i="12"/>
  <c r="BN99" i="12"/>
  <c r="AI100" i="12"/>
  <c r="BB87" i="12"/>
  <c r="W88" i="12"/>
  <c r="Q94" i="12"/>
  <c r="AV93" i="12"/>
  <c r="Z113" i="12"/>
  <c r="BE112" i="12"/>
  <c r="H103" i="12"/>
  <c r="AM102" i="12"/>
  <c r="BI104" i="12"/>
  <c r="AD105" i="12"/>
  <c r="I102" i="12"/>
  <c r="AN101" i="12"/>
  <c r="BL101" i="12"/>
  <c r="AG102" i="12"/>
  <c r="AH102" i="12"/>
  <c r="BM101" i="12"/>
  <c r="BC86" i="12"/>
  <c r="X87" i="12"/>
  <c r="AC105" i="12"/>
  <c r="BH104" i="12"/>
  <c r="M98" i="12"/>
  <c r="AR97" i="12"/>
  <c r="AZ90" i="12"/>
  <c r="U91" i="12"/>
  <c r="AS98" i="12"/>
  <c r="N99" i="12"/>
  <c r="T91" i="12"/>
  <c r="AY90" i="12"/>
  <c r="AQ98" i="12"/>
  <c r="L99" i="12"/>
  <c r="BO99" i="12"/>
  <c r="AJ100" i="12"/>
  <c r="V89" i="12"/>
  <c r="BA88" i="12"/>
  <c r="BJ102" i="12"/>
  <c r="AE103" i="12"/>
  <c r="AL107" i="12"/>
  <c r="G108" i="12"/>
  <c r="AU94" i="12"/>
  <c r="P95" i="12"/>
  <c r="AW93" i="12"/>
  <c r="R94" i="12"/>
  <c r="K100" i="12"/>
  <c r="AP99" i="12"/>
  <c r="J102" i="12"/>
  <c r="AO101" i="12"/>
  <c r="AT95" i="12"/>
  <c r="O96" i="12"/>
  <c r="AA105" i="12"/>
  <c r="BF104" i="12"/>
  <c r="Y87" i="12"/>
  <c r="BD86" i="12"/>
  <c r="BK103" i="12"/>
  <c r="AF104" i="12"/>
  <c r="BG105" i="12"/>
  <c r="AB106" i="12"/>
  <c r="AX92" i="12" l="1"/>
  <c r="S93" i="12"/>
  <c r="BN100" i="12"/>
  <c r="AI101" i="12"/>
  <c r="BB88" i="12"/>
  <c r="W89" i="12"/>
  <c r="AQ99" i="12"/>
  <c r="L100" i="12"/>
  <c r="AD106" i="12"/>
  <c r="BI105" i="12"/>
  <c r="AH103" i="12"/>
  <c r="BM102" i="12"/>
  <c r="AA106" i="12"/>
  <c r="BF105" i="12"/>
  <c r="V90" i="12"/>
  <c r="BA89" i="12"/>
  <c r="AY91" i="12"/>
  <c r="T92" i="12"/>
  <c r="AC106" i="12"/>
  <c r="BH105" i="12"/>
  <c r="AM103" i="12"/>
  <c r="H104" i="12"/>
  <c r="O97" i="12"/>
  <c r="AT96" i="12"/>
  <c r="P96" i="12"/>
  <c r="AU95" i="12"/>
  <c r="AS99" i="12"/>
  <c r="N100" i="12"/>
  <c r="BC87" i="12"/>
  <c r="X88" i="12"/>
  <c r="AE104" i="12"/>
  <c r="BJ103" i="12"/>
  <c r="AP100" i="12"/>
  <c r="K101" i="12"/>
  <c r="AR98" i="12"/>
  <c r="M99" i="12"/>
  <c r="Z114" i="12"/>
  <c r="BE113" i="12"/>
  <c r="AL108" i="12"/>
  <c r="G109" i="12"/>
  <c r="BO100" i="12"/>
  <c r="AJ101" i="12"/>
  <c r="AZ91" i="12"/>
  <c r="U92" i="12"/>
  <c r="Y88" i="12"/>
  <c r="BD87" i="12"/>
  <c r="AW94" i="12"/>
  <c r="R95" i="12"/>
  <c r="AG103" i="12"/>
  <c r="BL102" i="12"/>
  <c r="AN102" i="12"/>
  <c r="I103" i="12"/>
  <c r="J103" i="12"/>
  <c r="AO102" i="12"/>
  <c r="Q95" i="12"/>
  <c r="AV94" i="12"/>
  <c r="BK104" i="12"/>
  <c r="AF105" i="12"/>
  <c r="BG106" i="12"/>
  <c r="AB107" i="12"/>
  <c r="S94" i="12" l="1"/>
  <c r="AX93" i="12"/>
  <c r="AI102" i="12"/>
  <c r="BN101" i="12"/>
  <c r="BB89" i="12"/>
  <c r="W90" i="12"/>
  <c r="AZ92" i="12"/>
  <c r="U93" i="12"/>
  <c r="H105" i="12"/>
  <c r="AM104" i="12"/>
  <c r="AP101" i="12"/>
  <c r="K102" i="12"/>
  <c r="AC107" i="12"/>
  <c r="BH106" i="12"/>
  <c r="AH104" i="12"/>
  <c r="BM103" i="12"/>
  <c r="G110" i="12"/>
  <c r="AL109" i="12"/>
  <c r="AY92" i="12"/>
  <c r="T93" i="12"/>
  <c r="AS100" i="12"/>
  <c r="N101" i="12"/>
  <c r="AG104" i="12"/>
  <c r="BL103" i="12"/>
  <c r="AW95" i="12"/>
  <c r="R96" i="12"/>
  <c r="Y89" i="12"/>
  <c r="BD88" i="12"/>
  <c r="AE105" i="12"/>
  <c r="BJ104" i="12"/>
  <c r="AD107" i="12"/>
  <c r="BI106" i="12"/>
  <c r="AN103" i="12"/>
  <c r="I104" i="12"/>
  <c r="BC88" i="12"/>
  <c r="X89" i="12"/>
  <c r="AQ100" i="12"/>
  <c r="L101" i="12"/>
  <c r="AR99" i="12"/>
  <c r="M100" i="12"/>
  <c r="AV95" i="12"/>
  <c r="Q96" i="12"/>
  <c r="AA107" i="12"/>
  <c r="BF106" i="12"/>
  <c r="AJ102" i="12"/>
  <c r="BO101" i="12"/>
  <c r="J104" i="12"/>
  <c r="AO103" i="12"/>
  <c r="AU96" i="12"/>
  <c r="P97" i="12"/>
  <c r="Z115" i="12"/>
  <c r="BE114" i="12"/>
  <c r="O98" i="12"/>
  <c r="AT97" i="12"/>
  <c r="V91" i="12"/>
  <c r="BA90" i="12"/>
  <c r="AF106" i="12"/>
  <c r="BK105" i="12"/>
  <c r="BG107" i="12"/>
  <c r="AB108" i="12"/>
  <c r="S95" i="12" l="1"/>
  <c r="AX94" i="12"/>
  <c r="AI103" i="12"/>
  <c r="BN102" i="12"/>
  <c r="BB90" i="12"/>
  <c r="W91" i="12"/>
  <c r="I105" i="12"/>
  <c r="AN104" i="12"/>
  <c r="V92" i="12"/>
  <c r="BA91" i="12"/>
  <c r="AL110" i="12"/>
  <c r="G111" i="12"/>
  <c r="K103" i="12"/>
  <c r="AP102" i="12"/>
  <c r="AT98" i="12"/>
  <c r="O99" i="12"/>
  <c r="AJ103" i="12"/>
  <c r="BO102" i="12"/>
  <c r="BI107" i="12"/>
  <c r="AD108" i="12"/>
  <c r="AG105" i="12"/>
  <c r="BL104" i="12"/>
  <c r="BM104" i="12"/>
  <c r="AH105" i="12"/>
  <c r="BC89" i="12"/>
  <c r="X90" i="12"/>
  <c r="AS101" i="12"/>
  <c r="N102" i="12"/>
  <c r="R97" i="12"/>
  <c r="AW96" i="12"/>
  <c r="AA108" i="12"/>
  <c r="BF107" i="12"/>
  <c r="BJ105" i="12"/>
  <c r="AE106" i="12"/>
  <c r="AM105" i="12"/>
  <c r="H106" i="12"/>
  <c r="P98" i="12"/>
  <c r="AU97" i="12"/>
  <c r="Q97" i="12"/>
  <c r="AV96" i="12"/>
  <c r="AY93" i="12"/>
  <c r="T94" i="12"/>
  <c r="AZ93" i="12"/>
  <c r="U94" i="12"/>
  <c r="M101" i="12"/>
  <c r="AR100" i="12"/>
  <c r="AO104" i="12"/>
  <c r="J105" i="12"/>
  <c r="AQ101" i="12"/>
  <c r="L102" i="12"/>
  <c r="Z116" i="12"/>
  <c r="BE115" i="12"/>
  <c r="AC108" i="12"/>
  <c r="BH107" i="12"/>
  <c r="Y90" i="12"/>
  <c r="BD89" i="12"/>
  <c r="AF107" i="12"/>
  <c r="BK106" i="12"/>
  <c r="AB109" i="12"/>
  <c r="BG108" i="12"/>
  <c r="S96" i="12" l="1"/>
  <c r="AX95" i="12"/>
  <c r="BN103" i="12"/>
  <c r="AI104" i="12"/>
  <c r="BB91" i="12"/>
  <c r="W92" i="12"/>
  <c r="J106" i="12"/>
  <c r="AO105" i="12"/>
  <c r="Y91" i="12"/>
  <c r="BD90" i="12"/>
  <c r="R98" i="12"/>
  <c r="AW97" i="12"/>
  <c r="BJ106" i="12"/>
  <c r="AE107" i="12"/>
  <c r="AS102" i="12"/>
  <c r="N103" i="12"/>
  <c r="BH108" i="12"/>
  <c r="AC109" i="12"/>
  <c r="M102" i="12"/>
  <c r="AR101" i="12"/>
  <c r="U95" i="12"/>
  <c r="AZ94" i="12"/>
  <c r="X91" i="12"/>
  <c r="BC90" i="12"/>
  <c r="H107" i="12"/>
  <c r="AM106" i="12"/>
  <c r="AG106" i="12"/>
  <c r="BL105" i="12"/>
  <c r="BI108" i="12"/>
  <c r="AD109" i="12"/>
  <c r="AA109" i="12"/>
  <c r="BF108" i="12"/>
  <c r="V93" i="12"/>
  <c r="BA92" i="12"/>
  <c r="L103" i="12"/>
  <c r="AQ102" i="12"/>
  <c r="AH106" i="12"/>
  <c r="BM105" i="12"/>
  <c r="O100" i="12"/>
  <c r="AT99" i="12"/>
  <c r="T95" i="12"/>
  <c r="AY94" i="12"/>
  <c r="AP103" i="12"/>
  <c r="K104" i="12"/>
  <c r="AL111" i="12"/>
  <c r="G112" i="12"/>
  <c r="Z117" i="12"/>
  <c r="BE116" i="12"/>
  <c r="Q98" i="12"/>
  <c r="AV97" i="12"/>
  <c r="AJ104" i="12"/>
  <c r="BO103" i="12"/>
  <c r="AU98" i="12"/>
  <c r="P99" i="12"/>
  <c r="I106" i="12"/>
  <c r="AN105" i="12"/>
  <c r="AF108" i="12"/>
  <c r="BK107" i="12"/>
  <c r="AB110" i="12"/>
  <c r="BG109" i="12"/>
  <c r="S97" i="12" l="1"/>
  <c r="AX96" i="12"/>
  <c r="BN104" i="12"/>
  <c r="AI105" i="12"/>
  <c r="W93" i="12"/>
  <c r="BB92" i="12"/>
  <c r="K105" i="12"/>
  <c r="AP104" i="12"/>
  <c r="BL106" i="12"/>
  <c r="AG107" i="12"/>
  <c r="AV98" i="12"/>
  <c r="Q99" i="12"/>
  <c r="T96" i="12"/>
  <c r="AY95" i="12"/>
  <c r="V94" i="12"/>
  <c r="BA93" i="12"/>
  <c r="H108" i="12"/>
  <c r="AM107" i="12"/>
  <c r="M103" i="12"/>
  <c r="AR102" i="12"/>
  <c r="R99" i="12"/>
  <c r="AW98" i="12"/>
  <c r="P100" i="12"/>
  <c r="AU99" i="12"/>
  <c r="AC110" i="12"/>
  <c r="BH109" i="12"/>
  <c r="BJ107" i="12"/>
  <c r="AE108" i="12"/>
  <c r="BO104" i="12"/>
  <c r="AJ105" i="12"/>
  <c r="O101" i="12"/>
  <c r="AT100" i="12"/>
  <c r="BC91" i="12"/>
  <c r="X92" i="12"/>
  <c r="AL112" i="12"/>
  <c r="G113" i="12"/>
  <c r="BI109" i="12"/>
  <c r="AD110" i="12"/>
  <c r="AS103" i="12"/>
  <c r="N104" i="12"/>
  <c r="AN106" i="12"/>
  <c r="I107" i="12"/>
  <c r="L104" i="12"/>
  <c r="AQ103" i="12"/>
  <c r="Z118" i="12"/>
  <c r="BE117" i="12"/>
  <c r="AA110" i="12"/>
  <c r="BF109" i="12"/>
  <c r="Y92" i="12"/>
  <c r="BD91" i="12"/>
  <c r="BM106" i="12"/>
  <c r="AH107" i="12"/>
  <c r="AZ95" i="12"/>
  <c r="U96" i="12"/>
  <c r="J107" i="12"/>
  <c r="AO106" i="12"/>
  <c r="AF109" i="12"/>
  <c r="BK108" i="12"/>
  <c r="BG110" i="12"/>
  <c r="AB111" i="12"/>
  <c r="AX97" i="12" l="1"/>
  <c r="S98" i="12"/>
  <c r="AI106" i="12"/>
  <c r="BN105" i="12"/>
  <c r="BB93" i="12"/>
  <c r="W94" i="12"/>
  <c r="BC92" i="12"/>
  <c r="X93" i="12"/>
  <c r="AV99" i="12"/>
  <c r="Q100" i="12"/>
  <c r="J108" i="12"/>
  <c r="AO107" i="12"/>
  <c r="BI110" i="12"/>
  <c r="AD111" i="12"/>
  <c r="Z119" i="12"/>
  <c r="BE118" i="12"/>
  <c r="O102" i="12"/>
  <c r="AT101" i="12"/>
  <c r="AC111" i="12"/>
  <c r="BH110" i="12"/>
  <c r="AM108" i="12"/>
  <c r="H109" i="12"/>
  <c r="BM107" i="12"/>
  <c r="AH108" i="12"/>
  <c r="G114" i="12"/>
  <c r="AL113" i="12"/>
  <c r="N105" i="12"/>
  <c r="AS104" i="12"/>
  <c r="AE109" i="12"/>
  <c r="BJ108" i="12"/>
  <c r="M104" i="12"/>
  <c r="AR103" i="12"/>
  <c r="AZ96" i="12"/>
  <c r="U97" i="12"/>
  <c r="BL107" i="12"/>
  <c r="AG108" i="12"/>
  <c r="P101" i="12"/>
  <c r="AU100" i="12"/>
  <c r="I108" i="12"/>
  <c r="AN107" i="12"/>
  <c r="AJ106" i="12"/>
  <c r="BO105" i="12"/>
  <c r="AA111" i="12"/>
  <c r="BF110" i="12"/>
  <c r="AQ104" i="12"/>
  <c r="L105" i="12"/>
  <c r="BA94" i="12"/>
  <c r="V95" i="12"/>
  <c r="Y93" i="12"/>
  <c r="BD92" i="12"/>
  <c r="AW99" i="12"/>
  <c r="R100" i="12"/>
  <c r="AY96" i="12"/>
  <c r="T97" i="12"/>
  <c r="AP105" i="12"/>
  <c r="K106" i="12"/>
  <c r="AF110" i="12"/>
  <c r="BK109" i="12"/>
  <c r="AB112" i="12"/>
  <c r="BG111" i="12"/>
  <c r="S99" i="12" l="1"/>
  <c r="AX98" i="12"/>
  <c r="BN106" i="12"/>
  <c r="AI107" i="12"/>
  <c r="BB94" i="12"/>
  <c r="W95" i="12"/>
  <c r="V96" i="12"/>
  <c r="BA95" i="12"/>
  <c r="H110" i="12"/>
  <c r="AM109" i="12"/>
  <c r="BH111" i="12"/>
  <c r="AC112" i="12"/>
  <c r="AO108" i="12"/>
  <c r="J109" i="12"/>
  <c r="R101" i="12"/>
  <c r="AW100" i="12"/>
  <c r="AQ105" i="12"/>
  <c r="L106" i="12"/>
  <c r="Q101" i="12"/>
  <c r="AV100" i="12"/>
  <c r="K107" i="12"/>
  <c r="AP106" i="12"/>
  <c r="AG109" i="12"/>
  <c r="BL108" i="12"/>
  <c r="AD112" i="12"/>
  <c r="BI111" i="12"/>
  <c r="AJ107" i="12"/>
  <c r="BO106" i="12"/>
  <c r="AY97" i="12"/>
  <c r="T98" i="12"/>
  <c r="U98" i="12"/>
  <c r="AZ97" i="12"/>
  <c r="M105" i="12"/>
  <c r="AR104" i="12"/>
  <c r="BM108" i="12"/>
  <c r="AH109" i="12"/>
  <c r="BC93" i="12"/>
  <c r="X94" i="12"/>
  <c r="AS105" i="12"/>
  <c r="N106" i="12"/>
  <c r="I109" i="12"/>
  <c r="AN108" i="12"/>
  <c r="G115" i="12"/>
  <c r="AL114" i="12"/>
  <c r="AT102" i="12"/>
  <c r="O103" i="12"/>
  <c r="Y94" i="12"/>
  <c r="BD93" i="12"/>
  <c r="AA112" i="12"/>
  <c r="BF111" i="12"/>
  <c r="P102" i="12"/>
  <c r="AU101" i="12"/>
  <c r="BJ109" i="12"/>
  <c r="AE110" i="12"/>
  <c r="Z120" i="12"/>
  <c r="BE119" i="12"/>
  <c r="AF111" i="12"/>
  <c r="BK110" i="12"/>
  <c r="AB113" i="12"/>
  <c r="BG112" i="12"/>
  <c r="S100" i="12" l="1"/>
  <c r="AX99" i="12"/>
  <c r="AI108" i="12"/>
  <c r="BN107" i="12"/>
  <c r="BB95" i="12"/>
  <c r="W96" i="12"/>
  <c r="BM109" i="12"/>
  <c r="AH110" i="12"/>
  <c r="AC113" i="12"/>
  <c r="BH112" i="12"/>
  <c r="BD94" i="12"/>
  <c r="Y95" i="12"/>
  <c r="AV101" i="12"/>
  <c r="Q102" i="12"/>
  <c r="M106" i="12"/>
  <c r="AR105" i="12"/>
  <c r="AD113" i="12"/>
  <c r="BI112" i="12"/>
  <c r="N107" i="12"/>
  <c r="AS106" i="12"/>
  <c r="Z121" i="12"/>
  <c r="BE120" i="12"/>
  <c r="AE111" i="12"/>
  <c r="BJ110" i="12"/>
  <c r="L107" i="12"/>
  <c r="AQ106" i="12"/>
  <c r="G116" i="12"/>
  <c r="AL115" i="12"/>
  <c r="AZ98" i="12"/>
  <c r="U99" i="12"/>
  <c r="AM110" i="12"/>
  <c r="H111" i="12"/>
  <c r="X95" i="12"/>
  <c r="BC94" i="12"/>
  <c r="T99" i="12"/>
  <c r="AY98" i="12"/>
  <c r="AO109" i="12"/>
  <c r="J110" i="12"/>
  <c r="BO107" i="12"/>
  <c r="AJ108" i="12"/>
  <c r="O104" i="12"/>
  <c r="AT103" i="12"/>
  <c r="P103" i="12"/>
  <c r="AU102" i="12"/>
  <c r="AG110" i="12"/>
  <c r="BL109" i="12"/>
  <c r="AW101" i="12"/>
  <c r="R102" i="12"/>
  <c r="AA113" i="12"/>
  <c r="BF112" i="12"/>
  <c r="I110" i="12"/>
  <c r="AN109" i="12"/>
  <c r="K108" i="12"/>
  <c r="AP107" i="12"/>
  <c r="V97" i="12"/>
  <c r="BA96" i="12"/>
  <c r="AF112" i="12"/>
  <c r="BK111" i="12"/>
  <c r="AB114" i="12"/>
  <c r="BG113" i="12"/>
  <c r="AX100" i="12" l="1"/>
  <c r="S101" i="12"/>
  <c r="BN108" i="12"/>
  <c r="AI109" i="12"/>
  <c r="BB96" i="12"/>
  <c r="W97" i="12"/>
  <c r="H112" i="12"/>
  <c r="AM111" i="12"/>
  <c r="AV102" i="12"/>
  <c r="Q103" i="12"/>
  <c r="AE112" i="12"/>
  <c r="BJ111" i="12"/>
  <c r="AZ99" i="12"/>
  <c r="U100" i="12"/>
  <c r="AP108" i="12"/>
  <c r="K109" i="12"/>
  <c r="BL110" i="12"/>
  <c r="AG111" i="12"/>
  <c r="Z122" i="12"/>
  <c r="BE121" i="12"/>
  <c r="AR106" i="12"/>
  <c r="M107" i="12"/>
  <c r="BO108" i="12"/>
  <c r="AJ109" i="12"/>
  <c r="AD114" i="12"/>
  <c r="BI113" i="12"/>
  <c r="Y96" i="12"/>
  <c r="BD95" i="12"/>
  <c r="I111" i="12"/>
  <c r="AN110" i="12"/>
  <c r="AU103" i="12"/>
  <c r="P104" i="12"/>
  <c r="G117" i="12"/>
  <c r="AL116" i="12"/>
  <c r="AC114" i="12"/>
  <c r="BH113" i="12"/>
  <c r="BM110" i="12"/>
  <c r="AH111" i="12"/>
  <c r="AW102" i="12"/>
  <c r="R103" i="12"/>
  <c r="V98" i="12"/>
  <c r="BA97" i="12"/>
  <c r="AO110" i="12"/>
  <c r="J111" i="12"/>
  <c r="T100" i="12"/>
  <c r="AY99" i="12"/>
  <c r="AA114" i="12"/>
  <c r="BF113" i="12"/>
  <c r="O105" i="12"/>
  <c r="AT104" i="12"/>
  <c r="BC95" i="12"/>
  <c r="X96" i="12"/>
  <c r="AQ107" i="12"/>
  <c r="L108" i="12"/>
  <c r="N108" i="12"/>
  <c r="AS107" i="12"/>
  <c r="AF113" i="12"/>
  <c r="BK112" i="12"/>
  <c r="AB115" i="12"/>
  <c r="BG114" i="12"/>
  <c r="AX101" i="12" l="1"/>
  <c r="S102" i="12"/>
  <c r="AI110" i="12"/>
  <c r="BN109" i="12"/>
  <c r="BB97" i="12"/>
  <c r="W98" i="12"/>
  <c r="AZ100" i="12"/>
  <c r="U101" i="12"/>
  <c r="AL117" i="12"/>
  <c r="G118" i="12"/>
  <c r="BI114" i="12"/>
  <c r="AD115" i="12"/>
  <c r="AW103" i="12"/>
  <c r="R104" i="12"/>
  <c r="BO109" i="12"/>
  <c r="AJ110" i="12"/>
  <c r="AS108" i="12"/>
  <c r="N109" i="12"/>
  <c r="AA115" i="12"/>
  <c r="BF114" i="12"/>
  <c r="Z123" i="12"/>
  <c r="BE122" i="12"/>
  <c r="AE113" i="12"/>
  <c r="BJ112" i="12"/>
  <c r="AQ108" i="12"/>
  <c r="L109" i="12"/>
  <c r="BM111" i="12"/>
  <c r="AH112" i="12"/>
  <c r="BL111" i="12"/>
  <c r="AG112" i="12"/>
  <c r="AV103" i="12"/>
  <c r="Q104" i="12"/>
  <c r="AR107" i="12"/>
  <c r="M108" i="12"/>
  <c r="O106" i="12"/>
  <c r="AT105" i="12"/>
  <c r="AU104" i="12"/>
  <c r="P105" i="12"/>
  <c r="T101" i="12"/>
  <c r="AY100" i="12"/>
  <c r="I112" i="12"/>
  <c r="AN111" i="12"/>
  <c r="BC96" i="12"/>
  <c r="X97" i="12"/>
  <c r="AO111" i="12"/>
  <c r="J112" i="12"/>
  <c r="AP109" i="12"/>
  <c r="K110" i="12"/>
  <c r="BA98" i="12"/>
  <c r="V99" i="12"/>
  <c r="BH114" i="12"/>
  <c r="AC115" i="12"/>
  <c r="Y97" i="12"/>
  <c r="BD96" i="12"/>
  <c r="AM112" i="12"/>
  <c r="H113" i="12"/>
  <c r="AF114" i="12"/>
  <c r="BK113" i="12"/>
  <c r="AB116" i="12"/>
  <c r="BG115" i="12"/>
  <c r="S103" i="12" l="1"/>
  <c r="AX102" i="12"/>
  <c r="AI111" i="12"/>
  <c r="BN110" i="12"/>
  <c r="BB98" i="12"/>
  <c r="W99" i="12"/>
  <c r="BC97" i="12"/>
  <c r="X98" i="12"/>
  <c r="AD116" i="12"/>
  <c r="BI115" i="12"/>
  <c r="AT106" i="12"/>
  <c r="O107" i="12"/>
  <c r="N110" i="12"/>
  <c r="AS109" i="12"/>
  <c r="Y98" i="12"/>
  <c r="BD97" i="12"/>
  <c r="I113" i="12"/>
  <c r="AN112" i="12"/>
  <c r="BH115" i="12"/>
  <c r="AC116" i="12"/>
  <c r="Q105" i="12"/>
  <c r="AV104" i="12"/>
  <c r="AJ111" i="12"/>
  <c r="BO110" i="12"/>
  <c r="H114" i="12"/>
  <c r="AM113" i="12"/>
  <c r="AA116" i="12"/>
  <c r="BF115" i="12"/>
  <c r="K111" i="12"/>
  <c r="AP110" i="12"/>
  <c r="AQ109" i="12"/>
  <c r="L110" i="12"/>
  <c r="T102" i="12"/>
  <c r="AY101" i="12"/>
  <c r="AE114" i="12"/>
  <c r="BJ113" i="12"/>
  <c r="J113" i="12"/>
  <c r="AO112" i="12"/>
  <c r="AU105" i="12"/>
  <c r="P106" i="12"/>
  <c r="BL112" i="12"/>
  <c r="AG113" i="12"/>
  <c r="R105" i="12"/>
  <c r="AW104" i="12"/>
  <c r="AZ101" i="12"/>
  <c r="U102" i="12"/>
  <c r="BA99" i="12"/>
  <c r="V100" i="12"/>
  <c r="AH113" i="12"/>
  <c r="BM112" i="12"/>
  <c r="AR108" i="12"/>
  <c r="M109" i="12"/>
  <c r="G119" i="12"/>
  <c r="AL118" i="12"/>
  <c r="Z124" i="12"/>
  <c r="BE123" i="12"/>
  <c r="BK114" i="12"/>
  <c r="AF115" i="12"/>
  <c r="BG116" i="12"/>
  <c r="AB117" i="12"/>
  <c r="S104" i="12" l="1"/>
  <c r="AX103" i="12"/>
  <c r="BN111" i="12"/>
  <c r="AI112" i="12"/>
  <c r="BB99" i="12"/>
  <c r="W100" i="12"/>
  <c r="BL113" i="12"/>
  <c r="AG114" i="12"/>
  <c r="Z125" i="12"/>
  <c r="BE124" i="12"/>
  <c r="AY102" i="12"/>
  <c r="T103" i="12"/>
  <c r="AS110" i="12"/>
  <c r="N111" i="12"/>
  <c r="P107" i="12"/>
  <c r="AU106" i="12"/>
  <c r="AQ110" i="12"/>
  <c r="L111" i="12"/>
  <c r="AT107" i="12"/>
  <c r="O108" i="12"/>
  <c r="AZ102" i="12"/>
  <c r="U103" i="12"/>
  <c r="AH114" i="12"/>
  <c r="BM113" i="12"/>
  <c r="H115" i="12"/>
  <c r="AM114" i="12"/>
  <c r="K112" i="12"/>
  <c r="AP111" i="12"/>
  <c r="AD117" i="12"/>
  <c r="BI116" i="12"/>
  <c r="AR109" i="12"/>
  <c r="M110" i="12"/>
  <c r="X99" i="12"/>
  <c r="BC98" i="12"/>
  <c r="V101" i="12"/>
  <c r="BA100" i="12"/>
  <c r="AC117" i="12"/>
  <c r="BH116" i="12"/>
  <c r="G120" i="12"/>
  <c r="AL119" i="12"/>
  <c r="AO113" i="12"/>
  <c r="J114" i="12"/>
  <c r="AJ112" i="12"/>
  <c r="BO111" i="12"/>
  <c r="I114" i="12"/>
  <c r="AN113" i="12"/>
  <c r="AW105" i="12"/>
  <c r="R106" i="12"/>
  <c r="BJ114" i="12"/>
  <c r="AE115" i="12"/>
  <c r="AA117" i="12"/>
  <c r="BF116" i="12"/>
  <c r="Q106" i="12"/>
  <c r="AV105" i="12"/>
  <c r="Y99" i="12"/>
  <c r="BD98" i="12"/>
  <c r="BK115" i="12"/>
  <c r="AF116" i="12"/>
  <c r="BG117" i="12"/>
  <c r="AB118" i="12"/>
  <c r="S105" i="12" l="1"/>
  <c r="AX104" i="12"/>
  <c r="BN112" i="12"/>
  <c r="AI113" i="12"/>
  <c r="W101" i="12"/>
  <c r="BB100" i="12"/>
  <c r="AS111" i="12"/>
  <c r="N112" i="12"/>
  <c r="Y100" i="12"/>
  <c r="BD99" i="12"/>
  <c r="BC99" i="12"/>
  <c r="X100" i="12"/>
  <c r="Q107" i="12"/>
  <c r="AV106" i="12"/>
  <c r="I115" i="12"/>
  <c r="AN114" i="12"/>
  <c r="AC118" i="12"/>
  <c r="BH117" i="12"/>
  <c r="H116" i="12"/>
  <c r="AM115" i="12"/>
  <c r="AQ111" i="12"/>
  <c r="L112" i="12"/>
  <c r="G121" i="12"/>
  <c r="AL120" i="12"/>
  <c r="AT108" i="12"/>
  <c r="O109" i="12"/>
  <c r="AJ113" i="12"/>
  <c r="BO112" i="12"/>
  <c r="BI117" i="12"/>
  <c r="AD118" i="12"/>
  <c r="Z126" i="12"/>
  <c r="BE125" i="12"/>
  <c r="AE116" i="12"/>
  <c r="BJ115" i="12"/>
  <c r="J115" i="12"/>
  <c r="AO114" i="12"/>
  <c r="U104" i="12"/>
  <c r="AZ103" i="12"/>
  <c r="AG115" i="12"/>
  <c r="BL114" i="12"/>
  <c r="AW106" i="12"/>
  <c r="R107" i="12"/>
  <c r="M111" i="12"/>
  <c r="AR110" i="12"/>
  <c r="AY103" i="12"/>
  <c r="T104" i="12"/>
  <c r="AA118" i="12"/>
  <c r="BF117" i="12"/>
  <c r="BA101" i="12"/>
  <c r="V102" i="12"/>
  <c r="BM114" i="12"/>
  <c r="AH115" i="12"/>
  <c r="K113" i="12"/>
  <c r="AP112" i="12"/>
  <c r="AU107" i="12"/>
  <c r="P108" i="12"/>
  <c r="BK116" i="12"/>
  <c r="AF117" i="12"/>
  <c r="AB119" i="12"/>
  <c r="BG118" i="12"/>
  <c r="S106" i="12" l="1"/>
  <c r="AX105" i="12"/>
  <c r="BN113" i="12"/>
  <c r="AI114" i="12"/>
  <c r="BB101" i="12"/>
  <c r="W102" i="12"/>
  <c r="AU108" i="12"/>
  <c r="P109" i="12"/>
  <c r="T105" i="12"/>
  <c r="AY104" i="12"/>
  <c r="K114" i="12"/>
  <c r="AP113" i="12"/>
  <c r="AG116" i="12"/>
  <c r="BL115" i="12"/>
  <c r="BJ116" i="12"/>
  <c r="AE117" i="12"/>
  <c r="H117" i="12"/>
  <c r="AM116" i="12"/>
  <c r="AH116" i="12"/>
  <c r="BM115" i="12"/>
  <c r="AW107" i="12"/>
  <c r="R108" i="12"/>
  <c r="AA119" i="12"/>
  <c r="BF118" i="12"/>
  <c r="AJ114" i="12"/>
  <c r="BO113" i="12"/>
  <c r="AT109" i="12"/>
  <c r="O110" i="12"/>
  <c r="AZ104" i="12"/>
  <c r="U105" i="12"/>
  <c r="AC119" i="12"/>
  <c r="BH118" i="12"/>
  <c r="V103" i="12"/>
  <c r="BA102" i="12"/>
  <c r="BI118" i="12"/>
  <c r="AD119" i="12"/>
  <c r="AS112" i="12"/>
  <c r="N113" i="12"/>
  <c r="L113" i="12"/>
  <c r="AQ112" i="12"/>
  <c r="AO115" i="12"/>
  <c r="J116" i="12"/>
  <c r="Q108" i="12"/>
  <c r="AV107" i="12"/>
  <c r="BC100" i="12"/>
  <c r="X101" i="12"/>
  <c r="M112" i="12"/>
  <c r="AR111" i="12"/>
  <c r="Z127" i="12"/>
  <c r="BE126" i="12"/>
  <c r="Y101" i="12"/>
  <c r="BD100" i="12"/>
  <c r="G122" i="12"/>
  <c r="AL121" i="12"/>
  <c r="I116" i="12"/>
  <c r="AN115" i="12"/>
  <c r="AF118" i="12"/>
  <c r="BK117" i="12"/>
  <c r="AB120" i="12"/>
  <c r="BG119" i="12"/>
  <c r="S107" i="12" l="1"/>
  <c r="AX106" i="12"/>
  <c r="BN114" i="12"/>
  <c r="AI115" i="12"/>
  <c r="BB102" i="12"/>
  <c r="W103" i="12"/>
  <c r="J117" i="12"/>
  <c r="AO116" i="12"/>
  <c r="U106" i="12"/>
  <c r="AZ105" i="12"/>
  <c r="AN116" i="12"/>
  <c r="I117" i="12"/>
  <c r="AL122" i="12"/>
  <c r="G123" i="12"/>
  <c r="M113" i="12"/>
  <c r="AR112" i="12"/>
  <c r="AQ113" i="12"/>
  <c r="L114" i="12"/>
  <c r="V104" i="12"/>
  <c r="BA103" i="12"/>
  <c r="BM116" i="12"/>
  <c r="AH117" i="12"/>
  <c r="K115" i="12"/>
  <c r="AP114" i="12"/>
  <c r="X102" i="12"/>
  <c r="BC101" i="12"/>
  <c r="N114" i="12"/>
  <c r="AS113" i="12"/>
  <c r="AW108" i="12"/>
  <c r="R109" i="12"/>
  <c r="Z128" i="12"/>
  <c r="BE127" i="12"/>
  <c r="BH119" i="12"/>
  <c r="AC120" i="12"/>
  <c r="AY105" i="12"/>
  <c r="T106" i="12"/>
  <c r="BI119" i="12"/>
  <c r="AD120" i="12"/>
  <c r="BJ117" i="12"/>
  <c r="AE118" i="12"/>
  <c r="P110" i="12"/>
  <c r="AU109" i="12"/>
  <c r="BL116" i="12"/>
  <c r="AG117" i="12"/>
  <c r="AT110" i="12"/>
  <c r="O111" i="12"/>
  <c r="BO114" i="12"/>
  <c r="AJ115" i="12"/>
  <c r="AM117" i="12"/>
  <c r="H118" i="12"/>
  <c r="Y102" i="12"/>
  <c r="BD101" i="12"/>
  <c r="AV108" i="12"/>
  <c r="Q109" i="12"/>
  <c r="AA120" i="12"/>
  <c r="BF119" i="12"/>
  <c r="BK118" i="12"/>
  <c r="AF119" i="12"/>
  <c r="AB121" i="12"/>
  <c r="BG120" i="12"/>
  <c r="S108" i="12" l="1"/>
  <c r="AX107" i="12"/>
  <c r="BN115" i="12"/>
  <c r="AI116" i="12"/>
  <c r="BB103" i="12"/>
  <c r="W104" i="12"/>
  <c r="AM118" i="12"/>
  <c r="H119" i="12"/>
  <c r="G124" i="12"/>
  <c r="AL123" i="12"/>
  <c r="AS114" i="12"/>
  <c r="N115" i="12"/>
  <c r="AN117" i="12"/>
  <c r="I118" i="12"/>
  <c r="AU110" i="12"/>
  <c r="P111" i="12"/>
  <c r="X103" i="12"/>
  <c r="BC102" i="12"/>
  <c r="AE119" i="12"/>
  <c r="BJ118" i="12"/>
  <c r="Z129" i="12"/>
  <c r="BE128" i="12"/>
  <c r="U107" i="12"/>
  <c r="AZ106" i="12"/>
  <c r="T107" i="12"/>
  <c r="AY106" i="12"/>
  <c r="AA121" i="12"/>
  <c r="BF120" i="12"/>
  <c r="BO115" i="12"/>
  <c r="AJ116" i="12"/>
  <c r="O112" i="12"/>
  <c r="AT111" i="12"/>
  <c r="BL117" i="12"/>
  <c r="AG118" i="12"/>
  <c r="BI120" i="12"/>
  <c r="AD121" i="12"/>
  <c r="R110" i="12"/>
  <c r="AW109" i="12"/>
  <c r="AH118" i="12"/>
  <c r="BM117" i="12"/>
  <c r="AC121" i="12"/>
  <c r="BH120" i="12"/>
  <c r="V105" i="12"/>
  <c r="BA104" i="12"/>
  <c r="AV109" i="12"/>
  <c r="Q110" i="12"/>
  <c r="AQ114" i="12"/>
  <c r="L115" i="12"/>
  <c r="Y103" i="12"/>
  <c r="BD102" i="12"/>
  <c r="K116" i="12"/>
  <c r="AP115" i="12"/>
  <c r="M114" i="12"/>
  <c r="AR113" i="12"/>
  <c r="J118" i="12"/>
  <c r="AO117" i="12"/>
  <c r="BK119" i="12"/>
  <c r="AF120" i="12"/>
  <c r="AB122" i="12"/>
  <c r="BG121" i="12"/>
  <c r="AX108" i="12" l="1"/>
  <c r="S109" i="12"/>
  <c r="AI117" i="12"/>
  <c r="BN116" i="12"/>
  <c r="BB104" i="12"/>
  <c r="W105" i="12"/>
  <c r="AN118" i="12"/>
  <c r="I119" i="12"/>
  <c r="BL118" i="12"/>
  <c r="AG119" i="12"/>
  <c r="N116" i="12"/>
  <c r="AS115" i="12"/>
  <c r="M115" i="12"/>
  <c r="AR114" i="12"/>
  <c r="BJ119" i="12"/>
  <c r="AE120" i="12"/>
  <c r="K117" i="12"/>
  <c r="AP116" i="12"/>
  <c r="V106" i="12"/>
  <c r="BA105" i="12"/>
  <c r="AH119" i="12"/>
  <c r="BM118" i="12"/>
  <c r="T108" i="12"/>
  <c r="AY107" i="12"/>
  <c r="BC103" i="12"/>
  <c r="X104" i="12"/>
  <c r="G125" i="12"/>
  <c r="AL124" i="12"/>
  <c r="L116" i="12"/>
  <c r="AQ115" i="12"/>
  <c r="BO116" i="12"/>
  <c r="AJ117" i="12"/>
  <c r="Q111" i="12"/>
  <c r="AV110" i="12"/>
  <c r="AA122" i="12"/>
  <c r="BF121" i="12"/>
  <c r="AU111" i="12"/>
  <c r="P112" i="12"/>
  <c r="H120" i="12"/>
  <c r="AM119" i="12"/>
  <c r="BI121" i="12"/>
  <c r="AD122" i="12"/>
  <c r="AO118" i="12"/>
  <c r="J119" i="12"/>
  <c r="Z130" i="12"/>
  <c r="BE129" i="12"/>
  <c r="Y104" i="12"/>
  <c r="BD103" i="12"/>
  <c r="AC122" i="12"/>
  <c r="BH121" i="12"/>
  <c r="R111" i="12"/>
  <c r="AW110" i="12"/>
  <c r="O113" i="12"/>
  <c r="AT112" i="12"/>
  <c r="U108" i="12"/>
  <c r="AZ107" i="12"/>
  <c r="BK120" i="12"/>
  <c r="AF121" i="12"/>
  <c r="BG122" i="12"/>
  <c r="AB123" i="12"/>
  <c r="S110" i="12" l="1"/>
  <c r="AX109" i="12"/>
  <c r="AI118" i="12"/>
  <c r="BN117" i="12"/>
  <c r="BB105" i="12"/>
  <c r="W106" i="12"/>
  <c r="BD104" i="12"/>
  <c r="Y105" i="12"/>
  <c r="AL125" i="12"/>
  <c r="G126" i="12"/>
  <c r="X105" i="12"/>
  <c r="BC104" i="12"/>
  <c r="H121" i="12"/>
  <c r="AM120" i="12"/>
  <c r="K118" i="12"/>
  <c r="AP117" i="12"/>
  <c r="AJ118" i="12"/>
  <c r="BO117" i="12"/>
  <c r="AW111" i="12"/>
  <c r="R112" i="12"/>
  <c r="Z131" i="12"/>
  <c r="BE130" i="12"/>
  <c r="T109" i="12"/>
  <c r="AY108" i="12"/>
  <c r="AD123" i="12"/>
  <c r="BI122" i="12"/>
  <c r="U109" i="12"/>
  <c r="AZ108" i="12"/>
  <c r="AV111" i="12"/>
  <c r="Q112" i="12"/>
  <c r="M116" i="12"/>
  <c r="AR115" i="12"/>
  <c r="AT113" i="12"/>
  <c r="O114" i="12"/>
  <c r="N117" i="12"/>
  <c r="AS116" i="12"/>
  <c r="P113" i="12"/>
  <c r="AU112" i="12"/>
  <c r="AG120" i="12"/>
  <c r="BL119" i="12"/>
  <c r="J120" i="12"/>
  <c r="AO119" i="12"/>
  <c r="AE121" i="12"/>
  <c r="BJ120" i="12"/>
  <c r="I120" i="12"/>
  <c r="AN119" i="12"/>
  <c r="V107" i="12"/>
  <c r="BA106" i="12"/>
  <c r="AC123" i="12"/>
  <c r="BH122" i="12"/>
  <c r="AA123" i="12"/>
  <c r="BF122" i="12"/>
  <c r="AQ116" i="12"/>
  <c r="L117" i="12"/>
  <c r="BM119" i="12"/>
  <c r="AH120" i="12"/>
  <c r="AF122" i="12"/>
  <c r="BK121" i="12"/>
  <c r="AB124" i="12"/>
  <c r="BG123" i="12"/>
  <c r="AX110" i="12" l="1"/>
  <c r="S111" i="12"/>
  <c r="AI119" i="12"/>
  <c r="BN118" i="12"/>
  <c r="W107" i="12"/>
  <c r="BB106" i="12"/>
  <c r="Q113" i="12"/>
  <c r="AV112" i="12"/>
  <c r="N118" i="12"/>
  <c r="AS117" i="12"/>
  <c r="AM121" i="12"/>
  <c r="H122" i="12"/>
  <c r="O115" i="12"/>
  <c r="AT114" i="12"/>
  <c r="AA124" i="12"/>
  <c r="BF123" i="12"/>
  <c r="V108" i="12"/>
  <c r="BA107" i="12"/>
  <c r="BL120" i="12"/>
  <c r="AG121" i="12"/>
  <c r="AD124" i="12"/>
  <c r="BI123" i="12"/>
  <c r="BO118" i="12"/>
  <c r="AJ119" i="12"/>
  <c r="L118" i="12"/>
  <c r="AQ117" i="12"/>
  <c r="J121" i="12"/>
  <c r="AO120" i="12"/>
  <c r="BC105" i="12"/>
  <c r="X106" i="12"/>
  <c r="AL126" i="12"/>
  <c r="G127" i="12"/>
  <c r="Y106" i="12"/>
  <c r="BD105" i="12"/>
  <c r="AH121" i="12"/>
  <c r="BM120" i="12"/>
  <c r="BJ121" i="12"/>
  <c r="AE122" i="12"/>
  <c r="Z132" i="12"/>
  <c r="BE131" i="12"/>
  <c r="R113" i="12"/>
  <c r="AW112" i="12"/>
  <c r="U110" i="12"/>
  <c r="AZ109" i="12"/>
  <c r="BH123" i="12"/>
  <c r="AC124" i="12"/>
  <c r="AN120" i="12"/>
  <c r="I121" i="12"/>
  <c r="AU113" i="12"/>
  <c r="P114" i="12"/>
  <c r="AR116" i="12"/>
  <c r="M117" i="12"/>
  <c r="AY109" i="12"/>
  <c r="T110" i="12"/>
  <c r="AP118" i="12"/>
  <c r="K119" i="12"/>
  <c r="AF123" i="12"/>
  <c r="BK122" i="12"/>
  <c r="BG124" i="12"/>
  <c r="AB125" i="12"/>
  <c r="S112" i="12" l="1"/>
  <c r="AX111" i="12"/>
  <c r="AI120" i="12"/>
  <c r="BN119" i="12"/>
  <c r="BB107" i="12"/>
  <c r="W108" i="12"/>
  <c r="AQ118" i="12"/>
  <c r="L119" i="12"/>
  <c r="T111" i="12"/>
  <c r="AY110" i="12"/>
  <c r="AL127" i="12"/>
  <c r="G128" i="12"/>
  <c r="AS118" i="12"/>
  <c r="N119" i="12"/>
  <c r="AZ110" i="12"/>
  <c r="U111" i="12"/>
  <c r="BI124" i="12"/>
  <c r="AD125" i="12"/>
  <c r="AA125" i="12"/>
  <c r="BF124" i="12"/>
  <c r="Q114" i="12"/>
  <c r="AV113" i="12"/>
  <c r="I122" i="12"/>
  <c r="AN121" i="12"/>
  <c r="BL121" i="12"/>
  <c r="AG122" i="12"/>
  <c r="AW113" i="12"/>
  <c r="R114" i="12"/>
  <c r="BH124" i="12"/>
  <c r="AC125" i="12"/>
  <c r="AJ120" i="12"/>
  <c r="BO119" i="12"/>
  <c r="BA108" i="12"/>
  <c r="V109" i="12"/>
  <c r="M118" i="12"/>
  <c r="AR117" i="12"/>
  <c r="X107" i="12"/>
  <c r="BC106" i="12"/>
  <c r="P115" i="12"/>
  <c r="AU114" i="12"/>
  <c r="AP119" i="12"/>
  <c r="K120" i="12"/>
  <c r="AM122" i="12"/>
  <c r="H123" i="12"/>
  <c r="Y107" i="12"/>
  <c r="BD106" i="12"/>
  <c r="Z133" i="12"/>
  <c r="BE132" i="12"/>
  <c r="BJ122" i="12"/>
  <c r="AE123" i="12"/>
  <c r="BM121" i="12"/>
  <c r="AH122" i="12"/>
  <c r="J122" i="12"/>
  <c r="AO121" i="12"/>
  <c r="O116" i="12"/>
  <c r="AT115" i="12"/>
  <c r="BK123" i="12"/>
  <c r="AF124" i="12"/>
  <c r="AB126" i="12"/>
  <c r="BG125" i="12"/>
  <c r="AX112" i="12" l="1"/>
  <c r="S113" i="12"/>
  <c r="AI121" i="12"/>
  <c r="BN120" i="12"/>
  <c r="BB108" i="12"/>
  <c r="W109" i="12"/>
  <c r="AS119" i="12"/>
  <c r="N120" i="12"/>
  <c r="AT116" i="12"/>
  <c r="O117" i="12"/>
  <c r="X108" i="12"/>
  <c r="BC107" i="12"/>
  <c r="G129" i="12"/>
  <c r="AL128" i="12"/>
  <c r="M119" i="12"/>
  <c r="AR118" i="12"/>
  <c r="V110" i="12"/>
  <c r="BA109" i="12"/>
  <c r="BL122" i="12"/>
  <c r="AG123" i="12"/>
  <c r="AO122" i="12"/>
  <c r="J123" i="12"/>
  <c r="Y108" i="12"/>
  <c r="BD107" i="12"/>
  <c r="T112" i="12"/>
  <c r="AY111" i="12"/>
  <c r="BJ123" i="12"/>
  <c r="AE124" i="12"/>
  <c r="AC126" i="12"/>
  <c r="BH125" i="12"/>
  <c r="BM122" i="12"/>
  <c r="AH123" i="12"/>
  <c r="AM123" i="12"/>
  <c r="H124" i="12"/>
  <c r="AZ111" i="12"/>
  <c r="U112" i="12"/>
  <c r="AQ119" i="12"/>
  <c r="L120" i="12"/>
  <c r="K121" i="12"/>
  <c r="AP120" i="12"/>
  <c r="AV114" i="12"/>
  <c r="Q115" i="12"/>
  <c r="AW114" i="12"/>
  <c r="R115" i="12"/>
  <c r="Z134" i="12"/>
  <c r="BE133" i="12"/>
  <c r="AA126" i="12"/>
  <c r="BF125" i="12"/>
  <c r="BI125" i="12"/>
  <c r="AD126" i="12"/>
  <c r="P116" i="12"/>
  <c r="AU115" i="12"/>
  <c r="BO120" i="12"/>
  <c r="AJ121" i="12"/>
  <c r="I123" i="12"/>
  <c r="AN122" i="12"/>
  <c r="BK124" i="12"/>
  <c r="AF125" i="12"/>
  <c r="AB127" i="12"/>
  <c r="BG126" i="12"/>
  <c r="S114" i="12" l="1"/>
  <c r="AX113" i="12"/>
  <c r="AI122" i="12"/>
  <c r="BN121" i="12"/>
  <c r="BB109" i="12"/>
  <c r="W110" i="12"/>
  <c r="AV115" i="12"/>
  <c r="Q116" i="12"/>
  <c r="BL123" i="12"/>
  <c r="AG124" i="12"/>
  <c r="I124" i="12"/>
  <c r="AN123" i="12"/>
  <c r="AL129" i="12"/>
  <c r="G130" i="12"/>
  <c r="AJ122" i="12"/>
  <c r="BO121" i="12"/>
  <c r="AH124" i="12"/>
  <c r="BM123" i="12"/>
  <c r="BC108" i="12"/>
  <c r="X109" i="12"/>
  <c r="AU116" i="12"/>
  <c r="P117" i="12"/>
  <c r="AC127" i="12"/>
  <c r="BH126" i="12"/>
  <c r="Y109" i="12"/>
  <c r="BD108" i="12"/>
  <c r="AR119" i="12"/>
  <c r="M120" i="12"/>
  <c r="AA127" i="12"/>
  <c r="BF126" i="12"/>
  <c r="T113" i="12"/>
  <c r="AY112" i="12"/>
  <c r="Z135" i="12"/>
  <c r="BE134" i="12"/>
  <c r="AW115" i="12"/>
  <c r="R116" i="12"/>
  <c r="O118" i="12"/>
  <c r="AT117" i="12"/>
  <c r="BI126" i="12"/>
  <c r="AD127" i="12"/>
  <c r="U113" i="12"/>
  <c r="AZ112" i="12"/>
  <c r="BJ124" i="12"/>
  <c r="AE125" i="12"/>
  <c r="AO123" i="12"/>
  <c r="J124" i="12"/>
  <c r="AS120" i="12"/>
  <c r="N121" i="12"/>
  <c r="AM124" i="12"/>
  <c r="H125" i="12"/>
  <c r="K122" i="12"/>
  <c r="AP121" i="12"/>
  <c r="V111" i="12"/>
  <c r="BA110" i="12"/>
  <c r="AQ120" i="12"/>
  <c r="L121" i="12"/>
  <c r="BK125" i="12"/>
  <c r="AF126" i="12"/>
  <c r="AB128" i="12"/>
  <c r="BG127" i="12"/>
  <c r="S115" i="12" l="1"/>
  <c r="AX114" i="12"/>
  <c r="BN122" i="12"/>
  <c r="AI123" i="12"/>
  <c r="BB110" i="12"/>
  <c r="W111" i="12"/>
  <c r="AL130" i="12"/>
  <c r="G131" i="12"/>
  <c r="O119" i="12"/>
  <c r="AT118" i="12"/>
  <c r="BC109" i="12"/>
  <c r="X110" i="12"/>
  <c r="V112" i="12"/>
  <c r="BA111" i="12"/>
  <c r="Z136" i="12"/>
  <c r="BE135" i="12"/>
  <c r="Y110" i="12"/>
  <c r="BD109" i="12"/>
  <c r="AH125" i="12"/>
  <c r="BM124" i="12"/>
  <c r="AA128" i="12"/>
  <c r="BF127" i="12"/>
  <c r="AQ121" i="12"/>
  <c r="L122" i="12"/>
  <c r="AR120" i="12"/>
  <c r="M121" i="12"/>
  <c r="AZ113" i="12"/>
  <c r="U114" i="12"/>
  <c r="BL124" i="12"/>
  <c r="AG125" i="12"/>
  <c r="J125" i="12"/>
  <c r="AO124" i="12"/>
  <c r="AD128" i="12"/>
  <c r="BI127" i="12"/>
  <c r="Q117" i="12"/>
  <c r="AV116" i="12"/>
  <c r="BJ125" i="12"/>
  <c r="AE126" i="12"/>
  <c r="P118" i="12"/>
  <c r="AU117" i="12"/>
  <c r="AM125" i="12"/>
  <c r="H126" i="12"/>
  <c r="R117" i="12"/>
  <c r="AW116" i="12"/>
  <c r="I125" i="12"/>
  <c r="AN124" i="12"/>
  <c r="AS121" i="12"/>
  <c r="N122" i="12"/>
  <c r="AP122" i="12"/>
  <c r="K123" i="12"/>
  <c r="T114" i="12"/>
  <c r="AY113" i="12"/>
  <c r="AC128" i="12"/>
  <c r="BH127" i="12"/>
  <c r="AJ123" i="12"/>
  <c r="BO122" i="12"/>
  <c r="BK126" i="12"/>
  <c r="AF127" i="12"/>
  <c r="BG128" i="12"/>
  <c r="AB129" i="12"/>
  <c r="S116" i="12" l="1"/>
  <c r="AX115" i="12"/>
  <c r="AI124" i="12"/>
  <c r="BN123" i="12"/>
  <c r="W112" i="12"/>
  <c r="BB111" i="12"/>
  <c r="AS122" i="12"/>
  <c r="N123" i="12"/>
  <c r="L123" i="12"/>
  <c r="AQ122" i="12"/>
  <c r="BO123" i="12"/>
  <c r="AJ124" i="12"/>
  <c r="J126" i="12"/>
  <c r="AO125" i="12"/>
  <c r="BJ126" i="12"/>
  <c r="AE127" i="12"/>
  <c r="O120" i="12"/>
  <c r="AT119" i="12"/>
  <c r="AZ114" i="12"/>
  <c r="U115" i="12"/>
  <c r="T115" i="12"/>
  <c r="AY114" i="12"/>
  <c r="R118" i="12"/>
  <c r="AW117" i="12"/>
  <c r="Q118" i="12"/>
  <c r="AV117" i="12"/>
  <c r="AG126" i="12"/>
  <c r="BL125" i="12"/>
  <c r="AC129" i="12"/>
  <c r="BH128" i="12"/>
  <c r="Z137" i="12"/>
  <c r="BE136" i="12"/>
  <c r="AP123" i="12"/>
  <c r="K124" i="12"/>
  <c r="H127" i="12"/>
  <c r="AM126" i="12"/>
  <c r="AR121" i="12"/>
  <c r="M122" i="12"/>
  <c r="G132" i="12"/>
  <c r="AL131" i="12"/>
  <c r="BC110" i="12"/>
  <c r="X111" i="12"/>
  <c r="P119" i="12"/>
  <c r="AU118" i="12"/>
  <c r="Y111" i="12"/>
  <c r="BD110" i="12"/>
  <c r="I126" i="12"/>
  <c r="AN125" i="12"/>
  <c r="AA129" i="12"/>
  <c r="BF128" i="12"/>
  <c r="BI128" i="12"/>
  <c r="AD129" i="12"/>
  <c r="BM125" i="12"/>
  <c r="AH126" i="12"/>
  <c r="BA112" i="12"/>
  <c r="V113" i="12"/>
  <c r="BK127" i="12"/>
  <c r="AF128" i="12"/>
  <c r="AB130" i="12"/>
  <c r="BG129" i="12"/>
  <c r="S117" i="12" l="1"/>
  <c r="AX116" i="12"/>
  <c r="AI125" i="12"/>
  <c r="BN124" i="12"/>
  <c r="BB112" i="12"/>
  <c r="W113" i="12"/>
  <c r="V114" i="12"/>
  <c r="BA113" i="12"/>
  <c r="Z138" i="12"/>
  <c r="BE137" i="12"/>
  <c r="J127" i="12"/>
  <c r="AO126" i="12"/>
  <c r="AH127" i="12"/>
  <c r="BM126" i="12"/>
  <c r="AJ125" i="12"/>
  <c r="BO124" i="12"/>
  <c r="Q119" i="12"/>
  <c r="AV118" i="12"/>
  <c r="AU119" i="12"/>
  <c r="P120" i="12"/>
  <c r="H128" i="12"/>
  <c r="AM127" i="12"/>
  <c r="BL126" i="12"/>
  <c r="AG127" i="12"/>
  <c r="R119" i="12"/>
  <c r="AW118" i="12"/>
  <c r="AT120" i="12"/>
  <c r="O121" i="12"/>
  <c r="L124" i="12"/>
  <c r="AQ123" i="12"/>
  <c r="AN126" i="12"/>
  <c r="I127" i="12"/>
  <c r="M123" i="12"/>
  <c r="AR122" i="12"/>
  <c r="U116" i="12"/>
  <c r="AZ115" i="12"/>
  <c r="BH129" i="12"/>
  <c r="AC130" i="12"/>
  <c r="X112" i="12"/>
  <c r="BC111" i="12"/>
  <c r="AP124" i="12"/>
  <c r="K125" i="12"/>
  <c r="BJ127" i="12"/>
  <c r="AE128" i="12"/>
  <c r="N124" i="12"/>
  <c r="AS123" i="12"/>
  <c r="AL132" i="12"/>
  <c r="G133" i="12"/>
  <c r="Y112" i="12"/>
  <c r="BD111" i="12"/>
  <c r="BI129" i="12"/>
  <c r="AD130" i="12"/>
  <c r="AA130" i="12"/>
  <c r="BF129" i="12"/>
  <c r="T116" i="12"/>
  <c r="AY115" i="12"/>
  <c r="AF129" i="12"/>
  <c r="BK128" i="12"/>
  <c r="AB131" i="12"/>
  <c r="BG130" i="12"/>
  <c r="S118" i="12" l="1"/>
  <c r="AX117" i="12"/>
  <c r="AI126" i="12"/>
  <c r="BN125" i="12"/>
  <c r="W114" i="12"/>
  <c r="BB113" i="12"/>
  <c r="BJ128" i="12"/>
  <c r="AE129" i="12"/>
  <c r="AQ124" i="12"/>
  <c r="L125" i="12"/>
  <c r="K126" i="12"/>
  <c r="AP125" i="12"/>
  <c r="AU120" i="12"/>
  <c r="P121" i="12"/>
  <c r="AA131" i="12"/>
  <c r="BF130" i="12"/>
  <c r="X113" i="12"/>
  <c r="BC112" i="12"/>
  <c r="AW119" i="12"/>
  <c r="R120" i="12"/>
  <c r="Q120" i="12"/>
  <c r="AV119" i="12"/>
  <c r="Z139" i="12"/>
  <c r="BE138" i="12"/>
  <c r="Y113" i="12"/>
  <c r="BD112" i="12"/>
  <c r="H129" i="12"/>
  <c r="AM128" i="12"/>
  <c r="AR123" i="12"/>
  <c r="M124" i="12"/>
  <c r="J128" i="12"/>
  <c r="AO127" i="12"/>
  <c r="AD131" i="12"/>
  <c r="BI130" i="12"/>
  <c r="AC131" i="12"/>
  <c r="BH130" i="12"/>
  <c r="AN127" i="12"/>
  <c r="I128" i="12"/>
  <c r="AG128" i="12"/>
  <c r="BL127" i="12"/>
  <c r="T117" i="12"/>
  <c r="AY116" i="12"/>
  <c r="AZ116" i="12"/>
  <c r="U117" i="12"/>
  <c r="BM127" i="12"/>
  <c r="AH128" i="12"/>
  <c r="AT121" i="12"/>
  <c r="O122" i="12"/>
  <c r="AL133" i="12"/>
  <c r="G134" i="12"/>
  <c r="N125" i="12"/>
  <c r="AS124" i="12"/>
  <c r="AJ126" i="12"/>
  <c r="BO125" i="12"/>
  <c r="BA114" i="12"/>
  <c r="V115" i="12"/>
  <c r="BK129" i="12"/>
  <c r="AF130" i="12"/>
  <c r="BG131" i="12"/>
  <c r="AB132" i="12"/>
  <c r="AX118" i="12" l="1"/>
  <c r="S119" i="12"/>
  <c r="BN126" i="12"/>
  <c r="AI127" i="12"/>
  <c r="BB114" i="12"/>
  <c r="W115" i="12"/>
  <c r="BA115" i="12"/>
  <c r="V116" i="12"/>
  <c r="P122" i="12"/>
  <c r="AU121" i="12"/>
  <c r="AG129" i="12"/>
  <c r="BL128" i="12"/>
  <c r="AN128" i="12"/>
  <c r="I129" i="12"/>
  <c r="BO126" i="12"/>
  <c r="AJ127" i="12"/>
  <c r="AO128" i="12"/>
  <c r="J129" i="12"/>
  <c r="Y114" i="12"/>
  <c r="BD113" i="12"/>
  <c r="AR124" i="12"/>
  <c r="M125" i="12"/>
  <c r="N126" i="12"/>
  <c r="AS125" i="12"/>
  <c r="AC132" i="12"/>
  <c r="BH131" i="12"/>
  <c r="Z140" i="12"/>
  <c r="BE139" i="12"/>
  <c r="AA132" i="12"/>
  <c r="BF131" i="12"/>
  <c r="AT122" i="12"/>
  <c r="O123" i="12"/>
  <c r="AM129" i="12"/>
  <c r="H130" i="12"/>
  <c r="BC113" i="12"/>
  <c r="X114" i="12"/>
  <c r="AQ125" i="12"/>
  <c r="L126" i="12"/>
  <c r="AL134" i="12"/>
  <c r="G135" i="12"/>
  <c r="BJ129" i="12"/>
  <c r="AE130" i="12"/>
  <c r="R121" i="12"/>
  <c r="AW120" i="12"/>
  <c r="AH129" i="12"/>
  <c r="BM128" i="12"/>
  <c r="AP126" i="12"/>
  <c r="K127" i="12"/>
  <c r="U118" i="12"/>
  <c r="AZ117" i="12"/>
  <c r="T118" i="12"/>
  <c r="AY117" i="12"/>
  <c r="AD132" i="12"/>
  <c r="BI131" i="12"/>
  <c r="Q121" i="12"/>
  <c r="AV120" i="12"/>
  <c r="BK130" i="12"/>
  <c r="AF131" i="12"/>
  <c r="AB133" i="12"/>
  <c r="BG132" i="12"/>
  <c r="S120" i="12" l="1"/>
  <c r="AX119" i="12"/>
  <c r="AI128" i="12"/>
  <c r="BN127" i="12"/>
  <c r="W116" i="12"/>
  <c r="BB115" i="12"/>
  <c r="AZ118" i="12"/>
  <c r="U119" i="12"/>
  <c r="BJ130" i="12"/>
  <c r="AE131" i="12"/>
  <c r="Z141" i="12"/>
  <c r="BE140" i="12"/>
  <c r="AM130" i="12"/>
  <c r="H131" i="12"/>
  <c r="AD133" i="12"/>
  <c r="BI132" i="12"/>
  <c r="AH130" i="12"/>
  <c r="BM129" i="12"/>
  <c r="BH132" i="12"/>
  <c r="AC133" i="12"/>
  <c r="P123" i="12"/>
  <c r="AU122" i="12"/>
  <c r="AR125" i="12"/>
  <c r="M126" i="12"/>
  <c r="R122" i="12"/>
  <c r="AW121" i="12"/>
  <c r="AP127" i="12"/>
  <c r="K128" i="12"/>
  <c r="AG130" i="12"/>
  <c r="BL129" i="12"/>
  <c r="J130" i="12"/>
  <c r="AO129" i="12"/>
  <c r="G136" i="12"/>
  <c r="AL135" i="12"/>
  <c r="AT123" i="12"/>
  <c r="O124" i="12"/>
  <c r="BO127" i="12"/>
  <c r="AJ128" i="12"/>
  <c r="BA116" i="12"/>
  <c r="V117" i="12"/>
  <c r="L127" i="12"/>
  <c r="AQ126" i="12"/>
  <c r="AN129" i="12"/>
  <c r="I130" i="12"/>
  <c r="AV121" i="12"/>
  <c r="Q122" i="12"/>
  <c r="AA133" i="12"/>
  <c r="BF132" i="12"/>
  <c r="BC114" i="12"/>
  <c r="X115" i="12"/>
  <c r="Y115" i="12"/>
  <c r="BD114" i="12"/>
  <c r="AY118" i="12"/>
  <c r="T119" i="12"/>
  <c r="N127" i="12"/>
  <c r="AS126" i="12"/>
  <c r="BK131" i="12"/>
  <c r="AF132" i="12"/>
  <c r="BG133" i="12"/>
  <c r="AB134" i="12"/>
  <c r="AX120" i="12" l="1"/>
  <c r="S121" i="12"/>
  <c r="BN128" i="12"/>
  <c r="AI129" i="12"/>
  <c r="BB116" i="12"/>
  <c r="W117" i="12"/>
  <c r="AP128" i="12"/>
  <c r="K129" i="12"/>
  <c r="T120" i="12"/>
  <c r="AY119" i="12"/>
  <c r="AJ129" i="12"/>
  <c r="BO128" i="12"/>
  <c r="BJ131" i="12"/>
  <c r="AE132" i="12"/>
  <c r="Y116" i="12"/>
  <c r="BD115" i="12"/>
  <c r="AO130" i="12"/>
  <c r="J131" i="12"/>
  <c r="AH131" i="12"/>
  <c r="BM130" i="12"/>
  <c r="BH133" i="12"/>
  <c r="AC134" i="12"/>
  <c r="N128" i="12"/>
  <c r="AS127" i="12"/>
  <c r="G137" i="12"/>
  <c r="AL136" i="12"/>
  <c r="AA134" i="12"/>
  <c r="BF133" i="12"/>
  <c r="Z142" i="12"/>
  <c r="BE141" i="12"/>
  <c r="BC115" i="12"/>
  <c r="X116" i="12"/>
  <c r="AN130" i="12"/>
  <c r="I131" i="12"/>
  <c r="O125" i="12"/>
  <c r="AT124" i="12"/>
  <c r="AZ119" i="12"/>
  <c r="U120" i="12"/>
  <c r="H132" i="12"/>
  <c r="AM131" i="12"/>
  <c r="AQ127" i="12"/>
  <c r="L128" i="12"/>
  <c r="V118" i="12"/>
  <c r="BA117" i="12"/>
  <c r="AW122" i="12"/>
  <c r="R123" i="12"/>
  <c r="AV122" i="12"/>
  <c r="Q123" i="12"/>
  <c r="AR126" i="12"/>
  <c r="M127" i="12"/>
  <c r="AG131" i="12"/>
  <c r="BL130" i="12"/>
  <c r="AU123" i="12"/>
  <c r="P124" i="12"/>
  <c r="AD134" i="12"/>
  <c r="BI133" i="12"/>
  <c r="BK132" i="12"/>
  <c r="AF133" i="12"/>
  <c r="BG134" i="12"/>
  <c r="AB135" i="12"/>
  <c r="AX121" i="12" l="1"/>
  <c r="S122" i="12"/>
  <c r="AI130" i="12"/>
  <c r="BN129" i="12"/>
  <c r="W118" i="12"/>
  <c r="BB117" i="12"/>
  <c r="AM132" i="12"/>
  <c r="H133" i="12"/>
  <c r="Y117" i="12"/>
  <c r="BD116" i="12"/>
  <c r="P125" i="12"/>
  <c r="AU124" i="12"/>
  <c r="Z143" i="12"/>
  <c r="BE142" i="12"/>
  <c r="AG132" i="12"/>
  <c r="BL131" i="12"/>
  <c r="BA118" i="12"/>
  <c r="V119" i="12"/>
  <c r="AT125" i="12"/>
  <c r="O126" i="12"/>
  <c r="AA135" i="12"/>
  <c r="BF134" i="12"/>
  <c r="BM131" i="12"/>
  <c r="AH132" i="12"/>
  <c r="AJ130" i="12"/>
  <c r="BO129" i="12"/>
  <c r="AD135" i="12"/>
  <c r="BI134" i="12"/>
  <c r="AS128" i="12"/>
  <c r="N129" i="12"/>
  <c r="AW123" i="12"/>
  <c r="R124" i="12"/>
  <c r="AC135" i="12"/>
  <c r="BH134" i="12"/>
  <c r="AP129" i="12"/>
  <c r="K130" i="12"/>
  <c r="M128" i="12"/>
  <c r="AR127" i="12"/>
  <c r="L129" i="12"/>
  <c r="AQ128" i="12"/>
  <c r="I132" i="12"/>
  <c r="AN131" i="12"/>
  <c r="J132" i="12"/>
  <c r="AO131" i="12"/>
  <c r="AV123" i="12"/>
  <c r="Q124" i="12"/>
  <c r="X117" i="12"/>
  <c r="BC116" i="12"/>
  <c r="U121" i="12"/>
  <c r="AZ120" i="12"/>
  <c r="AE133" i="12"/>
  <c r="BJ132" i="12"/>
  <c r="AY120" i="12"/>
  <c r="T121" i="12"/>
  <c r="G138" i="12"/>
  <c r="AL137" i="12"/>
  <c r="BK133" i="12"/>
  <c r="AF134" i="12"/>
  <c r="AB136" i="12"/>
  <c r="BG135" i="12"/>
  <c r="S123" i="12" l="1"/>
  <c r="AX122" i="12"/>
  <c r="AI131" i="12"/>
  <c r="BN130" i="12"/>
  <c r="W119" i="12"/>
  <c r="BB118" i="12"/>
  <c r="AS129" i="12"/>
  <c r="N130" i="12"/>
  <c r="Z144" i="12"/>
  <c r="BE143" i="12"/>
  <c r="AP130" i="12"/>
  <c r="K131" i="12"/>
  <c r="AO132" i="12"/>
  <c r="J133" i="12"/>
  <c r="AD136" i="12"/>
  <c r="BI135" i="12"/>
  <c r="X118" i="12"/>
  <c r="BC117" i="12"/>
  <c r="I133" i="12"/>
  <c r="AN132" i="12"/>
  <c r="BH135" i="12"/>
  <c r="AC136" i="12"/>
  <c r="BO130" i="12"/>
  <c r="AJ131" i="12"/>
  <c r="Y118" i="12"/>
  <c r="BD117" i="12"/>
  <c r="U122" i="12"/>
  <c r="AZ121" i="12"/>
  <c r="AA136" i="12"/>
  <c r="BF135" i="12"/>
  <c r="AT126" i="12"/>
  <c r="O127" i="12"/>
  <c r="AV124" i="12"/>
  <c r="Q125" i="12"/>
  <c r="AW124" i="12"/>
  <c r="R125" i="12"/>
  <c r="BM132" i="12"/>
  <c r="AH133" i="12"/>
  <c r="AM133" i="12"/>
  <c r="H134" i="12"/>
  <c r="AR128" i="12"/>
  <c r="M129" i="12"/>
  <c r="AL138" i="12"/>
  <c r="G139" i="12"/>
  <c r="AU125" i="12"/>
  <c r="P126" i="12"/>
  <c r="AY121" i="12"/>
  <c r="T122" i="12"/>
  <c r="BA119" i="12"/>
  <c r="V120" i="12"/>
  <c r="AE134" i="12"/>
  <c r="BJ133" i="12"/>
  <c r="AQ129" i="12"/>
  <c r="L130" i="12"/>
  <c r="BL132" i="12"/>
  <c r="AG133" i="12"/>
  <c r="AF135" i="12"/>
  <c r="BK134" i="12"/>
  <c r="BG136" i="12"/>
  <c r="AB137" i="12"/>
  <c r="AX123" i="12" l="1"/>
  <c r="S124" i="12"/>
  <c r="AI132" i="12"/>
  <c r="BN131" i="12"/>
  <c r="W120" i="12"/>
  <c r="BB119" i="12"/>
  <c r="T123" i="12"/>
  <c r="AY122" i="12"/>
  <c r="Q126" i="12"/>
  <c r="AV125" i="12"/>
  <c r="AC137" i="12"/>
  <c r="BH136" i="12"/>
  <c r="U123" i="12"/>
  <c r="AZ122" i="12"/>
  <c r="L131" i="12"/>
  <c r="AQ130" i="12"/>
  <c r="AM134" i="12"/>
  <c r="H135" i="12"/>
  <c r="AP131" i="12"/>
  <c r="K132" i="12"/>
  <c r="I134" i="12"/>
  <c r="AN133" i="12"/>
  <c r="BM133" i="12"/>
  <c r="AH134" i="12"/>
  <c r="AE135" i="12"/>
  <c r="BJ134" i="12"/>
  <c r="BD118" i="12"/>
  <c r="Y119" i="12"/>
  <c r="BC118" i="12"/>
  <c r="X119" i="12"/>
  <c r="BA120" i="12"/>
  <c r="V121" i="12"/>
  <c r="AR129" i="12"/>
  <c r="M130" i="12"/>
  <c r="AW125" i="12"/>
  <c r="R126" i="12"/>
  <c r="AJ132" i="12"/>
  <c r="BO131" i="12"/>
  <c r="N131" i="12"/>
  <c r="AS130" i="12"/>
  <c r="AG134" i="12"/>
  <c r="BL133" i="12"/>
  <c r="AO133" i="12"/>
  <c r="J134" i="12"/>
  <c r="P127" i="12"/>
  <c r="AU126" i="12"/>
  <c r="AL139" i="12"/>
  <c r="G140" i="12"/>
  <c r="O128" i="12"/>
  <c r="AT127" i="12"/>
  <c r="Z145" i="12"/>
  <c r="BE144" i="12"/>
  <c r="AA137" i="12"/>
  <c r="BF136" i="12"/>
  <c r="BI136" i="12"/>
  <c r="AD137" i="12"/>
  <c r="AF136" i="12"/>
  <c r="BK135" i="12"/>
  <c r="BG137" i="12"/>
  <c r="AB138" i="12"/>
  <c r="S125" i="12" l="1"/>
  <c r="AX124" i="12"/>
  <c r="BN132" i="12"/>
  <c r="AI133" i="12"/>
  <c r="W121" i="12"/>
  <c r="BB120" i="12"/>
  <c r="AO134" i="12"/>
  <c r="J135" i="12"/>
  <c r="X120" i="12"/>
  <c r="BC119" i="12"/>
  <c r="O129" i="12"/>
  <c r="AT128" i="12"/>
  <c r="AN134" i="12"/>
  <c r="I135" i="12"/>
  <c r="AQ131" i="12"/>
  <c r="L132" i="12"/>
  <c r="AY123" i="12"/>
  <c r="T124" i="12"/>
  <c r="BI137" i="12"/>
  <c r="AD138" i="12"/>
  <c r="AL140" i="12"/>
  <c r="G141" i="12"/>
  <c r="R127" i="12"/>
  <c r="AW126" i="12"/>
  <c r="Y120" i="12"/>
  <c r="BD119" i="12"/>
  <c r="AZ123" i="12"/>
  <c r="U124" i="12"/>
  <c r="M131" i="12"/>
  <c r="AR130" i="12"/>
  <c r="K133" i="12"/>
  <c r="AP132" i="12"/>
  <c r="AA138" i="12"/>
  <c r="BF137" i="12"/>
  <c r="BL134" i="12"/>
  <c r="AG135" i="12"/>
  <c r="BJ135" i="12"/>
  <c r="AE136" i="12"/>
  <c r="BH137" i="12"/>
  <c r="AC138" i="12"/>
  <c r="V122" i="12"/>
  <c r="BA121" i="12"/>
  <c r="AH135" i="12"/>
  <c r="BM134" i="12"/>
  <c r="H136" i="12"/>
  <c r="AM135" i="12"/>
  <c r="Z146" i="12"/>
  <c r="BE145" i="12"/>
  <c r="P128" i="12"/>
  <c r="AU127" i="12"/>
  <c r="AS131" i="12"/>
  <c r="N132" i="12"/>
  <c r="Q127" i="12"/>
  <c r="AV126" i="12"/>
  <c r="BO132" i="12"/>
  <c r="AJ133" i="12"/>
  <c r="BK136" i="12"/>
  <c r="AF137" i="12"/>
  <c r="BG138" i="12"/>
  <c r="AB139" i="12"/>
  <c r="AX125" i="12" l="1"/>
  <c r="S126" i="12"/>
  <c r="AI134" i="12"/>
  <c r="BN133" i="12"/>
  <c r="BB121" i="12"/>
  <c r="W122" i="12"/>
  <c r="BO133" i="12"/>
  <c r="AJ134" i="12"/>
  <c r="BH138" i="12"/>
  <c r="AC139" i="12"/>
  <c r="AN135" i="12"/>
  <c r="I136" i="12"/>
  <c r="Z147" i="12"/>
  <c r="BE146" i="12"/>
  <c r="AE137" i="12"/>
  <c r="BJ136" i="12"/>
  <c r="AD139" i="12"/>
  <c r="BI138" i="12"/>
  <c r="AV127" i="12"/>
  <c r="Q128" i="12"/>
  <c r="AM136" i="12"/>
  <c r="H137" i="12"/>
  <c r="M132" i="12"/>
  <c r="AR131" i="12"/>
  <c r="O130" i="12"/>
  <c r="AT129" i="12"/>
  <c r="N133" i="12"/>
  <c r="AS132" i="12"/>
  <c r="AG136" i="12"/>
  <c r="BL135" i="12"/>
  <c r="AY124" i="12"/>
  <c r="T125" i="12"/>
  <c r="G142" i="12"/>
  <c r="AL141" i="12"/>
  <c r="K134" i="12"/>
  <c r="AP133" i="12"/>
  <c r="BM135" i="12"/>
  <c r="AH136" i="12"/>
  <c r="Y121" i="12"/>
  <c r="BD120" i="12"/>
  <c r="X121" i="12"/>
  <c r="BC120" i="12"/>
  <c r="U125" i="12"/>
  <c r="AZ124" i="12"/>
  <c r="AQ132" i="12"/>
  <c r="L133" i="12"/>
  <c r="J136" i="12"/>
  <c r="AO135" i="12"/>
  <c r="P129" i="12"/>
  <c r="AU128" i="12"/>
  <c r="BA122" i="12"/>
  <c r="V123" i="12"/>
  <c r="AA139" i="12"/>
  <c r="BF138" i="12"/>
  <c r="R128" i="12"/>
  <c r="AW127" i="12"/>
  <c r="BK137" i="12"/>
  <c r="AF138" i="12"/>
  <c r="BG139" i="12"/>
  <c r="AB140" i="12"/>
  <c r="AX126" i="12" l="1"/>
  <c r="S127" i="12"/>
  <c r="AI135" i="12"/>
  <c r="BN134" i="12"/>
  <c r="W123" i="12"/>
  <c r="BB122" i="12"/>
  <c r="Q129" i="12"/>
  <c r="AV128" i="12"/>
  <c r="AO136" i="12"/>
  <c r="J137" i="12"/>
  <c r="O131" i="12"/>
  <c r="AT130" i="12"/>
  <c r="Z148" i="12"/>
  <c r="BE147" i="12"/>
  <c r="L134" i="12"/>
  <c r="AQ133" i="12"/>
  <c r="BM136" i="12"/>
  <c r="AH137" i="12"/>
  <c r="I137" i="12"/>
  <c r="AN136" i="12"/>
  <c r="AA140" i="12"/>
  <c r="BF139" i="12"/>
  <c r="BI139" i="12"/>
  <c r="AD140" i="12"/>
  <c r="BA123" i="12"/>
  <c r="V124" i="12"/>
  <c r="AC140" i="12"/>
  <c r="BH139" i="12"/>
  <c r="T126" i="12"/>
  <c r="AY125" i="12"/>
  <c r="AW128" i="12"/>
  <c r="R129" i="12"/>
  <c r="BD121" i="12"/>
  <c r="Y122" i="12"/>
  <c r="AZ125" i="12"/>
  <c r="U126" i="12"/>
  <c r="AP134" i="12"/>
  <c r="K135" i="12"/>
  <c r="BL136" i="12"/>
  <c r="AG137" i="12"/>
  <c r="M133" i="12"/>
  <c r="AR132" i="12"/>
  <c r="BJ137" i="12"/>
  <c r="AE138" i="12"/>
  <c r="H138" i="12"/>
  <c r="AM137" i="12"/>
  <c r="AJ135" i="12"/>
  <c r="BO134" i="12"/>
  <c r="P130" i="12"/>
  <c r="AU129" i="12"/>
  <c r="BC121" i="12"/>
  <c r="X122" i="12"/>
  <c r="G143" i="12"/>
  <c r="AL142" i="12"/>
  <c r="AS133" i="12"/>
  <c r="N134" i="12"/>
  <c r="AF139" i="12"/>
  <c r="BK138" i="12"/>
  <c r="BG140" i="12"/>
  <c r="AB141" i="12"/>
  <c r="S128" i="12" l="1"/>
  <c r="AX127" i="12"/>
  <c r="BN135" i="12"/>
  <c r="AI136" i="12"/>
  <c r="W124" i="12"/>
  <c r="BB123" i="12"/>
  <c r="Y123" i="12"/>
  <c r="BD122" i="12"/>
  <c r="AU130" i="12"/>
  <c r="P131" i="12"/>
  <c r="AR133" i="12"/>
  <c r="M134" i="12"/>
  <c r="I138" i="12"/>
  <c r="AN137" i="12"/>
  <c r="Z149" i="12"/>
  <c r="BE148" i="12"/>
  <c r="AS134" i="12"/>
  <c r="N135" i="12"/>
  <c r="AG138" i="12"/>
  <c r="BL137" i="12"/>
  <c r="AW129" i="12"/>
  <c r="R130" i="12"/>
  <c r="BI140" i="12"/>
  <c r="AD141" i="12"/>
  <c r="AJ136" i="12"/>
  <c r="BO135" i="12"/>
  <c r="AT131" i="12"/>
  <c r="O132" i="12"/>
  <c r="AP135" i="12"/>
  <c r="K136" i="12"/>
  <c r="BM137" i="12"/>
  <c r="AH138" i="12"/>
  <c r="AO137" i="12"/>
  <c r="J138" i="12"/>
  <c r="BA124" i="12"/>
  <c r="V125" i="12"/>
  <c r="AL143" i="12"/>
  <c r="G144" i="12"/>
  <c r="H139" i="12"/>
  <c r="AM138" i="12"/>
  <c r="AY126" i="12"/>
  <c r="T127" i="12"/>
  <c r="BC122" i="12"/>
  <c r="X123" i="12"/>
  <c r="AE139" i="12"/>
  <c r="BJ138" i="12"/>
  <c r="U127" i="12"/>
  <c r="AZ126" i="12"/>
  <c r="BH140" i="12"/>
  <c r="AC141" i="12"/>
  <c r="AA141" i="12"/>
  <c r="BF140" i="12"/>
  <c r="L135" i="12"/>
  <c r="AQ134" i="12"/>
  <c r="AV129" i="12"/>
  <c r="Q130" i="12"/>
  <c r="BK139" i="12"/>
  <c r="AF140" i="12"/>
  <c r="AB142" i="12"/>
  <c r="BG141" i="12"/>
  <c r="S129" i="12" l="1"/>
  <c r="AX128" i="12"/>
  <c r="AI137" i="12"/>
  <c r="BN136" i="12"/>
  <c r="BB124" i="12"/>
  <c r="W125" i="12"/>
  <c r="T128" i="12"/>
  <c r="AY127" i="12"/>
  <c r="AW130" i="12"/>
  <c r="R131" i="12"/>
  <c r="AO138" i="12"/>
  <c r="J139" i="12"/>
  <c r="H140" i="12"/>
  <c r="AM139" i="12"/>
  <c r="AG139" i="12"/>
  <c r="BL138" i="12"/>
  <c r="X124" i="12"/>
  <c r="BC123" i="12"/>
  <c r="BM138" i="12"/>
  <c r="AH139" i="12"/>
  <c r="AA142" i="12"/>
  <c r="BF141" i="12"/>
  <c r="AJ137" i="12"/>
  <c r="BO136" i="12"/>
  <c r="AV130" i="12"/>
  <c r="Q131" i="12"/>
  <c r="V126" i="12"/>
  <c r="BA125" i="12"/>
  <c r="U128" i="12"/>
  <c r="AZ127" i="12"/>
  <c r="I139" i="12"/>
  <c r="AN138" i="12"/>
  <c r="L136" i="12"/>
  <c r="AQ135" i="12"/>
  <c r="G145" i="12"/>
  <c r="AL144" i="12"/>
  <c r="N136" i="12"/>
  <c r="AS135" i="12"/>
  <c r="BH141" i="12"/>
  <c r="AC142" i="12"/>
  <c r="AP136" i="12"/>
  <c r="K137" i="12"/>
  <c r="BI141" i="12"/>
  <c r="AD142" i="12"/>
  <c r="AT132" i="12"/>
  <c r="O133" i="12"/>
  <c r="M135" i="12"/>
  <c r="AR134" i="12"/>
  <c r="AE140" i="12"/>
  <c r="BJ139" i="12"/>
  <c r="P132" i="12"/>
  <c r="AU131" i="12"/>
  <c r="Z150" i="12"/>
  <c r="BE149" i="12"/>
  <c r="Y124" i="12"/>
  <c r="BD123" i="12"/>
  <c r="AF141" i="12"/>
  <c r="BK140" i="12"/>
  <c r="AB143" i="12"/>
  <c r="BG142" i="12"/>
  <c r="AX129" i="12" l="1"/>
  <c r="S130" i="12"/>
  <c r="AI138" i="12"/>
  <c r="BN137" i="12"/>
  <c r="W126" i="12"/>
  <c r="BB125" i="12"/>
  <c r="BJ140" i="12"/>
  <c r="AE141" i="12"/>
  <c r="AL145" i="12"/>
  <c r="G146" i="12"/>
  <c r="H141" i="12"/>
  <c r="AM140" i="12"/>
  <c r="AH140" i="12"/>
  <c r="BM139" i="12"/>
  <c r="AO139" i="12"/>
  <c r="J140" i="12"/>
  <c r="Z151" i="12"/>
  <c r="BE150" i="12"/>
  <c r="M136" i="12"/>
  <c r="AR135" i="12"/>
  <c r="AQ136" i="12"/>
  <c r="L137" i="12"/>
  <c r="BA126" i="12"/>
  <c r="V127" i="12"/>
  <c r="K138" i="12"/>
  <c r="AP137" i="12"/>
  <c r="O134" i="12"/>
  <c r="AT133" i="12"/>
  <c r="AC143" i="12"/>
  <c r="BH142" i="12"/>
  <c r="Q132" i="12"/>
  <c r="AV131" i="12"/>
  <c r="R132" i="12"/>
  <c r="AW131" i="12"/>
  <c r="BD124" i="12"/>
  <c r="Y125" i="12"/>
  <c r="AZ128" i="12"/>
  <c r="U129" i="12"/>
  <c r="BI142" i="12"/>
  <c r="AD143" i="12"/>
  <c r="AA143" i="12"/>
  <c r="BF142" i="12"/>
  <c r="X125" i="12"/>
  <c r="BC124" i="12"/>
  <c r="P133" i="12"/>
  <c r="AU132" i="12"/>
  <c r="N137" i="12"/>
  <c r="AS136" i="12"/>
  <c r="I140" i="12"/>
  <c r="AN139" i="12"/>
  <c r="AJ138" i="12"/>
  <c r="BO137" i="12"/>
  <c r="BL139" i="12"/>
  <c r="AG140" i="12"/>
  <c r="T129" i="12"/>
  <c r="AY128" i="12"/>
  <c r="BK141" i="12"/>
  <c r="AF142" i="12"/>
  <c r="AB144" i="12"/>
  <c r="BG143" i="12"/>
  <c r="S131" i="12" l="1"/>
  <c r="AX130" i="12"/>
  <c r="AI139" i="12"/>
  <c r="BN138" i="12"/>
  <c r="W127" i="12"/>
  <c r="BB126" i="12"/>
  <c r="BI143" i="12"/>
  <c r="AD144" i="12"/>
  <c r="BM140" i="12"/>
  <c r="AH141" i="12"/>
  <c r="BL140" i="12"/>
  <c r="AG141" i="12"/>
  <c r="P134" i="12"/>
  <c r="AU133" i="12"/>
  <c r="Q133" i="12"/>
  <c r="AV132" i="12"/>
  <c r="AP138" i="12"/>
  <c r="K139" i="12"/>
  <c r="AR136" i="12"/>
  <c r="M137" i="12"/>
  <c r="H142" i="12"/>
  <c r="AM141" i="12"/>
  <c r="AS137" i="12"/>
  <c r="N138" i="12"/>
  <c r="R133" i="12"/>
  <c r="AW132" i="12"/>
  <c r="U130" i="12"/>
  <c r="AZ129" i="12"/>
  <c r="AL146" i="12"/>
  <c r="G147" i="12"/>
  <c r="AJ139" i="12"/>
  <c r="BO138" i="12"/>
  <c r="X126" i="12"/>
  <c r="BC125" i="12"/>
  <c r="BH143" i="12"/>
  <c r="AC144" i="12"/>
  <c r="Z152" i="12"/>
  <c r="BE151" i="12"/>
  <c r="T130" i="12"/>
  <c r="AY129" i="12"/>
  <c r="Y126" i="12"/>
  <c r="BD125" i="12"/>
  <c r="AQ137" i="12"/>
  <c r="L138" i="12"/>
  <c r="J141" i="12"/>
  <c r="AO140" i="12"/>
  <c r="BJ141" i="12"/>
  <c r="AE142" i="12"/>
  <c r="V128" i="12"/>
  <c r="BA127" i="12"/>
  <c r="I141" i="12"/>
  <c r="AN140" i="12"/>
  <c r="AA144" i="12"/>
  <c r="BF143" i="12"/>
  <c r="O135" i="12"/>
  <c r="AT134" i="12"/>
  <c r="BK142" i="12"/>
  <c r="AF143" i="12"/>
  <c r="AB145" i="12"/>
  <c r="BG144" i="12"/>
  <c r="S132" i="12" l="1"/>
  <c r="AX131" i="12"/>
  <c r="BN139" i="12"/>
  <c r="AI140" i="12"/>
  <c r="W128" i="12"/>
  <c r="BB127" i="12"/>
  <c r="AT135" i="12"/>
  <c r="O136" i="12"/>
  <c r="AZ130" i="12"/>
  <c r="U131" i="12"/>
  <c r="AP139" i="12"/>
  <c r="K140" i="12"/>
  <c r="BL141" i="12"/>
  <c r="AG142" i="12"/>
  <c r="AA145" i="12"/>
  <c r="BF144" i="12"/>
  <c r="AO141" i="12"/>
  <c r="J142" i="12"/>
  <c r="T131" i="12"/>
  <c r="AY130" i="12"/>
  <c r="X127" i="12"/>
  <c r="BC126" i="12"/>
  <c r="R134" i="12"/>
  <c r="AW133" i="12"/>
  <c r="M138" i="12"/>
  <c r="AR137" i="12"/>
  <c r="I142" i="12"/>
  <c r="AN141" i="12"/>
  <c r="AJ140" i="12"/>
  <c r="BO139" i="12"/>
  <c r="Q134" i="12"/>
  <c r="AV133" i="12"/>
  <c r="AC145" i="12"/>
  <c r="BH144" i="12"/>
  <c r="L139" i="12"/>
  <c r="AQ138" i="12"/>
  <c r="AH142" i="12"/>
  <c r="BM141" i="12"/>
  <c r="AL147" i="12"/>
  <c r="G148" i="12"/>
  <c r="BI144" i="12"/>
  <c r="AD145" i="12"/>
  <c r="AE143" i="12"/>
  <c r="BJ142" i="12"/>
  <c r="AU134" i="12"/>
  <c r="P135" i="12"/>
  <c r="AS138" i="12"/>
  <c r="N139" i="12"/>
  <c r="BA128" i="12"/>
  <c r="V129" i="12"/>
  <c r="BD126" i="12"/>
  <c r="Y127" i="12"/>
  <c r="Z153" i="12"/>
  <c r="BE152" i="12"/>
  <c r="H143" i="12"/>
  <c r="AM142" i="12"/>
  <c r="BK143" i="12"/>
  <c r="AF144" i="12"/>
  <c r="AB146" i="12"/>
  <c r="BG145" i="12"/>
  <c r="S133" i="12" l="1"/>
  <c r="AX132" i="12"/>
  <c r="AI141" i="12"/>
  <c r="BN140" i="12"/>
  <c r="W129" i="12"/>
  <c r="BB128" i="12"/>
  <c r="BL142" i="12"/>
  <c r="AG143" i="12"/>
  <c r="AJ141" i="12"/>
  <c r="BO140" i="12"/>
  <c r="N140" i="12"/>
  <c r="AS139" i="12"/>
  <c r="AP140" i="12"/>
  <c r="K141" i="12"/>
  <c r="AM143" i="12"/>
  <c r="H144" i="12"/>
  <c r="BJ143" i="12"/>
  <c r="AE144" i="12"/>
  <c r="AQ139" i="12"/>
  <c r="L140" i="12"/>
  <c r="AN142" i="12"/>
  <c r="I143" i="12"/>
  <c r="T132" i="12"/>
  <c r="AY131" i="12"/>
  <c r="X128" i="12"/>
  <c r="BC127" i="12"/>
  <c r="AO142" i="12"/>
  <c r="J143" i="12"/>
  <c r="AC146" i="12"/>
  <c r="BH145" i="12"/>
  <c r="Y128" i="12"/>
  <c r="BD127" i="12"/>
  <c r="P136" i="12"/>
  <c r="AU135" i="12"/>
  <c r="G149" i="12"/>
  <c r="AL148" i="12"/>
  <c r="AT136" i="12"/>
  <c r="O137" i="12"/>
  <c r="V130" i="12"/>
  <c r="BA129" i="12"/>
  <c r="AH143" i="12"/>
  <c r="BM142" i="12"/>
  <c r="BI145" i="12"/>
  <c r="AD146" i="12"/>
  <c r="AZ131" i="12"/>
  <c r="U132" i="12"/>
  <c r="Z154" i="12"/>
  <c r="BE153" i="12"/>
  <c r="M139" i="12"/>
  <c r="AR138" i="12"/>
  <c r="Q135" i="12"/>
  <c r="AV134" i="12"/>
  <c r="R135" i="12"/>
  <c r="AW134" i="12"/>
  <c r="AA146" i="12"/>
  <c r="BF145" i="12"/>
  <c r="AF145" i="12"/>
  <c r="BK144" i="12"/>
  <c r="AB147" i="12"/>
  <c r="BG146" i="12"/>
  <c r="S134" i="12" l="1"/>
  <c r="AX133" i="12"/>
  <c r="AI142" i="12"/>
  <c r="BN141" i="12"/>
  <c r="W130" i="12"/>
  <c r="BB129" i="12"/>
  <c r="Z155" i="12"/>
  <c r="BE154" i="12"/>
  <c r="BA130" i="12"/>
  <c r="V131" i="12"/>
  <c r="Y129" i="12"/>
  <c r="BD128" i="12"/>
  <c r="X129" i="12"/>
  <c r="BC128" i="12"/>
  <c r="AS140" i="12"/>
  <c r="N141" i="12"/>
  <c r="AZ132" i="12"/>
  <c r="U133" i="12"/>
  <c r="AT137" i="12"/>
  <c r="O138" i="12"/>
  <c r="BJ144" i="12"/>
  <c r="AE145" i="12"/>
  <c r="AW135" i="12"/>
  <c r="R136" i="12"/>
  <c r="AC147" i="12"/>
  <c r="BH146" i="12"/>
  <c r="AJ142" i="12"/>
  <c r="BO141" i="12"/>
  <c r="L141" i="12"/>
  <c r="AQ140" i="12"/>
  <c r="BI146" i="12"/>
  <c r="AD147" i="12"/>
  <c r="AM144" i="12"/>
  <c r="H145" i="12"/>
  <c r="AO143" i="12"/>
  <c r="J144" i="12"/>
  <c r="AN143" i="12"/>
  <c r="I144" i="12"/>
  <c r="AP141" i="12"/>
  <c r="K142" i="12"/>
  <c r="AG144" i="12"/>
  <c r="BL143" i="12"/>
  <c r="AA147" i="12"/>
  <c r="BF146" i="12"/>
  <c r="AV135" i="12"/>
  <c r="Q136" i="12"/>
  <c r="AL149" i="12"/>
  <c r="G150" i="12"/>
  <c r="AY132" i="12"/>
  <c r="T133" i="12"/>
  <c r="AR139" i="12"/>
  <c r="M140" i="12"/>
  <c r="AH144" i="12"/>
  <c r="BM143" i="12"/>
  <c r="AU136" i="12"/>
  <c r="P137" i="12"/>
  <c r="AF146" i="12"/>
  <c r="BK145" i="12"/>
  <c r="AB148" i="12"/>
  <c r="BG147" i="12"/>
  <c r="S135" i="12" l="1"/>
  <c r="AX134" i="12"/>
  <c r="AI143" i="12"/>
  <c r="BN142" i="12"/>
  <c r="W131" i="12"/>
  <c r="BB130" i="12"/>
  <c r="G151" i="12"/>
  <c r="AL150" i="12"/>
  <c r="AE146" i="12"/>
  <c r="BJ145" i="12"/>
  <c r="Q137" i="12"/>
  <c r="AV136" i="12"/>
  <c r="I145" i="12"/>
  <c r="AN144" i="12"/>
  <c r="H146" i="12"/>
  <c r="AM145" i="12"/>
  <c r="AT138" i="12"/>
  <c r="O139" i="12"/>
  <c r="AH145" i="12"/>
  <c r="BM144" i="12"/>
  <c r="Y130" i="12"/>
  <c r="BD129" i="12"/>
  <c r="AU137" i="12"/>
  <c r="P138" i="12"/>
  <c r="BO142" i="12"/>
  <c r="AJ143" i="12"/>
  <c r="M141" i="12"/>
  <c r="AR140" i="12"/>
  <c r="AA148" i="12"/>
  <c r="BF147" i="12"/>
  <c r="AC148" i="12"/>
  <c r="BH147" i="12"/>
  <c r="AP142" i="12"/>
  <c r="K143" i="12"/>
  <c r="X130" i="12"/>
  <c r="BC129" i="12"/>
  <c r="AD148" i="12"/>
  <c r="BI147" i="12"/>
  <c r="U134" i="12"/>
  <c r="AZ133" i="12"/>
  <c r="T134" i="12"/>
  <c r="AY133" i="12"/>
  <c r="R137" i="12"/>
  <c r="AW136" i="12"/>
  <c r="AS141" i="12"/>
  <c r="N142" i="12"/>
  <c r="J145" i="12"/>
  <c r="AO144" i="12"/>
  <c r="BA131" i="12"/>
  <c r="V132" i="12"/>
  <c r="AG145" i="12"/>
  <c r="BL144" i="12"/>
  <c r="AQ141" i="12"/>
  <c r="L142" i="12"/>
  <c r="Z156" i="12"/>
  <c r="BE155" i="12"/>
  <c r="BK146" i="12"/>
  <c r="AF147" i="12"/>
  <c r="AB149" i="12"/>
  <c r="BG148" i="12"/>
  <c r="AX135" i="12" l="1"/>
  <c r="S136" i="12"/>
  <c r="BN143" i="12"/>
  <c r="AI144" i="12"/>
  <c r="W132" i="12"/>
  <c r="BB131" i="12"/>
  <c r="R138" i="12"/>
  <c r="AW137" i="12"/>
  <c r="AH146" i="12"/>
  <c r="BM145" i="12"/>
  <c r="L143" i="12"/>
  <c r="AQ142" i="12"/>
  <c r="K144" i="12"/>
  <c r="AP143" i="12"/>
  <c r="BO143" i="12"/>
  <c r="AJ144" i="12"/>
  <c r="AT139" i="12"/>
  <c r="O140" i="12"/>
  <c r="J146" i="12"/>
  <c r="AO145" i="12"/>
  <c r="T135" i="12"/>
  <c r="AY134" i="12"/>
  <c r="AV137" i="12"/>
  <c r="Q138" i="12"/>
  <c r="V133" i="12"/>
  <c r="BA132" i="12"/>
  <c r="Z157" i="12"/>
  <c r="BE156" i="12"/>
  <c r="M142" i="12"/>
  <c r="AR141" i="12"/>
  <c r="AU138" i="12"/>
  <c r="P139" i="12"/>
  <c r="U135" i="12"/>
  <c r="AZ134" i="12"/>
  <c r="BH148" i="12"/>
  <c r="AC149" i="12"/>
  <c r="AE147" i="12"/>
  <c r="BJ146" i="12"/>
  <c r="AN145" i="12"/>
  <c r="I146" i="12"/>
  <c r="AS142" i="12"/>
  <c r="N143" i="12"/>
  <c r="X131" i="12"/>
  <c r="BC130" i="12"/>
  <c r="AG146" i="12"/>
  <c r="BL145" i="12"/>
  <c r="AD149" i="12"/>
  <c r="BI148" i="12"/>
  <c r="AA149" i="12"/>
  <c r="BF148" i="12"/>
  <c r="Y131" i="12"/>
  <c r="BD130" i="12"/>
  <c r="AM146" i="12"/>
  <c r="H147" i="12"/>
  <c r="AL151" i="12"/>
  <c r="G152" i="12"/>
  <c r="AF148" i="12"/>
  <c r="BK147" i="12"/>
  <c r="BG149" i="12"/>
  <c r="AB150" i="12"/>
  <c r="S137" i="12" l="1"/>
  <c r="AX136" i="12"/>
  <c r="AI145" i="12"/>
  <c r="BN144" i="12"/>
  <c r="W133" i="12"/>
  <c r="BB132" i="12"/>
  <c r="BI149" i="12"/>
  <c r="AD150" i="12"/>
  <c r="K145" i="12"/>
  <c r="AP144" i="12"/>
  <c r="AM147" i="12"/>
  <c r="H148" i="12"/>
  <c r="I147" i="12"/>
  <c r="AN146" i="12"/>
  <c r="AG147" i="12"/>
  <c r="BL146" i="12"/>
  <c r="U136" i="12"/>
  <c r="AZ135" i="12"/>
  <c r="Z158" i="12"/>
  <c r="BE157" i="12"/>
  <c r="J147" i="12"/>
  <c r="AO146" i="12"/>
  <c r="L144" i="12"/>
  <c r="AQ143" i="12"/>
  <c r="M143" i="12"/>
  <c r="AR142" i="12"/>
  <c r="Y132" i="12"/>
  <c r="BD131" i="12"/>
  <c r="X132" i="12"/>
  <c r="BC131" i="12"/>
  <c r="BJ147" i="12"/>
  <c r="AE148" i="12"/>
  <c r="BA133" i="12"/>
  <c r="V134" i="12"/>
  <c r="AH147" i="12"/>
  <c r="BM146" i="12"/>
  <c r="G153" i="12"/>
  <c r="AL152" i="12"/>
  <c r="AY135" i="12"/>
  <c r="T136" i="12"/>
  <c r="AT140" i="12"/>
  <c r="O141" i="12"/>
  <c r="AS143" i="12"/>
  <c r="N144" i="12"/>
  <c r="AU139" i="12"/>
  <c r="P140" i="12"/>
  <c r="AV138" i="12"/>
  <c r="Q139" i="12"/>
  <c r="AJ145" i="12"/>
  <c r="BO144" i="12"/>
  <c r="BH149" i="12"/>
  <c r="AC150" i="12"/>
  <c r="AA150" i="12"/>
  <c r="BF149" i="12"/>
  <c r="AW138" i="12"/>
  <c r="R139" i="12"/>
  <c r="BK148" i="12"/>
  <c r="AF149" i="12"/>
  <c r="AB151" i="12"/>
  <c r="BG150" i="12"/>
  <c r="S138" i="12" l="1"/>
  <c r="AX137" i="12"/>
  <c r="AI146" i="12"/>
  <c r="BN145" i="12"/>
  <c r="BB133" i="12"/>
  <c r="W134" i="12"/>
  <c r="BH150" i="12"/>
  <c r="AC151" i="12"/>
  <c r="H149" i="12"/>
  <c r="AM148" i="12"/>
  <c r="AH148" i="12"/>
  <c r="BM147" i="12"/>
  <c r="AT141" i="12"/>
  <c r="O142" i="12"/>
  <c r="BA134" i="12"/>
  <c r="V135" i="12"/>
  <c r="AJ146" i="12"/>
  <c r="BO145" i="12"/>
  <c r="M144" i="12"/>
  <c r="AR143" i="12"/>
  <c r="U137" i="12"/>
  <c r="AZ136" i="12"/>
  <c r="AP145" i="12"/>
  <c r="K146" i="12"/>
  <c r="R140" i="12"/>
  <c r="AW139" i="12"/>
  <c r="BJ148" i="12"/>
  <c r="AE149" i="12"/>
  <c r="AA151" i="12"/>
  <c r="BF150" i="12"/>
  <c r="AQ144" i="12"/>
  <c r="L145" i="12"/>
  <c r="BL147" i="12"/>
  <c r="AG148" i="12"/>
  <c r="Z159" i="12"/>
  <c r="BE158" i="12"/>
  <c r="AV139" i="12"/>
  <c r="Q140" i="12"/>
  <c r="P141" i="12"/>
  <c r="AU140" i="12"/>
  <c r="AD151" i="12"/>
  <c r="BI150" i="12"/>
  <c r="N145" i="12"/>
  <c r="AS144" i="12"/>
  <c r="Y133" i="12"/>
  <c r="BD132" i="12"/>
  <c r="AY136" i="12"/>
  <c r="T137" i="12"/>
  <c r="AL153" i="12"/>
  <c r="G154" i="12"/>
  <c r="X133" i="12"/>
  <c r="BC132" i="12"/>
  <c r="J148" i="12"/>
  <c r="AO147" i="12"/>
  <c r="AN147" i="12"/>
  <c r="I148" i="12"/>
  <c r="AF150" i="12"/>
  <c r="BK149" i="12"/>
  <c r="BG151" i="12"/>
  <c r="AB152" i="12"/>
  <c r="AX138" i="12" l="1"/>
  <c r="S139" i="12"/>
  <c r="BN146" i="12"/>
  <c r="AI147" i="12"/>
  <c r="BB134" i="12"/>
  <c r="W135" i="12"/>
  <c r="T138" i="12"/>
  <c r="AY137" i="12"/>
  <c r="AU141" i="12"/>
  <c r="P142" i="12"/>
  <c r="AG149" i="12"/>
  <c r="BL148" i="12"/>
  <c r="J149" i="12"/>
  <c r="AO148" i="12"/>
  <c r="Y134" i="12"/>
  <c r="BD133" i="12"/>
  <c r="AW140" i="12"/>
  <c r="R141" i="12"/>
  <c r="AJ147" i="12"/>
  <c r="BO146" i="12"/>
  <c r="BM148" i="12"/>
  <c r="AH149" i="12"/>
  <c r="L146" i="12"/>
  <c r="AQ145" i="12"/>
  <c r="BC133" i="12"/>
  <c r="X134" i="12"/>
  <c r="N146" i="12"/>
  <c r="AS145" i="12"/>
  <c r="AM149" i="12"/>
  <c r="H150" i="12"/>
  <c r="AN148" i="12"/>
  <c r="I149" i="12"/>
  <c r="BJ149" i="12"/>
  <c r="AE150" i="12"/>
  <c r="M145" i="12"/>
  <c r="AR144" i="12"/>
  <c r="V136" i="12"/>
  <c r="BA135" i="12"/>
  <c r="AL154" i="12"/>
  <c r="G155" i="12"/>
  <c r="O143" i="12"/>
  <c r="AT142" i="12"/>
  <c r="AC152" i="12"/>
  <c r="BH151" i="12"/>
  <c r="AV140" i="12"/>
  <c r="Q141" i="12"/>
  <c r="AP146" i="12"/>
  <c r="K147" i="12"/>
  <c r="BI151" i="12"/>
  <c r="AD152" i="12"/>
  <c r="Z160" i="12"/>
  <c r="BE159" i="12"/>
  <c r="AA152" i="12"/>
  <c r="BF151" i="12"/>
  <c r="U138" i="12"/>
  <c r="AZ137" i="12"/>
  <c r="BK150" i="12"/>
  <c r="AF151" i="12"/>
  <c r="BG152" i="12"/>
  <c r="AB153" i="12"/>
  <c r="AX139" i="12" l="1"/>
  <c r="S140" i="12"/>
  <c r="BN147" i="12"/>
  <c r="AI148" i="12"/>
  <c r="BB135" i="12"/>
  <c r="W136" i="12"/>
  <c r="AT143" i="12"/>
  <c r="O144" i="12"/>
  <c r="BO147" i="12"/>
  <c r="AJ148" i="12"/>
  <c r="Q142" i="12"/>
  <c r="AV141" i="12"/>
  <c r="G156" i="12"/>
  <c r="AL155" i="12"/>
  <c r="I150" i="12"/>
  <c r="AN149" i="12"/>
  <c r="R142" i="12"/>
  <c r="AW141" i="12"/>
  <c r="AA153" i="12"/>
  <c r="BF152" i="12"/>
  <c r="L147" i="12"/>
  <c r="AQ146" i="12"/>
  <c r="AG150" i="12"/>
  <c r="BL149" i="12"/>
  <c r="AP147" i="12"/>
  <c r="K148" i="12"/>
  <c r="AM150" i="12"/>
  <c r="H151" i="12"/>
  <c r="Z161" i="12"/>
  <c r="BE160" i="12"/>
  <c r="BA136" i="12"/>
  <c r="V137" i="12"/>
  <c r="BC134" i="12"/>
  <c r="X135" i="12"/>
  <c r="U139" i="12"/>
  <c r="AZ138" i="12"/>
  <c r="J150" i="12"/>
  <c r="AO149" i="12"/>
  <c r="AU142" i="12"/>
  <c r="P143" i="12"/>
  <c r="AD153" i="12"/>
  <c r="BI152" i="12"/>
  <c r="AH150" i="12"/>
  <c r="BM149" i="12"/>
  <c r="AE151" i="12"/>
  <c r="BJ150" i="12"/>
  <c r="BH152" i="12"/>
  <c r="AC153" i="12"/>
  <c r="M146" i="12"/>
  <c r="AR145" i="12"/>
  <c r="AS146" i="12"/>
  <c r="N147" i="12"/>
  <c r="Y135" i="12"/>
  <c r="BD134" i="12"/>
  <c r="T139" i="12"/>
  <c r="AY138" i="12"/>
  <c r="BK151" i="12"/>
  <c r="AF152" i="12"/>
  <c r="BG153" i="12"/>
  <c r="AB154" i="12"/>
  <c r="S141" i="12" l="1"/>
  <c r="AX140" i="12"/>
  <c r="BN148" i="12"/>
  <c r="AI149" i="12"/>
  <c r="BB136" i="12"/>
  <c r="W137" i="12"/>
  <c r="AD154" i="12"/>
  <c r="BI153" i="12"/>
  <c r="AL156" i="12"/>
  <c r="G157" i="12"/>
  <c r="V138" i="12"/>
  <c r="BA137" i="12"/>
  <c r="AM151" i="12"/>
  <c r="H152" i="12"/>
  <c r="Y136" i="12"/>
  <c r="BD135" i="12"/>
  <c r="AA154" i="12"/>
  <c r="BF153" i="12"/>
  <c r="Q143" i="12"/>
  <c r="AV142" i="12"/>
  <c r="BH153" i="12"/>
  <c r="AC154" i="12"/>
  <c r="N148" i="12"/>
  <c r="AS147" i="12"/>
  <c r="BJ151" i="12"/>
  <c r="AE152" i="12"/>
  <c r="AO150" i="12"/>
  <c r="J151" i="12"/>
  <c r="AW142" i="12"/>
  <c r="R143" i="12"/>
  <c r="AU143" i="12"/>
  <c r="P144" i="12"/>
  <c r="AJ149" i="12"/>
  <c r="BO148" i="12"/>
  <c r="O145" i="12"/>
  <c r="AT144" i="12"/>
  <c r="BC135" i="12"/>
  <c r="X136" i="12"/>
  <c r="T140" i="12"/>
  <c r="AY139" i="12"/>
  <c r="L148" i="12"/>
  <c r="AQ147" i="12"/>
  <c r="K149" i="12"/>
  <c r="AP148" i="12"/>
  <c r="AR146" i="12"/>
  <c r="M147" i="12"/>
  <c r="AH151" i="12"/>
  <c r="BM150" i="12"/>
  <c r="AZ139" i="12"/>
  <c r="U140" i="12"/>
  <c r="Z162" i="12"/>
  <c r="BE161" i="12"/>
  <c r="AG151" i="12"/>
  <c r="BL150" i="12"/>
  <c r="I151" i="12"/>
  <c r="AN150" i="12"/>
  <c r="BK152" i="12"/>
  <c r="AF153" i="12"/>
  <c r="AB155" i="12"/>
  <c r="BG154" i="12"/>
  <c r="AX141" i="12" l="1"/>
  <c r="S142" i="12"/>
  <c r="BN149" i="12"/>
  <c r="AI150" i="12"/>
  <c r="W138" i="12"/>
  <c r="BB137" i="12"/>
  <c r="H153" i="12"/>
  <c r="AM152" i="12"/>
  <c r="AY140" i="12"/>
  <c r="T141" i="12"/>
  <c r="M148" i="12"/>
  <c r="AR147" i="12"/>
  <c r="X137" i="12"/>
  <c r="BC136" i="12"/>
  <c r="AW143" i="12"/>
  <c r="R144" i="12"/>
  <c r="BL151" i="12"/>
  <c r="AG152" i="12"/>
  <c r="N149" i="12"/>
  <c r="AS148" i="12"/>
  <c r="AA155" i="12"/>
  <c r="BF154" i="12"/>
  <c r="V139" i="12"/>
  <c r="BA138" i="12"/>
  <c r="AU144" i="12"/>
  <c r="P145" i="12"/>
  <c r="G158" i="12"/>
  <c r="AL157" i="12"/>
  <c r="Z163" i="12"/>
  <c r="BE162" i="12"/>
  <c r="K150" i="12"/>
  <c r="AP149" i="12"/>
  <c r="AT145" i="12"/>
  <c r="O146" i="12"/>
  <c r="AN151" i="12"/>
  <c r="I152" i="12"/>
  <c r="Q144" i="12"/>
  <c r="AV143" i="12"/>
  <c r="AZ140" i="12"/>
  <c r="U141" i="12"/>
  <c r="AE153" i="12"/>
  <c r="BJ152" i="12"/>
  <c r="BH154" i="12"/>
  <c r="AC155" i="12"/>
  <c r="AH152" i="12"/>
  <c r="BM151" i="12"/>
  <c r="J152" i="12"/>
  <c r="AO151" i="12"/>
  <c r="AQ148" i="12"/>
  <c r="L149" i="12"/>
  <c r="BO149" i="12"/>
  <c r="AJ150" i="12"/>
  <c r="Y137" i="12"/>
  <c r="BD136" i="12"/>
  <c r="AD155" i="12"/>
  <c r="BI154" i="12"/>
  <c r="AF154" i="12"/>
  <c r="BK153" i="12"/>
  <c r="AB156" i="12"/>
  <c r="BG155" i="12"/>
  <c r="AX142" i="12" l="1"/>
  <c r="S143" i="12"/>
  <c r="BN150" i="12"/>
  <c r="AI151" i="12"/>
  <c r="W139" i="12"/>
  <c r="BB138" i="12"/>
  <c r="AE154" i="12"/>
  <c r="BJ153" i="12"/>
  <c r="AA156" i="12"/>
  <c r="BF155" i="12"/>
  <c r="U142" i="12"/>
  <c r="AZ141" i="12"/>
  <c r="BD137" i="12"/>
  <c r="Y138" i="12"/>
  <c r="AH153" i="12"/>
  <c r="BM152" i="12"/>
  <c r="G159" i="12"/>
  <c r="AL158" i="12"/>
  <c r="N150" i="12"/>
  <c r="AS149" i="12"/>
  <c r="M149" i="12"/>
  <c r="AR148" i="12"/>
  <c r="AO152" i="12"/>
  <c r="J153" i="12"/>
  <c r="BC137" i="12"/>
  <c r="X138" i="12"/>
  <c r="T142" i="12"/>
  <c r="AY141" i="12"/>
  <c r="Z164" i="12"/>
  <c r="BE163" i="12"/>
  <c r="BO150" i="12"/>
  <c r="AJ151" i="12"/>
  <c r="AT146" i="12"/>
  <c r="O147" i="12"/>
  <c r="P146" i="12"/>
  <c r="AU145" i="12"/>
  <c r="L150" i="12"/>
  <c r="AQ149" i="12"/>
  <c r="BH155" i="12"/>
  <c r="AC156" i="12"/>
  <c r="AW144" i="12"/>
  <c r="R145" i="12"/>
  <c r="I153" i="12"/>
  <c r="AN152" i="12"/>
  <c r="AD156" i="12"/>
  <c r="BI155" i="12"/>
  <c r="BL152" i="12"/>
  <c r="AG153" i="12"/>
  <c r="AV144" i="12"/>
  <c r="Q145" i="12"/>
  <c r="AP150" i="12"/>
  <c r="K151" i="12"/>
  <c r="V140" i="12"/>
  <c r="BA139" i="12"/>
  <c r="AM153" i="12"/>
  <c r="H154" i="12"/>
  <c r="BK154" i="12"/>
  <c r="AF155" i="12"/>
  <c r="AB157" i="12"/>
  <c r="BG156" i="12"/>
  <c r="S144" i="12" l="1"/>
  <c r="AX143" i="12"/>
  <c r="AI152" i="12"/>
  <c r="BN151" i="12"/>
  <c r="W140" i="12"/>
  <c r="BB139" i="12"/>
  <c r="AG154" i="12"/>
  <c r="BL153" i="12"/>
  <c r="X139" i="12"/>
  <c r="BC138" i="12"/>
  <c r="V141" i="12"/>
  <c r="BA140" i="12"/>
  <c r="BI156" i="12"/>
  <c r="AD157" i="12"/>
  <c r="AQ150" i="12"/>
  <c r="L151" i="12"/>
  <c r="Z165" i="12"/>
  <c r="BE164" i="12"/>
  <c r="G160" i="12"/>
  <c r="AL159" i="12"/>
  <c r="AZ142" i="12"/>
  <c r="U143" i="12"/>
  <c r="AC157" i="12"/>
  <c r="BH156" i="12"/>
  <c r="AS150" i="12"/>
  <c r="N151" i="12"/>
  <c r="I154" i="12"/>
  <c r="AN153" i="12"/>
  <c r="AU146" i="12"/>
  <c r="P147" i="12"/>
  <c r="AA157" i="12"/>
  <c r="BF156" i="12"/>
  <c r="AM154" i="12"/>
  <c r="H155" i="12"/>
  <c r="BD138" i="12"/>
  <c r="Y139" i="12"/>
  <c r="Q146" i="12"/>
  <c r="AV145" i="12"/>
  <c r="R146" i="12"/>
  <c r="AW145" i="12"/>
  <c r="O148" i="12"/>
  <c r="AT147" i="12"/>
  <c r="BO151" i="12"/>
  <c r="AJ152" i="12"/>
  <c r="K152" i="12"/>
  <c r="AP151" i="12"/>
  <c r="AO153" i="12"/>
  <c r="J154" i="12"/>
  <c r="T143" i="12"/>
  <c r="AY142" i="12"/>
  <c r="AR149" i="12"/>
  <c r="M150" i="12"/>
  <c r="BM153" i="12"/>
  <c r="AH154" i="12"/>
  <c r="BJ154" i="12"/>
  <c r="AE155" i="12"/>
  <c r="BK155" i="12"/>
  <c r="AF156" i="12"/>
  <c r="BG157" i="12"/>
  <c r="AB158" i="12"/>
  <c r="AX144" i="12" l="1"/>
  <c r="S145" i="12"/>
  <c r="BN152" i="12"/>
  <c r="AI153" i="12"/>
  <c r="BB140" i="12"/>
  <c r="W141" i="12"/>
  <c r="BJ155" i="12"/>
  <c r="AE156" i="12"/>
  <c r="O149" i="12"/>
  <c r="AT148" i="12"/>
  <c r="V142" i="12"/>
  <c r="BA141" i="12"/>
  <c r="H156" i="12"/>
  <c r="AM155" i="12"/>
  <c r="N152" i="12"/>
  <c r="AS151" i="12"/>
  <c r="AW146" i="12"/>
  <c r="R147" i="12"/>
  <c r="Z166" i="12"/>
  <c r="BE165" i="12"/>
  <c r="BC139" i="12"/>
  <c r="X140" i="12"/>
  <c r="Y140" i="12"/>
  <c r="BD139" i="12"/>
  <c r="G161" i="12"/>
  <c r="AL160" i="12"/>
  <c r="AH155" i="12"/>
  <c r="BM154" i="12"/>
  <c r="AR150" i="12"/>
  <c r="M151" i="12"/>
  <c r="AQ151" i="12"/>
  <c r="L152" i="12"/>
  <c r="K153" i="12"/>
  <c r="AP152" i="12"/>
  <c r="AV146" i="12"/>
  <c r="Q147" i="12"/>
  <c r="AA158" i="12"/>
  <c r="BF157" i="12"/>
  <c r="BH157" i="12"/>
  <c r="AC158" i="12"/>
  <c r="BO152" i="12"/>
  <c r="AJ153" i="12"/>
  <c r="P148" i="12"/>
  <c r="AU147" i="12"/>
  <c r="AZ143" i="12"/>
  <c r="U144" i="12"/>
  <c r="BI157" i="12"/>
  <c r="AD158" i="12"/>
  <c r="AO154" i="12"/>
  <c r="J155" i="12"/>
  <c r="I155" i="12"/>
  <c r="AN154" i="12"/>
  <c r="T144" i="12"/>
  <c r="AY143" i="12"/>
  <c r="BL154" i="12"/>
  <c r="AG155" i="12"/>
  <c r="AF157" i="12"/>
  <c r="BK156" i="12"/>
  <c r="AB159" i="12"/>
  <c r="BG158" i="12"/>
  <c r="AX145" i="12" l="1"/>
  <c r="S146" i="12"/>
  <c r="AI154" i="12"/>
  <c r="BN153" i="12"/>
  <c r="W142" i="12"/>
  <c r="BB141" i="12"/>
  <c r="Q148" i="12"/>
  <c r="AV147" i="12"/>
  <c r="BI158" i="12"/>
  <c r="AD159" i="12"/>
  <c r="AW147" i="12"/>
  <c r="R148" i="12"/>
  <c r="K154" i="12"/>
  <c r="AP153" i="12"/>
  <c r="G162" i="12"/>
  <c r="AL161" i="12"/>
  <c r="V143" i="12"/>
  <c r="BA142" i="12"/>
  <c r="AO155" i="12"/>
  <c r="J156" i="12"/>
  <c r="BM155" i="12"/>
  <c r="AH156" i="12"/>
  <c r="L153" i="12"/>
  <c r="AQ152" i="12"/>
  <c r="T145" i="12"/>
  <c r="AY144" i="12"/>
  <c r="Y141" i="12"/>
  <c r="BD140" i="12"/>
  <c r="AS152" i="12"/>
  <c r="N153" i="12"/>
  <c r="O150" i="12"/>
  <c r="AT149" i="12"/>
  <c r="AJ154" i="12"/>
  <c r="BO153" i="12"/>
  <c r="U145" i="12"/>
  <c r="AZ144" i="12"/>
  <c r="M152" i="12"/>
  <c r="AR151" i="12"/>
  <c r="BC140" i="12"/>
  <c r="X141" i="12"/>
  <c r="AE157" i="12"/>
  <c r="BJ156" i="12"/>
  <c r="BL155" i="12"/>
  <c r="AG156" i="12"/>
  <c r="Z167" i="12"/>
  <c r="BE166" i="12"/>
  <c r="BH158" i="12"/>
  <c r="AC159" i="12"/>
  <c r="AN155" i="12"/>
  <c r="I156" i="12"/>
  <c r="P149" i="12"/>
  <c r="AU148" i="12"/>
  <c r="AA159" i="12"/>
  <c r="BF158" i="12"/>
  <c r="AM156" i="12"/>
  <c r="H157" i="12"/>
  <c r="AF158" i="12"/>
  <c r="BK157" i="12"/>
  <c r="BG159" i="12"/>
  <c r="AB160" i="12"/>
  <c r="S147" i="12" l="1"/>
  <c r="AX146" i="12"/>
  <c r="BN154" i="12"/>
  <c r="AI155" i="12"/>
  <c r="W143" i="12"/>
  <c r="BB142" i="12"/>
  <c r="H158" i="12"/>
  <c r="AM157" i="12"/>
  <c r="AQ153" i="12"/>
  <c r="L154" i="12"/>
  <c r="AS153" i="12"/>
  <c r="N154" i="12"/>
  <c r="BM156" i="12"/>
  <c r="AH157" i="12"/>
  <c r="BI159" i="12"/>
  <c r="AD160" i="12"/>
  <c r="AA160" i="12"/>
  <c r="BF159" i="12"/>
  <c r="Z168" i="12"/>
  <c r="BE167" i="12"/>
  <c r="M153" i="12"/>
  <c r="AR152" i="12"/>
  <c r="AP154" i="12"/>
  <c r="K155" i="12"/>
  <c r="BC141" i="12"/>
  <c r="X142" i="12"/>
  <c r="AL162" i="12"/>
  <c r="G163" i="12"/>
  <c r="P150" i="12"/>
  <c r="AU149" i="12"/>
  <c r="AZ145" i="12"/>
  <c r="U146" i="12"/>
  <c r="BD141" i="12"/>
  <c r="Y142" i="12"/>
  <c r="AC160" i="12"/>
  <c r="BH159" i="12"/>
  <c r="AN156" i="12"/>
  <c r="I157" i="12"/>
  <c r="AW148" i="12"/>
  <c r="R149" i="12"/>
  <c r="O151" i="12"/>
  <c r="AT150" i="12"/>
  <c r="BL156" i="12"/>
  <c r="AG157" i="12"/>
  <c r="AO156" i="12"/>
  <c r="J157" i="12"/>
  <c r="BJ157" i="12"/>
  <c r="AE158" i="12"/>
  <c r="AJ155" i="12"/>
  <c r="BO154" i="12"/>
  <c r="T146" i="12"/>
  <c r="AY145" i="12"/>
  <c r="V144" i="12"/>
  <c r="BA143" i="12"/>
  <c r="Q149" i="12"/>
  <c r="AV148" i="12"/>
  <c r="AF159" i="12"/>
  <c r="BK158" i="12"/>
  <c r="AB161" i="12"/>
  <c r="BG160" i="12"/>
  <c r="S148" i="12" l="1"/>
  <c r="AX147" i="12"/>
  <c r="BN155" i="12"/>
  <c r="AI156" i="12"/>
  <c r="BB143" i="12"/>
  <c r="W144" i="12"/>
  <c r="R150" i="12"/>
  <c r="AW149" i="12"/>
  <c r="AH158" i="12"/>
  <c r="BM157" i="12"/>
  <c r="AV149" i="12"/>
  <c r="Q150" i="12"/>
  <c r="AO157" i="12"/>
  <c r="J158" i="12"/>
  <c r="I158" i="12"/>
  <c r="AN157" i="12"/>
  <c r="Y143" i="12"/>
  <c r="BD142" i="12"/>
  <c r="G164" i="12"/>
  <c r="AL163" i="12"/>
  <c r="AS154" i="12"/>
  <c r="N155" i="12"/>
  <c r="V145" i="12"/>
  <c r="BA144" i="12"/>
  <c r="Z169" i="12"/>
  <c r="BE168" i="12"/>
  <c r="M154" i="12"/>
  <c r="AR153" i="12"/>
  <c r="U147" i="12"/>
  <c r="AZ146" i="12"/>
  <c r="AY146" i="12"/>
  <c r="T147" i="12"/>
  <c r="AA161" i="12"/>
  <c r="BF160" i="12"/>
  <c r="AQ154" i="12"/>
  <c r="L155" i="12"/>
  <c r="AP155" i="12"/>
  <c r="K156" i="12"/>
  <c r="AD161" i="12"/>
  <c r="BI160" i="12"/>
  <c r="BJ158" i="12"/>
  <c r="AE159" i="12"/>
  <c r="BL157" i="12"/>
  <c r="AG158" i="12"/>
  <c r="BC142" i="12"/>
  <c r="X143" i="12"/>
  <c r="BO155" i="12"/>
  <c r="AJ156" i="12"/>
  <c r="O152" i="12"/>
  <c r="AT151" i="12"/>
  <c r="BH160" i="12"/>
  <c r="AC161" i="12"/>
  <c r="AU150" i="12"/>
  <c r="P151" i="12"/>
  <c r="AM158" i="12"/>
  <c r="H159" i="12"/>
  <c r="BK159" i="12"/>
  <c r="AF160" i="12"/>
  <c r="BG161" i="12"/>
  <c r="AB162" i="12"/>
  <c r="AX148" i="12" l="1"/>
  <c r="S149" i="12"/>
  <c r="AI157" i="12"/>
  <c r="BN156" i="12"/>
  <c r="BB144" i="12"/>
  <c r="W145" i="12"/>
  <c r="BO156" i="12"/>
  <c r="AJ157" i="12"/>
  <c r="AO158" i="12"/>
  <c r="J159" i="12"/>
  <c r="AR154" i="12"/>
  <c r="M155" i="12"/>
  <c r="BC143" i="12"/>
  <c r="X144" i="12"/>
  <c r="AP156" i="12"/>
  <c r="K157" i="12"/>
  <c r="Q151" i="12"/>
  <c r="AV150" i="12"/>
  <c r="G165" i="12"/>
  <c r="AL164" i="12"/>
  <c r="AA162" i="12"/>
  <c r="BF161" i="12"/>
  <c r="BH161" i="12"/>
  <c r="AC162" i="12"/>
  <c r="T148" i="12"/>
  <c r="AY147" i="12"/>
  <c r="Z170" i="12"/>
  <c r="BE169" i="12"/>
  <c r="Y144" i="12"/>
  <c r="BD143" i="12"/>
  <c r="BM158" i="12"/>
  <c r="AH159" i="12"/>
  <c r="H160" i="12"/>
  <c r="AM159" i="12"/>
  <c r="AS155" i="12"/>
  <c r="N156" i="12"/>
  <c r="AD162" i="12"/>
  <c r="BI161" i="12"/>
  <c r="AU151" i="12"/>
  <c r="P152" i="12"/>
  <c r="AQ155" i="12"/>
  <c r="L156" i="12"/>
  <c r="AE160" i="12"/>
  <c r="BJ159" i="12"/>
  <c r="AG159" i="12"/>
  <c r="BL158" i="12"/>
  <c r="AT152" i="12"/>
  <c r="O153" i="12"/>
  <c r="AZ147" i="12"/>
  <c r="U148" i="12"/>
  <c r="BA145" i="12"/>
  <c r="V146" i="12"/>
  <c r="AN158" i="12"/>
  <c r="I159" i="12"/>
  <c r="AW150" i="12"/>
  <c r="R151" i="12"/>
  <c r="BK160" i="12"/>
  <c r="AF161" i="12"/>
  <c r="AB163" i="12"/>
  <c r="BG162" i="12"/>
  <c r="AX149" i="12" l="1"/>
  <c r="S150" i="12"/>
  <c r="BN157" i="12"/>
  <c r="AI158" i="12"/>
  <c r="W146" i="12"/>
  <c r="BB145" i="12"/>
  <c r="AQ156" i="12"/>
  <c r="L157" i="12"/>
  <c r="BC144" i="12"/>
  <c r="X145" i="12"/>
  <c r="Q152" i="12"/>
  <c r="AV151" i="12"/>
  <c r="AN159" i="12"/>
  <c r="I160" i="12"/>
  <c r="P153" i="12"/>
  <c r="AU152" i="12"/>
  <c r="BM159" i="12"/>
  <c r="AH160" i="12"/>
  <c r="AC163" i="12"/>
  <c r="BH162" i="12"/>
  <c r="M156" i="12"/>
  <c r="AR155" i="12"/>
  <c r="AG160" i="12"/>
  <c r="BL159" i="12"/>
  <c r="AT153" i="12"/>
  <c r="O154" i="12"/>
  <c r="AM160" i="12"/>
  <c r="H161" i="12"/>
  <c r="V147" i="12"/>
  <c r="BA146" i="12"/>
  <c r="BI162" i="12"/>
  <c r="AD163" i="12"/>
  <c r="Y145" i="12"/>
  <c r="BD144" i="12"/>
  <c r="AA163" i="12"/>
  <c r="BF162" i="12"/>
  <c r="AO159" i="12"/>
  <c r="J160" i="12"/>
  <c r="AZ148" i="12"/>
  <c r="U149" i="12"/>
  <c r="N157" i="12"/>
  <c r="AS156" i="12"/>
  <c r="AP157" i="12"/>
  <c r="K158" i="12"/>
  <c r="BO157" i="12"/>
  <c r="AJ158" i="12"/>
  <c r="AW151" i="12"/>
  <c r="R152" i="12"/>
  <c r="T149" i="12"/>
  <c r="AY148" i="12"/>
  <c r="BJ160" i="12"/>
  <c r="AE161" i="12"/>
  <c r="Z171" i="12"/>
  <c r="BE170" i="12"/>
  <c r="AL165" i="12"/>
  <c r="G166" i="12"/>
  <c r="BK161" i="12"/>
  <c r="AF162" i="12"/>
  <c r="BG163" i="12"/>
  <c r="AB164" i="12"/>
  <c r="AX150" i="12" l="1"/>
  <c r="S151" i="12"/>
  <c r="AI159" i="12"/>
  <c r="BN158" i="12"/>
  <c r="W147" i="12"/>
  <c r="BB146" i="12"/>
  <c r="AN160" i="12"/>
  <c r="I161" i="12"/>
  <c r="N158" i="12"/>
  <c r="AS157" i="12"/>
  <c r="U150" i="12"/>
  <c r="AZ149" i="12"/>
  <c r="O155" i="12"/>
  <c r="AT154" i="12"/>
  <c r="Z172" i="12"/>
  <c r="BE171" i="12"/>
  <c r="Y146" i="12"/>
  <c r="BD145" i="12"/>
  <c r="AC164" i="12"/>
  <c r="BH163" i="12"/>
  <c r="Q153" i="12"/>
  <c r="AV152" i="12"/>
  <c r="AY149" i="12"/>
  <c r="T150" i="12"/>
  <c r="AW152" i="12"/>
  <c r="R153" i="12"/>
  <c r="J161" i="12"/>
  <c r="AO160" i="12"/>
  <c r="BC145" i="12"/>
  <c r="X146" i="12"/>
  <c r="BL160" i="12"/>
  <c r="AG161" i="12"/>
  <c r="AL166" i="12"/>
  <c r="G167" i="12"/>
  <c r="H162" i="12"/>
  <c r="AM161" i="12"/>
  <c r="AA164" i="12"/>
  <c r="BF163" i="12"/>
  <c r="BO158" i="12"/>
  <c r="AJ159" i="12"/>
  <c r="AH161" i="12"/>
  <c r="BM160" i="12"/>
  <c r="K159" i="12"/>
  <c r="AP158" i="12"/>
  <c r="L158" i="12"/>
  <c r="AQ157" i="12"/>
  <c r="BJ161" i="12"/>
  <c r="AE162" i="12"/>
  <c r="AD164" i="12"/>
  <c r="BI163" i="12"/>
  <c r="V148" i="12"/>
  <c r="BA147" i="12"/>
  <c r="M157" i="12"/>
  <c r="AR156" i="12"/>
  <c r="AU153" i="12"/>
  <c r="P154" i="12"/>
  <c r="BK162" i="12"/>
  <c r="AF163" i="12"/>
  <c r="AB165" i="12"/>
  <c r="BG164" i="12"/>
  <c r="S152" i="12" l="1"/>
  <c r="AX151" i="12"/>
  <c r="BN159" i="12"/>
  <c r="AI160" i="12"/>
  <c r="BB147" i="12"/>
  <c r="W148" i="12"/>
  <c r="AU154" i="12"/>
  <c r="P155" i="12"/>
  <c r="BC146" i="12"/>
  <c r="X147" i="12"/>
  <c r="L159" i="12"/>
  <c r="AQ158" i="12"/>
  <c r="AR157" i="12"/>
  <c r="M158" i="12"/>
  <c r="BI164" i="12"/>
  <c r="AD165" i="12"/>
  <c r="AP159" i="12"/>
  <c r="K160" i="12"/>
  <c r="H163" i="12"/>
  <c r="AM162" i="12"/>
  <c r="AO161" i="12"/>
  <c r="J162" i="12"/>
  <c r="AC165" i="12"/>
  <c r="BH164" i="12"/>
  <c r="AZ150" i="12"/>
  <c r="U151" i="12"/>
  <c r="O156" i="12"/>
  <c r="AT155" i="12"/>
  <c r="V149" i="12"/>
  <c r="BA148" i="12"/>
  <c r="AH162" i="12"/>
  <c r="BM161" i="12"/>
  <c r="Y147" i="12"/>
  <c r="BD146" i="12"/>
  <c r="AS158" i="12"/>
  <c r="N159" i="12"/>
  <c r="AV153" i="12"/>
  <c r="Q154" i="12"/>
  <c r="AE163" i="12"/>
  <c r="BJ162" i="12"/>
  <c r="BO159" i="12"/>
  <c r="AJ160" i="12"/>
  <c r="AG162" i="12"/>
  <c r="BL161" i="12"/>
  <c r="AY150" i="12"/>
  <c r="T151" i="12"/>
  <c r="I162" i="12"/>
  <c r="AN161" i="12"/>
  <c r="AA165" i="12"/>
  <c r="BF164" i="12"/>
  <c r="AL167" i="12"/>
  <c r="G168" i="12"/>
  <c r="AW153" i="12"/>
  <c r="R154" i="12"/>
  <c r="Z173" i="12"/>
  <c r="BE172" i="12"/>
  <c r="BK163" i="12"/>
  <c r="AF164" i="12"/>
  <c r="BG165" i="12"/>
  <c r="AB166" i="12"/>
  <c r="S153" i="12" l="1"/>
  <c r="AX152" i="12"/>
  <c r="BN160" i="12"/>
  <c r="AI161" i="12"/>
  <c r="BB148" i="12"/>
  <c r="W149" i="12"/>
  <c r="N160" i="12"/>
  <c r="AS159" i="12"/>
  <c r="O157" i="12"/>
  <c r="AT156" i="12"/>
  <c r="AN162" i="12"/>
  <c r="I163" i="12"/>
  <c r="Y148" i="12"/>
  <c r="BD147" i="12"/>
  <c r="H164" i="12"/>
  <c r="AM163" i="12"/>
  <c r="L160" i="12"/>
  <c r="AQ159" i="12"/>
  <c r="AO162" i="12"/>
  <c r="J163" i="12"/>
  <c r="R155" i="12"/>
  <c r="AW154" i="12"/>
  <c r="BC147" i="12"/>
  <c r="X148" i="12"/>
  <c r="BJ163" i="12"/>
  <c r="AE164" i="12"/>
  <c r="AH163" i="12"/>
  <c r="BM162" i="12"/>
  <c r="M159" i="12"/>
  <c r="AR158" i="12"/>
  <c r="AA166" i="12"/>
  <c r="BF165" i="12"/>
  <c r="K161" i="12"/>
  <c r="AP160" i="12"/>
  <c r="G169" i="12"/>
  <c r="AL168" i="12"/>
  <c r="AV154" i="12"/>
  <c r="Q155" i="12"/>
  <c r="AD166" i="12"/>
  <c r="BI165" i="12"/>
  <c r="P156" i="12"/>
  <c r="AU155" i="12"/>
  <c r="AJ161" i="12"/>
  <c r="BO160" i="12"/>
  <c r="Z174" i="12"/>
  <c r="BE173" i="12"/>
  <c r="AY151" i="12"/>
  <c r="T152" i="12"/>
  <c r="U152" i="12"/>
  <c r="AZ151" i="12"/>
  <c r="AG163" i="12"/>
  <c r="BL162" i="12"/>
  <c r="V150" i="12"/>
  <c r="BA149" i="12"/>
  <c r="AC166" i="12"/>
  <c r="BH165" i="12"/>
  <c r="AF165" i="12"/>
  <c r="BK164" i="12"/>
  <c r="AB167" i="12"/>
  <c r="BG166" i="12"/>
  <c r="S154" i="12" l="1"/>
  <c r="AX153" i="12"/>
  <c r="BN161" i="12"/>
  <c r="AI162" i="12"/>
  <c r="BB149" i="12"/>
  <c r="W150" i="12"/>
  <c r="BI166" i="12"/>
  <c r="AD167" i="12"/>
  <c r="AA167" i="12"/>
  <c r="BF166" i="12"/>
  <c r="V151" i="12"/>
  <c r="BA150" i="12"/>
  <c r="Z175" i="12"/>
  <c r="BE174" i="12"/>
  <c r="AR159" i="12"/>
  <c r="M160" i="12"/>
  <c r="AW155" i="12"/>
  <c r="R156" i="12"/>
  <c r="T153" i="12"/>
  <c r="AY152" i="12"/>
  <c r="J164" i="12"/>
  <c r="AO163" i="12"/>
  <c r="AG164" i="12"/>
  <c r="BL163" i="12"/>
  <c r="BO161" i="12"/>
  <c r="AJ162" i="12"/>
  <c r="G170" i="12"/>
  <c r="AL169" i="12"/>
  <c r="AH164" i="12"/>
  <c r="BM163" i="12"/>
  <c r="Y149" i="12"/>
  <c r="BD148" i="12"/>
  <c r="AT157" i="12"/>
  <c r="O158" i="12"/>
  <c r="BC148" i="12"/>
  <c r="X149" i="12"/>
  <c r="AC167" i="12"/>
  <c r="BH166" i="12"/>
  <c r="BJ164" i="12"/>
  <c r="AE165" i="12"/>
  <c r="AN163" i="12"/>
  <c r="I164" i="12"/>
  <c r="H165" i="12"/>
  <c r="AM164" i="12"/>
  <c r="AV155" i="12"/>
  <c r="Q156" i="12"/>
  <c r="U153" i="12"/>
  <c r="AZ152" i="12"/>
  <c r="AU156" i="12"/>
  <c r="P157" i="12"/>
  <c r="AP161" i="12"/>
  <c r="K162" i="12"/>
  <c r="AQ160" i="12"/>
  <c r="L161" i="12"/>
  <c r="AS160" i="12"/>
  <c r="N161" i="12"/>
  <c r="AF166" i="12"/>
  <c r="BK165" i="12"/>
  <c r="AB168" i="12"/>
  <c r="BG167" i="12"/>
  <c r="AX154" i="12" l="1"/>
  <c r="S155" i="12"/>
  <c r="BN162" i="12"/>
  <c r="AI163" i="12"/>
  <c r="BB150" i="12"/>
  <c r="W151" i="12"/>
  <c r="AS161" i="12"/>
  <c r="N162" i="12"/>
  <c r="O159" i="12"/>
  <c r="AT158" i="12"/>
  <c r="AZ153" i="12"/>
  <c r="U154" i="12"/>
  <c r="L162" i="12"/>
  <c r="AQ161" i="12"/>
  <c r="Q157" i="12"/>
  <c r="AV156" i="12"/>
  <c r="AE166" i="12"/>
  <c r="BJ165" i="12"/>
  <c r="M161" i="12"/>
  <c r="AR160" i="12"/>
  <c r="Y150" i="12"/>
  <c r="BD149" i="12"/>
  <c r="BL164" i="12"/>
  <c r="AG165" i="12"/>
  <c r="AN164" i="12"/>
  <c r="I165" i="12"/>
  <c r="AJ163" i="12"/>
  <c r="BO162" i="12"/>
  <c r="H166" i="12"/>
  <c r="AM165" i="12"/>
  <c r="BH167" i="12"/>
  <c r="AC168" i="12"/>
  <c r="AH165" i="12"/>
  <c r="BM164" i="12"/>
  <c r="AO164" i="12"/>
  <c r="J165" i="12"/>
  <c r="Z176" i="12"/>
  <c r="BE175" i="12"/>
  <c r="AA168" i="12"/>
  <c r="BF167" i="12"/>
  <c r="AW156" i="12"/>
  <c r="R157" i="12"/>
  <c r="AU157" i="12"/>
  <c r="P158" i="12"/>
  <c r="X150" i="12"/>
  <c r="BC149" i="12"/>
  <c r="AD168" i="12"/>
  <c r="BI167" i="12"/>
  <c r="AP162" i="12"/>
  <c r="K163" i="12"/>
  <c r="G171" i="12"/>
  <c r="AL170" i="12"/>
  <c r="T154" i="12"/>
  <c r="AY153" i="12"/>
  <c r="V152" i="12"/>
  <c r="BA151" i="12"/>
  <c r="AF167" i="12"/>
  <c r="BK166" i="12"/>
  <c r="BG168" i="12"/>
  <c r="AB169" i="12"/>
  <c r="S156" i="12" l="1"/>
  <c r="AX155" i="12"/>
  <c r="BN163" i="12"/>
  <c r="AI164" i="12"/>
  <c r="BB151" i="12"/>
  <c r="W152" i="12"/>
  <c r="AU158" i="12"/>
  <c r="P159" i="12"/>
  <c r="Y151" i="12"/>
  <c r="BD150" i="12"/>
  <c r="AW157" i="12"/>
  <c r="R158" i="12"/>
  <c r="I166" i="12"/>
  <c r="AN165" i="12"/>
  <c r="U155" i="12"/>
  <c r="AZ154" i="12"/>
  <c r="AY154" i="12"/>
  <c r="T155" i="12"/>
  <c r="BI168" i="12"/>
  <c r="AD169" i="12"/>
  <c r="BM165" i="12"/>
  <c r="AH166" i="12"/>
  <c r="M162" i="12"/>
  <c r="AR161" i="12"/>
  <c r="AO165" i="12"/>
  <c r="J166" i="12"/>
  <c r="AC169" i="12"/>
  <c r="BH168" i="12"/>
  <c r="G172" i="12"/>
  <c r="AL171" i="12"/>
  <c r="BC150" i="12"/>
  <c r="X151" i="12"/>
  <c r="AA169" i="12"/>
  <c r="BF168" i="12"/>
  <c r="BJ166" i="12"/>
  <c r="AE167" i="12"/>
  <c r="O160" i="12"/>
  <c r="AT159" i="12"/>
  <c r="AJ164" i="12"/>
  <c r="BO163" i="12"/>
  <c r="K164" i="12"/>
  <c r="AP163" i="12"/>
  <c r="BL165" i="12"/>
  <c r="AG166" i="12"/>
  <c r="N163" i="12"/>
  <c r="AS162" i="12"/>
  <c r="V153" i="12"/>
  <c r="BA152" i="12"/>
  <c r="AQ162" i="12"/>
  <c r="L163" i="12"/>
  <c r="Z177" i="12"/>
  <c r="BE176" i="12"/>
  <c r="AM166" i="12"/>
  <c r="H167" i="12"/>
  <c r="Q158" i="12"/>
  <c r="AV157" i="12"/>
  <c r="BK167" i="12"/>
  <c r="AF168" i="12"/>
  <c r="AB170" i="12"/>
  <c r="BG169" i="12"/>
  <c r="S157" i="12" l="1"/>
  <c r="AX156" i="12"/>
  <c r="BN164" i="12"/>
  <c r="AI165" i="12"/>
  <c r="W153" i="12"/>
  <c r="BB152" i="12"/>
  <c r="AM167" i="12"/>
  <c r="H168" i="12"/>
  <c r="BI169" i="12"/>
  <c r="AD170" i="12"/>
  <c r="AW158" i="12"/>
  <c r="R159" i="12"/>
  <c r="V154" i="12"/>
  <c r="BA153" i="12"/>
  <c r="BO164" i="12"/>
  <c r="AJ165" i="12"/>
  <c r="BH169" i="12"/>
  <c r="AC170" i="12"/>
  <c r="BM166" i="12"/>
  <c r="AH167" i="12"/>
  <c r="K165" i="12"/>
  <c r="AP164" i="12"/>
  <c r="AL172" i="12"/>
  <c r="G173" i="12"/>
  <c r="J167" i="12"/>
  <c r="AO166" i="12"/>
  <c r="Z178" i="12"/>
  <c r="BE177" i="12"/>
  <c r="N164" i="12"/>
  <c r="AS163" i="12"/>
  <c r="AA170" i="12"/>
  <c r="BF169" i="12"/>
  <c r="Y152" i="12"/>
  <c r="BD151" i="12"/>
  <c r="AQ163" i="12"/>
  <c r="L164" i="12"/>
  <c r="AV158" i="12"/>
  <c r="Q159" i="12"/>
  <c r="BL166" i="12"/>
  <c r="AG167" i="12"/>
  <c r="BC151" i="12"/>
  <c r="X152" i="12"/>
  <c r="P160" i="12"/>
  <c r="AU159" i="12"/>
  <c r="BJ167" i="12"/>
  <c r="AE168" i="12"/>
  <c r="AN166" i="12"/>
  <c r="I167" i="12"/>
  <c r="T156" i="12"/>
  <c r="AY155" i="12"/>
  <c r="O161" i="12"/>
  <c r="AT160" i="12"/>
  <c r="M163" i="12"/>
  <c r="AR162" i="12"/>
  <c r="U156" i="12"/>
  <c r="AZ155" i="12"/>
  <c r="AF169" i="12"/>
  <c r="BK168" i="12"/>
  <c r="AB171" i="12"/>
  <c r="BG170" i="12"/>
  <c r="S158" i="12" l="1"/>
  <c r="AX157" i="12"/>
  <c r="AI166" i="12"/>
  <c r="BN165" i="12"/>
  <c r="BB153" i="12"/>
  <c r="W154" i="12"/>
  <c r="AG168" i="12"/>
  <c r="BL167" i="12"/>
  <c r="BM167" i="12"/>
  <c r="AH168" i="12"/>
  <c r="BA154" i="12"/>
  <c r="V155" i="12"/>
  <c r="BJ168" i="12"/>
  <c r="AE169" i="12"/>
  <c r="AC171" i="12"/>
  <c r="BH170" i="12"/>
  <c r="AW159" i="12"/>
  <c r="R160" i="12"/>
  <c r="M164" i="12"/>
  <c r="AR163" i="12"/>
  <c r="BD152" i="12"/>
  <c r="Y153" i="12"/>
  <c r="J168" i="12"/>
  <c r="AO167" i="12"/>
  <c r="L165" i="12"/>
  <c r="AQ164" i="12"/>
  <c r="AT161" i="12"/>
  <c r="O162" i="12"/>
  <c r="AU160" i="12"/>
  <c r="P161" i="12"/>
  <c r="AA171" i="12"/>
  <c r="BF170" i="12"/>
  <c r="AN167" i="12"/>
  <c r="I168" i="12"/>
  <c r="Z179" i="12"/>
  <c r="BE178" i="12"/>
  <c r="BI170" i="12"/>
  <c r="AD171" i="12"/>
  <c r="BC152" i="12"/>
  <c r="X153" i="12"/>
  <c r="AV159" i="12"/>
  <c r="Q160" i="12"/>
  <c r="BO165" i="12"/>
  <c r="AJ166" i="12"/>
  <c r="H169" i="12"/>
  <c r="AM168" i="12"/>
  <c r="U157" i="12"/>
  <c r="AZ156" i="12"/>
  <c r="G174" i="12"/>
  <c r="AL173" i="12"/>
  <c r="T157" i="12"/>
  <c r="AY156" i="12"/>
  <c r="AS164" i="12"/>
  <c r="N165" i="12"/>
  <c r="AP165" i="12"/>
  <c r="K166" i="12"/>
  <c r="AF170" i="12"/>
  <c r="BK169" i="12"/>
  <c r="AB172" i="12"/>
  <c r="BG171" i="12"/>
  <c r="S159" i="12" l="1"/>
  <c r="AX158" i="12"/>
  <c r="AI167" i="12"/>
  <c r="BN166" i="12"/>
  <c r="W155" i="12"/>
  <c r="BB154" i="12"/>
  <c r="BC153" i="12"/>
  <c r="X154" i="12"/>
  <c r="AD172" i="12"/>
  <c r="BI171" i="12"/>
  <c r="R161" i="12"/>
  <c r="AW160" i="12"/>
  <c r="V156" i="12"/>
  <c r="BA155" i="12"/>
  <c r="AM169" i="12"/>
  <c r="H170" i="12"/>
  <c r="AA172" i="12"/>
  <c r="BF171" i="12"/>
  <c r="AQ165" i="12"/>
  <c r="L166" i="12"/>
  <c r="AZ157" i="12"/>
  <c r="U158" i="12"/>
  <c r="M165" i="12"/>
  <c r="AR164" i="12"/>
  <c r="BO166" i="12"/>
  <c r="AJ167" i="12"/>
  <c r="BM168" i="12"/>
  <c r="AH169" i="12"/>
  <c r="AY157" i="12"/>
  <c r="T158" i="12"/>
  <c r="Z180" i="12"/>
  <c r="BE179" i="12"/>
  <c r="J169" i="12"/>
  <c r="AO168" i="12"/>
  <c r="BH171" i="12"/>
  <c r="AC172" i="12"/>
  <c r="K167" i="12"/>
  <c r="AP166" i="12"/>
  <c r="AT162" i="12"/>
  <c r="O163" i="12"/>
  <c r="N166" i="12"/>
  <c r="AS165" i="12"/>
  <c r="Q161" i="12"/>
  <c r="AV160" i="12"/>
  <c r="AN168" i="12"/>
  <c r="I169" i="12"/>
  <c r="P162" i="12"/>
  <c r="AU161" i="12"/>
  <c r="BD153" i="12"/>
  <c r="Y154" i="12"/>
  <c r="AE170" i="12"/>
  <c r="BJ169" i="12"/>
  <c r="G175" i="12"/>
  <c r="AL174" i="12"/>
  <c r="AG169" i="12"/>
  <c r="BL168" i="12"/>
  <c r="AF171" i="12"/>
  <c r="BK170" i="12"/>
  <c r="BG172" i="12"/>
  <c r="AB173" i="12"/>
  <c r="AX159" i="12" l="1"/>
  <c r="S160" i="12"/>
  <c r="AI168" i="12"/>
  <c r="BN167" i="12"/>
  <c r="BB155" i="12"/>
  <c r="W156" i="12"/>
  <c r="N167" i="12"/>
  <c r="AS166" i="12"/>
  <c r="AT163" i="12"/>
  <c r="O164" i="12"/>
  <c r="AJ168" i="12"/>
  <c r="BO167" i="12"/>
  <c r="L167" i="12"/>
  <c r="AQ166" i="12"/>
  <c r="AL175" i="12"/>
  <c r="G176" i="12"/>
  <c r="AU162" i="12"/>
  <c r="P163" i="12"/>
  <c r="AW161" i="12"/>
  <c r="R162" i="12"/>
  <c r="AH170" i="12"/>
  <c r="BM169" i="12"/>
  <c r="AN169" i="12"/>
  <c r="I170" i="12"/>
  <c r="BJ170" i="12"/>
  <c r="AE171" i="12"/>
  <c r="K168" i="12"/>
  <c r="AP167" i="12"/>
  <c r="Z181" i="12"/>
  <c r="BE180" i="12"/>
  <c r="AR165" i="12"/>
  <c r="M166" i="12"/>
  <c r="AA173" i="12"/>
  <c r="BF172" i="12"/>
  <c r="AD173" i="12"/>
  <c r="BI172" i="12"/>
  <c r="J170" i="12"/>
  <c r="AO169" i="12"/>
  <c r="BH172" i="12"/>
  <c r="AC173" i="12"/>
  <c r="AY158" i="12"/>
  <c r="T159" i="12"/>
  <c r="AZ158" i="12"/>
  <c r="U159" i="12"/>
  <c r="H171" i="12"/>
  <c r="AM170" i="12"/>
  <c r="X155" i="12"/>
  <c r="BC154" i="12"/>
  <c r="BD154" i="12"/>
  <c r="Y155" i="12"/>
  <c r="BL169" i="12"/>
  <c r="AG170" i="12"/>
  <c r="BA156" i="12"/>
  <c r="V157" i="12"/>
  <c r="Q162" i="12"/>
  <c r="AV161" i="12"/>
  <c r="BK171" i="12"/>
  <c r="AF172" i="12"/>
  <c r="AB174" i="12"/>
  <c r="BG173" i="12"/>
  <c r="AX160" i="12" l="1"/>
  <c r="S161" i="12"/>
  <c r="AI169" i="12"/>
  <c r="BN168" i="12"/>
  <c r="W157" i="12"/>
  <c r="BB156" i="12"/>
  <c r="AW162" i="12"/>
  <c r="R163" i="12"/>
  <c r="AV162" i="12"/>
  <c r="Q163" i="12"/>
  <c r="K169" i="12"/>
  <c r="AP168" i="12"/>
  <c r="AQ167" i="12"/>
  <c r="L168" i="12"/>
  <c r="AY159" i="12"/>
  <c r="T160" i="12"/>
  <c r="AE172" i="12"/>
  <c r="BJ171" i="12"/>
  <c r="AJ169" i="12"/>
  <c r="BO168" i="12"/>
  <c r="BA157" i="12"/>
  <c r="V158" i="12"/>
  <c r="AC174" i="12"/>
  <c r="BH173" i="12"/>
  <c r="AN170" i="12"/>
  <c r="I171" i="12"/>
  <c r="O165" i="12"/>
  <c r="AT164" i="12"/>
  <c r="BC155" i="12"/>
  <c r="X156" i="12"/>
  <c r="AL176" i="12"/>
  <c r="G177" i="12"/>
  <c r="U160" i="12"/>
  <c r="AZ159" i="12"/>
  <c r="AD174" i="12"/>
  <c r="BI173" i="12"/>
  <c r="BD155" i="12"/>
  <c r="Y156" i="12"/>
  <c r="AA174" i="12"/>
  <c r="BF173" i="12"/>
  <c r="M167" i="12"/>
  <c r="AR166" i="12"/>
  <c r="AU163" i="12"/>
  <c r="P164" i="12"/>
  <c r="BL170" i="12"/>
  <c r="AG171" i="12"/>
  <c r="H172" i="12"/>
  <c r="AM171" i="12"/>
  <c r="AO170" i="12"/>
  <c r="J171" i="12"/>
  <c r="Z182" i="12"/>
  <c r="BE181" i="12"/>
  <c r="BM170" i="12"/>
  <c r="AH171" i="12"/>
  <c r="AS167" i="12"/>
  <c r="N168" i="12"/>
  <c r="AF173" i="12"/>
  <c r="BK172" i="12"/>
  <c r="AB175" i="12"/>
  <c r="BG174" i="12"/>
  <c r="AX161" i="12" l="1"/>
  <c r="S162" i="12"/>
  <c r="AI170" i="12"/>
  <c r="BN169" i="12"/>
  <c r="W158" i="12"/>
  <c r="BB157" i="12"/>
  <c r="AY160" i="12"/>
  <c r="T161" i="12"/>
  <c r="Q164" i="12"/>
  <c r="AV163" i="12"/>
  <c r="AA175" i="12"/>
  <c r="BF174" i="12"/>
  <c r="AC175" i="12"/>
  <c r="BH174" i="12"/>
  <c r="AP169" i="12"/>
  <c r="K170" i="12"/>
  <c r="AN171" i="12"/>
  <c r="I172" i="12"/>
  <c r="U161" i="12"/>
  <c r="AZ160" i="12"/>
  <c r="BJ172" i="12"/>
  <c r="AE173" i="12"/>
  <c r="BM171" i="12"/>
  <c r="AH172" i="12"/>
  <c r="AU164" i="12"/>
  <c r="P165" i="12"/>
  <c r="BC156" i="12"/>
  <c r="X157" i="12"/>
  <c r="AO171" i="12"/>
  <c r="J172" i="12"/>
  <c r="AQ168" i="12"/>
  <c r="L169" i="12"/>
  <c r="AS168" i="12"/>
  <c r="N169" i="12"/>
  <c r="AM172" i="12"/>
  <c r="H173" i="12"/>
  <c r="BL171" i="12"/>
  <c r="AG172" i="12"/>
  <c r="G178" i="12"/>
  <c r="AL177" i="12"/>
  <c r="Y157" i="12"/>
  <c r="BD156" i="12"/>
  <c r="V159" i="12"/>
  <c r="BA158" i="12"/>
  <c r="R164" i="12"/>
  <c r="AW163" i="12"/>
  <c r="Z183" i="12"/>
  <c r="BE182" i="12"/>
  <c r="AR167" i="12"/>
  <c r="M168" i="12"/>
  <c r="BI174" i="12"/>
  <c r="AD175" i="12"/>
  <c r="O166" i="12"/>
  <c r="AT165" i="12"/>
  <c r="BO169" i="12"/>
  <c r="AJ170" i="12"/>
  <c r="AF174" i="12"/>
  <c r="BK173" i="12"/>
  <c r="AB176" i="12"/>
  <c r="BG175" i="12"/>
  <c r="S163" i="12" l="1"/>
  <c r="AX162" i="12"/>
  <c r="AI171" i="12"/>
  <c r="BN170" i="12"/>
  <c r="W159" i="12"/>
  <c r="BB158" i="12"/>
  <c r="AS169" i="12"/>
  <c r="N170" i="12"/>
  <c r="AZ161" i="12"/>
  <c r="U162" i="12"/>
  <c r="BH175" i="12"/>
  <c r="AC176" i="12"/>
  <c r="BO170" i="12"/>
  <c r="AJ171" i="12"/>
  <c r="AQ169" i="12"/>
  <c r="L170" i="12"/>
  <c r="P166" i="12"/>
  <c r="AU165" i="12"/>
  <c r="Z184" i="12"/>
  <c r="BE183" i="12"/>
  <c r="G179" i="12"/>
  <c r="AL178" i="12"/>
  <c r="AA176" i="12"/>
  <c r="BF175" i="12"/>
  <c r="M169" i="12"/>
  <c r="AR168" i="12"/>
  <c r="BL172" i="12"/>
  <c r="AG173" i="12"/>
  <c r="BM172" i="12"/>
  <c r="AH173" i="12"/>
  <c r="AN172" i="12"/>
  <c r="I173" i="12"/>
  <c r="AW164" i="12"/>
  <c r="R165" i="12"/>
  <c r="Q165" i="12"/>
  <c r="AV164" i="12"/>
  <c r="AD176" i="12"/>
  <c r="BI175" i="12"/>
  <c r="H174" i="12"/>
  <c r="AM173" i="12"/>
  <c r="BJ173" i="12"/>
  <c r="AE174" i="12"/>
  <c r="K171" i="12"/>
  <c r="AP170" i="12"/>
  <c r="AY161" i="12"/>
  <c r="T162" i="12"/>
  <c r="BC157" i="12"/>
  <c r="X158" i="12"/>
  <c r="BD157" i="12"/>
  <c r="Y158" i="12"/>
  <c r="AO172" i="12"/>
  <c r="J173" i="12"/>
  <c r="O167" i="12"/>
  <c r="AT166" i="12"/>
  <c r="BA159" i="12"/>
  <c r="V160" i="12"/>
  <c r="BK174" i="12"/>
  <c r="AF175" i="12"/>
  <c r="BG176" i="12"/>
  <c r="AB177" i="12"/>
  <c r="S164" i="12" l="1"/>
  <c r="AX163" i="12"/>
  <c r="AI172" i="12"/>
  <c r="BN171" i="12"/>
  <c r="BB159" i="12"/>
  <c r="W160" i="12"/>
  <c r="V161" i="12"/>
  <c r="BA160" i="12"/>
  <c r="H175" i="12"/>
  <c r="AM174" i="12"/>
  <c r="AO173" i="12"/>
  <c r="J174" i="12"/>
  <c r="BM173" i="12"/>
  <c r="AH174" i="12"/>
  <c r="U163" i="12"/>
  <c r="AZ162" i="12"/>
  <c r="AJ172" i="12"/>
  <c r="BO171" i="12"/>
  <c r="AN173" i="12"/>
  <c r="I174" i="12"/>
  <c r="O168" i="12"/>
  <c r="AT167" i="12"/>
  <c r="K172" i="12"/>
  <c r="AP171" i="12"/>
  <c r="AD177" i="12"/>
  <c r="BI176" i="12"/>
  <c r="AA177" i="12"/>
  <c r="BF176" i="12"/>
  <c r="P167" i="12"/>
  <c r="AU166" i="12"/>
  <c r="R166" i="12"/>
  <c r="AW165" i="12"/>
  <c r="M170" i="12"/>
  <c r="AR169" i="12"/>
  <c r="BD158" i="12"/>
  <c r="Y159" i="12"/>
  <c r="BJ174" i="12"/>
  <c r="AE175" i="12"/>
  <c r="AG174" i="12"/>
  <c r="BL173" i="12"/>
  <c r="AQ170" i="12"/>
  <c r="L171" i="12"/>
  <c r="AS170" i="12"/>
  <c r="N171" i="12"/>
  <c r="X159" i="12"/>
  <c r="BC158" i="12"/>
  <c r="G180" i="12"/>
  <c r="AL179" i="12"/>
  <c r="AY162" i="12"/>
  <c r="T163" i="12"/>
  <c r="BH176" i="12"/>
  <c r="AC177" i="12"/>
  <c r="Z185" i="12"/>
  <c r="BE184" i="12"/>
  <c r="Q166" i="12"/>
  <c r="AV165" i="12"/>
  <c r="BK175" i="12"/>
  <c r="AF176" i="12"/>
  <c r="AB178" i="12"/>
  <c r="BG177" i="12"/>
  <c r="S165" i="12" l="1"/>
  <c r="AX164" i="12"/>
  <c r="AI173" i="12"/>
  <c r="BN172" i="12"/>
  <c r="BB160" i="12"/>
  <c r="W161" i="12"/>
  <c r="AH175" i="12"/>
  <c r="BM174" i="12"/>
  <c r="Q167" i="12"/>
  <c r="AV166" i="12"/>
  <c r="AL180" i="12"/>
  <c r="G181" i="12"/>
  <c r="AR170" i="12"/>
  <c r="M171" i="12"/>
  <c r="AD178" i="12"/>
  <c r="BI177" i="12"/>
  <c r="Z186" i="12"/>
  <c r="BE185" i="12"/>
  <c r="BL174" i="12"/>
  <c r="AG175" i="12"/>
  <c r="K173" i="12"/>
  <c r="AP172" i="12"/>
  <c r="BO172" i="12"/>
  <c r="AJ173" i="12"/>
  <c r="N172" i="12"/>
  <c r="AS171" i="12"/>
  <c r="P168" i="12"/>
  <c r="AU167" i="12"/>
  <c r="AT168" i="12"/>
  <c r="O169" i="12"/>
  <c r="H176" i="12"/>
  <c r="AM175" i="12"/>
  <c r="BH177" i="12"/>
  <c r="AC178" i="12"/>
  <c r="AY163" i="12"/>
  <c r="T164" i="12"/>
  <c r="AQ171" i="12"/>
  <c r="L172" i="12"/>
  <c r="BD159" i="12"/>
  <c r="Y160" i="12"/>
  <c r="AN174" i="12"/>
  <c r="I175" i="12"/>
  <c r="AO174" i="12"/>
  <c r="J175" i="12"/>
  <c r="BC159" i="12"/>
  <c r="X160" i="12"/>
  <c r="R167" i="12"/>
  <c r="AW166" i="12"/>
  <c r="AE176" i="12"/>
  <c r="BJ175" i="12"/>
  <c r="AA178" i="12"/>
  <c r="BF177" i="12"/>
  <c r="AZ163" i="12"/>
  <c r="U164" i="12"/>
  <c r="V162" i="12"/>
  <c r="BA161" i="12"/>
  <c r="BK176" i="12"/>
  <c r="AF177" i="12"/>
  <c r="BG178" i="12"/>
  <c r="AB179" i="12"/>
  <c r="S166" i="12" l="1"/>
  <c r="AX165" i="12"/>
  <c r="BN173" i="12"/>
  <c r="AI174" i="12"/>
  <c r="BB161" i="12"/>
  <c r="W162" i="12"/>
  <c r="AL181" i="12"/>
  <c r="G182" i="12"/>
  <c r="Z187" i="12"/>
  <c r="BE186" i="12"/>
  <c r="AQ172" i="12"/>
  <c r="L173" i="12"/>
  <c r="T165" i="12"/>
  <c r="AY164" i="12"/>
  <c r="AA179" i="12"/>
  <c r="BF178" i="12"/>
  <c r="P169" i="12"/>
  <c r="AU168" i="12"/>
  <c r="AP173" i="12"/>
  <c r="K174" i="12"/>
  <c r="AD179" i="12"/>
  <c r="BI178" i="12"/>
  <c r="AH176" i="12"/>
  <c r="BM175" i="12"/>
  <c r="AW167" i="12"/>
  <c r="R168" i="12"/>
  <c r="AS172" i="12"/>
  <c r="N173" i="12"/>
  <c r="X161" i="12"/>
  <c r="BC160" i="12"/>
  <c r="BO173" i="12"/>
  <c r="AJ174" i="12"/>
  <c r="Q168" i="12"/>
  <c r="AV167" i="12"/>
  <c r="AO175" i="12"/>
  <c r="J176" i="12"/>
  <c r="AN175" i="12"/>
  <c r="I176" i="12"/>
  <c r="AC179" i="12"/>
  <c r="BH178" i="12"/>
  <c r="BL175" i="12"/>
  <c r="AG176" i="12"/>
  <c r="AR171" i="12"/>
  <c r="M172" i="12"/>
  <c r="BD160" i="12"/>
  <c r="Y161" i="12"/>
  <c r="BA162" i="12"/>
  <c r="V163" i="12"/>
  <c r="AM176" i="12"/>
  <c r="H177" i="12"/>
  <c r="U165" i="12"/>
  <c r="AZ164" i="12"/>
  <c r="O170" i="12"/>
  <c r="AT169" i="12"/>
  <c r="AE177" i="12"/>
  <c r="BJ176" i="12"/>
  <c r="BK177" i="12"/>
  <c r="AF178" i="12"/>
  <c r="BG179" i="12"/>
  <c r="AB180" i="12"/>
  <c r="AX166" i="12" l="1"/>
  <c r="S167" i="12"/>
  <c r="BN174" i="12"/>
  <c r="AI175" i="12"/>
  <c r="W163" i="12"/>
  <c r="BB162" i="12"/>
  <c r="J177" i="12"/>
  <c r="AO176" i="12"/>
  <c r="AM177" i="12"/>
  <c r="H178" i="12"/>
  <c r="AG177" i="12"/>
  <c r="BL176" i="12"/>
  <c r="R169" i="12"/>
  <c r="AW168" i="12"/>
  <c r="L174" i="12"/>
  <c r="AQ173" i="12"/>
  <c r="Q169" i="12"/>
  <c r="AV168" i="12"/>
  <c r="AU169" i="12"/>
  <c r="P170" i="12"/>
  <c r="AP174" i="12"/>
  <c r="K175" i="12"/>
  <c r="V164" i="12"/>
  <c r="BA163" i="12"/>
  <c r="AE178" i="12"/>
  <c r="BJ177" i="12"/>
  <c r="AC180" i="12"/>
  <c r="BH179" i="12"/>
  <c r="BM176" i="12"/>
  <c r="AH177" i="12"/>
  <c r="AA180" i="12"/>
  <c r="BF179" i="12"/>
  <c r="Z188" i="12"/>
  <c r="BE187" i="12"/>
  <c r="M173" i="12"/>
  <c r="AR172" i="12"/>
  <c r="AZ165" i="12"/>
  <c r="U166" i="12"/>
  <c r="BO174" i="12"/>
  <c r="AJ175" i="12"/>
  <c r="BD161" i="12"/>
  <c r="Y162" i="12"/>
  <c r="I177" i="12"/>
  <c r="AN176" i="12"/>
  <c r="G183" i="12"/>
  <c r="AL182" i="12"/>
  <c r="AS173" i="12"/>
  <c r="N174" i="12"/>
  <c r="AT170" i="12"/>
  <c r="O171" i="12"/>
  <c r="BC161" i="12"/>
  <c r="X162" i="12"/>
  <c r="AD180" i="12"/>
  <c r="BI179" i="12"/>
  <c r="AY165" i="12"/>
  <c r="T166" i="12"/>
  <c r="BK178" i="12"/>
  <c r="AF179" i="12"/>
  <c r="AB181" i="12"/>
  <c r="BG180" i="12"/>
  <c r="S168" i="12" l="1"/>
  <c r="AX167" i="12"/>
  <c r="AI176" i="12"/>
  <c r="BN175" i="12"/>
  <c r="W164" i="12"/>
  <c r="BB163" i="12"/>
  <c r="T167" i="12"/>
  <c r="AY166" i="12"/>
  <c r="AA181" i="12"/>
  <c r="BF180" i="12"/>
  <c r="BA164" i="12"/>
  <c r="V165" i="12"/>
  <c r="Q170" i="12"/>
  <c r="AV169" i="12"/>
  <c r="AG178" i="12"/>
  <c r="BL177" i="12"/>
  <c r="AZ166" i="12"/>
  <c r="U167" i="12"/>
  <c r="AH178" i="12"/>
  <c r="BM177" i="12"/>
  <c r="AM178" i="12"/>
  <c r="H179" i="12"/>
  <c r="AD181" i="12"/>
  <c r="BI180" i="12"/>
  <c r="AL183" i="12"/>
  <c r="G184" i="12"/>
  <c r="N175" i="12"/>
  <c r="AS174" i="12"/>
  <c r="X163" i="12"/>
  <c r="BC162" i="12"/>
  <c r="AP175" i="12"/>
  <c r="K176" i="12"/>
  <c r="AR173" i="12"/>
  <c r="M174" i="12"/>
  <c r="AT171" i="12"/>
  <c r="O172" i="12"/>
  <c r="Y163" i="12"/>
  <c r="BD162" i="12"/>
  <c r="AU170" i="12"/>
  <c r="P171" i="12"/>
  <c r="AJ176" i="12"/>
  <c r="BO175" i="12"/>
  <c r="AN177" i="12"/>
  <c r="I178" i="12"/>
  <c r="BH180" i="12"/>
  <c r="AC181" i="12"/>
  <c r="L175" i="12"/>
  <c r="AQ174" i="12"/>
  <c r="Z189" i="12"/>
  <c r="BE188" i="12"/>
  <c r="AE179" i="12"/>
  <c r="BJ178" i="12"/>
  <c r="AW169" i="12"/>
  <c r="R170" i="12"/>
  <c r="AO177" i="12"/>
  <c r="J178" i="12"/>
  <c r="AF180" i="12"/>
  <c r="BK179" i="12"/>
  <c r="BG181" i="12"/>
  <c r="AB182" i="12"/>
  <c r="S169" i="12" l="1"/>
  <c r="AX168" i="12"/>
  <c r="BN176" i="12"/>
  <c r="AI177" i="12"/>
  <c r="BB164" i="12"/>
  <c r="W165" i="12"/>
  <c r="P172" i="12"/>
  <c r="AU171" i="12"/>
  <c r="AW170" i="12"/>
  <c r="R171" i="12"/>
  <c r="AC182" i="12"/>
  <c r="BH181" i="12"/>
  <c r="K177" i="12"/>
  <c r="AP176" i="12"/>
  <c r="BA165" i="12"/>
  <c r="V166" i="12"/>
  <c r="BD163" i="12"/>
  <c r="Y164" i="12"/>
  <c r="BM178" i="12"/>
  <c r="AH179" i="12"/>
  <c r="J179" i="12"/>
  <c r="AO178" i="12"/>
  <c r="H180" i="12"/>
  <c r="AM179" i="12"/>
  <c r="I179" i="12"/>
  <c r="AN178" i="12"/>
  <c r="AL184" i="12"/>
  <c r="G185" i="12"/>
  <c r="BJ179" i="12"/>
  <c r="AE180" i="12"/>
  <c r="BC163" i="12"/>
  <c r="X164" i="12"/>
  <c r="AA182" i="12"/>
  <c r="BF181" i="12"/>
  <c r="Q171" i="12"/>
  <c r="AV170" i="12"/>
  <c r="O173" i="12"/>
  <c r="AT172" i="12"/>
  <c r="M175" i="12"/>
  <c r="AR174" i="12"/>
  <c r="L176" i="12"/>
  <c r="AQ175" i="12"/>
  <c r="AZ167" i="12"/>
  <c r="U168" i="12"/>
  <c r="Z190" i="12"/>
  <c r="BE189" i="12"/>
  <c r="BO176" i="12"/>
  <c r="AJ177" i="12"/>
  <c r="AS175" i="12"/>
  <c r="N176" i="12"/>
  <c r="AD182" i="12"/>
  <c r="BI181" i="12"/>
  <c r="BL178" i="12"/>
  <c r="AG179" i="12"/>
  <c r="T168" i="12"/>
  <c r="AY167" i="12"/>
  <c r="BK180" i="12"/>
  <c r="AF181" i="12"/>
  <c r="BG182" i="12"/>
  <c r="AB183" i="12"/>
  <c r="S170" i="12" l="1"/>
  <c r="AX169" i="12"/>
  <c r="BN177" i="12"/>
  <c r="AI178" i="12"/>
  <c r="W166" i="12"/>
  <c r="BB165" i="12"/>
  <c r="AG180" i="12"/>
  <c r="BL179" i="12"/>
  <c r="BC164" i="12"/>
  <c r="X165" i="12"/>
  <c r="V167" i="12"/>
  <c r="BA166" i="12"/>
  <c r="R172" i="12"/>
  <c r="AW171" i="12"/>
  <c r="Z191" i="12"/>
  <c r="BE190" i="12"/>
  <c r="H181" i="12"/>
  <c r="AM180" i="12"/>
  <c r="M176" i="12"/>
  <c r="AR175" i="12"/>
  <c r="AZ168" i="12"/>
  <c r="U169" i="12"/>
  <c r="AE181" i="12"/>
  <c r="BJ180" i="12"/>
  <c r="BI182" i="12"/>
  <c r="AD183" i="12"/>
  <c r="AT173" i="12"/>
  <c r="O174" i="12"/>
  <c r="J180" i="12"/>
  <c r="AO179" i="12"/>
  <c r="BO177" i="12"/>
  <c r="AJ178" i="12"/>
  <c r="BD164" i="12"/>
  <c r="Y165" i="12"/>
  <c r="AA183" i="12"/>
  <c r="BF182" i="12"/>
  <c r="BH182" i="12"/>
  <c r="AC183" i="12"/>
  <c r="N177" i="12"/>
  <c r="AS176" i="12"/>
  <c r="AL185" i="12"/>
  <c r="G186" i="12"/>
  <c r="AH180" i="12"/>
  <c r="BM179" i="12"/>
  <c r="AY168" i="12"/>
  <c r="T169" i="12"/>
  <c r="AN179" i="12"/>
  <c r="I180" i="12"/>
  <c r="L177" i="12"/>
  <c r="AQ176" i="12"/>
  <c r="Q172" i="12"/>
  <c r="AV171" i="12"/>
  <c r="K178" i="12"/>
  <c r="AP177" i="12"/>
  <c r="P173" i="12"/>
  <c r="AU172" i="12"/>
  <c r="BK181" i="12"/>
  <c r="AF182" i="12"/>
  <c r="AB184" i="12"/>
  <c r="BG183" i="12"/>
  <c r="AX170" i="12" l="1"/>
  <c r="S171" i="12"/>
  <c r="AI179" i="12"/>
  <c r="BN178" i="12"/>
  <c r="BB166" i="12"/>
  <c r="W167" i="12"/>
  <c r="AN180" i="12"/>
  <c r="I181" i="12"/>
  <c r="Y166" i="12"/>
  <c r="BD165" i="12"/>
  <c r="P174" i="12"/>
  <c r="AU173" i="12"/>
  <c r="R173" i="12"/>
  <c r="AW172" i="12"/>
  <c r="K179" i="12"/>
  <c r="AP178" i="12"/>
  <c r="V168" i="12"/>
  <c r="BA167" i="12"/>
  <c r="AV172" i="12"/>
  <c r="Q173" i="12"/>
  <c r="AH181" i="12"/>
  <c r="BM180" i="12"/>
  <c r="J181" i="12"/>
  <c r="AO180" i="12"/>
  <c r="BJ181" i="12"/>
  <c r="AE182" i="12"/>
  <c r="AD184" i="12"/>
  <c r="BI183" i="12"/>
  <c r="AY169" i="12"/>
  <c r="T170" i="12"/>
  <c r="H182" i="12"/>
  <c r="AM181" i="12"/>
  <c r="BC165" i="12"/>
  <c r="X166" i="12"/>
  <c r="G187" i="12"/>
  <c r="AL186" i="12"/>
  <c r="AT174" i="12"/>
  <c r="O175" i="12"/>
  <c r="U170" i="12"/>
  <c r="AZ169" i="12"/>
  <c r="AS177" i="12"/>
  <c r="N178" i="12"/>
  <c r="AR176" i="12"/>
  <c r="M177" i="12"/>
  <c r="BO178" i="12"/>
  <c r="AJ179" i="12"/>
  <c r="BH183" i="12"/>
  <c r="AC184" i="12"/>
  <c r="L178" i="12"/>
  <c r="AQ177" i="12"/>
  <c r="AA184" i="12"/>
  <c r="BF183" i="12"/>
  <c r="Z192" i="12"/>
  <c r="BE191" i="12"/>
  <c r="BL180" i="12"/>
  <c r="AG181" i="12"/>
  <c r="BK182" i="12"/>
  <c r="AF183" i="12"/>
  <c r="BG184" i="12"/>
  <c r="AB185" i="12"/>
  <c r="S172" i="12" l="1"/>
  <c r="AX171" i="12"/>
  <c r="AI180" i="12"/>
  <c r="BN179" i="12"/>
  <c r="BB167" i="12"/>
  <c r="W168" i="12"/>
  <c r="AR177" i="12"/>
  <c r="M178" i="12"/>
  <c r="AD185" i="12"/>
  <c r="BI184" i="12"/>
  <c r="X167" i="12"/>
  <c r="BC166" i="12"/>
  <c r="Z193" i="12"/>
  <c r="BE192" i="12"/>
  <c r="AU174" i="12"/>
  <c r="P175" i="12"/>
  <c r="BJ182" i="12"/>
  <c r="AE183" i="12"/>
  <c r="AA185" i="12"/>
  <c r="BF184" i="12"/>
  <c r="AZ170" i="12"/>
  <c r="U171" i="12"/>
  <c r="H183" i="12"/>
  <c r="AM182" i="12"/>
  <c r="V169" i="12"/>
  <c r="BA168" i="12"/>
  <c r="BD166" i="12"/>
  <c r="Y167" i="12"/>
  <c r="AC185" i="12"/>
  <c r="BH184" i="12"/>
  <c r="G188" i="12"/>
  <c r="AL187" i="12"/>
  <c r="AW173" i="12"/>
  <c r="R174" i="12"/>
  <c r="AV173" i="12"/>
  <c r="Q174" i="12"/>
  <c r="BO179" i="12"/>
  <c r="AJ180" i="12"/>
  <c r="AT175" i="12"/>
  <c r="O176" i="12"/>
  <c r="AY170" i="12"/>
  <c r="T171" i="12"/>
  <c r="I182" i="12"/>
  <c r="AN181" i="12"/>
  <c r="AG182" i="12"/>
  <c r="BL181" i="12"/>
  <c r="AH182" i="12"/>
  <c r="BM181" i="12"/>
  <c r="N179" i="12"/>
  <c r="AS178" i="12"/>
  <c r="AQ178" i="12"/>
  <c r="L179" i="12"/>
  <c r="AO181" i="12"/>
  <c r="J182" i="12"/>
  <c r="AP179" i="12"/>
  <c r="K180" i="12"/>
  <c r="AF184" i="12"/>
  <c r="BK183" i="12"/>
  <c r="AB186" i="12"/>
  <c r="BG185" i="12"/>
  <c r="S173" i="12" l="1"/>
  <c r="AX172" i="12"/>
  <c r="AI181" i="12"/>
  <c r="BN180" i="12"/>
  <c r="BB168" i="12"/>
  <c r="W169" i="12"/>
  <c r="AP180" i="12"/>
  <c r="K181" i="12"/>
  <c r="U172" i="12"/>
  <c r="AZ171" i="12"/>
  <c r="AN182" i="12"/>
  <c r="I183" i="12"/>
  <c r="AC186" i="12"/>
  <c r="BH185" i="12"/>
  <c r="Z194" i="12"/>
  <c r="BE193" i="12"/>
  <c r="J183" i="12"/>
  <c r="AO182" i="12"/>
  <c r="AY171" i="12"/>
  <c r="T172" i="12"/>
  <c r="AV174" i="12"/>
  <c r="Q175" i="12"/>
  <c r="Y168" i="12"/>
  <c r="BD167" i="12"/>
  <c r="AS179" i="12"/>
  <c r="N180" i="12"/>
  <c r="AA186" i="12"/>
  <c r="BF185" i="12"/>
  <c r="BC167" i="12"/>
  <c r="X168" i="12"/>
  <c r="AQ179" i="12"/>
  <c r="L180" i="12"/>
  <c r="O177" i="12"/>
  <c r="AT176" i="12"/>
  <c r="BM182" i="12"/>
  <c r="AH183" i="12"/>
  <c r="BI185" i="12"/>
  <c r="AD186" i="12"/>
  <c r="AJ181" i="12"/>
  <c r="BO180" i="12"/>
  <c r="AU175" i="12"/>
  <c r="P176" i="12"/>
  <c r="AR178" i="12"/>
  <c r="M179" i="12"/>
  <c r="AW174" i="12"/>
  <c r="R175" i="12"/>
  <c r="AE184" i="12"/>
  <c r="BJ183" i="12"/>
  <c r="V170" i="12"/>
  <c r="BA169" i="12"/>
  <c r="BL182" i="12"/>
  <c r="AG183" i="12"/>
  <c r="G189" i="12"/>
  <c r="AL188" i="12"/>
  <c r="H184" i="12"/>
  <c r="AM183" i="12"/>
  <c r="AF185" i="12"/>
  <c r="BK184" i="12"/>
  <c r="AB187" i="12"/>
  <c r="BG186" i="12"/>
  <c r="S174" i="12" l="1"/>
  <c r="AX173" i="12"/>
  <c r="AI182" i="12"/>
  <c r="BN181" i="12"/>
  <c r="BB169" i="12"/>
  <c r="W170" i="12"/>
  <c r="AE185" i="12"/>
  <c r="BJ184" i="12"/>
  <c r="R176" i="12"/>
  <c r="AW175" i="12"/>
  <c r="AL189" i="12"/>
  <c r="G190" i="12"/>
  <c r="Z195" i="12"/>
  <c r="BE194" i="12"/>
  <c r="BL183" i="12"/>
  <c r="AG184" i="12"/>
  <c r="M180" i="12"/>
  <c r="AR179" i="12"/>
  <c r="AD187" i="12"/>
  <c r="BI186" i="12"/>
  <c r="BC168" i="12"/>
  <c r="X169" i="12"/>
  <c r="AV175" i="12"/>
  <c r="Q176" i="12"/>
  <c r="I184" i="12"/>
  <c r="AN183" i="12"/>
  <c r="BO181" i="12"/>
  <c r="AJ182" i="12"/>
  <c r="BD168" i="12"/>
  <c r="Y169" i="12"/>
  <c r="AZ172" i="12"/>
  <c r="U173" i="12"/>
  <c r="AU176" i="12"/>
  <c r="P177" i="12"/>
  <c r="BM183" i="12"/>
  <c r="AH184" i="12"/>
  <c r="AY172" i="12"/>
  <c r="T173" i="12"/>
  <c r="AP181" i="12"/>
  <c r="K182" i="12"/>
  <c r="AS180" i="12"/>
  <c r="N181" i="12"/>
  <c r="H185" i="12"/>
  <c r="AM184" i="12"/>
  <c r="O178" i="12"/>
  <c r="AT177" i="12"/>
  <c r="AO183" i="12"/>
  <c r="J184" i="12"/>
  <c r="AQ180" i="12"/>
  <c r="L181" i="12"/>
  <c r="AC187" i="12"/>
  <c r="BH186" i="12"/>
  <c r="BA170" i="12"/>
  <c r="V171" i="12"/>
  <c r="AA187" i="12"/>
  <c r="BF186" i="12"/>
  <c r="BK185" i="12"/>
  <c r="AF186" i="12"/>
  <c r="AB188" i="12"/>
  <c r="BG187" i="12"/>
  <c r="AX174" i="12" l="1"/>
  <c r="S175" i="12"/>
  <c r="BN182" i="12"/>
  <c r="AI183" i="12"/>
  <c r="BB170" i="12"/>
  <c r="W171" i="12"/>
  <c r="L182" i="12"/>
  <c r="AQ181" i="12"/>
  <c r="AH185" i="12"/>
  <c r="BM184" i="12"/>
  <c r="Z196" i="12"/>
  <c r="BE195" i="12"/>
  <c r="V172" i="12"/>
  <c r="BA171" i="12"/>
  <c r="P178" i="12"/>
  <c r="AU177" i="12"/>
  <c r="AJ183" i="12"/>
  <c r="BO182" i="12"/>
  <c r="AZ173" i="12"/>
  <c r="U174" i="12"/>
  <c r="AC188" i="12"/>
  <c r="BH187" i="12"/>
  <c r="AT178" i="12"/>
  <c r="O179" i="12"/>
  <c r="I185" i="12"/>
  <c r="AN184" i="12"/>
  <c r="AR180" i="12"/>
  <c r="M181" i="12"/>
  <c r="AW176" i="12"/>
  <c r="R177" i="12"/>
  <c r="J185" i="12"/>
  <c r="AO184" i="12"/>
  <c r="G191" i="12"/>
  <c r="AL190" i="12"/>
  <c r="T174" i="12"/>
  <c r="AY173" i="12"/>
  <c r="Y170" i="12"/>
  <c r="BD169" i="12"/>
  <c r="Q177" i="12"/>
  <c r="AV176" i="12"/>
  <c r="AG185" i="12"/>
  <c r="BL184" i="12"/>
  <c r="N182" i="12"/>
  <c r="AS181" i="12"/>
  <c r="X170" i="12"/>
  <c r="BC169" i="12"/>
  <c r="AA188" i="12"/>
  <c r="BF187" i="12"/>
  <c r="K183" i="12"/>
  <c r="AP182" i="12"/>
  <c r="BI187" i="12"/>
  <c r="AD188" i="12"/>
  <c r="H186" i="12"/>
  <c r="AM185" i="12"/>
  <c r="BJ185" i="12"/>
  <c r="AE186" i="12"/>
  <c r="AF187" i="12"/>
  <c r="BK186" i="12"/>
  <c r="AB189" i="12"/>
  <c r="BG188" i="12"/>
  <c r="S176" i="12" l="1"/>
  <c r="AX175" i="12"/>
  <c r="AI184" i="12"/>
  <c r="BN183" i="12"/>
  <c r="BB171" i="12"/>
  <c r="W172" i="12"/>
  <c r="AG186" i="12"/>
  <c r="BL185" i="12"/>
  <c r="K184" i="12"/>
  <c r="AP183" i="12"/>
  <c r="BH188" i="12"/>
  <c r="AC189" i="12"/>
  <c r="Q178" i="12"/>
  <c r="AV177" i="12"/>
  <c r="I186" i="12"/>
  <c r="AN185" i="12"/>
  <c r="BC170" i="12"/>
  <c r="X171" i="12"/>
  <c r="BD170" i="12"/>
  <c r="Y171" i="12"/>
  <c r="BO183" i="12"/>
  <c r="AJ184" i="12"/>
  <c r="BM185" i="12"/>
  <c r="AH186" i="12"/>
  <c r="BJ186" i="12"/>
  <c r="AE187" i="12"/>
  <c r="M182" i="12"/>
  <c r="AR181" i="12"/>
  <c r="G192" i="12"/>
  <c r="AL191" i="12"/>
  <c r="H187" i="12"/>
  <c r="AM186" i="12"/>
  <c r="J186" i="12"/>
  <c r="AO185" i="12"/>
  <c r="AD189" i="12"/>
  <c r="BI188" i="12"/>
  <c r="R178" i="12"/>
  <c r="AW177" i="12"/>
  <c r="O180" i="12"/>
  <c r="AT179" i="12"/>
  <c r="V173" i="12"/>
  <c r="BA172" i="12"/>
  <c r="AZ174" i="12"/>
  <c r="U175" i="12"/>
  <c r="AA189" i="12"/>
  <c r="BF188" i="12"/>
  <c r="Z197" i="12"/>
  <c r="BE196" i="12"/>
  <c r="AS182" i="12"/>
  <c r="N183" i="12"/>
  <c r="AY174" i="12"/>
  <c r="T175" i="12"/>
  <c r="AU178" i="12"/>
  <c r="P179" i="12"/>
  <c r="L183" i="12"/>
  <c r="AQ182" i="12"/>
  <c r="BK187" i="12"/>
  <c r="AF188" i="12"/>
  <c r="AB190" i="12"/>
  <c r="BG189" i="12"/>
  <c r="AX176" i="12" l="1"/>
  <c r="S177" i="12"/>
  <c r="AI185" i="12"/>
  <c r="BN184" i="12"/>
  <c r="BB172" i="12"/>
  <c r="W173" i="12"/>
  <c r="AE188" i="12"/>
  <c r="BJ187" i="12"/>
  <c r="BC171" i="12"/>
  <c r="X172" i="12"/>
  <c r="AC190" i="12"/>
  <c r="BH189" i="12"/>
  <c r="L184" i="12"/>
  <c r="AQ183" i="12"/>
  <c r="Z198" i="12"/>
  <c r="BE197" i="12"/>
  <c r="O181" i="12"/>
  <c r="AT180" i="12"/>
  <c r="AO186" i="12"/>
  <c r="J187" i="12"/>
  <c r="BM186" i="12"/>
  <c r="AH187" i="12"/>
  <c r="R179" i="12"/>
  <c r="AW178" i="12"/>
  <c r="K185" i="12"/>
  <c r="AP184" i="12"/>
  <c r="T176" i="12"/>
  <c r="AY175" i="12"/>
  <c r="BO184" i="12"/>
  <c r="AJ185" i="12"/>
  <c r="AD190" i="12"/>
  <c r="BI189" i="12"/>
  <c r="G193" i="12"/>
  <c r="AL192" i="12"/>
  <c r="I187" i="12"/>
  <c r="AN186" i="12"/>
  <c r="AU179" i="12"/>
  <c r="P180" i="12"/>
  <c r="AA190" i="12"/>
  <c r="BF189" i="12"/>
  <c r="U176" i="12"/>
  <c r="AZ175" i="12"/>
  <c r="AS183" i="12"/>
  <c r="N184" i="12"/>
  <c r="BD171" i="12"/>
  <c r="Y172" i="12"/>
  <c r="H188" i="12"/>
  <c r="AM187" i="12"/>
  <c r="V174" i="12"/>
  <c r="BA173" i="12"/>
  <c r="M183" i="12"/>
  <c r="AR182" i="12"/>
  <c r="AV178" i="12"/>
  <c r="Q179" i="12"/>
  <c r="BL186" i="12"/>
  <c r="AG187" i="12"/>
  <c r="AF189" i="12"/>
  <c r="BK188" i="12"/>
  <c r="AB191" i="12"/>
  <c r="BG190" i="12"/>
  <c r="S178" i="12" l="1"/>
  <c r="AX177" i="12"/>
  <c r="BN185" i="12"/>
  <c r="AI186" i="12"/>
  <c r="W174" i="12"/>
  <c r="BB173" i="12"/>
  <c r="Q180" i="12"/>
  <c r="AV179" i="12"/>
  <c r="X173" i="12"/>
  <c r="BC172" i="12"/>
  <c r="AA191" i="12"/>
  <c r="BF190" i="12"/>
  <c r="K186" i="12"/>
  <c r="AP185" i="12"/>
  <c r="AG188" i="12"/>
  <c r="BL187" i="12"/>
  <c r="AO187" i="12"/>
  <c r="J188" i="12"/>
  <c r="V175" i="12"/>
  <c r="BA174" i="12"/>
  <c r="U177" i="12"/>
  <c r="AZ176" i="12"/>
  <c r="I188" i="12"/>
  <c r="AN187" i="12"/>
  <c r="T177" i="12"/>
  <c r="AY176" i="12"/>
  <c r="BH190" i="12"/>
  <c r="AC191" i="12"/>
  <c r="Y173" i="12"/>
  <c r="BD172" i="12"/>
  <c r="AU180" i="12"/>
  <c r="P181" i="12"/>
  <c r="AR183" i="12"/>
  <c r="M184" i="12"/>
  <c r="BI190" i="12"/>
  <c r="AD191" i="12"/>
  <c r="R180" i="12"/>
  <c r="AW179" i="12"/>
  <c r="Z199" i="12"/>
  <c r="BE198" i="12"/>
  <c r="AE189" i="12"/>
  <c r="BJ188" i="12"/>
  <c r="AM188" i="12"/>
  <c r="H189" i="12"/>
  <c r="AL193" i="12"/>
  <c r="G194" i="12"/>
  <c r="AT181" i="12"/>
  <c r="O182" i="12"/>
  <c r="N185" i="12"/>
  <c r="AS184" i="12"/>
  <c r="AJ186" i="12"/>
  <c r="BO185" i="12"/>
  <c r="AH188" i="12"/>
  <c r="BM187" i="12"/>
  <c r="L185" i="12"/>
  <c r="AQ184" i="12"/>
  <c r="BK189" i="12"/>
  <c r="AF190" i="12"/>
  <c r="AB192" i="12"/>
  <c r="BG191" i="12"/>
  <c r="S179" i="12" l="1"/>
  <c r="AX178" i="12"/>
  <c r="BN186" i="12"/>
  <c r="AI187" i="12"/>
  <c r="BB174" i="12"/>
  <c r="W175" i="12"/>
  <c r="H190" i="12"/>
  <c r="AM189" i="12"/>
  <c r="U178" i="12"/>
  <c r="AZ177" i="12"/>
  <c r="BI191" i="12"/>
  <c r="AD192" i="12"/>
  <c r="AS185" i="12"/>
  <c r="N186" i="12"/>
  <c r="V176" i="12"/>
  <c r="BA175" i="12"/>
  <c r="AA192" i="12"/>
  <c r="BF191" i="12"/>
  <c r="O183" i="12"/>
  <c r="AT182" i="12"/>
  <c r="AR184" i="12"/>
  <c r="M185" i="12"/>
  <c r="AO188" i="12"/>
  <c r="J189" i="12"/>
  <c r="BD173" i="12"/>
  <c r="Y174" i="12"/>
  <c r="BC173" i="12"/>
  <c r="X174" i="12"/>
  <c r="G195" i="12"/>
  <c r="AL194" i="12"/>
  <c r="AU181" i="12"/>
  <c r="P182" i="12"/>
  <c r="AQ185" i="12"/>
  <c r="L186" i="12"/>
  <c r="R181" i="12"/>
  <c r="AW180" i="12"/>
  <c r="K187" i="12"/>
  <c r="AP186" i="12"/>
  <c r="BH191" i="12"/>
  <c r="AC192" i="12"/>
  <c r="BM188" i="12"/>
  <c r="AH189" i="12"/>
  <c r="BJ189" i="12"/>
  <c r="AE190" i="12"/>
  <c r="AY177" i="12"/>
  <c r="T178" i="12"/>
  <c r="AJ187" i="12"/>
  <c r="BO186" i="12"/>
  <c r="Z200" i="12"/>
  <c r="BE199" i="12"/>
  <c r="I189" i="12"/>
  <c r="AN188" i="12"/>
  <c r="BL188" i="12"/>
  <c r="AG189" i="12"/>
  <c r="Q181" i="12"/>
  <c r="AV180" i="12"/>
  <c r="BK190" i="12"/>
  <c r="AF191" i="12"/>
  <c r="AB193" i="12"/>
  <c r="BG192" i="12"/>
  <c r="S180" i="12" l="1"/>
  <c r="AX179" i="12"/>
  <c r="BN187" i="12"/>
  <c r="AI188" i="12"/>
  <c r="W176" i="12"/>
  <c r="BB175" i="12"/>
  <c r="AC193" i="12"/>
  <c r="BH192" i="12"/>
  <c r="M186" i="12"/>
  <c r="AR185" i="12"/>
  <c r="BI192" i="12"/>
  <c r="AD193" i="12"/>
  <c r="AP187" i="12"/>
  <c r="K188" i="12"/>
  <c r="G196" i="12"/>
  <c r="AL195" i="12"/>
  <c r="AT183" i="12"/>
  <c r="O184" i="12"/>
  <c r="BJ190" i="12"/>
  <c r="AE191" i="12"/>
  <c r="X175" i="12"/>
  <c r="BC174" i="12"/>
  <c r="P183" i="12"/>
  <c r="AU182" i="12"/>
  <c r="AS186" i="12"/>
  <c r="N187" i="12"/>
  <c r="BO187" i="12"/>
  <c r="AJ188" i="12"/>
  <c r="BL189" i="12"/>
  <c r="AG190" i="12"/>
  <c r="BD174" i="12"/>
  <c r="Y175" i="12"/>
  <c r="AA193" i="12"/>
  <c r="BF192" i="12"/>
  <c r="BM189" i="12"/>
  <c r="AH190" i="12"/>
  <c r="AQ186" i="12"/>
  <c r="L187" i="12"/>
  <c r="J190" i="12"/>
  <c r="AO189" i="12"/>
  <c r="Q182" i="12"/>
  <c r="AV181" i="12"/>
  <c r="T179" i="12"/>
  <c r="AY178" i="12"/>
  <c r="I190" i="12"/>
  <c r="AN189" i="12"/>
  <c r="R182" i="12"/>
  <c r="AW181" i="12"/>
  <c r="U179" i="12"/>
  <c r="AZ178" i="12"/>
  <c r="Z201" i="12"/>
  <c r="BE200" i="12"/>
  <c r="V177" i="12"/>
  <c r="BA176" i="12"/>
  <c r="H191" i="12"/>
  <c r="AM190" i="12"/>
  <c r="AF192" i="12"/>
  <c r="BK191" i="12"/>
  <c r="BG193" i="12"/>
  <c r="AB194" i="12"/>
  <c r="S181" i="12" l="1"/>
  <c r="AX180" i="12"/>
  <c r="AI189" i="12"/>
  <c r="BN188" i="12"/>
  <c r="W177" i="12"/>
  <c r="BB176" i="12"/>
  <c r="AH191" i="12"/>
  <c r="BM190" i="12"/>
  <c r="K189" i="12"/>
  <c r="AP188" i="12"/>
  <c r="AM191" i="12"/>
  <c r="H192" i="12"/>
  <c r="AY179" i="12"/>
  <c r="T180" i="12"/>
  <c r="AD194" i="12"/>
  <c r="BI193" i="12"/>
  <c r="BA177" i="12"/>
  <c r="V178" i="12"/>
  <c r="Q183" i="12"/>
  <c r="AV182" i="12"/>
  <c r="AA194" i="12"/>
  <c r="BF193" i="12"/>
  <c r="Y176" i="12"/>
  <c r="BD175" i="12"/>
  <c r="AS187" i="12"/>
  <c r="N188" i="12"/>
  <c r="AT184" i="12"/>
  <c r="O185" i="12"/>
  <c r="AZ179" i="12"/>
  <c r="U180" i="12"/>
  <c r="BC175" i="12"/>
  <c r="X176" i="12"/>
  <c r="BO188" i="12"/>
  <c r="AJ189" i="12"/>
  <c r="AW182" i="12"/>
  <c r="R183" i="12"/>
  <c r="J191" i="12"/>
  <c r="AO190" i="12"/>
  <c r="M187" i="12"/>
  <c r="AR186" i="12"/>
  <c r="AQ187" i="12"/>
  <c r="L188" i="12"/>
  <c r="BL190" i="12"/>
  <c r="AG191" i="12"/>
  <c r="BJ191" i="12"/>
  <c r="AE192" i="12"/>
  <c r="Z202" i="12"/>
  <c r="BE201" i="12"/>
  <c r="I191" i="12"/>
  <c r="AN190" i="12"/>
  <c r="AU183" i="12"/>
  <c r="P184" i="12"/>
  <c r="AL196" i="12"/>
  <c r="G197" i="12"/>
  <c r="AC194" i="12"/>
  <c r="BH193" i="12"/>
  <c r="BK192" i="12"/>
  <c r="AF193" i="12"/>
  <c r="AB195" i="12"/>
  <c r="BG194" i="12"/>
  <c r="S182" i="12" l="1"/>
  <c r="AX181" i="12"/>
  <c r="AI190" i="12"/>
  <c r="BN189" i="12"/>
  <c r="BB177" i="12"/>
  <c r="W178" i="12"/>
  <c r="P185" i="12"/>
  <c r="AU184" i="12"/>
  <c r="AG192" i="12"/>
  <c r="BL191" i="12"/>
  <c r="R184" i="12"/>
  <c r="AW183" i="12"/>
  <c r="O186" i="12"/>
  <c r="AT185" i="12"/>
  <c r="BH194" i="12"/>
  <c r="AC195" i="12"/>
  <c r="BD176" i="12"/>
  <c r="Y177" i="12"/>
  <c r="H193" i="12"/>
  <c r="AM192" i="12"/>
  <c r="AA195" i="12"/>
  <c r="BF194" i="12"/>
  <c r="BI194" i="12"/>
  <c r="AD195" i="12"/>
  <c r="K190" i="12"/>
  <c r="AP189" i="12"/>
  <c r="AR187" i="12"/>
  <c r="M188" i="12"/>
  <c r="BJ192" i="12"/>
  <c r="AE193" i="12"/>
  <c r="AO191" i="12"/>
  <c r="J192" i="12"/>
  <c r="AQ188" i="12"/>
  <c r="L189" i="12"/>
  <c r="AJ190" i="12"/>
  <c r="BO189" i="12"/>
  <c r="AS188" i="12"/>
  <c r="N189" i="12"/>
  <c r="BC176" i="12"/>
  <c r="X177" i="12"/>
  <c r="AY180" i="12"/>
  <c r="T181" i="12"/>
  <c r="Z203" i="12"/>
  <c r="BE202" i="12"/>
  <c r="G198" i="12"/>
  <c r="AL197" i="12"/>
  <c r="AZ180" i="12"/>
  <c r="U181" i="12"/>
  <c r="BA178" i="12"/>
  <c r="V179" i="12"/>
  <c r="AN191" i="12"/>
  <c r="I192" i="12"/>
  <c r="AV183" i="12"/>
  <c r="Q184" i="12"/>
  <c r="AH192" i="12"/>
  <c r="BM191" i="12"/>
  <c r="BK193" i="12"/>
  <c r="AF194" i="12"/>
  <c r="AB196" i="12"/>
  <c r="BG195" i="12"/>
  <c r="S183" i="12" l="1"/>
  <c r="AX182" i="12"/>
  <c r="AI191" i="12"/>
  <c r="BN190" i="12"/>
  <c r="BB178" i="12"/>
  <c r="W179" i="12"/>
  <c r="V180" i="12"/>
  <c r="BA179" i="12"/>
  <c r="T182" i="12"/>
  <c r="AY181" i="12"/>
  <c r="AQ189" i="12"/>
  <c r="L190" i="12"/>
  <c r="AR188" i="12"/>
  <c r="M189" i="12"/>
  <c r="AZ181" i="12"/>
  <c r="U182" i="12"/>
  <c r="BD177" i="12"/>
  <c r="Y178" i="12"/>
  <c r="BI195" i="12"/>
  <c r="AD196" i="12"/>
  <c r="X178" i="12"/>
  <c r="BC177" i="12"/>
  <c r="R185" i="12"/>
  <c r="AW184" i="12"/>
  <c r="Q185" i="12"/>
  <c r="AV184" i="12"/>
  <c r="AO192" i="12"/>
  <c r="J193" i="12"/>
  <c r="AP190" i="12"/>
  <c r="K191" i="12"/>
  <c r="N190" i="12"/>
  <c r="AS189" i="12"/>
  <c r="AC196" i="12"/>
  <c r="BH195" i="12"/>
  <c r="AH193" i="12"/>
  <c r="BM192" i="12"/>
  <c r="AM193" i="12"/>
  <c r="H194" i="12"/>
  <c r="O187" i="12"/>
  <c r="AT186" i="12"/>
  <c r="AL198" i="12"/>
  <c r="G199" i="12"/>
  <c r="AG193" i="12"/>
  <c r="BL192" i="12"/>
  <c r="AN192" i="12"/>
  <c r="I193" i="12"/>
  <c r="BJ193" i="12"/>
  <c r="AE194" i="12"/>
  <c r="Z204" i="12"/>
  <c r="BE203" i="12"/>
  <c r="BO190" i="12"/>
  <c r="AJ191" i="12"/>
  <c r="AA196" i="12"/>
  <c r="BF195" i="12"/>
  <c r="AU185" i="12"/>
  <c r="P186" i="12"/>
  <c r="BK194" i="12"/>
  <c r="AF195" i="12"/>
  <c r="BG196" i="12"/>
  <c r="AB197" i="12"/>
  <c r="S184" i="12" l="1"/>
  <c r="AX183" i="12"/>
  <c r="BN191" i="12"/>
  <c r="AI192" i="12"/>
  <c r="W180" i="12"/>
  <c r="BB179" i="12"/>
  <c r="AU186" i="12"/>
  <c r="P187" i="12"/>
  <c r="AL199" i="12"/>
  <c r="G200" i="12"/>
  <c r="AR189" i="12"/>
  <c r="M190" i="12"/>
  <c r="AE195" i="12"/>
  <c r="BJ194" i="12"/>
  <c r="AQ190" i="12"/>
  <c r="L191" i="12"/>
  <c r="AT187" i="12"/>
  <c r="O188" i="12"/>
  <c r="N191" i="12"/>
  <c r="AS190" i="12"/>
  <c r="AW185" i="12"/>
  <c r="R186" i="12"/>
  <c r="I194" i="12"/>
  <c r="AN193" i="12"/>
  <c r="H195" i="12"/>
  <c r="AM194" i="12"/>
  <c r="K192" i="12"/>
  <c r="AP191" i="12"/>
  <c r="BD178" i="12"/>
  <c r="Y179" i="12"/>
  <c r="AV185" i="12"/>
  <c r="Q186" i="12"/>
  <c r="BO191" i="12"/>
  <c r="AJ192" i="12"/>
  <c r="AO193" i="12"/>
  <c r="J194" i="12"/>
  <c r="BI196" i="12"/>
  <c r="AD197" i="12"/>
  <c r="AZ182" i="12"/>
  <c r="U183" i="12"/>
  <c r="Z205" i="12"/>
  <c r="BE204" i="12"/>
  <c r="AC197" i="12"/>
  <c r="BH196" i="12"/>
  <c r="AA197" i="12"/>
  <c r="BF196" i="12"/>
  <c r="BC178" i="12"/>
  <c r="X179" i="12"/>
  <c r="AY182" i="12"/>
  <c r="T183" i="12"/>
  <c r="BL193" i="12"/>
  <c r="AG194" i="12"/>
  <c r="BM193" i="12"/>
  <c r="AH194" i="12"/>
  <c r="V181" i="12"/>
  <c r="BA180" i="12"/>
  <c r="BK195" i="12"/>
  <c r="AF196" i="12"/>
  <c r="BG197" i="12"/>
  <c r="AB198" i="12"/>
  <c r="AX184" i="12" l="1"/>
  <c r="S185" i="12"/>
  <c r="BN192" i="12"/>
  <c r="AI193" i="12"/>
  <c r="W181" i="12"/>
  <c r="BB180" i="12"/>
  <c r="AD198" i="12"/>
  <c r="BI197" i="12"/>
  <c r="AA198" i="12"/>
  <c r="BF197" i="12"/>
  <c r="AG195" i="12"/>
  <c r="BL194" i="12"/>
  <c r="AO194" i="12"/>
  <c r="J195" i="12"/>
  <c r="R187" i="12"/>
  <c r="AW186" i="12"/>
  <c r="AC198" i="12"/>
  <c r="BH197" i="12"/>
  <c r="K193" i="12"/>
  <c r="AP192" i="12"/>
  <c r="BJ195" i="12"/>
  <c r="AE196" i="12"/>
  <c r="G201" i="12"/>
  <c r="AL200" i="12"/>
  <c r="V182" i="12"/>
  <c r="BA181" i="12"/>
  <c r="AQ191" i="12"/>
  <c r="L192" i="12"/>
  <c r="Z206" i="12"/>
  <c r="BE205" i="12"/>
  <c r="AM195" i="12"/>
  <c r="H196" i="12"/>
  <c r="AS191" i="12"/>
  <c r="N192" i="12"/>
  <c r="P188" i="12"/>
  <c r="AU187" i="12"/>
  <c r="I195" i="12"/>
  <c r="AN194" i="12"/>
  <c r="BM194" i="12"/>
  <c r="AH195" i="12"/>
  <c r="BD179" i="12"/>
  <c r="Y180" i="12"/>
  <c r="AY183" i="12"/>
  <c r="T184" i="12"/>
  <c r="BO192" i="12"/>
  <c r="AJ193" i="12"/>
  <c r="BC179" i="12"/>
  <c r="X180" i="12"/>
  <c r="AZ183" i="12"/>
  <c r="U184" i="12"/>
  <c r="Q187" i="12"/>
  <c r="AV186" i="12"/>
  <c r="O189" i="12"/>
  <c r="AT188" i="12"/>
  <c r="AR190" i="12"/>
  <c r="M191" i="12"/>
  <c r="AF197" i="12"/>
  <c r="BK196" i="12"/>
  <c r="BG198" i="12"/>
  <c r="AB199" i="12"/>
  <c r="AX185" i="12" l="1"/>
  <c r="S186" i="12"/>
  <c r="BN193" i="12"/>
  <c r="AI194" i="12"/>
  <c r="BB181" i="12"/>
  <c r="W182" i="12"/>
  <c r="AH196" i="12"/>
  <c r="BM195" i="12"/>
  <c r="AM196" i="12"/>
  <c r="H197" i="12"/>
  <c r="O190" i="12"/>
  <c r="AT189" i="12"/>
  <c r="G202" i="12"/>
  <c r="AL201" i="12"/>
  <c r="AW187" i="12"/>
  <c r="R188" i="12"/>
  <c r="AA199" i="12"/>
  <c r="BF198" i="12"/>
  <c r="X181" i="12"/>
  <c r="BC180" i="12"/>
  <c r="AC199" i="12"/>
  <c r="BH198" i="12"/>
  <c r="AV187" i="12"/>
  <c r="Q188" i="12"/>
  <c r="AN195" i="12"/>
  <c r="I196" i="12"/>
  <c r="Z207" i="12"/>
  <c r="BE207" i="12" s="1"/>
  <c r="BE206" i="12"/>
  <c r="BD180" i="12"/>
  <c r="Y181" i="12"/>
  <c r="V183" i="12"/>
  <c r="BA182" i="12"/>
  <c r="BJ196" i="12"/>
  <c r="AE197" i="12"/>
  <c r="U185" i="12"/>
  <c r="AZ184" i="12"/>
  <c r="T185" i="12"/>
  <c r="AY184" i="12"/>
  <c r="AQ192" i="12"/>
  <c r="L193" i="12"/>
  <c r="AR191" i="12"/>
  <c r="M192" i="12"/>
  <c r="AS192" i="12"/>
  <c r="N193" i="12"/>
  <c r="AJ194" i="12"/>
  <c r="BO193" i="12"/>
  <c r="J196" i="12"/>
  <c r="AO195" i="12"/>
  <c r="AU188" i="12"/>
  <c r="P189" i="12"/>
  <c r="K194" i="12"/>
  <c r="AP193" i="12"/>
  <c r="BL195" i="12"/>
  <c r="AG196" i="12"/>
  <c r="BI198" i="12"/>
  <c r="AD199" i="12"/>
  <c r="AF198" i="12"/>
  <c r="BK197" i="12"/>
  <c r="BG199" i="12"/>
  <c r="AB200" i="12"/>
  <c r="BE3" i="12" l="1"/>
  <c r="S187" i="12"/>
  <c r="AX186" i="12"/>
  <c r="BN194" i="12"/>
  <c r="AI195" i="12"/>
  <c r="W183" i="12"/>
  <c r="BB182" i="12"/>
  <c r="AT190" i="12"/>
  <c r="O191" i="12"/>
  <c r="H198" i="12"/>
  <c r="AM197" i="12"/>
  <c r="BO194" i="12"/>
  <c r="AJ195" i="12"/>
  <c r="BA183" i="12"/>
  <c r="V184" i="12"/>
  <c r="AA200" i="12"/>
  <c r="BF199" i="12"/>
  <c r="BD181" i="12"/>
  <c r="Y182" i="12"/>
  <c r="R189" i="12"/>
  <c r="AW188" i="12"/>
  <c r="AQ193" i="12"/>
  <c r="L194" i="12"/>
  <c r="T186" i="12"/>
  <c r="AY185" i="12"/>
  <c r="AU189" i="12"/>
  <c r="P190" i="12"/>
  <c r="N194" i="12"/>
  <c r="AS193" i="12"/>
  <c r="AC200" i="12"/>
  <c r="BH199" i="12"/>
  <c r="AL202" i="12"/>
  <c r="G203" i="12"/>
  <c r="J197" i="12"/>
  <c r="AO196" i="12"/>
  <c r="BC181" i="12"/>
  <c r="X182" i="12"/>
  <c r="AG197" i="12"/>
  <c r="BL196" i="12"/>
  <c r="Q189" i="12"/>
  <c r="AV188" i="12"/>
  <c r="K195" i="12"/>
  <c r="AP194" i="12"/>
  <c r="AH197" i="12"/>
  <c r="BM196" i="12"/>
  <c r="U186" i="12"/>
  <c r="AZ185" i="12"/>
  <c r="AD200" i="12"/>
  <c r="BI199" i="12"/>
  <c r="M193" i="12"/>
  <c r="AR192" i="12"/>
  <c r="BJ197" i="12"/>
  <c r="AE198" i="12"/>
  <c r="AN196" i="12"/>
  <c r="I197" i="12"/>
  <c r="BK198" i="12"/>
  <c r="AF199" i="12"/>
  <c r="AB201" i="12"/>
  <c r="BG200" i="12"/>
  <c r="S188" i="12" l="1"/>
  <c r="AX187" i="12"/>
  <c r="BN195" i="12"/>
  <c r="AI196" i="12"/>
  <c r="BB183" i="12"/>
  <c r="W184" i="12"/>
  <c r="AV189" i="12"/>
  <c r="Q190" i="12"/>
  <c r="I198" i="12"/>
  <c r="AN197" i="12"/>
  <c r="BD182" i="12"/>
  <c r="Y183" i="12"/>
  <c r="BO195" i="12"/>
  <c r="AJ196" i="12"/>
  <c r="AZ186" i="12"/>
  <c r="U187" i="12"/>
  <c r="BL197" i="12"/>
  <c r="AG198" i="12"/>
  <c r="AC201" i="12"/>
  <c r="BH200" i="12"/>
  <c r="T187" i="12"/>
  <c r="AY186" i="12"/>
  <c r="BJ198" i="12"/>
  <c r="AE199" i="12"/>
  <c r="X183" i="12"/>
  <c r="BC182" i="12"/>
  <c r="AQ194" i="12"/>
  <c r="L195" i="12"/>
  <c r="AT191" i="12"/>
  <c r="O192" i="12"/>
  <c r="AR193" i="12"/>
  <c r="M194" i="12"/>
  <c r="K196" i="12"/>
  <c r="AP195" i="12"/>
  <c r="J198" i="12"/>
  <c r="AO197" i="12"/>
  <c r="N195" i="12"/>
  <c r="AS194" i="12"/>
  <c r="R190" i="12"/>
  <c r="AW189" i="12"/>
  <c r="AA201" i="12"/>
  <c r="BF200" i="12"/>
  <c r="AD201" i="12"/>
  <c r="BI200" i="12"/>
  <c r="AH198" i="12"/>
  <c r="BM197" i="12"/>
  <c r="AM198" i="12"/>
  <c r="H199" i="12"/>
  <c r="G204" i="12"/>
  <c r="AL203" i="12"/>
  <c r="P191" i="12"/>
  <c r="AU190" i="12"/>
  <c r="BA184" i="12"/>
  <c r="V185" i="12"/>
  <c r="BK199" i="12"/>
  <c r="AF200" i="12"/>
  <c r="AB202" i="12"/>
  <c r="BG201" i="12"/>
  <c r="S189" i="12" l="1"/>
  <c r="AX188" i="12"/>
  <c r="AI197" i="12"/>
  <c r="BN196" i="12"/>
  <c r="BB184" i="12"/>
  <c r="W185" i="12"/>
  <c r="H200" i="12"/>
  <c r="AM199" i="12"/>
  <c r="M195" i="12"/>
  <c r="AR194" i="12"/>
  <c r="T188" i="12"/>
  <c r="AY187" i="12"/>
  <c r="V186" i="12"/>
  <c r="BA185" i="12"/>
  <c r="AT192" i="12"/>
  <c r="O193" i="12"/>
  <c r="BD183" i="12"/>
  <c r="Y184" i="12"/>
  <c r="BM198" i="12"/>
  <c r="AH199" i="12"/>
  <c r="N196" i="12"/>
  <c r="AS195" i="12"/>
  <c r="AC202" i="12"/>
  <c r="BH201" i="12"/>
  <c r="AG199" i="12"/>
  <c r="BL198" i="12"/>
  <c r="L196" i="12"/>
  <c r="AQ195" i="12"/>
  <c r="BO196" i="12"/>
  <c r="AJ197" i="12"/>
  <c r="R191" i="12"/>
  <c r="AW190" i="12"/>
  <c r="AU191" i="12"/>
  <c r="P192" i="12"/>
  <c r="BI201" i="12"/>
  <c r="AD202" i="12"/>
  <c r="J199" i="12"/>
  <c r="AO198" i="12"/>
  <c r="BC183" i="12"/>
  <c r="X184" i="12"/>
  <c r="I199" i="12"/>
  <c r="AN198" i="12"/>
  <c r="AE200" i="12"/>
  <c r="BJ199" i="12"/>
  <c r="AZ187" i="12"/>
  <c r="U188" i="12"/>
  <c r="Q191" i="12"/>
  <c r="AV190" i="12"/>
  <c r="AL204" i="12"/>
  <c r="G205" i="12"/>
  <c r="AA202" i="12"/>
  <c r="BF201" i="12"/>
  <c r="AP196" i="12"/>
  <c r="K197" i="12"/>
  <c r="AF201" i="12"/>
  <c r="BK200" i="12"/>
  <c r="AB203" i="12"/>
  <c r="BG202" i="12"/>
  <c r="S190" i="12" l="1"/>
  <c r="AX189" i="12"/>
  <c r="BN197" i="12"/>
  <c r="AI198" i="12"/>
  <c r="BB185" i="12"/>
  <c r="W186" i="12"/>
  <c r="BI202" i="12"/>
  <c r="AD203" i="12"/>
  <c r="AH200" i="12"/>
  <c r="BM199" i="12"/>
  <c r="AA203" i="12"/>
  <c r="BF202" i="12"/>
  <c r="AC203" i="12"/>
  <c r="BH202" i="12"/>
  <c r="M196" i="12"/>
  <c r="AR195" i="12"/>
  <c r="G206" i="12"/>
  <c r="AL205" i="12"/>
  <c r="BO197" i="12"/>
  <c r="AJ198" i="12"/>
  <c r="AV191" i="12"/>
  <c r="Q192" i="12"/>
  <c r="AN199" i="12"/>
  <c r="I200" i="12"/>
  <c r="AQ196" i="12"/>
  <c r="L197" i="12"/>
  <c r="V187" i="12"/>
  <c r="BA186" i="12"/>
  <c r="K198" i="12"/>
  <c r="AP197" i="12"/>
  <c r="U189" i="12"/>
  <c r="AZ188" i="12"/>
  <c r="X185" i="12"/>
  <c r="BC184" i="12"/>
  <c r="P193" i="12"/>
  <c r="AU192" i="12"/>
  <c r="Y185" i="12"/>
  <c r="BD184" i="12"/>
  <c r="BL199" i="12"/>
  <c r="AG200" i="12"/>
  <c r="T189" i="12"/>
  <c r="AY188" i="12"/>
  <c r="AE201" i="12"/>
  <c r="BJ200" i="12"/>
  <c r="R192" i="12"/>
  <c r="AW191" i="12"/>
  <c r="O194" i="12"/>
  <c r="AT193" i="12"/>
  <c r="AO199" i="12"/>
  <c r="J200" i="12"/>
  <c r="N197" i="12"/>
  <c r="AS196" i="12"/>
  <c r="AM200" i="12"/>
  <c r="H201" i="12"/>
  <c r="BK201" i="12"/>
  <c r="AF202" i="12"/>
  <c r="BG203" i="12"/>
  <c r="AB204" i="12"/>
  <c r="S191" i="12" l="1"/>
  <c r="AX190" i="12"/>
  <c r="AI199" i="12"/>
  <c r="BN198" i="12"/>
  <c r="W187" i="12"/>
  <c r="BB186" i="12"/>
  <c r="P194" i="12"/>
  <c r="AU193" i="12"/>
  <c r="H202" i="12"/>
  <c r="AM201" i="12"/>
  <c r="L198" i="12"/>
  <c r="AQ197" i="12"/>
  <c r="AT194" i="12"/>
  <c r="O195" i="12"/>
  <c r="X186" i="12"/>
  <c r="BC185" i="12"/>
  <c r="AA204" i="12"/>
  <c r="BF203" i="12"/>
  <c r="AG201" i="12"/>
  <c r="BL200" i="12"/>
  <c r="AN200" i="12"/>
  <c r="I201" i="12"/>
  <c r="AJ199" i="12"/>
  <c r="BO198" i="12"/>
  <c r="BJ201" i="12"/>
  <c r="AE202" i="12"/>
  <c r="V188" i="12"/>
  <c r="BA187" i="12"/>
  <c r="AY189" i="12"/>
  <c r="T190" i="12"/>
  <c r="G207" i="12"/>
  <c r="AL207" i="12" s="1"/>
  <c r="AL3" i="12" s="1"/>
  <c r="AL206" i="12"/>
  <c r="AS197" i="12"/>
  <c r="N198" i="12"/>
  <c r="AZ189" i="12"/>
  <c r="U190" i="12"/>
  <c r="AR196" i="12"/>
  <c r="M197" i="12"/>
  <c r="BM200" i="12"/>
  <c r="AH201" i="12"/>
  <c r="AO200" i="12"/>
  <c r="J201" i="12"/>
  <c r="AV192" i="12"/>
  <c r="Q193" i="12"/>
  <c r="AD204" i="12"/>
  <c r="BI203" i="12"/>
  <c r="AW192" i="12"/>
  <c r="R193" i="12"/>
  <c r="Y186" i="12"/>
  <c r="BD185" i="12"/>
  <c r="K199" i="12"/>
  <c r="AP198" i="12"/>
  <c r="BH203" i="12"/>
  <c r="AC204" i="12"/>
  <c r="BK202" i="12"/>
  <c r="AF203" i="12"/>
  <c r="BG204" i="12"/>
  <c r="AB205" i="12"/>
  <c r="AX191" i="12" l="1"/>
  <c r="S192" i="12"/>
  <c r="BN199" i="12"/>
  <c r="AI200" i="12"/>
  <c r="W188" i="12"/>
  <c r="BB187" i="12"/>
  <c r="R194" i="12"/>
  <c r="AW193" i="12"/>
  <c r="AS198" i="12"/>
  <c r="N199" i="12"/>
  <c r="BJ202" i="12"/>
  <c r="AE203" i="12"/>
  <c r="L199" i="12"/>
  <c r="AQ198" i="12"/>
  <c r="AJ200" i="12"/>
  <c r="BO199" i="12"/>
  <c r="AV193" i="12"/>
  <c r="Q194" i="12"/>
  <c r="I202" i="12"/>
  <c r="AN201" i="12"/>
  <c r="K200" i="12"/>
  <c r="AP199" i="12"/>
  <c r="BC186" i="12"/>
  <c r="X187" i="12"/>
  <c r="AU194" i="12"/>
  <c r="P195" i="12"/>
  <c r="AC205" i="12"/>
  <c r="BH204" i="12"/>
  <c r="AH202" i="12"/>
  <c r="BM201" i="12"/>
  <c r="BI204" i="12"/>
  <c r="AD205" i="12"/>
  <c r="AA205" i="12"/>
  <c r="BF204" i="12"/>
  <c r="T191" i="12"/>
  <c r="AY190" i="12"/>
  <c r="AO201" i="12"/>
  <c r="J202" i="12"/>
  <c r="AZ190" i="12"/>
  <c r="U191" i="12"/>
  <c r="O196" i="12"/>
  <c r="AT195" i="12"/>
  <c r="H203" i="12"/>
  <c r="AM202" i="12"/>
  <c r="M198" i="12"/>
  <c r="AR197" i="12"/>
  <c r="Y187" i="12"/>
  <c r="BD186" i="12"/>
  <c r="V189" i="12"/>
  <c r="BA188" i="12"/>
  <c r="BL201" i="12"/>
  <c r="AG202" i="12"/>
  <c r="BK203" i="12"/>
  <c r="AF204" i="12"/>
  <c r="AB206" i="12"/>
  <c r="BG205" i="12"/>
  <c r="S193" i="12" l="1"/>
  <c r="AX192" i="12"/>
  <c r="AI201" i="12"/>
  <c r="BN200" i="12"/>
  <c r="BB188" i="12"/>
  <c r="W189" i="12"/>
  <c r="V190" i="12"/>
  <c r="BA189" i="12"/>
  <c r="P196" i="12"/>
  <c r="AU195" i="12"/>
  <c r="Q195" i="12"/>
  <c r="AV194" i="12"/>
  <c r="AT196" i="12"/>
  <c r="O197" i="12"/>
  <c r="AZ191" i="12"/>
  <c r="U192" i="12"/>
  <c r="AD206" i="12"/>
  <c r="BI205" i="12"/>
  <c r="X188" i="12"/>
  <c r="BC187" i="12"/>
  <c r="BJ203" i="12"/>
  <c r="AE204" i="12"/>
  <c r="AJ201" i="12"/>
  <c r="BO200" i="12"/>
  <c r="AR198" i="12"/>
  <c r="M199" i="12"/>
  <c r="AO202" i="12"/>
  <c r="J203" i="12"/>
  <c r="AS199" i="12"/>
  <c r="N200" i="12"/>
  <c r="BL202" i="12"/>
  <c r="AG203" i="12"/>
  <c r="AH203" i="12"/>
  <c r="BM202" i="12"/>
  <c r="K201" i="12"/>
  <c r="AP200" i="12"/>
  <c r="L200" i="12"/>
  <c r="AQ199" i="12"/>
  <c r="AA206" i="12"/>
  <c r="BF205" i="12"/>
  <c r="Y188" i="12"/>
  <c r="BD187" i="12"/>
  <c r="AM203" i="12"/>
  <c r="H204" i="12"/>
  <c r="AY191" i="12"/>
  <c r="T192" i="12"/>
  <c r="BH205" i="12"/>
  <c r="AC206" i="12"/>
  <c r="AN202" i="12"/>
  <c r="I203" i="12"/>
  <c r="AW194" i="12"/>
  <c r="R195" i="12"/>
  <c r="AF205" i="12"/>
  <c r="BK204" i="12"/>
  <c r="AB207" i="12"/>
  <c r="BG207" i="12" s="1"/>
  <c r="BG206" i="12"/>
  <c r="S194" i="12" l="1"/>
  <c r="AX193" i="12"/>
  <c r="AI202" i="12"/>
  <c r="BN201" i="12"/>
  <c r="BB189" i="12"/>
  <c r="W190" i="12"/>
  <c r="AR199" i="12"/>
  <c r="M200" i="12"/>
  <c r="AE205" i="12"/>
  <c r="BJ204" i="12"/>
  <c r="AQ200" i="12"/>
  <c r="L201" i="12"/>
  <c r="V191" i="12"/>
  <c r="BA190" i="12"/>
  <c r="H205" i="12"/>
  <c r="AM204" i="12"/>
  <c r="N201" i="12"/>
  <c r="AS200" i="12"/>
  <c r="Y189" i="12"/>
  <c r="BD188" i="12"/>
  <c r="AA207" i="12"/>
  <c r="BF207" i="12" s="1"/>
  <c r="BF206" i="12"/>
  <c r="BM203" i="12"/>
  <c r="AH204" i="12"/>
  <c r="AJ202" i="12"/>
  <c r="BO201" i="12"/>
  <c r="BI206" i="12"/>
  <c r="AD207" i="12"/>
  <c r="BI207" i="12" s="1"/>
  <c r="AZ192" i="12"/>
  <c r="U193" i="12"/>
  <c r="I204" i="12"/>
  <c r="AN203" i="12"/>
  <c r="BL203" i="12"/>
  <c r="AG204" i="12"/>
  <c r="AU196" i="12"/>
  <c r="P197" i="12"/>
  <c r="BH206" i="12"/>
  <c r="AC207" i="12"/>
  <c r="BH207" i="12" s="1"/>
  <c r="K202" i="12"/>
  <c r="AP201" i="12"/>
  <c r="BC188" i="12"/>
  <c r="X189" i="12"/>
  <c r="T193" i="12"/>
  <c r="AY192" i="12"/>
  <c r="J204" i="12"/>
  <c r="AO203" i="12"/>
  <c r="AT197" i="12"/>
  <c r="O198" i="12"/>
  <c r="R196" i="12"/>
  <c r="AW195" i="12"/>
  <c r="BG3" i="12"/>
  <c r="AV195" i="12"/>
  <c r="Q196" i="12"/>
  <c r="BK205" i="12"/>
  <c r="AF206" i="12"/>
  <c r="BI3" i="12" l="1"/>
  <c r="BH3" i="12"/>
  <c r="S195" i="12"/>
  <c r="AX194" i="12"/>
  <c r="BN202" i="12"/>
  <c r="AI203" i="12"/>
  <c r="BB190" i="12"/>
  <c r="W191" i="12"/>
  <c r="AO204" i="12"/>
  <c r="J205" i="12"/>
  <c r="AH205" i="12"/>
  <c r="BM204" i="12"/>
  <c r="AM205" i="12"/>
  <c r="H206" i="12"/>
  <c r="AP202" i="12"/>
  <c r="K203" i="12"/>
  <c r="BO202" i="12"/>
  <c r="AJ203" i="12"/>
  <c r="Q197" i="12"/>
  <c r="AV196" i="12"/>
  <c r="T194" i="12"/>
  <c r="AY193" i="12"/>
  <c r="BF3" i="12"/>
  <c r="BC189" i="12"/>
  <c r="X190" i="12"/>
  <c r="AU197" i="12"/>
  <c r="P198" i="12"/>
  <c r="R197" i="12"/>
  <c r="AW196" i="12"/>
  <c r="I205" i="12"/>
  <c r="AN204" i="12"/>
  <c r="BA191" i="12"/>
  <c r="V192" i="12"/>
  <c r="O199" i="12"/>
  <c r="AT198" i="12"/>
  <c r="U194" i="12"/>
  <c r="AZ193" i="12"/>
  <c r="Y190" i="12"/>
  <c r="BD189" i="12"/>
  <c r="BJ205" i="12"/>
  <c r="AE206" i="12"/>
  <c r="L202" i="12"/>
  <c r="AQ201" i="12"/>
  <c r="AR200" i="12"/>
  <c r="M201" i="12"/>
  <c r="AG205" i="12"/>
  <c r="BL204" i="12"/>
  <c r="AS201" i="12"/>
  <c r="N202" i="12"/>
  <c r="AF207" i="12"/>
  <c r="BK207" i="12" s="1"/>
  <c r="BK206" i="12"/>
  <c r="AX195" i="12" l="1"/>
  <c r="S196" i="12"/>
  <c r="C29" i="3"/>
  <c r="B27" i="3"/>
  <c r="B19" i="3"/>
  <c r="C24" i="3"/>
  <c r="C28" i="3"/>
  <c r="C30" i="3"/>
  <c r="B20" i="3"/>
  <c r="C23" i="3"/>
  <c r="B26" i="3"/>
  <c r="B24" i="3"/>
  <c r="C19" i="3"/>
  <c r="B23" i="3"/>
  <c r="B11" i="3"/>
  <c r="C20" i="3"/>
  <c r="C22" i="3"/>
  <c r="B28" i="3"/>
  <c r="B21" i="3"/>
  <c r="B25" i="3"/>
  <c r="B22" i="3"/>
  <c r="C26" i="3"/>
  <c r="C25" i="3"/>
  <c r="B30" i="3"/>
  <c r="C21" i="3"/>
  <c r="C27" i="3"/>
  <c r="B29" i="3"/>
  <c r="BN203" i="12"/>
  <c r="AI204" i="12"/>
  <c r="W192" i="12"/>
  <c r="BB191" i="12"/>
  <c r="AY194" i="12"/>
  <c r="T195" i="12"/>
  <c r="AQ202" i="12"/>
  <c r="L203" i="12"/>
  <c r="AE207" i="12"/>
  <c r="BJ207" i="12" s="1"/>
  <c r="BJ206" i="12"/>
  <c r="P199" i="12"/>
  <c r="AU198" i="12"/>
  <c r="V193" i="12"/>
  <c r="BA192" i="12"/>
  <c r="AW197" i="12"/>
  <c r="R198" i="12"/>
  <c r="H207" i="12"/>
  <c r="AM207" i="12" s="1"/>
  <c r="AM206" i="12"/>
  <c r="AZ194" i="12"/>
  <c r="U195" i="12"/>
  <c r="BL205" i="12"/>
  <c r="AG206" i="12"/>
  <c r="BC190" i="12"/>
  <c r="X191" i="12"/>
  <c r="AJ204" i="12"/>
  <c r="BO203" i="12"/>
  <c r="AO205" i="12"/>
  <c r="J206" i="12"/>
  <c r="AR201" i="12"/>
  <c r="M202" i="12"/>
  <c r="BD190" i="12"/>
  <c r="Y191" i="12"/>
  <c r="AT199" i="12"/>
  <c r="O200" i="12"/>
  <c r="Q198" i="12"/>
  <c r="AV197" i="12"/>
  <c r="AH206" i="12"/>
  <c r="BM205" i="12"/>
  <c r="N203" i="12"/>
  <c r="AS202" i="12"/>
  <c r="AN205" i="12"/>
  <c r="I206" i="12"/>
  <c r="AP203" i="12"/>
  <c r="K204" i="12"/>
  <c r="BK3" i="12"/>
  <c r="AX196" i="12" l="1"/>
  <c r="S197" i="12"/>
  <c r="L19" i="24"/>
  <c r="K19" i="1"/>
  <c r="H8" i="22"/>
  <c r="K19" i="17"/>
  <c r="K19" i="16"/>
  <c r="K19" i="15"/>
  <c r="L19" i="23"/>
  <c r="K19" i="19"/>
  <c r="K19" i="20"/>
  <c r="K19" i="21"/>
  <c r="C19" i="22"/>
  <c r="K19" i="18"/>
  <c r="L19" i="25"/>
  <c r="C12" i="11"/>
  <c r="F19" i="19"/>
  <c r="C19" i="16"/>
  <c r="F19" i="17"/>
  <c r="F19" i="20"/>
  <c r="E19" i="1"/>
  <c r="C6" i="11"/>
  <c r="F19" i="18"/>
  <c r="F19" i="21"/>
  <c r="F19" i="22"/>
  <c r="F19" i="25"/>
  <c r="F19" i="23"/>
  <c r="F19" i="24"/>
  <c r="E19" i="15"/>
  <c r="H8" i="16"/>
  <c r="C5" i="11"/>
  <c r="E19" i="22"/>
  <c r="H8" i="15"/>
  <c r="E19" i="19"/>
  <c r="E19" i="16"/>
  <c r="E19" i="18"/>
  <c r="E19" i="21"/>
  <c r="D19" i="1"/>
  <c r="E19" i="17"/>
  <c r="C19" i="15"/>
  <c r="E19" i="25"/>
  <c r="E19" i="20"/>
  <c r="E19" i="24"/>
  <c r="E19" i="23"/>
  <c r="C20" i="23"/>
  <c r="L20" i="15"/>
  <c r="L20" i="20"/>
  <c r="L20" i="16"/>
  <c r="M20" i="24"/>
  <c r="L20" i="18"/>
  <c r="L20" i="19"/>
  <c r="L20" i="21"/>
  <c r="B13" i="11"/>
  <c r="L20" i="22"/>
  <c r="M20" i="25"/>
  <c r="E8" i="23"/>
  <c r="L20" i="1"/>
  <c r="L20" i="17"/>
  <c r="D20" i="1"/>
  <c r="E20" i="22"/>
  <c r="E8" i="15"/>
  <c r="E20" i="25"/>
  <c r="E20" i="24"/>
  <c r="B5" i="11"/>
  <c r="E20" i="17"/>
  <c r="E20" i="19"/>
  <c r="E20" i="20"/>
  <c r="E20" i="21"/>
  <c r="C20" i="15"/>
  <c r="E20" i="16"/>
  <c r="E20" i="18"/>
  <c r="E20" i="23"/>
  <c r="N19" i="16"/>
  <c r="N19" i="23"/>
  <c r="N19" i="1"/>
  <c r="N19" i="15"/>
  <c r="N19" i="22"/>
  <c r="C15" i="11"/>
  <c r="N19" i="17"/>
  <c r="N19" i="18"/>
  <c r="C19" i="25"/>
  <c r="N19" i="24"/>
  <c r="H8" i="25"/>
  <c r="N19" i="19"/>
  <c r="N19" i="21"/>
  <c r="N19" i="20"/>
  <c r="C19" i="18"/>
  <c r="G19" i="16"/>
  <c r="G19" i="15"/>
  <c r="H8" i="18"/>
  <c r="H19" i="21"/>
  <c r="H19" i="20"/>
  <c r="H19" i="23"/>
  <c r="G19" i="1"/>
  <c r="H19" i="25"/>
  <c r="H19" i="24"/>
  <c r="H19" i="22"/>
  <c r="C8" i="11"/>
  <c r="H19" i="19"/>
  <c r="G19" i="17"/>
  <c r="G19" i="19"/>
  <c r="G19" i="23"/>
  <c r="G19" i="20"/>
  <c r="F19" i="15"/>
  <c r="G19" i="24"/>
  <c r="H8" i="17"/>
  <c r="G19" i="21"/>
  <c r="C7" i="11"/>
  <c r="G19" i="22"/>
  <c r="C19" i="17"/>
  <c r="F19" i="1"/>
  <c r="G19" i="18"/>
  <c r="F19" i="16"/>
  <c r="G19" i="25"/>
  <c r="N20" i="18"/>
  <c r="N20" i="19"/>
  <c r="N20" i="21"/>
  <c r="N20" i="22"/>
  <c r="N20" i="24"/>
  <c r="N20" i="17"/>
  <c r="N20" i="16"/>
  <c r="E8" i="25"/>
  <c r="B15" i="11"/>
  <c r="N20" i="15"/>
  <c r="N20" i="23"/>
  <c r="C20" i="25"/>
  <c r="N20" i="1"/>
  <c r="N20" i="20"/>
  <c r="L19" i="16"/>
  <c r="L19" i="18"/>
  <c r="L19" i="22"/>
  <c r="L19" i="15"/>
  <c r="L19" i="1"/>
  <c r="C19" i="23"/>
  <c r="M19" i="24"/>
  <c r="H8" i="23"/>
  <c r="L19" i="20"/>
  <c r="L19" i="17"/>
  <c r="L19" i="19"/>
  <c r="C13" i="11"/>
  <c r="L19" i="21"/>
  <c r="M19" i="25"/>
  <c r="G5" i="18"/>
  <c r="G5" i="19"/>
  <c r="B3" i="2"/>
  <c r="E45" i="3"/>
  <c r="G5" i="1"/>
  <c r="G5" i="16"/>
  <c r="G5" i="23"/>
  <c r="G5" i="17"/>
  <c r="G5" i="25"/>
  <c r="G5" i="21"/>
  <c r="G5" i="20"/>
  <c r="G5" i="15"/>
  <c r="G5" i="22"/>
  <c r="G5" i="24"/>
  <c r="H8" i="20"/>
  <c r="I19" i="18"/>
  <c r="J19" i="25"/>
  <c r="J19" i="22"/>
  <c r="J19" i="24"/>
  <c r="I19" i="19"/>
  <c r="I19" i="15"/>
  <c r="J19" i="21"/>
  <c r="J19" i="23"/>
  <c r="I19" i="16"/>
  <c r="C19" i="20"/>
  <c r="I19" i="17"/>
  <c r="I19" i="1"/>
  <c r="C10" i="11"/>
  <c r="K19" i="23"/>
  <c r="C19" i="21"/>
  <c r="H8" i="21"/>
  <c r="K19" i="25"/>
  <c r="J19" i="20"/>
  <c r="J19" i="15"/>
  <c r="J19" i="1"/>
  <c r="C11" i="11"/>
  <c r="J19" i="17"/>
  <c r="K19" i="22"/>
  <c r="J19" i="19"/>
  <c r="K19" i="24"/>
  <c r="J19" i="16"/>
  <c r="J19" i="18"/>
  <c r="H20" i="21"/>
  <c r="H20" i="23"/>
  <c r="B8" i="11"/>
  <c r="G20" i="1"/>
  <c r="G20" i="16"/>
  <c r="H20" i="20"/>
  <c r="E8" i="18"/>
  <c r="H20" i="22"/>
  <c r="G20" i="17"/>
  <c r="G20" i="15"/>
  <c r="H20" i="25"/>
  <c r="H20" i="19"/>
  <c r="C20" i="18"/>
  <c r="H20" i="24"/>
  <c r="H8" i="19"/>
  <c r="C9" i="11"/>
  <c r="I19" i="24"/>
  <c r="I19" i="25"/>
  <c r="I19" i="21"/>
  <c r="I19" i="22"/>
  <c r="H19" i="15"/>
  <c r="H19" i="17"/>
  <c r="H19" i="16"/>
  <c r="I19" i="20"/>
  <c r="H19" i="18"/>
  <c r="C19" i="19"/>
  <c r="H19" i="1"/>
  <c r="I19" i="23"/>
  <c r="B7" i="11"/>
  <c r="C20" i="17"/>
  <c r="G20" i="22"/>
  <c r="G20" i="20"/>
  <c r="F20" i="1"/>
  <c r="G20" i="23"/>
  <c r="G20" i="25"/>
  <c r="E8" i="17"/>
  <c r="G20" i="24"/>
  <c r="F20" i="16"/>
  <c r="G20" i="18"/>
  <c r="F20" i="15"/>
  <c r="G20" i="19"/>
  <c r="G20" i="21"/>
  <c r="D19" i="17"/>
  <c r="D19" i="20"/>
  <c r="D19" i="16"/>
  <c r="H8" i="1"/>
  <c r="D19" i="21"/>
  <c r="D19" i="15"/>
  <c r="C4" i="11"/>
  <c r="D19" i="25"/>
  <c r="D19" i="22"/>
  <c r="D19" i="18"/>
  <c r="D19" i="19"/>
  <c r="C19" i="1"/>
  <c r="D19" i="23"/>
  <c r="D19" i="24"/>
  <c r="C20" i="1"/>
  <c r="D20" i="21"/>
  <c r="D20" i="18"/>
  <c r="D20" i="19"/>
  <c r="D20" i="22"/>
  <c r="D20" i="24"/>
  <c r="E8" i="1"/>
  <c r="D20" i="20"/>
  <c r="D20" i="23"/>
  <c r="D20" i="17"/>
  <c r="D20" i="16"/>
  <c r="D20" i="25"/>
  <c r="B4" i="11"/>
  <c r="B8" i="2" s="1"/>
  <c r="D20" i="15"/>
  <c r="C20" i="20"/>
  <c r="I20" i="18"/>
  <c r="J20" i="22"/>
  <c r="E8" i="20"/>
  <c r="J20" i="21"/>
  <c r="I20" i="19"/>
  <c r="I20" i="1"/>
  <c r="B10" i="11"/>
  <c r="I20" i="15"/>
  <c r="J20" i="24"/>
  <c r="I20" i="16"/>
  <c r="J20" i="25"/>
  <c r="I20" i="17"/>
  <c r="J20" i="23"/>
  <c r="I20" i="21"/>
  <c r="H20" i="1"/>
  <c r="C20" i="19"/>
  <c r="I20" i="25"/>
  <c r="H20" i="16"/>
  <c r="I20" i="24"/>
  <c r="H20" i="17"/>
  <c r="I20" i="22"/>
  <c r="B9" i="11"/>
  <c r="H20" i="18"/>
  <c r="I20" i="20"/>
  <c r="I20" i="23"/>
  <c r="H20" i="15"/>
  <c r="E8" i="19"/>
  <c r="L20" i="25"/>
  <c r="L20" i="23"/>
  <c r="K20" i="15"/>
  <c r="K20" i="20"/>
  <c r="C20" i="22"/>
  <c r="K20" i="19"/>
  <c r="K20" i="1"/>
  <c r="L20" i="24"/>
  <c r="E8" i="22"/>
  <c r="K20" i="21"/>
  <c r="K20" i="18"/>
  <c r="K20" i="17"/>
  <c r="K20" i="16"/>
  <c r="B12" i="11"/>
  <c r="M20" i="15"/>
  <c r="M20" i="19"/>
  <c r="B14" i="11"/>
  <c r="M20" i="1"/>
  <c r="M20" i="22"/>
  <c r="M20" i="23"/>
  <c r="C20" i="24"/>
  <c r="M20" i="20"/>
  <c r="M20" i="16"/>
  <c r="M20" i="18"/>
  <c r="M20" i="21"/>
  <c r="E8" i="24"/>
  <c r="M20" i="17"/>
  <c r="N20" i="25"/>
  <c r="F20" i="17"/>
  <c r="E8" i="16"/>
  <c r="F20" i="22"/>
  <c r="F20" i="23"/>
  <c r="F20" i="19"/>
  <c r="F20" i="25"/>
  <c r="F20" i="18"/>
  <c r="B6" i="11"/>
  <c r="E20" i="1"/>
  <c r="F20" i="21"/>
  <c r="F20" i="20"/>
  <c r="E20" i="15"/>
  <c r="F20" i="24"/>
  <c r="C20" i="16"/>
  <c r="K20" i="22"/>
  <c r="J20" i="17"/>
  <c r="K20" i="24"/>
  <c r="J20" i="18"/>
  <c r="C20" i="21"/>
  <c r="J20" i="20"/>
  <c r="J20" i="16"/>
  <c r="B11" i="11"/>
  <c r="J20" i="15"/>
  <c r="J20" i="1"/>
  <c r="K20" i="23"/>
  <c r="E8" i="21"/>
  <c r="J20" i="19"/>
  <c r="K20" i="25"/>
  <c r="M19" i="20"/>
  <c r="M19" i="16"/>
  <c r="C19" i="24"/>
  <c r="M19" i="23"/>
  <c r="M19" i="17"/>
  <c r="H8" i="24"/>
  <c r="M19" i="15"/>
  <c r="C14" i="11"/>
  <c r="M19" i="1"/>
  <c r="M19" i="18"/>
  <c r="M19" i="21"/>
  <c r="M19" i="22"/>
  <c r="M19" i="19"/>
  <c r="N19" i="25"/>
  <c r="AI205" i="12"/>
  <c r="BN204" i="12"/>
  <c r="BB192" i="12"/>
  <c r="W193" i="12"/>
  <c r="AM3" i="12"/>
  <c r="AR202" i="12"/>
  <c r="M203" i="12"/>
  <c r="AJ205" i="12"/>
  <c r="BO204" i="12"/>
  <c r="BC191" i="12"/>
  <c r="X192" i="12"/>
  <c r="AU199" i="12"/>
  <c r="P200" i="12"/>
  <c r="AV198" i="12"/>
  <c r="Q199" i="12"/>
  <c r="BD191" i="12"/>
  <c r="Y192" i="12"/>
  <c r="BL206" i="12"/>
  <c r="AG207" i="12"/>
  <c r="BL207" i="12" s="1"/>
  <c r="O201" i="12"/>
  <c r="AT200" i="12"/>
  <c r="BJ3" i="12"/>
  <c r="U196" i="12"/>
  <c r="AZ195" i="12"/>
  <c r="AW198" i="12"/>
  <c r="R199" i="12"/>
  <c r="AQ203" i="12"/>
  <c r="L204" i="12"/>
  <c r="J207" i="12"/>
  <c r="AO207" i="12" s="1"/>
  <c r="AO206" i="12"/>
  <c r="AP204" i="12"/>
  <c r="K205" i="12"/>
  <c r="I207" i="12"/>
  <c r="AN207" i="12" s="1"/>
  <c r="AN206" i="12"/>
  <c r="AS203" i="12"/>
  <c r="N204" i="12"/>
  <c r="AH207" i="12"/>
  <c r="BM207" i="12" s="1"/>
  <c r="BM206" i="12"/>
  <c r="V194" i="12"/>
  <c r="BA193" i="12"/>
  <c r="T196" i="12"/>
  <c r="AY195" i="12"/>
  <c r="AX197" i="12" l="1"/>
  <c r="S198" i="12"/>
  <c r="J19" i="2"/>
  <c r="O14" i="2"/>
  <c r="O10" i="2"/>
  <c r="L19" i="2"/>
  <c r="K19" i="2"/>
  <c r="D19" i="2"/>
  <c r="O15" i="2"/>
  <c r="F19" i="2"/>
  <c r="O11" i="2"/>
  <c r="O13" i="2"/>
  <c r="O16" i="2"/>
  <c r="O8" i="2"/>
  <c r="O17" i="2"/>
  <c r="E19" i="2"/>
  <c r="G19" i="2"/>
  <c r="O18" i="2"/>
  <c r="H19" i="2"/>
  <c r="O19" i="2"/>
  <c r="M19" i="2"/>
  <c r="I19" i="2"/>
  <c r="N19" i="2"/>
  <c r="O9" i="2"/>
  <c r="O12" i="2"/>
  <c r="L6" i="2"/>
  <c r="B16" i="2"/>
  <c r="B10" i="2"/>
  <c r="F6" i="2"/>
  <c r="J6" i="2"/>
  <c r="B14" i="2"/>
  <c r="O30" i="19"/>
  <c r="C31" i="19" s="1"/>
  <c r="R31" i="19" s="1"/>
  <c r="D32" i="19" s="1"/>
  <c r="Q30" i="18"/>
  <c r="Q50" i="17"/>
  <c r="P34" i="20"/>
  <c r="Q50" i="20"/>
  <c r="P38" i="19"/>
  <c r="Q26" i="17"/>
  <c r="Q38" i="19"/>
  <c r="O22" i="19"/>
  <c r="C23" i="19" s="1"/>
  <c r="R23" i="19" s="1"/>
  <c r="H24" i="19" s="1"/>
  <c r="P50" i="25"/>
  <c r="O30" i="20"/>
  <c r="C31" i="20" s="1"/>
  <c r="R31" i="20" s="1"/>
  <c r="P50" i="19"/>
  <c r="Q22" i="23"/>
  <c r="Q34" i="15"/>
  <c r="Q34" i="19"/>
  <c r="P42" i="20"/>
  <c r="O22" i="23"/>
  <c r="C23" i="23" s="1"/>
  <c r="P38" i="23"/>
  <c r="O26" i="1"/>
  <c r="Q22" i="25"/>
  <c r="P26" i="24"/>
  <c r="P8" i="20"/>
  <c r="O34" i="17"/>
  <c r="C35" i="17" s="1"/>
  <c r="Q34" i="20"/>
  <c r="Q26" i="20"/>
  <c r="P34" i="22"/>
  <c r="P50" i="21"/>
  <c r="Q42" i="18"/>
  <c r="Q22" i="18"/>
  <c r="O46" i="17"/>
  <c r="P46" i="16"/>
  <c r="O46" i="22"/>
  <c r="C47" i="22" s="1"/>
  <c r="R47" i="22" s="1"/>
  <c r="Q50" i="1"/>
  <c r="P8" i="18"/>
  <c r="O22" i="1"/>
  <c r="P30" i="20"/>
  <c r="O38" i="23"/>
  <c r="C39" i="23" s="1"/>
  <c r="R39" i="23" s="1"/>
  <c r="P50" i="22"/>
  <c r="O30" i="18"/>
  <c r="Q38" i="22"/>
  <c r="Q46" i="24"/>
  <c r="Q50" i="18"/>
  <c r="P38" i="22"/>
  <c r="Q30" i="17"/>
  <c r="O30" i="15"/>
  <c r="C31" i="15" s="1"/>
  <c r="O26" i="20"/>
  <c r="C27" i="20" s="1"/>
  <c r="Q42" i="20"/>
  <c r="Q22" i="15"/>
  <c r="Q42" i="23"/>
  <c r="Q46" i="1"/>
  <c r="Q50" i="25"/>
  <c r="P26" i="18"/>
  <c r="P22" i="1"/>
  <c r="P8" i="23"/>
  <c r="Q30" i="16"/>
  <c r="O46" i="20"/>
  <c r="C47" i="20" s="1"/>
  <c r="R47" i="20" s="1"/>
  <c r="O46" i="23"/>
  <c r="C47" i="23" s="1"/>
  <c r="R47" i="23" s="1"/>
  <c r="P22" i="25"/>
  <c r="Q38" i="16"/>
  <c r="P38" i="21"/>
  <c r="O26" i="24"/>
  <c r="C27" i="24" s="1"/>
  <c r="O30" i="21"/>
  <c r="C31" i="21" s="1"/>
  <c r="R31" i="21" s="1"/>
  <c r="C32" i="21" s="1"/>
  <c r="O38" i="15"/>
  <c r="C39" i="15" s="1"/>
  <c r="R39" i="15" s="1"/>
  <c r="P26" i="23"/>
  <c r="P22" i="15"/>
  <c r="P22" i="19"/>
  <c r="Q26" i="24"/>
  <c r="P42" i="24"/>
  <c r="O22" i="16"/>
  <c r="C23" i="16" s="1"/>
  <c r="R23" i="16" s="1"/>
  <c r="C24" i="16" s="1"/>
  <c r="O22" i="25"/>
  <c r="C23" i="25" s="1"/>
  <c r="R23" i="25" s="1"/>
  <c r="P42" i="25"/>
  <c r="P34" i="23"/>
  <c r="P50" i="1"/>
  <c r="Q42" i="22"/>
  <c r="P30" i="23"/>
  <c r="O46" i="18"/>
  <c r="Q30" i="21"/>
  <c r="O30" i="17"/>
  <c r="O50" i="15"/>
  <c r="Q26" i="19"/>
  <c r="Q30" i="19"/>
  <c r="P46" i="15"/>
  <c r="P38" i="17"/>
  <c r="P38" i="1"/>
  <c r="O38" i="17"/>
  <c r="C39" i="17" s="1"/>
  <c r="R39" i="17" s="1"/>
  <c r="N40" i="17" s="1"/>
  <c r="Q34" i="22"/>
  <c r="Q34" i="25"/>
  <c r="O30" i="1"/>
  <c r="Q22" i="20"/>
  <c r="P46" i="21"/>
  <c r="P42" i="18"/>
  <c r="P50" i="17"/>
  <c r="O46" i="21"/>
  <c r="C47" i="21" s="1"/>
  <c r="R47" i="21" s="1"/>
  <c r="E48" i="21" s="1"/>
  <c r="Q38" i="21"/>
  <c r="P22" i="21"/>
  <c r="P38" i="20"/>
  <c r="P22" i="18"/>
  <c r="O50" i="16"/>
  <c r="O46" i="25"/>
  <c r="O22" i="17"/>
  <c r="O30" i="16"/>
  <c r="C31" i="16" s="1"/>
  <c r="O26" i="17"/>
  <c r="C27" i="17" s="1"/>
  <c r="R27" i="17" s="1"/>
  <c r="D28" i="17" s="1"/>
  <c r="P8" i="15"/>
  <c r="O34" i="1"/>
  <c r="P38" i="16"/>
  <c r="Q38" i="20"/>
  <c r="Q30" i="25"/>
  <c r="P26" i="20"/>
  <c r="Q42" i="21"/>
  <c r="Q22" i="16"/>
  <c r="O34" i="22"/>
  <c r="C35" i="22" s="1"/>
  <c r="R35" i="22" s="1"/>
  <c r="O42" i="19"/>
  <c r="O50" i="18"/>
  <c r="C51" i="18" s="1"/>
  <c r="Q34" i="21"/>
  <c r="Q34" i="18"/>
  <c r="P26" i="17"/>
  <c r="Q30" i="1"/>
  <c r="Q38" i="25"/>
  <c r="O42" i="21"/>
  <c r="O34" i="16"/>
  <c r="P30" i="17"/>
  <c r="P26" i="21"/>
  <c r="O42" i="17"/>
  <c r="C43" i="17" s="1"/>
  <c r="R43" i="17" s="1"/>
  <c r="O50" i="1"/>
  <c r="P46" i="20"/>
  <c r="P8" i="24"/>
  <c r="Q34" i="1"/>
  <c r="Q46" i="15"/>
  <c r="O26" i="19"/>
  <c r="Q42" i="17"/>
  <c r="P30" i="16"/>
  <c r="Q30" i="24"/>
  <c r="Q50" i="16"/>
  <c r="P46" i="19"/>
  <c r="Q30" i="22"/>
  <c r="Q38" i="15"/>
  <c r="O38" i="18"/>
  <c r="C39" i="18" s="1"/>
  <c r="Q42" i="16"/>
  <c r="P34" i="18"/>
  <c r="Q42" i="19"/>
  <c r="Q42" i="15"/>
  <c r="O34" i="24"/>
  <c r="Q46" i="18"/>
  <c r="Q42" i="24"/>
  <c r="P50" i="15"/>
  <c r="P42" i="23"/>
  <c r="P50" i="18"/>
  <c r="O46" i="15"/>
  <c r="C47" i="15" s="1"/>
  <c r="R47" i="15" s="1"/>
  <c r="D48" i="15" s="1"/>
  <c r="Q22" i="21"/>
  <c r="O42" i="15"/>
  <c r="O26" i="22"/>
  <c r="C27" i="22" s="1"/>
  <c r="R27" i="22" s="1"/>
  <c r="Q46" i="21"/>
  <c r="O26" i="21"/>
  <c r="C27" i="21" s="1"/>
  <c r="R27" i="21" s="1"/>
  <c r="Q46" i="23"/>
  <c r="P50" i="23"/>
  <c r="Q42" i="1"/>
  <c r="Q34" i="24"/>
  <c r="P46" i="25"/>
  <c r="O34" i="15"/>
  <c r="C35" i="15" s="1"/>
  <c r="Q30" i="20"/>
  <c r="Q38" i="1"/>
  <c r="Q26" i="25"/>
  <c r="P30" i="15"/>
  <c r="O38" i="1"/>
  <c r="C39" i="1" s="1"/>
  <c r="R39" i="1" s="1"/>
  <c r="J40" i="1" s="1"/>
  <c r="O42" i="22"/>
  <c r="O22" i="22"/>
  <c r="C23" i="22" s="1"/>
  <c r="R23" i="22" s="1"/>
  <c r="F24" i="22" s="1"/>
  <c r="P38" i="25"/>
  <c r="P34" i="15"/>
  <c r="P30" i="18"/>
  <c r="P8" i="17"/>
  <c r="O38" i="19"/>
  <c r="Q46" i="16"/>
  <c r="Q34" i="23"/>
  <c r="Q38" i="17"/>
  <c r="P26" i="25"/>
  <c r="P42" i="19"/>
  <c r="P46" i="17"/>
  <c r="Q22" i="24"/>
  <c r="O22" i="20"/>
  <c r="O38" i="21"/>
  <c r="C39" i="21" s="1"/>
  <c r="R39" i="21" s="1"/>
  <c r="Q26" i="23"/>
  <c r="P26" i="16"/>
  <c r="Q22" i="22"/>
  <c r="P42" i="1"/>
  <c r="O42" i="20"/>
  <c r="C43" i="20" s="1"/>
  <c r="R43" i="20" s="1"/>
  <c r="N44" i="20" s="1"/>
  <c r="P42" i="17"/>
  <c r="P50" i="16"/>
  <c r="O26" i="25"/>
  <c r="O22" i="15"/>
  <c r="O50" i="20"/>
  <c r="C51" i="20" s="1"/>
  <c r="R51" i="20" s="1"/>
  <c r="C52" i="20" s="1"/>
  <c r="Q26" i="22"/>
  <c r="P38" i="24"/>
  <c r="O38" i="22"/>
  <c r="C39" i="22" s="1"/>
  <c r="R39" i="22" s="1"/>
  <c r="E40" i="22" s="1"/>
  <c r="P26" i="22"/>
  <c r="P50" i="20"/>
  <c r="P46" i="22"/>
  <c r="P38" i="15"/>
  <c r="Q50" i="23"/>
  <c r="O38" i="20"/>
  <c r="C39" i="20" s="1"/>
  <c r="R39" i="20" s="1"/>
  <c r="C40" i="20" s="1"/>
  <c r="P30" i="1"/>
  <c r="O34" i="21"/>
  <c r="C35" i="21" s="1"/>
  <c r="Q46" i="20"/>
  <c r="O26" i="23"/>
  <c r="P46" i="23"/>
  <c r="O38" i="25"/>
  <c r="Q30" i="15"/>
  <c r="O46" i="1"/>
  <c r="C47" i="1" s="1"/>
  <c r="P34" i="16"/>
  <c r="O50" i="24"/>
  <c r="C51" i="24" s="1"/>
  <c r="R51" i="24" s="1"/>
  <c r="M52" i="24" s="1"/>
  <c r="O22" i="18"/>
  <c r="Q50" i="24"/>
  <c r="P22" i="23"/>
  <c r="Q26" i="16"/>
  <c r="O42" i="25"/>
  <c r="O46" i="19"/>
  <c r="C47" i="19" s="1"/>
  <c r="P30" i="19"/>
  <c r="P26" i="19"/>
  <c r="O30" i="22"/>
  <c r="O50" i="17"/>
  <c r="C51" i="17" s="1"/>
  <c r="P34" i="19"/>
  <c r="P22" i="22"/>
  <c r="O26" i="18"/>
  <c r="C27" i="18" s="1"/>
  <c r="P34" i="25"/>
  <c r="Q38" i="23"/>
  <c r="O34" i="23"/>
  <c r="C35" i="23" s="1"/>
  <c r="Q50" i="21"/>
  <c r="O22" i="24"/>
  <c r="C23" i="24" s="1"/>
  <c r="R23" i="24" s="1"/>
  <c r="F24" i="24" s="1"/>
  <c r="Q50" i="22"/>
  <c r="P46" i="18"/>
  <c r="Q46" i="19"/>
  <c r="O50" i="25"/>
  <c r="C51" i="25" s="1"/>
  <c r="P46" i="1"/>
  <c r="O30" i="23"/>
  <c r="C31" i="23" s="1"/>
  <c r="Q34" i="17"/>
  <c r="P8" i="21"/>
  <c r="O42" i="1"/>
  <c r="O50" i="21"/>
  <c r="C51" i="21" s="1"/>
  <c r="R51" i="21" s="1"/>
  <c r="P34" i="1"/>
  <c r="P8" i="22"/>
  <c r="P26" i="15"/>
  <c r="Q38" i="18"/>
  <c r="O38" i="24"/>
  <c r="Q26" i="15"/>
  <c r="P30" i="24"/>
  <c r="O50" i="22"/>
  <c r="Q50" i="15"/>
  <c r="P34" i="24"/>
  <c r="P38" i="18"/>
  <c r="Q46" i="17"/>
  <c r="O22" i="21"/>
  <c r="O34" i="18"/>
  <c r="C35" i="18" s="1"/>
  <c r="O42" i="23"/>
  <c r="C43" i="23" s="1"/>
  <c r="R43" i="23" s="1"/>
  <c r="G44" i="23" s="1"/>
  <c r="O42" i="16"/>
  <c r="Q38" i="24"/>
  <c r="P42" i="21"/>
  <c r="P8" i="1"/>
  <c r="P42" i="16"/>
  <c r="Q46" i="25"/>
  <c r="O26" i="15"/>
  <c r="P30" i="22"/>
  <c r="O38" i="16"/>
  <c r="P50" i="24"/>
  <c r="Q30" i="23"/>
  <c r="Q46" i="22"/>
  <c r="O42" i="24"/>
  <c r="C43" i="24" s="1"/>
  <c r="R43" i="24" s="1"/>
  <c r="P8" i="19"/>
  <c r="O26" i="16"/>
  <c r="O50" i="19"/>
  <c r="C51" i="19" s="1"/>
  <c r="R51" i="19" s="1"/>
  <c r="C52" i="19" s="1"/>
  <c r="P42" i="22"/>
  <c r="O30" i="24"/>
  <c r="C31" i="24" s="1"/>
  <c r="R31" i="24" s="1"/>
  <c r="L32" i="24" s="1"/>
  <c r="Q50" i="19"/>
  <c r="Q22" i="1"/>
  <c r="O30" i="25"/>
  <c r="C31" i="25" s="1"/>
  <c r="R31" i="25" s="1"/>
  <c r="J32" i="25" s="1"/>
  <c r="P22" i="24"/>
  <c r="P22" i="20"/>
  <c r="P8" i="16"/>
  <c r="Q26" i="1"/>
  <c r="Q42" i="25"/>
  <c r="O46" i="24"/>
  <c r="C47" i="24" s="1"/>
  <c r="R47" i="24" s="1"/>
  <c r="C48" i="24" s="1"/>
  <c r="P34" i="17"/>
  <c r="Q22" i="17"/>
  <c r="O50" i="23"/>
  <c r="P46" i="24"/>
  <c r="O34" i="25"/>
  <c r="P30" i="25"/>
  <c r="Q34" i="16"/>
  <c r="O34" i="20"/>
  <c r="C35" i="20" s="1"/>
  <c r="P34" i="21"/>
  <c r="P26" i="1"/>
  <c r="P22" i="16"/>
  <c r="Q26" i="18"/>
  <c r="O46" i="16"/>
  <c r="Q26" i="21"/>
  <c r="P8" i="25"/>
  <c r="Q22" i="19"/>
  <c r="P42" i="15"/>
  <c r="O42" i="18"/>
  <c r="C43" i="18" s="1"/>
  <c r="R43" i="18" s="1"/>
  <c r="P30" i="21"/>
  <c r="P22" i="17"/>
  <c r="O34" i="19"/>
  <c r="C35" i="19" s="1"/>
  <c r="B17" i="2"/>
  <c r="M6" i="2"/>
  <c r="B15" i="2"/>
  <c r="K6" i="2"/>
  <c r="E6" i="2"/>
  <c r="B9" i="2"/>
  <c r="B13" i="2"/>
  <c r="I6" i="2"/>
  <c r="D6" i="2"/>
  <c r="B11" i="2"/>
  <c r="G6" i="2"/>
  <c r="B18" i="2"/>
  <c r="N6" i="2"/>
  <c r="B12" i="2"/>
  <c r="H6" i="2"/>
  <c r="B19" i="2"/>
  <c r="O6" i="2"/>
  <c r="AO3" i="12"/>
  <c r="BN205" i="12"/>
  <c r="AI206" i="12"/>
  <c r="W194" i="12"/>
  <c r="BB193" i="12"/>
  <c r="AN3" i="12"/>
  <c r="V195" i="12"/>
  <c r="BA194" i="12"/>
  <c r="K206" i="12"/>
  <c r="AP205" i="12"/>
  <c r="L205" i="12"/>
  <c r="AQ204" i="12"/>
  <c r="BD192" i="12"/>
  <c r="Y193" i="12"/>
  <c r="X193" i="12"/>
  <c r="BC192" i="12"/>
  <c r="AZ196" i="12"/>
  <c r="U197" i="12"/>
  <c r="P201" i="12"/>
  <c r="AU200" i="12"/>
  <c r="AT201" i="12"/>
  <c r="O202" i="12"/>
  <c r="BM3" i="12"/>
  <c r="AY196" i="12"/>
  <c r="T197" i="12"/>
  <c r="AR203" i="12"/>
  <c r="M204" i="12"/>
  <c r="N205" i="12"/>
  <c r="AS204" i="12"/>
  <c r="Q200" i="12"/>
  <c r="AV199" i="12"/>
  <c r="BO205" i="12"/>
  <c r="AJ206" i="12"/>
  <c r="R200" i="12"/>
  <c r="AW199" i="12"/>
  <c r="BL3" i="12"/>
  <c r="C27" i="19" l="1"/>
  <c r="R27" i="19" s="1"/>
  <c r="C28" i="19" s="1"/>
  <c r="C35" i="16"/>
  <c r="R35" i="16" s="1"/>
  <c r="L36" i="16" s="1"/>
  <c r="C43" i="19"/>
  <c r="R43" i="19" s="1"/>
  <c r="C44" i="19" s="1"/>
  <c r="C35" i="1"/>
  <c r="R35" i="1" s="1"/>
  <c r="C36" i="1" s="1"/>
  <c r="C31" i="1"/>
  <c r="R31" i="1" s="1"/>
  <c r="C32" i="1" s="1"/>
  <c r="C31" i="18"/>
  <c r="R31" i="18" s="1"/>
  <c r="C32" i="18" s="1"/>
  <c r="C43" i="25"/>
  <c r="R43" i="25" s="1"/>
  <c r="C44" i="25" s="1"/>
  <c r="C35" i="24"/>
  <c r="R35" i="24" s="1"/>
  <c r="C36" i="24" s="1"/>
  <c r="C43" i="16"/>
  <c r="R43" i="16" s="1"/>
  <c r="C44" i="16" s="1"/>
  <c r="C51" i="22"/>
  <c r="R51" i="22" s="1"/>
  <c r="F52" i="22" s="1"/>
  <c r="C23" i="15"/>
  <c r="R23" i="15" s="1"/>
  <c r="C24" i="15" s="1"/>
  <c r="C47" i="16"/>
  <c r="R47" i="16" s="1"/>
  <c r="C48" i="16" s="1"/>
  <c r="C35" i="25"/>
  <c r="R35" i="25" s="1"/>
  <c r="C36" i="25" s="1"/>
  <c r="C43" i="1"/>
  <c r="R43" i="1" s="1"/>
  <c r="C44" i="1" s="1"/>
  <c r="C27" i="25"/>
  <c r="R27" i="25" s="1"/>
  <c r="I28" i="25" s="1"/>
  <c r="C51" i="1"/>
  <c r="R51" i="1" s="1"/>
  <c r="C23" i="17"/>
  <c r="R23" i="17" s="1"/>
  <c r="C24" i="17" s="1"/>
  <c r="C47" i="18"/>
  <c r="R47" i="18" s="1"/>
  <c r="C48" i="18" s="1"/>
  <c r="C43" i="21"/>
  <c r="R43" i="21" s="1"/>
  <c r="K44" i="21" s="1"/>
  <c r="C51" i="15"/>
  <c r="R51" i="15" s="1"/>
  <c r="C52" i="15" s="1"/>
  <c r="C43" i="15"/>
  <c r="R43" i="15" s="1"/>
  <c r="C44" i="15" s="1"/>
  <c r="C31" i="17"/>
  <c r="R31" i="17" s="1"/>
  <c r="C47" i="17"/>
  <c r="R47" i="17" s="1"/>
  <c r="C48" i="17" s="1"/>
  <c r="C39" i="16"/>
  <c r="R39" i="16" s="1"/>
  <c r="C40" i="16" s="1"/>
  <c r="C39" i="25"/>
  <c r="R39" i="25" s="1"/>
  <c r="C43" i="22"/>
  <c r="R43" i="22" s="1"/>
  <c r="C44" i="22" s="1"/>
  <c r="C27" i="16"/>
  <c r="R27" i="16" s="1"/>
  <c r="L28" i="16" s="1"/>
  <c r="C27" i="15"/>
  <c r="R27" i="15" s="1"/>
  <c r="C28" i="15" s="1"/>
  <c r="C27" i="23"/>
  <c r="R27" i="23" s="1"/>
  <c r="C28" i="23" s="1"/>
  <c r="C23" i="20"/>
  <c r="R23" i="20" s="1"/>
  <c r="C24" i="20" s="1"/>
  <c r="C39" i="19"/>
  <c r="R39" i="19" s="1"/>
  <c r="C40" i="19" s="1"/>
  <c r="C47" i="25"/>
  <c r="R47" i="25" s="1"/>
  <c r="C48" i="25" s="1"/>
  <c r="C23" i="1"/>
  <c r="R23" i="1" s="1"/>
  <c r="I24" i="1" s="1"/>
  <c r="C27" i="1"/>
  <c r="R27" i="1" s="1"/>
  <c r="K28" i="1" s="1"/>
  <c r="C51" i="23"/>
  <c r="R51" i="23" s="1"/>
  <c r="C52" i="23" s="1"/>
  <c r="C23" i="21"/>
  <c r="R23" i="21" s="1"/>
  <c r="C24" i="21" s="1"/>
  <c r="C39" i="24"/>
  <c r="R39" i="24" s="1"/>
  <c r="C31" i="22"/>
  <c r="R31" i="22" s="1"/>
  <c r="F32" i="22" s="1"/>
  <c r="C23" i="18"/>
  <c r="R23" i="18" s="1"/>
  <c r="J24" i="18" s="1"/>
  <c r="C51" i="16"/>
  <c r="R51" i="16" s="1"/>
  <c r="H52" i="16" s="1"/>
  <c r="AX198" i="12"/>
  <c r="S199" i="12"/>
  <c r="C40" i="21"/>
  <c r="D40" i="21"/>
  <c r="G40" i="21"/>
  <c r="E40" i="21"/>
  <c r="L24" i="16"/>
  <c r="O20" i="2"/>
  <c r="D15" i="11" s="1"/>
  <c r="E15" i="11" s="1"/>
  <c r="F15" i="11" s="1"/>
  <c r="G15" i="11" s="1"/>
  <c r="H15" i="11" s="1"/>
  <c r="I52" i="19"/>
  <c r="J24" i="16"/>
  <c r="H24" i="16"/>
  <c r="G24" i="16"/>
  <c r="N48" i="15"/>
  <c r="E24" i="16"/>
  <c r="D32" i="21"/>
  <c r="I40" i="20"/>
  <c r="J32" i="21"/>
  <c r="I52" i="20"/>
  <c r="L32" i="21"/>
  <c r="N52" i="19"/>
  <c r="F52" i="20"/>
  <c r="K32" i="21"/>
  <c r="I44" i="20"/>
  <c r="F24" i="16"/>
  <c r="M24" i="16"/>
  <c r="F44" i="23"/>
  <c r="I32" i="21"/>
  <c r="F40" i="20"/>
  <c r="K40" i="21"/>
  <c r="H40" i="1"/>
  <c r="N40" i="1"/>
  <c r="L40" i="1"/>
  <c r="I48" i="21"/>
  <c r="G52" i="20"/>
  <c r="J40" i="21"/>
  <c r="E40" i="17"/>
  <c r="C40" i="23"/>
  <c r="M40" i="23"/>
  <c r="G40" i="23"/>
  <c r="I40" i="23"/>
  <c r="E40" i="23"/>
  <c r="D40" i="23"/>
  <c r="N40" i="23"/>
  <c r="C36" i="22"/>
  <c r="L36" i="22"/>
  <c r="L52" i="21"/>
  <c r="M52" i="21"/>
  <c r="H32" i="24"/>
  <c r="K40" i="17"/>
  <c r="M40" i="20"/>
  <c r="K44" i="23"/>
  <c r="I24" i="16"/>
  <c r="I44" i="16"/>
  <c r="L40" i="20"/>
  <c r="M40" i="21"/>
  <c r="L40" i="21"/>
  <c r="G44" i="20"/>
  <c r="J48" i="21"/>
  <c r="I40" i="21"/>
  <c r="K48" i="21"/>
  <c r="G24" i="19"/>
  <c r="M40" i="17"/>
  <c r="H44" i="23"/>
  <c r="K24" i="16"/>
  <c r="E40" i="20"/>
  <c r="H40" i="21"/>
  <c r="E48" i="15"/>
  <c r="D24" i="16"/>
  <c r="F40" i="22"/>
  <c r="E48" i="24"/>
  <c r="N32" i="24"/>
  <c r="F40" i="17"/>
  <c r="E44" i="20"/>
  <c r="G40" i="20"/>
  <c r="K48" i="15"/>
  <c r="N24" i="16"/>
  <c r="F32" i="19"/>
  <c r="H44" i="18"/>
  <c r="D44" i="18"/>
  <c r="K44" i="18"/>
  <c r="J44" i="18"/>
  <c r="G44" i="18"/>
  <c r="E44" i="18"/>
  <c r="N44" i="18"/>
  <c r="J48" i="23"/>
  <c r="N48" i="23"/>
  <c r="H48" i="23"/>
  <c r="K48" i="22"/>
  <c r="I48" i="22"/>
  <c r="D48" i="22"/>
  <c r="H48" i="22"/>
  <c r="M48" i="22"/>
  <c r="K28" i="22"/>
  <c r="H28" i="22"/>
  <c r="J28" i="22"/>
  <c r="E28" i="22"/>
  <c r="D28" i="22"/>
  <c r="M28" i="22"/>
  <c r="I28" i="22"/>
  <c r="F40" i="15"/>
  <c r="H40" i="15"/>
  <c r="N44" i="24"/>
  <c r="F44" i="24"/>
  <c r="G44" i="24"/>
  <c r="L44" i="24"/>
  <c r="I44" i="24"/>
  <c r="M44" i="24"/>
  <c r="H44" i="24"/>
  <c r="K44" i="24"/>
  <c r="H28" i="21"/>
  <c r="M28" i="21"/>
  <c r="I28" i="21"/>
  <c r="D48" i="20"/>
  <c r="E48" i="20"/>
  <c r="H52" i="21"/>
  <c r="G24" i="22"/>
  <c r="H40" i="23"/>
  <c r="K32" i="24"/>
  <c r="N24" i="22"/>
  <c r="N52" i="21"/>
  <c r="J40" i="20"/>
  <c r="L48" i="24"/>
  <c r="N40" i="20"/>
  <c r="D48" i="24"/>
  <c r="N32" i="19"/>
  <c r="H40" i="20"/>
  <c r="G36" i="22"/>
  <c r="M48" i="15"/>
  <c r="J52" i="19"/>
  <c r="I44" i="23"/>
  <c r="L32" i="19"/>
  <c r="L52" i="19"/>
  <c r="G48" i="24"/>
  <c r="D36" i="22"/>
  <c r="K40" i="20"/>
  <c r="E52" i="24"/>
  <c r="F28" i="17"/>
  <c r="L48" i="15"/>
  <c r="N32" i="25"/>
  <c r="F36" i="22"/>
  <c r="H48" i="24"/>
  <c r="N32" i="21"/>
  <c r="I48" i="24"/>
  <c r="M48" i="24"/>
  <c r="M24" i="19"/>
  <c r="L40" i="23"/>
  <c r="K40" i="1"/>
  <c r="K52" i="21"/>
  <c r="D52" i="21"/>
  <c r="K44" i="20"/>
  <c r="N40" i="22"/>
  <c r="E28" i="17"/>
  <c r="K52" i="24"/>
  <c r="N24" i="19"/>
  <c r="H36" i="22"/>
  <c r="K24" i="22"/>
  <c r="G28" i="17"/>
  <c r="D32" i="25"/>
  <c r="D24" i="19"/>
  <c r="L52" i="24"/>
  <c r="K52" i="19"/>
  <c r="L52" i="20"/>
  <c r="H52" i="19"/>
  <c r="D40" i="20"/>
  <c r="K52" i="20"/>
  <c r="M32" i="21"/>
  <c r="G32" i="25"/>
  <c r="N48" i="24"/>
  <c r="G40" i="1"/>
  <c r="F48" i="15"/>
  <c r="F40" i="23"/>
  <c r="K36" i="22"/>
  <c r="K48" i="24"/>
  <c r="H40" i="22"/>
  <c r="E52" i="21"/>
  <c r="I52" i="21"/>
  <c r="J40" i="23"/>
  <c r="N36" i="22"/>
  <c r="E52" i="19"/>
  <c r="J36" i="22"/>
  <c r="N52" i="24"/>
  <c r="D52" i="19"/>
  <c r="F52" i="21"/>
  <c r="J24" i="19"/>
  <c r="I24" i="22"/>
  <c r="F52" i="19"/>
  <c r="G52" i="21"/>
  <c r="J48" i="24"/>
  <c r="F48" i="24"/>
  <c r="K40" i="23"/>
  <c r="J48" i="15"/>
  <c r="M52" i="19"/>
  <c r="M36" i="22"/>
  <c r="G52" i="19"/>
  <c r="H48" i="15"/>
  <c r="E36" i="22"/>
  <c r="E52" i="20"/>
  <c r="I36" i="22"/>
  <c r="J52" i="21"/>
  <c r="F32" i="21"/>
  <c r="D40" i="22"/>
  <c r="K40" i="22"/>
  <c r="C32" i="20"/>
  <c r="N32" i="20"/>
  <c r="J32" i="20"/>
  <c r="M32" i="20"/>
  <c r="E32" i="20"/>
  <c r="F32" i="20"/>
  <c r="L32" i="20"/>
  <c r="I32" i="20"/>
  <c r="K32" i="20"/>
  <c r="H32" i="20"/>
  <c r="D32" i="20"/>
  <c r="G32" i="20"/>
  <c r="C24" i="25"/>
  <c r="D24" i="25"/>
  <c r="F24" i="25"/>
  <c r="K48" i="20"/>
  <c r="G48" i="20"/>
  <c r="L48" i="20"/>
  <c r="G28" i="21"/>
  <c r="N24" i="25"/>
  <c r="C44" i="23"/>
  <c r="E44" i="23"/>
  <c r="N44" i="23"/>
  <c r="L44" i="23"/>
  <c r="R35" i="18"/>
  <c r="C36" i="18" s="1"/>
  <c r="R51" i="17"/>
  <c r="C52" i="17" s="1"/>
  <c r="C44" i="17"/>
  <c r="H44" i="17"/>
  <c r="K44" i="17"/>
  <c r="M44" i="17"/>
  <c r="N44" i="17"/>
  <c r="I44" i="17"/>
  <c r="G44" i="17"/>
  <c r="J44" i="17"/>
  <c r="E44" i="17"/>
  <c r="D44" i="17"/>
  <c r="L52" i="22"/>
  <c r="M44" i="20"/>
  <c r="F48" i="21"/>
  <c r="J40" i="22"/>
  <c r="L48" i="23"/>
  <c r="M32" i="25"/>
  <c r="F32" i="25"/>
  <c r="F52" i="24"/>
  <c r="F44" i="17"/>
  <c r="H24" i="25"/>
  <c r="M48" i="20"/>
  <c r="C40" i="17"/>
  <c r="D40" i="17"/>
  <c r="H40" i="17"/>
  <c r="L40" i="17"/>
  <c r="I40" i="17"/>
  <c r="J40" i="17"/>
  <c r="C28" i="17"/>
  <c r="M28" i="17"/>
  <c r="K28" i="17"/>
  <c r="H28" i="17"/>
  <c r="J28" i="17"/>
  <c r="I28" i="17"/>
  <c r="C40" i="15"/>
  <c r="D40" i="15"/>
  <c r="G40" i="15"/>
  <c r="L40" i="15"/>
  <c r="J40" i="15"/>
  <c r="K40" i="15"/>
  <c r="I40" i="15"/>
  <c r="N40" i="15"/>
  <c r="L24" i="25"/>
  <c r="E52" i="22"/>
  <c r="K24" i="25"/>
  <c r="C28" i="21"/>
  <c r="K28" i="21"/>
  <c r="L28" i="21"/>
  <c r="E28" i="21"/>
  <c r="F28" i="21"/>
  <c r="N28" i="21"/>
  <c r="J28" i="21"/>
  <c r="D28" i="21"/>
  <c r="J48" i="20"/>
  <c r="M24" i="25"/>
  <c r="C24" i="24"/>
  <c r="I24" i="24"/>
  <c r="J24" i="24"/>
  <c r="G24" i="24"/>
  <c r="H24" i="24"/>
  <c r="M24" i="24"/>
  <c r="K24" i="24"/>
  <c r="D24" i="24"/>
  <c r="M44" i="23"/>
  <c r="J44" i="23"/>
  <c r="C24" i="22"/>
  <c r="M24" i="22"/>
  <c r="J24" i="22"/>
  <c r="D24" i="22"/>
  <c r="L24" i="22"/>
  <c r="E24" i="22"/>
  <c r="H24" i="22"/>
  <c r="C44" i="18"/>
  <c r="M44" i="18"/>
  <c r="L44" i="18"/>
  <c r="R31" i="23"/>
  <c r="C52" i="24"/>
  <c r="D52" i="24"/>
  <c r="G52" i="24"/>
  <c r="I52" i="24"/>
  <c r="H52" i="24"/>
  <c r="J52" i="24"/>
  <c r="C40" i="22"/>
  <c r="L40" i="22"/>
  <c r="G40" i="22"/>
  <c r="M40" i="22"/>
  <c r="R51" i="18"/>
  <c r="C52" i="18" s="1"/>
  <c r="C32" i="19"/>
  <c r="H32" i="19"/>
  <c r="M32" i="19"/>
  <c r="K32" i="19"/>
  <c r="N28" i="17"/>
  <c r="L24" i="24"/>
  <c r="L28" i="17"/>
  <c r="N28" i="22"/>
  <c r="L28" i="22"/>
  <c r="G28" i="22"/>
  <c r="D36" i="16"/>
  <c r="C48" i="23"/>
  <c r="D48" i="23"/>
  <c r="G48" i="23"/>
  <c r="F48" i="23"/>
  <c r="M48" i="23"/>
  <c r="I24" i="25"/>
  <c r="E24" i="25"/>
  <c r="E48" i="23"/>
  <c r="L44" i="17"/>
  <c r="N48" i="20"/>
  <c r="C44" i="24"/>
  <c r="E44" i="24"/>
  <c r="C48" i="22"/>
  <c r="F48" i="22"/>
  <c r="N48" i="22"/>
  <c r="E48" i="22"/>
  <c r="G48" i="22"/>
  <c r="C48" i="21"/>
  <c r="G48" i="21"/>
  <c r="D48" i="21"/>
  <c r="L48" i="21"/>
  <c r="C32" i="25"/>
  <c r="I32" i="25"/>
  <c r="H32" i="25"/>
  <c r="L32" i="25"/>
  <c r="E32" i="25"/>
  <c r="K32" i="25"/>
  <c r="R35" i="23"/>
  <c r="C36" i="23" s="1"/>
  <c r="R35" i="21"/>
  <c r="C36" i="21" s="1"/>
  <c r="C44" i="20"/>
  <c r="D44" i="20"/>
  <c r="F44" i="20"/>
  <c r="J44" i="20"/>
  <c r="H44" i="20"/>
  <c r="R39" i="18"/>
  <c r="C40" i="18" s="1"/>
  <c r="R23" i="23"/>
  <c r="C24" i="23" s="1"/>
  <c r="C24" i="19"/>
  <c r="K24" i="19"/>
  <c r="E24" i="19"/>
  <c r="I48" i="23"/>
  <c r="N48" i="21"/>
  <c r="I40" i="22"/>
  <c r="J48" i="22"/>
  <c r="N24" i="24"/>
  <c r="M40" i="15"/>
  <c r="G24" i="25"/>
  <c r="I48" i="20"/>
  <c r="I32" i="24"/>
  <c r="G32" i="24"/>
  <c r="J32" i="24"/>
  <c r="F32" i="24"/>
  <c r="E32" i="24"/>
  <c r="M32" i="24"/>
  <c r="C40" i="1"/>
  <c r="F40" i="1"/>
  <c r="I40" i="1"/>
  <c r="M40" i="1"/>
  <c r="D40" i="1"/>
  <c r="M48" i="21"/>
  <c r="L48" i="22"/>
  <c r="I24" i="19"/>
  <c r="I44" i="18"/>
  <c r="D32" i="24"/>
  <c r="G40" i="17"/>
  <c r="E40" i="1"/>
  <c r="H48" i="20"/>
  <c r="L44" i="20"/>
  <c r="G32" i="19"/>
  <c r="J44" i="24"/>
  <c r="F48" i="20"/>
  <c r="H48" i="21"/>
  <c r="D44" i="24"/>
  <c r="E24" i="24"/>
  <c r="F44" i="18"/>
  <c r="K48" i="23"/>
  <c r="J24" i="25"/>
  <c r="D44" i="23"/>
  <c r="J32" i="19"/>
  <c r="L24" i="19"/>
  <c r="E40" i="15"/>
  <c r="E32" i="19"/>
  <c r="I32" i="19"/>
  <c r="F28" i="22"/>
  <c r="F24" i="19"/>
  <c r="C48" i="20"/>
  <c r="N52" i="20"/>
  <c r="H52" i="20"/>
  <c r="I48" i="15"/>
  <c r="M52" i="20"/>
  <c r="F40" i="21"/>
  <c r="G32" i="21"/>
  <c r="R35" i="20"/>
  <c r="C36" i="20" s="1"/>
  <c r="R51" i="25"/>
  <c r="R47" i="19"/>
  <c r="C48" i="19" s="1"/>
  <c r="R47" i="1"/>
  <c r="C48" i="1" s="1"/>
  <c r="R35" i="15"/>
  <c r="C36" i="15" s="1"/>
  <c r="C28" i="22"/>
  <c r="R35" i="17"/>
  <c r="C36" i="17" s="1"/>
  <c r="G48" i="15"/>
  <c r="D52" i="20"/>
  <c r="H32" i="21"/>
  <c r="C52" i="21"/>
  <c r="R31" i="16"/>
  <c r="C32" i="16" s="1"/>
  <c r="R27" i="24"/>
  <c r="C28" i="24" s="1"/>
  <c r="R31" i="15"/>
  <c r="C32" i="24"/>
  <c r="R27" i="18"/>
  <c r="C28" i="18" s="1"/>
  <c r="R27" i="20"/>
  <c r="C28" i="20" s="1"/>
  <c r="E32" i="21"/>
  <c r="J52" i="20"/>
  <c r="N40" i="21"/>
  <c r="R35" i="19"/>
  <c r="C36" i="19" s="1"/>
  <c r="C48" i="15"/>
  <c r="BN206" i="12"/>
  <c r="AI207" i="12"/>
  <c r="BN207" i="12" s="1"/>
  <c r="BB194" i="12"/>
  <c r="W195" i="12"/>
  <c r="R201" i="12"/>
  <c r="AW200" i="12"/>
  <c r="K207" i="12"/>
  <c r="AP207" i="12" s="1"/>
  <c r="AP206" i="12"/>
  <c r="AT202" i="12"/>
  <c r="O203" i="12"/>
  <c r="X194" i="12"/>
  <c r="BC193" i="12"/>
  <c r="AZ197" i="12"/>
  <c r="U198" i="12"/>
  <c r="BD193" i="12"/>
  <c r="Y194" i="12"/>
  <c r="BO206" i="12"/>
  <c r="AJ207" i="12"/>
  <c r="BO207" i="12" s="1"/>
  <c r="T198" i="12"/>
  <c r="AY197" i="12"/>
  <c r="N206" i="12"/>
  <c r="AS205" i="12"/>
  <c r="M205" i="12"/>
  <c r="AR204" i="12"/>
  <c r="AQ205" i="12"/>
  <c r="L206" i="12"/>
  <c r="AV200" i="12"/>
  <c r="Q201" i="12"/>
  <c r="BA195" i="12"/>
  <c r="V196" i="12"/>
  <c r="P202" i="12"/>
  <c r="AU201" i="12"/>
  <c r="BO3" i="12" l="1"/>
  <c r="AP3" i="12"/>
  <c r="M44" i="16"/>
  <c r="L44" i="16"/>
  <c r="D44" i="16"/>
  <c r="F36" i="16"/>
  <c r="G44" i="16"/>
  <c r="H44" i="16"/>
  <c r="F44" i="16"/>
  <c r="K44" i="19"/>
  <c r="C24" i="1"/>
  <c r="H24" i="1"/>
  <c r="L24" i="1"/>
  <c r="D24" i="1"/>
  <c r="M24" i="1"/>
  <c r="G24" i="1"/>
  <c r="F24" i="1"/>
  <c r="J24" i="1"/>
  <c r="C44" i="21"/>
  <c r="K24" i="1"/>
  <c r="K44" i="16"/>
  <c r="N44" i="16"/>
  <c r="E44" i="16"/>
  <c r="J44" i="16"/>
  <c r="E24" i="1"/>
  <c r="H28" i="1"/>
  <c r="J36" i="16"/>
  <c r="H36" i="16"/>
  <c r="H52" i="22"/>
  <c r="L48" i="18"/>
  <c r="M44" i="19"/>
  <c r="J52" i="22"/>
  <c r="E28" i="1"/>
  <c r="G48" i="18"/>
  <c r="G52" i="22"/>
  <c r="N28" i="1"/>
  <c r="J48" i="18"/>
  <c r="H48" i="18"/>
  <c r="M52" i="22"/>
  <c r="K52" i="22"/>
  <c r="N52" i="22"/>
  <c r="C28" i="1"/>
  <c r="G44" i="19"/>
  <c r="H44" i="21"/>
  <c r="I24" i="15"/>
  <c r="D44" i="19"/>
  <c r="L44" i="21"/>
  <c r="I32" i="22"/>
  <c r="H32" i="22"/>
  <c r="G32" i="22"/>
  <c r="E28" i="16"/>
  <c r="I28" i="16"/>
  <c r="E44" i="21"/>
  <c r="G44" i="21"/>
  <c r="D52" i="15"/>
  <c r="F28" i="16"/>
  <c r="N24" i="1"/>
  <c r="L28" i="25"/>
  <c r="L24" i="18"/>
  <c r="E32" i="1"/>
  <c r="H32" i="1"/>
  <c r="F36" i="1"/>
  <c r="E24" i="18"/>
  <c r="H28" i="25"/>
  <c r="C24" i="18"/>
  <c r="C54" i="18" s="1"/>
  <c r="C55" i="18" s="1"/>
  <c r="C56" i="18" s="1"/>
  <c r="N28" i="25"/>
  <c r="J32" i="1"/>
  <c r="F36" i="24"/>
  <c r="I32" i="1"/>
  <c r="H36" i="1"/>
  <c r="K32" i="1"/>
  <c r="N52" i="15"/>
  <c r="L44" i="19"/>
  <c r="N24" i="18"/>
  <c r="K28" i="16"/>
  <c r="F24" i="18"/>
  <c r="D44" i="21"/>
  <c r="J24" i="15"/>
  <c r="M32" i="1"/>
  <c r="D28" i="16"/>
  <c r="G24" i="18"/>
  <c r="G32" i="1"/>
  <c r="D32" i="1"/>
  <c r="E52" i="15"/>
  <c r="N32" i="1"/>
  <c r="F28" i="25"/>
  <c r="L52" i="16"/>
  <c r="L32" i="1"/>
  <c r="F32" i="1"/>
  <c r="M36" i="24"/>
  <c r="M24" i="18"/>
  <c r="K28" i="25"/>
  <c r="J44" i="19"/>
  <c r="N52" i="16"/>
  <c r="G52" i="15"/>
  <c r="D36" i="24"/>
  <c r="N44" i="21"/>
  <c r="D24" i="15"/>
  <c r="F24" i="15"/>
  <c r="H28" i="16"/>
  <c r="G28" i="16"/>
  <c r="I24" i="18"/>
  <c r="C28" i="25"/>
  <c r="N44" i="19"/>
  <c r="I44" i="21"/>
  <c r="M28" i="25"/>
  <c r="E36" i="1"/>
  <c r="H52" i="15"/>
  <c r="D52" i="16"/>
  <c r="K24" i="15"/>
  <c r="E44" i="19"/>
  <c r="H36" i="24"/>
  <c r="N28" i="16"/>
  <c r="C28" i="16"/>
  <c r="C52" i="16"/>
  <c r="L36" i="1"/>
  <c r="M52" i="16"/>
  <c r="K52" i="15"/>
  <c r="D28" i="25"/>
  <c r="E52" i="16"/>
  <c r="J44" i="21"/>
  <c r="F44" i="21"/>
  <c r="M24" i="15"/>
  <c r="F44" i="19"/>
  <c r="M36" i="1"/>
  <c r="G52" i="16"/>
  <c r="N36" i="24"/>
  <c r="E36" i="24"/>
  <c r="I44" i="19"/>
  <c r="J28" i="25"/>
  <c r="E28" i="25"/>
  <c r="K24" i="18"/>
  <c r="H44" i="19"/>
  <c r="D24" i="18"/>
  <c r="H24" i="18"/>
  <c r="M44" i="21"/>
  <c r="N24" i="15"/>
  <c r="L24" i="15"/>
  <c r="E24" i="15"/>
  <c r="G28" i="25"/>
  <c r="M28" i="16"/>
  <c r="G24" i="15"/>
  <c r="J28" i="16"/>
  <c r="I36" i="1"/>
  <c r="E36" i="16"/>
  <c r="C52" i="22"/>
  <c r="C32" i="22"/>
  <c r="G28" i="1"/>
  <c r="N36" i="1"/>
  <c r="K52" i="16"/>
  <c r="J36" i="1"/>
  <c r="I52" i="15"/>
  <c r="L32" i="22"/>
  <c r="D48" i="18"/>
  <c r="G36" i="16"/>
  <c r="J52" i="15"/>
  <c r="D28" i="1"/>
  <c r="J36" i="24"/>
  <c r="E32" i="22"/>
  <c r="I36" i="16"/>
  <c r="F52" i="16"/>
  <c r="I28" i="1"/>
  <c r="J52" i="16"/>
  <c r="K36" i="1"/>
  <c r="N36" i="16"/>
  <c r="E48" i="18"/>
  <c r="M48" i="18"/>
  <c r="M52" i="15"/>
  <c r="I36" i="24"/>
  <c r="L36" i="24"/>
  <c r="D36" i="1"/>
  <c r="C36" i="16"/>
  <c r="I52" i="22"/>
  <c r="I52" i="16"/>
  <c r="N32" i="22"/>
  <c r="L28" i="1"/>
  <c r="K32" i="22"/>
  <c r="K36" i="16"/>
  <c r="J32" i="22"/>
  <c r="F48" i="18"/>
  <c r="N48" i="18"/>
  <c r="F28" i="1"/>
  <c r="D52" i="22"/>
  <c r="D32" i="22"/>
  <c r="J28" i="1"/>
  <c r="M32" i="22"/>
  <c r="M36" i="16"/>
  <c r="G36" i="1"/>
  <c r="I48" i="18"/>
  <c r="K48" i="18"/>
  <c r="F52" i="15"/>
  <c r="H24" i="15"/>
  <c r="L52" i="15"/>
  <c r="G36" i="24"/>
  <c r="K36" i="24"/>
  <c r="M28" i="1"/>
  <c r="S200" i="12"/>
  <c r="AX199" i="12"/>
  <c r="BN3" i="12"/>
  <c r="S40" i="21"/>
  <c r="S32" i="21"/>
  <c r="S48" i="24"/>
  <c r="S40" i="20"/>
  <c r="S24" i="16"/>
  <c r="S28" i="17"/>
  <c r="S32" i="25"/>
  <c r="S40" i="22"/>
  <c r="S40" i="1"/>
  <c r="S52" i="19"/>
  <c r="S48" i="15"/>
  <c r="S36" i="22"/>
  <c r="S52" i="20"/>
  <c r="S40" i="23"/>
  <c r="S32" i="24"/>
  <c r="S44" i="24"/>
  <c r="S32" i="19"/>
  <c r="S48" i="21"/>
  <c r="S44" i="18"/>
  <c r="S48" i="22"/>
  <c r="S32" i="20"/>
  <c r="S52" i="21"/>
  <c r="S48" i="20"/>
  <c r="S28" i="22"/>
  <c r="S44" i="23"/>
  <c r="C54" i="20"/>
  <c r="C55" i="20" s="1"/>
  <c r="C56" i="20" s="1"/>
  <c r="F40" i="25"/>
  <c r="G40" i="25"/>
  <c r="K40" i="25"/>
  <c r="I40" i="25"/>
  <c r="M40" i="25"/>
  <c r="E40" i="25"/>
  <c r="J40" i="25"/>
  <c r="N40" i="25"/>
  <c r="H40" i="25"/>
  <c r="D40" i="25"/>
  <c r="L40" i="25"/>
  <c r="F32" i="23"/>
  <c r="G32" i="23"/>
  <c r="M32" i="23"/>
  <c r="N32" i="23"/>
  <c r="H32" i="23"/>
  <c r="J32" i="23"/>
  <c r="E32" i="23"/>
  <c r="I32" i="23"/>
  <c r="D32" i="23"/>
  <c r="L32" i="23"/>
  <c r="K32" i="23"/>
  <c r="D36" i="19"/>
  <c r="M36" i="19"/>
  <c r="H36" i="19"/>
  <c r="L36" i="19"/>
  <c r="K36" i="19"/>
  <c r="G36" i="19"/>
  <c r="J36" i="19"/>
  <c r="F36" i="19"/>
  <c r="I36" i="19"/>
  <c r="E36" i="19"/>
  <c r="N36" i="19"/>
  <c r="H40" i="19"/>
  <c r="D40" i="19"/>
  <c r="J40" i="19"/>
  <c r="N40" i="19"/>
  <c r="G40" i="19"/>
  <c r="K40" i="19"/>
  <c r="L40" i="19"/>
  <c r="E40" i="19"/>
  <c r="F40" i="19"/>
  <c r="I40" i="19"/>
  <c r="M40" i="19"/>
  <c r="N44" i="15"/>
  <c r="G44" i="15"/>
  <c r="F44" i="15"/>
  <c r="M44" i="15"/>
  <c r="L44" i="15"/>
  <c r="H44" i="15"/>
  <c r="J44" i="15"/>
  <c r="I44" i="15"/>
  <c r="E44" i="15"/>
  <c r="D44" i="15"/>
  <c r="K44" i="15"/>
  <c r="E36" i="20"/>
  <c r="I36" i="20"/>
  <c r="M36" i="20"/>
  <c r="G36" i="20"/>
  <c r="J36" i="20"/>
  <c r="N36" i="20"/>
  <c r="H36" i="20"/>
  <c r="D36" i="20"/>
  <c r="K36" i="20"/>
  <c r="F36" i="20"/>
  <c r="L36" i="20"/>
  <c r="S24" i="24"/>
  <c r="S40" i="17"/>
  <c r="S44" i="20"/>
  <c r="M52" i="23"/>
  <c r="N52" i="23"/>
  <c r="I52" i="23"/>
  <c r="E52" i="23"/>
  <c r="H52" i="23"/>
  <c r="G52" i="23"/>
  <c r="F52" i="23"/>
  <c r="L52" i="23"/>
  <c r="J52" i="23"/>
  <c r="D52" i="23"/>
  <c r="K52" i="23"/>
  <c r="S40" i="15"/>
  <c r="G48" i="17"/>
  <c r="F48" i="17"/>
  <c r="D48" i="17"/>
  <c r="K48" i="17"/>
  <c r="N48" i="17"/>
  <c r="I48" i="17"/>
  <c r="L48" i="17"/>
  <c r="M48" i="17"/>
  <c r="H48" i="17"/>
  <c r="E48" i="17"/>
  <c r="J48" i="17"/>
  <c r="E28" i="18"/>
  <c r="M28" i="18"/>
  <c r="G28" i="18"/>
  <c r="J28" i="18"/>
  <c r="D28" i="18"/>
  <c r="H28" i="18"/>
  <c r="F28" i="18"/>
  <c r="K28" i="18"/>
  <c r="N28" i="18"/>
  <c r="I28" i="18"/>
  <c r="L28" i="18"/>
  <c r="J32" i="16"/>
  <c r="H32" i="16"/>
  <c r="G32" i="16"/>
  <c r="L32" i="16"/>
  <c r="D32" i="16"/>
  <c r="I32" i="16"/>
  <c r="F32" i="16"/>
  <c r="E32" i="16"/>
  <c r="K32" i="16"/>
  <c r="M32" i="16"/>
  <c r="N32" i="16"/>
  <c r="I48" i="1"/>
  <c r="D48" i="1"/>
  <c r="E48" i="1"/>
  <c r="N48" i="1"/>
  <c r="K48" i="1"/>
  <c r="M48" i="1"/>
  <c r="J48" i="1"/>
  <c r="F48" i="1"/>
  <c r="G48" i="1"/>
  <c r="L48" i="1"/>
  <c r="H48" i="1"/>
  <c r="F24" i="23"/>
  <c r="N24" i="23"/>
  <c r="H24" i="23"/>
  <c r="D24" i="23"/>
  <c r="J24" i="23"/>
  <c r="G24" i="23"/>
  <c r="K24" i="23"/>
  <c r="E24" i="23"/>
  <c r="I24" i="23"/>
  <c r="L24" i="23"/>
  <c r="M24" i="23"/>
  <c r="G28" i="19"/>
  <c r="H28" i="19"/>
  <c r="E28" i="19"/>
  <c r="J28" i="19"/>
  <c r="L28" i="19"/>
  <c r="I28" i="19"/>
  <c r="D28" i="19"/>
  <c r="M28" i="19"/>
  <c r="N28" i="19"/>
  <c r="K28" i="19"/>
  <c r="F28" i="19"/>
  <c r="S28" i="21"/>
  <c r="L32" i="17"/>
  <c r="G32" i="17"/>
  <c r="N32" i="17"/>
  <c r="F32" i="17"/>
  <c r="I32" i="17"/>
  <c r="M32" i="17"/>
  <c r="J32" i="17"/>
  <c r="D32" i="17"/>
  <c r="K32" i="17"/>
  <c r="E32" i="17"/>
  <c r="H32" i="17"/>
  <c r="I52" i="25"/>
  <c r="E52" i="25"/>
  <c r="L52" i="25"/>
  <c r="M52" i="25"/>
  <c r="H52" i="25"/>
  <c r="N52" i="25"/>
  <c r="F52" i="25"/>
  <c r="G52" i="25"/>
  <c r="K52" i="25"/>
  <c r="J52" i="25"/>
  <c r="D52" i="25"/>
  <c r="F28" i="24"/>
  <c r="G28" i="24"/>
  <c r="N28" i="24"/>
  <c r="J28" i="24"/>
  <c r="E28" i="24"/>
  <c r="I28" i="24"/>
  <c r="M28" i="24"/>
  <c r="K28" i="24"/>
  <c r="L28" i="24"/>
  <c r="D28" i="24"/>
  <c r="H28" i="24"/>
  <c r="C54" i="19"/>
  <c r="C55" i="19" s="1"/>
  <c r="C56" i="19" s="1"/>
  <c r="S24" i="19"/>
  <c r="G52" i="18"/>
  <c r="I52" i="18"/>
  <c r="K52" i="18"/>
  <c r="F52" i="18"/>
  <c r="M52" i="18"/>
  <c r="L52" i="18"/>
  <c r="D52" i="18"/>
  <c r="H52" i="18"/>
  <c r="E52" i="18"/>
  <c r="N52" i="18"/>
  <c r="J52" i="18"/>
  <c r="I28" i="23"/>
  <c r="M28" i="23"/>
  <c r="D28" i="23"/>
  <c r="E28" i="23"/>
  <c r="F28" i="23"/>
  <c r="J28" i="23"/>
  <c r="G28" i="23"/>
  <c r="N28" i="23"/>
  <c r="L28" i="23"/>
  <c r="K28" i="23"/>
  <c r="H28" i="23"/>
  <c r="D44" i="25"/>
  <c r="I44" i="25"/>
  <c r="H44" i="25"/>
  <c r="K44" i="25"/>
  <c r="M44" i="25"/>
  <c r="N44" i="25"/>
  <c r="E44" i="25"/>
  <c r="G44" i="25"/>
  <c r="J44" i="25"/>
  <c r="L44" i="25"/>
  <c r="F44" i="25"/>
  <c r="L36" i="17"/>
  <c r="E36" i="17"/>
  <c r="H36" i="17"/>
  <c r="I36" i="17"/>
  <c r="K36" i="17"/>
  <c r="G36" i="17"/>
  <c r="F36" i="17"/>
  <c r="D36" i="17"/>
  <c r="M36" i="17"/>
  <c r="J36" i="17"/>
  <c r="N36" i="17"/>
  <c r="M36" i="21"/>
  <c r="N36" i="21"/>
  <c r="G36" i="21"/>
  <c r="L36" i="21"/>
  <c r="H36" i="21"/>
  <c r="I36" i="21"/>
  <c r="D36" i="21"/>
  <c r="F36" i="21"/>
  <c r="K36" i="21"/>
  <c r="E36" i="21"/>
  <c r="J36" i="21"/>
  <c r="M48" i="25"/>
  <c r="D48" i="25"/>
  <c r="F48" i="25"/>
  <c r="N48" i="25"/>
  <c r="J48" i="25"/>
  <c r="H48" i="25"/>
  <c r="G48" i="25"/>
  <c r="L48" i="25"/>
  <c r="K48" i="25"/>
  <c r="E48" i="25"/>
  <c r="I48" i="25"/>
  <c r="G24" i="17"/>
  <c r="E24" i="17"/>
  <c r="H24" i="17"/>
  <c r="L24" i="17"/>
  <c r="D24" i="17"/>
  <c r="M24" i="17"/>
  <c r="I24" i="17"/>
  <c r="N24" i="17"/>
  <c r="F24" i="17"/>
  <c r="K24" i="17"/>
  <c r="J24" i="17"/>
  <c r="D40" i="18"/>
  <c r="G40" i="18"/>
  <c r="J40" i="18"/>
  <c r="L40" i="18"/>
  <c r="N40" i="18"/>
  <c r="M40" i="18"/>
  <c r="H40" i="18"/>
  <c r="F40" i="18"/>
  <c r="I40" i="18"/>
  <c r="K40" i="18"/>
  <c r="E40" i="18"/>
  <c r="S52" i="24"/>
  <c r="H40" i="24"/>
  <c r="N40" i="24"/>
  <c r="L40" i="24"/>
  <c r="D40" i="24"/>
  <c r="G40" i="24"/>
  <c r="E40" i="24"/>
  <c r="I40" i="24"/>
  <c r="K40" i="24"/>
  <c r="J40" i="24"/>
  <c r="F40" i="24"/>
  <c r="M40" i="24"/>
  <c r="H52" i="1"/>
  <c r="N52" i="1"/>
  <c r="L52" i="1"/>
  <c r="G52" i="1"/>
  <c r="K52" i="1"/>
  <c r="M52" i="1"/>
  <c r="E52" i="1"/>
  <c r="F52" i="1"/>
  <c r="I52" i="1"/>
  <c r="J52" i="1"/>
  <c r="D52" i="1"/>
  <c r="H32" i="15"/>
  <c r="F32" i="15"/>
  <c r="E32" i="15"/>
  <c r="M32" i="15"/>
  <c r="N32" i="15"/>
  <c r="L32" i="15"/>
  <c r="G32" i="15"/>
  <c r="K32" i="15"/>
  <c r="I32" i="15"/>
  <c r="J32" i="15"/>
  <c r="D32" i="15"/>
  <c r="C54" i="21"/>
  <c r="C55" i="21" s="1"/>
  <c r="C56" i="21" s="1"/>
  <c r="L24" i="21"/>
  <c r="E24" i="21"/>
  <c r="I24" i="21"/>
  <c r="H24" i="21"/>
  <c r="F24" i="21"/>
  <c r="J24" i="21"/>
  <c r="D24" i="21"/>
  <c r="G24" i="21"/>
  <c r="K24" i="21"/>
  <c r="M24" i="21"/>
  <c r="N24" i="21"/>
  <c r="S24" i="25"/>
  <c r="I36" i="15"/>
  <c r="F36" i="15"/>
  <c r="M36" i="15"/>
  <c r="E36" i="15"/>
  <c r="G36" i="15"/>
  <c r="J36" i="15"/>
  <c r="N36" i="15"/>
  <c r="L36" i="15"/>
  <c r="H36" i="15"/>
  <c r="K36" i="15"/>
  <c r="D36" i="15"/>
  <c r="D28" i="15"/>
  <c r="G28" i="15"/>
  <c r="M28" i="15"/>
  <c r="N28" i="15"/>
  <c r="J28" i="15"/>
  <c r="L28" i="15"/>
  <c r="I28" i="15"/>
  <c r="H28" i="15"/>
  <c r="E28" i="15"/>
  <c r="K28" i="15"/>
  <c r="F28" i="15"/>
  <c r="S24" i="22"/>
  <c r="K24" i="20"/>
  <c r="E24" i="20"/>
  <c r="L24" i="20"/>
  <c r="H24" i="20"/>
  <c r="J24" i="20"/>
  <c r="D24" i="20"/>
  <c r="F24" i="20"/>
  <c r="G24" i="20"/>
  <c r="I24" i="20"/>
  <c r="M24" i="20"/>
  <c r="N24" i="20"/>
  <c r="I44" i="1"/>
  <c r="N44" i="1"/>
  <c r="F44" i="1"/>
  <c r="J44" i="1"/>
  <c r="E44" i="1"/>
  <c r="L44" i="1"/>
  <c r="G44" i="1"/>
  <c r="H44" i="1"/>
  <c r="K44" i="1"/>
  <c r="M44" i="1"/>
  <c r="D44" i="1"/>
  <c r="N40" i="16"/>
  <c r="J40" i="16"/>
  <c r="I40" i="16"/>
  <c r="L40" i="16"/>
  <c r="G40" i="16"/>
  <c r="M40" i="16"/>
  <c r="D40" i="16"/>
  <c r="E40" i="16"/>
  <c r="K40" i="16"/>
  <c r="F40" i="16"/>
  <c r="H40" i="16"/>
  <c r="H36" i="25"/>
  <c r="J36" i="25"/>
  <c r="F36" i="25"/>
  <c r="D36" i="25"/>
  <c r="E36" i="25"/>
  <c r="L36" i="25"/>
  <c r="K36" i="25"/>
  <c r="G36" i="25"/>
  <c r="M36" i="25"/>
  <c r="I36" i="25"/>
  <c r="N36" i="25"/>
  <c r="F52" i="17"/>
  <c r="M52" i="17"/>
  <c r="E52" i="17"/>
  <c r="K52" i="17"/>
  <c r="J52" i="17"/>
  <c r="G52" i="17"/>
  <c r="I52" i="17"/>
  <c r="L52" i="17"/>
  <c r="N52" i="17"/>
  <c r="D52" i="17"/>
  <c r="H52" i="17"/>
  <c r="I28" i="20"/>
  <c r="M28" i="20"/>
  <c r="K28" i="20"/>
  <c r="D28" i="20"/>
  <c r="G28" i="20"/>
  <c r="E28" i="20"/>
  <c r="N28" i="20"/>
  <c r="H28" i="20"/>
  <c r="L28" i="20"/>
  <c r="F28" i="20"/>
  <c r="J28" i="20"/>
  <c r="N44" i="22"/>
  <c r="H44" i="22"/>
  <c r="E44" i="22"/>
  <c r="D44" i="22"/>
  <c r="F44" i="22"/>
  <c r="F54" i="22" s="1"/>
  <c r="F55" i="22" s="1"/>
  <c r="F56" i="22" s="1"/>
  <c r="J44" i="22"/>
  <c r="K44" i="22"/>
  <c r="M44" i="22"/>
  <c r="I44" i="22"/>
  <c r="G44" i="22"/>
  <c r="L44" i="22"/>
  <c r="M48" i="19"/>
  <c r="N48" i="19"/>
  <c r="L48" i="19"/>
  <c r="H48" i="19"/>
  <c r="K48" i="19"/>
  <c r="D48" i="19"/>
  <c r="F48" i="19"/>
  <c r="J48" i="19"/>
  <c r="E48" i="19"/>
  <c r="I48" i="19"/>
  <c r="G48" i="19"/>
  <c r="C52" i="1"/>
  <c r="G48" i="16"/>
  <c r="N48" i="16"/>
  <c r="J48" i="16"/>
  <c r="L48" i="16"/>
  <c r="M48" i="16"/>
  <c r="F48" i="16"/>
  <c r="K48" i="16"/>
  <c r="H48" i="16"/>
  <c r="E48" i="16"/>
  <c r="I48" i="16"/>
  <c r="D48" i="16"/>
  <c r="C32" i="17"/>
  <c r="C54" i="17" s="1"/>
  <c r="C55" i="17" s="1"/>
  <c r="C56" i="17" s="1"/>
  <c r="C32" i="15"/>
  <c r="C40" i="25"/>
  <c r="H32" i="18"/>
  <c r="N32" i="18"/>
  <c r="D32" i="18"/>
  <c r="I32" i="18"/>
  <c r="F32" i="18"/>
  <c r="K32" i="18"/>
  <c r="E32" i="18"/>
  <c r="J32" i="18"/>
  <c r="M32" i="18"/>
  <c r="L32" i="18"/>
  <c r="G32" i="18"/>
  <c r="C52" i="25"/>
  <c r="K36" i="23"/>
  <c r="N36" i="23"/>
  <c r="I36" i="23"/>
  <c r="M36" i="23"/>
  <c r="H36" i="23"/>
  <c r="J36" i="23"/>
  <c r="F36" i="23"/>
  <c r="E36" i="23"/>
  <c r="L36" i="23"/>
  <c r="G36" i="23"/>
  <c r="D36" i="23"/>
  <c r="S48" i="23"/>
  <c r="C32" i="23"/>
  <c r="C54" i="23" s="1"/>
  <c r="C55" i="23" s="1"/>
  <c r="C56" i="23" s="1"/>
  <c r="C40" i="24"/>
  <c r="C54" i="24" s="1"/>
  <c r="C55" i="24" s="1"/>
  <c r="C56" i="24" s="1"/>
  <c r="S44" i="17"/>
  <c r="J36" i="18"/>
  <c r="F36" i="18"/>
  <c r="G36" i="18"/>
  <c r="D36" i="18"/>
  <c r="L36" i="18"/>
  <c r="K36" i="18"/>
  <c r="N36" i="18"/>
  <c r="I36" i="18"/>
  <c r="H36" i="18"/>
  <c r="M36" i="18"/>
  <c r="E36" i="18"/>
  <c r="W196" i="12"/>
  <c r="BB195" i="12"/>
  <c r="AT203" i="12"/>
  <c r="O204" i="12"/>
  <c r="BA196" i="12"/>
  <c r="V197" i="12"/>
  <c r="BD194" i="12"/>
  <c r="Y195" i="12"/>
  <c r="AR205" i="12"/>
  <c r="M206" i="12"/>
  <c r="Q202" i="12"/>
  <c r="AV201" i="12"/>
  <c r="AZ198" i="12"/>
  <c r="U199" i="12"/>
  <c r="N207" i="12"/>
  <c r="AS207" i="12" s="1"/>
  <c r="AS206" i="12"/>
  <c r="AW201" i="12"/>
  <c r="R202" i="12"/>
  <c r="AQ206" i="12"/>
  <c r="L207" i="12"/>
  <c r="AQ207" i="12" s="1"/>
  <c r="P203" i="12"/>
  <c r="AU202" i="12"/>
  <c r="T199" i="12"/>
  <c r="AY198" i="12"/>
  <c r="X195" i="12"/>
  <c r="BC194" i="12"/>
  <c r="N18" i="2"/>
  <c r="M17" i="2"/>
  <c r="F16" i="2"/>
  <c r="G11" i="2"/>
  <c r="J14" i="2"/>
  <c r="H12" i="2"/>
  <c r="I13" i="2"/>
  <c r="K15" i="2"/>
  <c r="AQ3" i="12" l="1"/>
  <c r="S24" i="1"/>
  <c r="S44" i="16"/>
  <c r="D57" i="24"/>
  <c r="D3" i="24" s="1"/>
  <c r="K54" i="21"/>
  <c r="K55" i="21" s="1"/>
  <c r="K56" i="21" s="1"/>
  <c r="K57" i="21" s="1"/>
  <c r="K3" i="21" s="1"/>
  <c r="H54" i="22"/>
  <c r="H55" i="22" s="1"/>
  <c r="H56" i="22" s="1"/>
  <c r="I57" i="22" s="1"/>
  <c r="I3" i="22" s="1"/>
  <c r="G54" i="22"/>
  <c r="G55" i="22" s="1"/>
  <c r="G56" i="22" s="1"/>
  <c r="H57" i="22" s="1"/>
  <c r="H3" i="22" s="1"/>
  <c r="S36" i="16"/>
  <c r="S44" i="19"/>
  <c r="S44" i="21"/>
  <c r="S28" i="16"/>
  <c r="G57" i="22"/>
  <c r="G3" i="22" s="1"/>
  <c r="S36" i="1"/>
  <c r="S24" i="15"/>
  <c r="S36" i="24"/>
  <c r="S28" i="25"/>
  <c r="S52" i="15"/>
  <c r="S48" i="18"/>
  <c r="D57" i="23"/>
  <c r="D3" i="23" s="1"/>
  <c r="S32" i="1"/>
  <c r="S32" i="22"/>
  <c r="S28" i="1"/>
  <c r="J54" i="22"/>
  <c r="J55" i="22" s="1"/>
  <c r="J56" i="22" s="1"/>
  <c r="D54" i="21"/>
  <c r="D55" i="21" s="1"/>
  <c r="D56" i="21" s="1"/>
  <c r="S52" i="22"/>
  <c r="S24" i="18"/>
  <c r="S52" i="16"/>
  <c r="M54" i="22"/>
  <c r="M55" i="22" s="1"/>
  <c r="M56" i="22" s="1"/>
  <c r="C54" i="22"/>
  <c r="C55" i="22" s="1"/>
  <c r="C56" i="22" s="1"/>
  <c r="C54" i="16"/>
  <c r="C55" i="16" s="1"/>
  <c r="C56" i="16" s="1"/>
  <c r="I54" i="22"/>
  <c r="I55" i="22" s="1"/>
  <c r="I56" i="22" s="1"/>
  <c r="K54" i="22"/>
  <c r="K55" i="22" s="1"/>
  <c r="K56" i="22" s="1"/>
  <c r="N54" i="22"/>
  <c r="N55" i="22" s="1"/>
  <c r="N56" i="22" s="1"/>
  <c r="N57" i="22" s="1"/>
  <c r="N3" i="22" s="1"/>
  <c r="L54" i="22"/>
  <c r="L55" i="22" s="1"/>
  <c r="L56" i="22" s="1"/>
  <c r="E54" i="22"/>
  <c r="E55" i="22" s="1"/>
  <c r="E56" i="22" s="1"/>
  <c r="AS3" i="12"/>
  <c r="S201" i="12"/>
  <c r="AX200" i="12"/>
  <c r="D57" i="21"/>
  <c r="D3" i="21" s="1"/>
  <c r="S40" i="19"/>
  <c r="D57" i="20"/>
  <c r="D3" i="20" s="1"/>
  <c r="J54" i="24"/>
  <c r="J55" i="24" s="1"/>
  <c r="J56" i="24" s="1"/>
  <c r="S52" i="23"/>
  <c r="D57" i="19"/>
  <c r="D3" i="19" s="1"/>
  <c r="S36" i="23"/>
  <c r="L54" i="24"/>
  <c r="L55" i="24" s="1"/>
  <c r="L56" i="24" s="1"/>
  <c r="N54" i="1"/>
  <c r="N55" i="1" s="1"/>
  <c r="N56" i="1" s="1"/>
  <c r="N57" i="1" s="1"/>
  <c r="N3" i="1" s="1"/>
  <c r="K54" i="1"/>
  <c r="K55" i="1" s="1"/>
  <c r="K56" i="1" s="1"/>
  <c r="G54" i="24"/>
  <c r="G55" i="24" s="1"/>
  <c r="G56" i="24" s="1"/>
  <c r="I54" i="16"/>
  <c r="I55" i="16" s="1"/>
  <c r="I56" i="16" s="1"/>
  <c r="N54" i="18"/>
  <c r="N55" i="18" s="1"/>
  <c r="N56" i="18" s="1"/>
  <c r="N57" i="18" s="1"/>
  <c r="N3" i="18" s="1"/>
  <c r="M54" i="24"/>
  <c r="M55" i="24" s="1"/>
  <c r="M56" i="24" s="1"/>
  <c r="S48" i="17"/>
  <c r="D57" i="18"/>
  <c r="D3" i="18" s="1"/>
  <c r="H54" i="21"/>
  <c r="H55" i="21" s="1"/>
  <c r="H56" i="21" s="1"/>
  <c r="S44" i="22"/>
  <c r="E54" i="25"/>
  <c r="E55" i="25" s="1"/>
  <c r="E56" i="25" s="1"/>
  <c r="F57" i="25" s="1"/>
  <c r="F3" i="25" s="1"/>
  <c r="S40" i="18"/>
  <c r="L54" i="21"/>
  <c r="L55" i="21" s="1"/>
  <c r="L56" i="21" s="1"/>
  <c r="J54" i="25"/>
  <c r="J55" i="25" s="1"/>
  <c r="J56" i="25" s="1"/>
  <c r="K57" i="25" s="1"/>
  <c r="K3" i="25" s="1"/>
  <c r="N54" i="20"/>
  <c r="N55" i="20" s="1"/>
  <c r="N56" i="20" s="1"/>
  <c r="N57" i="20" s="1"/>
  <c r="N3" i="20" s="1"/>
  <c r="S36" i="15"/>
  <c r="D54" i="16"/>
  <c r="D55" i="16" s="1"/>
  <c r="D56" i="16" s="1"/>
  <c r="E57" i="16" s="1"/>
  <c r="E3" i="16" s="1"/>
  <c r="S36" i="19"/>
  <c r="L54" i="1"/>
  <c r="L55" i="1" s="1"/>
  <c r="L56" i="1" s="1"/>
  <c r="S36" i="17"/>
  <c r="K54" i="19"/>
  <c r="K55" i="19" s="1"/>
  <c r="K56" i="19" s="1"/>
  <c r="H54" i="19"/>
  <c r="H55" i="19" s="1"/>
  <c r="H56" i="19" s="1"/>
  <c r="S44" i="15"/>
  <c r="D57" i="17"/>
  <c r="D3" i="17" s="1"/>
  <c r="E54" i="18"/>
  <c r="E55" i="18" s="1"/>
  <c r="E56" i="18" s="1"/>
  <c r="S36" i="20"/>
  <c r="E54" i="19"/>
  <c r="E55" i="19" s="1"/>
  <c r="E56" i="19" s="1"/>
  <c r="M54" i="18"/>
  <c r="M55" i="18" s="1"/>
  <c r="M56" i="18" s="1"/>
  <c r="K54" i="25"/>
  <c r="K55" i="25" s="1"/>
  <c r="K56" i="25" s="1"/>
  <c r="E54" i="1"/>
  <c r="E55" i="1" s="1"/>
  <c r="E56" i="1" s="1"/>
  <c r="E57" i="1" s="1"/>
  <c r="E3" i="1" s="1"/>
  <c r="S52" i="18"/>
  <c r="L54" i="19"/>
  <c r="L55" i="19" s="1"/>
  <c r="L56" i="19" s="1"/>
  <c r="I54" i="25"/>
  <c r="I55" i="25" s="1"/>
  <c r="I56" i="25" s="1"/>
  <c r="J57" i="25" s="1"/>
  <c r="J3" i="25" s="1"/>
  <c r="H54" i="1"/>
  <c r="H55" i="1" s="1"/>
  <c r="H56" i="1" s="1"/>
  <c r="S48" i="1"/>
  <c r="S36" i="18"/>
  <c r="S44" i="25"/>
  <c r="E54" i="24"/>
  <c r="E55" i="24" s="1"/>
  <c r="E56" i="24" s="1"/>
  <c r="S40" i="25"/>
  <c r="F54" i="18"/>
  <c r="F55" i="18" s="1"/>
  <c r="F56" i="18" s="1"/>
  <c r="F54" i="19"/>
  <c r="F55" i="19" s="1"/>
  <c r="F56" i="19" s="1"/>
  <c r="J54" i="21"/>
  <c r="J55" i="21" s="1"/>
  <c r="J56" i="21" s="1"/>
  <c r="S28" i="23"/>
  <c r="H54" i="24"/>
  <c r="H55" i="24" s="1"/>
  <c r="H56" i="24" s="1"/>
  <c r="N54" i="24"/>
  <c r="N55" i="24" s="1"/>
  <c r="N56" i="24" s="1"/>
  <c r="N57" i="24" s="1"/>
  <c r="N3" i="24" s="1"/>
  <c r="J54" i="23"/>
  <c r="J55" i="23" s="1"/>
  <c r="J56" i="23" s="1"/>
  <c r="N54" i="16"/>
  <c r="N55" i="16" s="1"/>
  <c r="N56" i="16" s="1"/>
  <c r="N57" i="16" s="1"/>
  <c r="N3" i="16" s="1"/>
  <c r="I54" i="19"/>
  <c r="I55" i="19" s="1"/>
  <c r="I56" i="19" s="1"/>
  <c r="I54" i="18"/>
  <c r="I55" i="18" s="1"/>
  <c r="I56" i="18" s="1"/>
  <c r="S48" i="16"/>
  <c r="L54" i="25"/>
  <c r="L55" i="25" s="1"/>
  <c r="L56" i="25" s="1"/>
  <c r="N54" i="15"/>
  <c r="N55" i="15" s="1"/>
  <c r="N56" i="15" s="1"/>
  <c r="N57" i="15" s="1"/>
  <c r="N3" i="15" s="1"/>
  <c r="C54" i="25"/>
  <c r="C55" i="25" s="1"/>
  <c r="C56" i="25" s="1"/>
  <c r="D57" i="25" s="1"/>
  <c r="D3" i="25" s="1"/>
  <c r="S36" i="21"/>
  <c r="D54" i="24"/>
  <c r="D55" i="24" s="1"/>
  <c r="D56" i="24" s="1"/>
  <c r="G54" i="19"/>
  <c r="G55" i="19" s="1"/>
  <c r="G56" i="19" s="1"/>
  <c r="D54" i="23"/>
  <c r="D55" i="23" s="1"/>
  <c r="D56" i="23" s="1"/>
  <c r="J54" i="1"/>
  <c r="J55" i="1" s="1"/>
  <c r="J56" i="1" s="1"/>
  <c r="G54" i="25"/>
  <c r="G55" i="25" s="1"/>
  <c r="G56" i="25" s="1"/>
  <c r="H57" i="25" s="1"/>
  <c r="H3" i="25" s="1"/>
  <c r="S28" i="18"/>
  <c r="S52" i="17"/>
  <c r="S48" i="19"/>
  <c r="S28" i="20"/>
  <c r="F54" i="1"/>
  <c r="F55" i="1" s="1"/>
  <c r="F56" i="1" s="1"/>
  <c r="I54" i="24"/>
  <c r="I55" i="24" s="1"/>
  <c r="I56" i="24" s="1"/>
  <c r="K54" i="16"/>
  <c r="K55" i="16" s="1"/>
  <c r="K56" i="16" s="1"/>
  <c r="S32" i="18"/>
  <c r="D54" i="25"/>
  <c r="D55" i="25" s="1"/>
  <c r="D56" i="25" s="1"/>
  <c r="E57" i="25" s="1"/>
  <c r="E3" i="25" s="1"/>
  <c r="S40" i="16"/>
  <c r="M54" i="1"/>
  <c r="M55" i="1" s="1"/>
  <c r="M56" i="1" s="1"/>
  <c r="K54" i="15"/>
  <c r="K55" i="15" s="1"/>
  <c r="K56" i="15" s="1"/>
  <c r="G54" i="15"/>
  <c r="G55" i="15" s="1"/>
  <c r="G56" i="15" s="1"/>
  <c r="N54" i="21"/>
  <c r="N55" i="21" s="1"/>
  <c r="N56" i="21" s="1"/>
  <c r="N57" i="21" s="1"/>
  <c r="N3" i="21" s="1"/>
  <c r="I54" i="17"/>
  <c r="I55" i="17" s="1"/>
  <c r="I56" i="17" s="1"/>
  <c r="S48" i="25"/>
  <c r="K54" i="24"/>
  <c r="K55" i="24" s="1"/>
  <c r="K56" i="24" s="1"/>
  <c r="S28" i="24"/>
  <c r="M54" i="25"/>
  <c r="M55" i="25" s="1"/>
  <c r="M56" i="25" s="1"/>
  <c r="N57" i="25" s="1"/>
  <c r="N3" i="25" s="1"/>
  <c r="K54" i="18"/>
  <c r="K55" i="18" s="1"/>
  <c r="K56" i="18" s="1"/>
  <c r="S40" i="24"/>
  <c r="D54" i="1"/>
  <c r="D55" i="1" s="1"/>
  <c r="D56" i="1" s="1"/>
  <c r="D57" i="1" s="1"/>
  <c r="D3" i="1" s="1"/>
  <c r="S24" i="20"/>
  <c r="F54" i="15"/>
  <c r="F55" i="15" s="1"/>
  <c r="F56" i="15" s="1"/>
  <c r="M54" i="15"/>
  <c r="M55" i="15" s="1"/>
  <c r="M56" i="15" s="1"/>
  <c r="G54" i="1"/>
  <c r="G55" i="1" s="1"/>
  <c r="G56" i="1" s="1"/>
  <c r="N54" i="17"/>
  <c r="N55" i="17" s="1"/>
  <c r="N56" i="17" s="1"/>
  <c r="N57" i="17" s="1"/>
  <c r="N3" i="17" s="1"/>
  <c r="J54" i="16"/>
  <c r="J55" i="16" s="1"/>
  <c r="J56" i="16" s="1"/>
  <c r="S32" i="16"/>
  <c r="N54" i="25"/>
  <c r="N55" i="25" s="1"/>
  <c r="N56" i="25" s="1"/>
  <c r="C57" i="25" s="1"/>
  <c r="C3" i="25" s="1"/>
  <c r="F54" i="25"/>
  <c r="F55" i="25" s="1"/>
  <c r="F56" i="25" s="1"/>
  <c r="G57" i="25" s="1"/>
  <c r="G3" i="25" s="1"/>
  <c r="I54" i="1"/>
  <c r="I55" i="1" s="1"/>
  <c r="I56" i="1" s="1"/>
  <c r="H54" i="20"/>
  <c r="H55" i="20" s="1"/>
  <c r="H56" i="20" s="1"/>
  <c r="M54" i="21"/>
  <c r="M55" i="21" s="1"/>
  <c r="M56" i="21" s="1"/>
  <c r="E54" i="21"/>
  <c r="E55" i="21" s="1"/>
  <c r="E56" i="21" s="1"/>
  <c r="H54" i="25"/>
  <c r="H55" i="25" s="1"/>
  <c r="H56" i="25" s="1"/>
  <c r="I57" i="25" s="1"/>
  <c r="I3" i="25" s="1"/>
  <c r="G54" i="16"/>
  <c r="G55" i="16" s="1"/>
  <c r="G56" i="16" s="1"/>
  <c r="H54" i="18"/>
  <c r="H55" i="18" s="1"/>
  <c r="H56" i="18" s="1"/>
  <c r="J54" i="20"/>
  <c r="J55" i="20" s="1"/>
  <c r="J56" i="20" s="1"/>
  <c r="N54" i="19"/>
  <c r="N55" i="19" s="1"/>
  <c r="N56" i="19" s="1"/>
  <c r="N57" i="19" s="1"/>
  <c r="N3" i="19" s="1"/>
  <c r="H54" i="16"/>
  <c r="H55" i="16" s="1"/>
  <c r="H56" i="16" s="1"/>
  <c r="F54" i="21"/>
  <c r="F55" i="21" s="1"/>
  <c r="F56" i="21" s="1"/>
  <c r="M54" i="19"/>
  <c r="M55" i="19" s="1"/>
  <c r="M56" i="19" s="1"/>
  <c r="H54" i="23"/>
  <c r="H55" i="23" s="1"/>
  <c r="H56" i="23" s="1"/>
  <c r="L54" i="20"/>
  <c r="L55" i="20" s="1"/>
  <c r="L56" i="20" s="1"/>
  <c r="E54" i="15"/>
  <c r="E55" i="15" s="1"/>
  <c r="E56" i="15" s="1"/>
  <c r="D54" i="15"/>
  <c r="D55" i="15" s="1"/>
  <c r="D56" i="15" s="1"/>
  <c r="D54" i="17"/>
  <c r="D55" i="17" s="1"/>
  <c r="D56" i="17" s="1"/>
  <c r="S24" i="17"/>
  <c r="D54" i="19"/>
  <c r="D55" i="19" s="1"/>
  <c r="D56" i="19" s="1"/>
  <c r="L54" i="23"/>
  <c r="L55" i="23" s="1"/>
  <c r="L56" i="23" s="1"/>
  <c r="N54" i="23"/>
  <c r="N55" i="23" s="1"/>
  <c r="N56" i="23" s="1"/>
  <c r="N57" i="23" s="1"/>
  <c r="N3" i="23" s="1"/>
  <c r="E54" i="16"/>
  <c r="E55" i="16" s="1"/>
  <c r="E56" i="16" s="1"/>
  <c r="L54" i="18"/>
  <c r="L55" i="18" s="1"/>
  <c r="L56" i="18" s="1"/>
  <c r="G54" i="18"/>
  <c r="G55" i="18" s="1"/>
  <c r="G56" i="18" s="1"/>
  <c r="S24" i="23"/>
  <c r="S32" i="15"/>
  <c r="M54" i="20"/>
  <c r="M55" i="20" s="1"/>
  <c r="M56" i="20" s="1"/>
  <c r="E54" i="20"/>
  <c r="E55" i="20" s="1"/>
  <c r="E56" i="20" s="1"/>
  <c r="H54" i="15"/>
  <c r="H55" i="15" s="1"/>
  <c r="H56" i="15" s="1"/>
  <c r="I54" i="21"/>
  <c r="I55" i="21" s="1"/>
  <c r="I56" i="21" s="1"/>
  <c r="S24" i="21"/>
  <c r="C54" i="15"/>
  <c r="C55" i="15" s="1"/>
  <c r="C56" i="15" s="1"/>
  <c r="L54" i="17"/>
  <c r="L55" i="17" s="1"/>
  <c r="L56" i="17" s="1"/>
  <c r="F54" i="24"/>
  <c r="F55" i="24" s="1"/>
  <c r="F56" i="24" s="1"/>
  <c r="I54" i="23"/>
  <c r="I55" i="23" s="1"/>
  <c r="I56" i="23" s="1"/>
  <c r="F54" i="23"/>
  <c r="F55" i="23" s="1"/>
  <c r="F56" i="23" s="1"/>
  <c r="F54" i="16"/>
  <c r="F55" i="16" s="1"/>
  <c r="F56" i="16" s="1"/>
  <c r="D54" i="20"/>
  <c r="D55" i="20" s="1"/>
  <c r="D56" i="20" s="1"/>
  <c r="D54" i="18"/>
  <c r="D55" i="18" s="1"/>
  <c r="D56" i="18" s="1"/>
  <c r="M54" i="23"/>
  <c r="M55" i="23" s="1"/>
  <c r="M56" i="23" s="1"/>
  <c r="J54" i="18"/>
  <c r="J55" i="18" s="1"/>
  <c r="J56" i="18" s="1"/>
  <c r="I54" i="20"/>
  <c r="I55" i="20" s="1"/>
  <c r="I56" i="20" s="1"/>
  <c r="S44" i="1"/>
  <c r="D54" i="22"/>
  <c r="D55" i="22" s="1"/>
  <c r="D56" i="22" s="1"/>
  <c r="G54" i="20"/>
  <c r="G55" i="20" s="1"/>
  <c r="G56" i="20" s="1"/>
  <c r="L54" i="15"/>
  <c r="L55" i="15" s="1"/>
  <c r="L56" i="15" s="1"/>
  <c r="K54" i="17"/>
  <c r="K55" i="17" s="1"/>
  <c r="K56" i="17" s="1"/>
  <c r="E54" i="17"/>
  <c r="E55" i="17" s="1"/>
  <c r="E56" i="17" s="1"/>
  <c r="J54" i="19"/>
  <c r="J55" i="19" s="1"/>
  <c r="J56" i="19" s="1"/>
  <c r="K54" i="23"/>
  <c r="K55" i="23" s="1"/>
  <c r="K56" i="23" s="1"/>
  <c r="S28" i="15"/>
  <c r="S36" i="25"/>
  <c r="C54" i="1"/>
  <c r="C55" i="1" s="1"/>
  <c r="C56" i="1" s="1"/>
  <c r="S52" i="1"/>
  <c r="M54" i="16"/>
  <c r="M55" i="16" s="1"/>
  <c r="M56" i="16" s="1"/>
  <c r="M54" i="17"/>
  <c r="M55" i="17" s="1"/>
  <c r="M56" i="17" s="1"/>
  <c r="S32" i="17"/>
  <c r="K54" i="20"/>
  <c r="K55" i="20" s="1"/>
  <c r="K56" i="20" s="1"/>
  <c r="I54" i="15"/>
  <c r="I55" i="15" s="1"/>
  <c r="I56" i="15" s="1"/>
  <c r="J54" i="17"/>
  <c r="J55" i="17" s="1"/>
  <c r="J56" i="17" s="1"/>
  <c r="H54" i="17"/>
  <c r="H55" i="17" s="1"/>
  <c r="H56" i="17" s="1"/>
  <c r="E54" i="23"/>
  <c r="E55" i="23" s="1"/>
  <c r="E56" i="23" s="1"/>
  <c r="S32" i="23"/>
  <c r="S52" i="25"/>
  <c r="F54" i="20"/>
  <c r="F55" i="20" s="1"/>
  <c r="F56" i="20" s="1"/>
  <c r="J54" i="15"/>
  <c r="J55" i="15" s="1"/>
  <c r="J56" i="15" s="1"/>
  <c r="G54" i="21"/>
  <c r="G55" i="21" s="1"/>
  <c r="G56" i="21" s="1"/>
  <c r="F54" i="17"/>
  <c r="F55" i="17" s="1"/>
  <c r="F56" i="17" s="1"/>
  <c r="G54" i="17"/>
  <c r="G55" i="17" s="1"/>
  <c r="G56" i="17" s="1"/>
  <c r="G54" i="23"/>
  <c r="G55" i="23" s="1"/>
  <c r="G56" i="23" s="1"/>
  <c r="L54" i="16"/>
  <c r="L55" i="16" s="1"/>
  <c r="L56" i="16" s="1"/>
  <c r="S28" i="19"/>
  <c r="W197" i="12"/>
  <c r="BB196" i="12"/>
  <c r="T200" i="12"/>
  <c r="AY199" i="12"/>
  <c r="AU203" i="12"/>
  <c r="P204" i="12"/>
  <c r="AV202" i="12"/>
  <c r="Q203" i="12"/>
  <c r="BD195" i="12"/>
  <c r="Y196" i="12"/>
  <c r="V198" i="12"/>
  <c r="BA197" i="12"/>
  <c r="R203" i="12"/>
  <c r="AW202" i="12"/>
  <c r="AR206" i="12"/>
  <c r="M207" i="12"/>
  <c r="AR207" i="12" s="1"/>
  <c r="O205" i="12"/>
  <c r="AT204" i="12"/>
  <c r="AZ199" i="12"/>
  <c r="U200" i="12"/>
  <c r="X196" i="12"/>
  <c r="BC195" i="12"/>
  <c r="J18" i="2"/>
  <c r="N12" i="2"/>
  <c r="H18" i="2"/>
  <c r="K18" i="2"/>
  <c r="N9" i="2"/>
  <c r="F18" i="2"/>
  <c r="I18" i="2"/>
  <c r="N15" i="2"/>
  <c r="N14" i="2"/>
  <c r="D18" i="2"/>
  <c r="L18" i="2"/>
  <c r="N16" i="2"/>
  <c r="M18" i="2"/>
  <c r="E18" i="2"/>
  <c r="N8" i="2"/>
  <c r="N13" i="2"/>
  <c r="N10" i="2"/>
  <c r="N17" i="2"/>
  <c r="N11" i="2"/>
  <c r="G18" i="2"/>
  <c r="E17" i="2"/>
  <c r="M12" i="2"/>
  <c r="M14" i="2"/>
  <c r="M8" i="2"/>
  <c r="H17" i="2"/>
  <c r="G17" i="2"/>
  <c r="M9" i="2"/>
  <c r="D17" i="2"/>
  <c r="J17" i="2"/>
  <c r="I17" i="2"/>
  <c r="M10" i="2"/>
  <c r="M11" i="2"/>
  <c r="M13" i="2"/>
  <c r="M16" i="2"/>
  <c r="M15" i="2"/>
  <c r="F17" i="2"/>
  <c r="K17" i="2"/>
  <c r="L17" i="2"/>
  <c r="L8" i="2"/>
  <c r="K16" i="2"/>
  <c r="H16" i="2"/>
  <c r="L13" i="2"/>
  <c r="E16" i="2"/>
  <c r="L15" i="2"/>
  <c r="D16" i="2"/>
  <c r="L11" i="2"/>
  <c r="G16" i="2"/>
  <c r="L14" i="2"/>
  <c r="I16" i="2"/>
  <c r="L12" i="2"/>
  <c r="L9" i="2"/>
  <c r="L16" i="2"/>
  <c r="J16" i="2"/>
  <c r="L10" i="2"/>
  <c r="E12" i="2"/>
  <c r="K9" i="2"/>
  <c r="J9" i="2"/>
  <c r="E15" i="2"/>
  <c r="E14" i="2"/>
  <c r="K8" i="2"/>
  <c r="D14" i="2"/>
  <c r="J10" i="2"/>
  <c r="J15" i="2"/>
  <c r="H8" i="2"/>
  <c r="H14" i="2"/>
  <c r="H11" i="2"/>
  <c r="E13" i="2"/>
  <c r="J11" i="2"/>
  <c r="D12" i="2"/>
  <c r="H13" i="2"/>
  <c r="G10" i="2"/>
  <c r="D13" i="2"/>
  <c r="F10" i="2"/>
  <c r="K11" i="2"/>
  <c r="G9" i="2"/>
  <c r="D8" i="2"/>
  <c r="G15" i="2"/>
  <c r="E8" i="2"/>
  <c r="I10" i="2"/>
  <c r="E9" i="2"/>
  <c r="G12" i="2"/>
  <c r="G8" i="2"/>
  <c r="F11" i="2"/>
  <c r="F12" i="2"/>
  <c r="K12" i="2"/>
  <c r="J12" i="2"/>
  <c r="I15" i="2"/>
  <c r="H10" i="2"/>
  <c r="F14" i="2"/>
  <c r="I11" i="2"/>
  <c r="J13" i="2"/>
  <c r="D9" i="2"/>
  <c r="F9" i="2"/>
  <c r="I9" i="2"/>
  <c r="K13" i="2"/>
  <c r="G13" i="2"/>
  <c r="F8" i="2"/>
  <c r="D15" i="2"/>
  <c r="I8" i="2"/>
  <c r="D11" i="2"/>
  <c r="H15" i="2"/>
  <c r="E11" i="2"/>
  <c r="F15" i="2"/>
  <c r="D10" i="2"/>
  <c r="F13" i="2"/>
  <c r="K14" i="2"/>
  <c r="E10" i="2"/>
  <c r="G14" i="2"/>
  <c r="I12" i="2"/>
  <c r="H9" i="2"/>
  <c r="I14" i="2"/>
  <c r="J8" i="2"/>
  <c r="K10" i="2"/>
  <c r="N20" i="2" l="1"/>
  <c r="D14" i="11" s="1"/>
  <c r="E14" i="11" s="1"/>
  <c r="F14" i="11" s="1"/>
  <c r="G14" i="11" s="1"/>
  <c r="H14" i="11" s="1"/>
  <c r="H57" i="24"/>
  <c r="H3" i="24" s="1"/>
  <c r="F57" i="24"/>
  <c r="F3" i="24" s="1"/>
  <c r="C57" i="24"/>
  <c r="C3" i="24" s="1"/>
  <c r="E57" i="24"/>
  <c r="E3" i="24" s="1"/>
  <c r="J57" i="24"/>
  <c r="J3" i="24" s="1"/>
  <c r="G57" i="24"/>
  <c r="G3" i="24" s="1"/>
  <c r="I57" i="24"/>
  <c r="I3" i="24" s="1"/>
  <c r="K57" i="24"/>
  <c r="K3" i="24" s="1"/>
  <c r="M20" i="2"/>
  <c r="D13" i="11" s="1"/>
  <c r="E13" i="11" s="1"/>
  <c r="F13" i="11" s="1"/>
  <c r="G13" i="11" s="1"/>
  <c r="H13" i="11" s="1"/>
  <c r="L20" i="2"/>
  <c r="D12" i="11" s="1"/>
  <c r="E12" i="11" s="1"/>
  <c r="F12" i="11" s="1"/>
  <c r="G12" i="11" s="1"/>
  <c r="H12" i="11" s="1"/>
  <c r="E57" i="23"/>
  <c r="E3" i="23" s="1"/>
  <c r="C57" i="22"/>
  <c r="C3" i="22" s="1"/>
  <c r="H57" i="23"/>
  <c r="H3" i="23" s="1"/>
  <c r="K57" i="15"/>
  <c r="K3" i="15" s="1"/>
  <c r="J57" i="23"/>
  <c r="J3" i="23" s="1"/>
  <c r="K57" i="19"/>
  <c r="K3" i="19" s="1"/>
  <c r="F57" i="22"/>
  <c r="F3" i="22" s="1"/>
  <c r="K57" i="22"/>
  <c r="K3" i="22" s="1"/>
  <c r="G57" i="23"/>
  <c r="G3" i="23" s="1"/>
  <c r="K57" i="17"/>
  <c r="K3" i="17" s="1"/>
  <c r="F57" i="23"/>
  <c r="F3" i="23" s="1"/>
  <c r="J57" i="22"/>
  <c r="J3" i="22" s="1"/>
  <c r="I57" i="23"/>
  <c r="I3" i="23" s="1"/>
  <c r="K57" i="18"/>
  <c r="K3" i="18" s="1"/>
  <c r="D57" i="16"/>
  <c r="D3" i="16" s="1"/>
  <c r="E57" i="22"/>
  <c r="E3" i="22" s="1"/>
  <c r="C57" i="23"/>
  <c r="C3" i="23" s="1"/>
  <c r="K57" i="23"/>
  <c r="K3" i="23" s="1"/>
  <c r="D57" i="22"/>
  <c r="D3" i="22" s="1"/>
  <c r="K57" i="20"/>
  <c r="K3" i="20" s="1"/>
  <c r="K57" i="16"/>
  <c r="K3" i="16" s="1"/>
  <c r="K57" i="1"/>
  <c r="K3" i="1" s="1"/>
  <c r="E57" i="21"/>
  <c r="E3" i="21" s="1"/>
  <c r="AX201" i="12"/>
  <c r="S202" i="12"/>
  <c r="AR3" i="12"/>
  <c r="K20" i="2"/>
  <c r="D11" i="11" s="1"/>
  <c r="E11" i="11" s="1"/>
  <c r="F11" i="11" s="1"/>
  <c r="G11" i="11" s="1"/>
  <c r="H11" i="11" s="1"/>
  <c r="J57" i="15"/>
  <c r="J3" i="15" s="1"/>
  <c r="J57" i="18"/>
  <c r="J3" i="18" s="1"/>
  <c r="J57" i="20"/>
  <c r="J3" i="20" s="1"/>
  <c r="G57" i="21"/>
  <c r="G3" i="21" s="1"/>
  <c r="J57" i="19"/>
  <c r="J3" i="19" s="1"/>
  <c r="J57" i="21"/>
  <c r="J3" i="21" s="1"/>
  <c r="J57" i="1"/>
  <c r="J3" i="1" s="1"/>
  <c r="C57" i="21"/>
  <c r="C3" i="21" s="1"/>
  <c r="J57" i="16"/>
  <c r="J3" i="16" s="1"/>
  <c r="I57" i="21"/>
  <c r="I3" i="21" s="1"/>
  <c r="H57" i="21"/>
  <c r="H3" i="21" s="1"/>
  <c r="J57" i="17"/>
  <c r="J3" i="17" s="1"/>
  <c r="F57" i="21"/>
  <c r="F3" i="21" s="1"/>
  <c r="J20" i="2"/>
  <c r="D10" i="11" s="1"/>
  <c r="E10" i="11" s="1"/>
  <c r="F10" i="11" s="1"/>
  <c r="G10" i="11" s="1"/>
  <c r="H10" i="11" s="1"/>
  <c r="E57" i="20"/>
  <c r="E3" i="20" s="1"/>
  <c r="I57" i="17"/>
  <c r="I3" i="17" s="1"/>
  <c r="H57" i="20"/>
  <c r="H3" i="20" s="1"/>
  <c r="I57" i="18"/>
  <c r="I3" i="18" s="1"/>
  <c r="F57" i="20"/>
  <c r="F3" i="20" s="1"/>
  <c r="I57" i="19"/>
  <c r="I3" i="19" s="1"/>
  <c r="I57" i="15"/>
  <c r="I3" i="15" s="1"/>
  <c r="G57" i="20"/>
  <c r="G3" i="20" s="1"/>
  <c r="I57" i="1"/>
  <c r="I3" i="1" s="1"/>
  <c r="I57" i="20"/>
  <c r="I3" i="20" s="1"/>
  <c r="I57" i="16"/>
  <c r="I3" i="16" s="1"/>
  <c r="C57" i="20"/>
  <c r="C3" i="20" s="1"/>
  <c r="I20" i="2"/>
  <c r="D9" i="11" s="1"/>
  <c r="E9" i="11" s="1"/>
  <c r="F9" i="11" s="1"/>
  <c r="G9" i="11" s="1"/>
  <c r="H9" i="11" s="1"/>
  <c r="H57" i="1"/>
  <c r="H3" i="1" s="1"/>
  <c r="H57" i="17"/>
  <c r="H3" i="17" s="1"/>
  <c r="H57" i="15"/>
  <c r="H3" i="15" s="1"/>
  <c r="G57" i="19"/>
  <c r="G3" i="19" s="1"/>
  <c r="H57" i="18"/>
  <c r="H3" i="18" s="1"/>
  <c r="F57" i="19"/>
  <c r="F3" i="19" s="1"/>
  <c r="H57" i="19"/>
  <c r="H3" i="19" s="1"/>
  <c r="E57" i="19"/>
  <c r="E3" i="19" s="1"/>
  <c r="H57" i="16"/>
  <c r="H3" i="16" s="1"/>
  <c r="C57" i="19"/>
  <c r="C3" i="19" s="1"/>
  <c r="H20" i="2"/>
  <c r="D8" i="11" s="1"/>
  <c r="E8" i="11" s="1"/>
  <c r="F8" i="11" s="1"/>
  <c r="G8" i="11" s="1"/>
  <c r="H8" i="11" s="1"/>
  <c r="C57" i="18"/>
  <c r="C3" i="18" s="1"/>
  <c r="G57" i="15"/>
  <c r="G3" i="15" s="1"/>
  <c r="G57" i="18"/>
  <c r="G3" i="18" s="1"/>
  <c r="G57" i="1"/>
  <c r="G3" i="1" s="1"/>
  <c r="E57" i="18"/>
  <c r="E3" i="18" s="1"/>
  <c r="G57" i="16"/>
  <c r="G3" i="16" s="1"/>
  <c r="G57" i="17"/>
  <c r="G3" i="17" s="1"/>
  <c r="F57" i="18"/>
  <c r="F3" i="18" s="1"/>
  <c r="G20" i="2"/>
  <c r="D7" i="11" s="1"/>
  <c r="E7" i="11" s="1"/>
  <c r="F7" i="11" s="1"/>
  <c r="G7" i="11" s="1"/>
  <c r="H7" i="11" s="1"/>
  <c r="F57" i="1"/>
  <c r="F3" i="1" s="1"/>
  <c r="F57" i="17"/>
  <c r="F3" i="17" s="1"/>
  <c r="F57" i="16"/>
  <c r="F3" i="16" s="1"/>
  <c r="C57" i="17"/>
  <c r="C3" i="17" s="1"/>
  <c r="E57" i="17"/>
  <c r="E3" i="17" s="1"/>
  <c r="F57" i="15"/>
  <c r="F3" i="15" s="1"/>
  <c r="F20" i="2"/>
  <c r="D6" i="11" s="1"/>
  <c r="E6" i="11" s="1"/>
  <c r="F6" i="11" s="1"/>
  <c r="G6" i="11" s="1"/>
  <c r="H6" i="11" s="1"/>
  <c r="E57" i="15"/>
  <c r="E3" i="15" s="1"/>
  <c r="C57" i="16"/>
  <c r="C3" i="16" s="1"/>
  <c r="E20" i="2"/>
  <c r="D5" i="11" s="1"/>
  <c r="E5" i="11" s="1"/>
  <c r="F5" i="11" s="1"/>
  <c r="G5" i="11" s="1"/>
  <c r="H5" i="11" s="1"/>
  <c r="D20" i="2"/>
  <c r="D57" i="15"/>
  <c r="D3" i="15" s="1"/>
  <c r="C57" i="15"/>
  <c r="C3" i="15" s="1"/>
  <c r="C57" i="1"/>
  <c r="C3" i="1" s="1"/>
  <c r="BB197" i="12"/>
  <c r="W198" i="12"/>
  <c r="U201" i="12"/>
  <c r="AZ200" i="12"/>
  <c r="AV203" i="12"/>
  <c r="Q204" i="12"/>
  <c r="R204" i="12"/>
  <c r="AW203" i="12"/>
  <c r="V199" i="12"/>
  <c r="BA198" i="12"/>
  <c r="BD196" i="12"/>
  <c r="Y197" i="12"/>
  <c r="X197" i="12"/>
  <c r="BC196" i="12"/>
  <c r="P205" i="12"/>
  <c r="AU204" i="12"/>
  <c r="AT205" i="12"/>
  <c r="O206" i="12"/>
  <c r="AY200" i="12"/>
  <c r="T201" i="12"/>
  <c r="S203" i="12" l="1"/>
  <c r="AX202" i="12"/>
  <c r="D4" i="11"/>
  <c r="E4" i="11" s="1"/>
  <c r="P20" i="2"/>
  <c r="D17" i="11" s="1"/>
  <c r="W199" i="12"/>
  <c r="BB198" i="12"/>
  <c r="AT206" i="12"/>
  <c r="O207" i="12"/>
  <c r="AT207" i="12" s="1"/>
  <c r="X198" i="12"/>
  <c r="BC197" i="12"/>
  <c r="BA199" i="12"/>
  <c r="V200" i="12"/>
  <c r="R205" i="12"/>
  <c r="AW204" i="12"/>
  <c r="Y198" i="12"/>
  <c r="BD197" i="12"/>
  <c r="AY201" i="12"/>
  <c r="T202" i="12"/>
  <c r="AV204" i="12"/>
  <c r="Q205" i="12"/>
  <c r="AU205" i="12"/>
  <c r="P206" i="12"/>
  <c r="AZ201" i="12"/>
  <c r="U202" i="12"/>
  <c r="AT3" i="12" l="1"/>
  <c r="F4" i="11"/>
  <c r="G4" i="11" s="1"/>
  <c r="H4" i="11" s="1"/>
  <c r="AX203" i="12"/>
  <c r="S204" i="12"/>
  <c r="W200" i="12"/>
  <c r="BB199" i="12"/>
  <c r="BA200" i="12"/>
  <c r="V201" i="12"/>
  <c r="AZ202" i="12"/>
  <c r="U203" i="12"/>
  <c r="AU206" i="12"/>
  <c r="P207" i="12"/>
  <c r="AU207" i="12" s="1"/>
  <c r="Y199" i="12"/>
  <c r="BD198" i="12"/>
  <c r="Q206" i="12"/>
  <c r="AV205" i="12"/>
  <c r="AY202" i="12"/>
  <c r="T203" i="12"/>
  <c r="BC198" i="12"/>
  <c r="X199" i="12"/>
  <c r="R206" i="12"/>
  <c r="AW205" i="12"/>
  <c r="AU3" i="12" l="1"/>
  <c r="S205" i="12"/>
  <c r="AX204" i="12"/>
  <c r="W201" i="12"/>
  <c r="BB200" i="12"/>
  <c r="AY203" i="12"/>
  <c r="T204" i="12"/>
  <c r="AV206" i="12"/>
  <c r="Q207" i="12"/>
  <c r="AV207" i="12" s="1"/>
  <c r="AV3" i="12" s="1"/>
  <c r="BA201" i="12"/>
  <c r="V202" i="12"/>
  <c r="X200" i="12"/>
  <c r="BC199" i="12"/>
  <c r="U204" i="12"/>
  <c r="AZ203" i="12"/>
  <c r="R207" i="12"/>
  <c r="AW207" i="12" s="1"/>
  <c r="AW206" i="12"/>
  <c r="BD199" i="12"/>
  <c r="Y200" i="12"/>
  <c r="AW3" i="12" l="1"/>
  <c r="S206" i="12"/>
  <c r="AX205" i="12"/>
  <c r="W202" i="12"/>
  <c r="BB201" i="12"/>
  <c r="AZ204" i="12"/>
  <c r="U205" i="12"/>
  <c r="BA202" i="12"/>
  <c r="V203" i="12"/>
  <c r="T205" i="12"/>
  <c r="AY204" i="12"/>
  <c r="BD200" i="12"/>
  <c r="Y201" i="12"/>
  <c r="X201" i="12"/>
  <c r="BC200" i="12"/>
  <c r="AX206" i="12" l="1"/>
  <c r="S207" i="12"/>
  <c r="AX207" i="12" s="1"/>
  <c r="W203" i="12"/>
  <c r="BB202" i="12"/>
  <c r="AZ205" i="12"/>
  <c r="U206" i="12"/>
  <c r="V204" i="12"/>
  <c r="BA203" i="12"/>
  <c r="AY205" i="12"/>
  <c r="T206" i="12"/>
  <c r="BC201" i="12"/>
  <c r="X202" i="12"/>
  <c r="Y202" i="12"/>
  <c r="BD201" i="12"/>
  <c r="AX3" i="12" l="1"/>
  <c r="BB203" i="12"/>
  <c r="W204" i="12"/>
  <c r="V205" i="12"/>
  <c r="BA204" i="12"/>
  <c r="AY206" i="12"/>
  <c r="T207" i="12"/>
  <c r="AY207" i="12" s="1"/>
  <c r="AY3" i="12" s="1"/>
  <c r="BD202" i="12"/>
  <c r="Y203" i="12"/>
  <c r="U207" i="12"/>
  <c r="AZ207" i="12" s="1"/>
  <c r="AZ206" i="12"/>
  <c r="AZ3" i="12" s="1"/>
  <c r="X203" i="12"/>
  <c r="BC202" i="12"/>
  <c r="W205" i="12" l="1"/>
  <c r="BB204" i="12"/>
  <c r="BD203" i="12"/>
  <c r="Y204" i="12"/>
  <c r="X204" i="12"/>
  <c r="BC203" i="12"/>
  <c r="BA205" i="12"/>
  <c r="V206" i="12"/>
  <c r="W206" i="12" l="1"/>
  <c r="BB205" i="12"/>
  <c r="BA206" i="12"/>
  <c r="V207" i="12"/>
  <c r="BA207" i="12" s="1"/>
  <c r="X205" i="12"/>
  <c r="BC204" i="12"/>
  <c r="BD204" i="12"/>
  <c r="Y205" i="12"/>
  <c r="BA3" i="12" l="1"/>
  <c r="BB206" i="12"/>
  <c r="W207" i="12"/>
  <c r="BB207" i="12" s="1"/>
  <c r="BB3" i="12" s="1"/>
  <c r="BD205" i="12"/>
  <c r="Y206" i="12"/>
  <c r="BC205" i="12"/>
  <c r="X206" i="12"/>
  <c r="Y207" i="12" l="1"/>
  <c r="BD207" i="12" s="1"/>
  <c r="BD3" i="12" s="1"/>
  <c r="BD206" i="12"/>
  <c r="X207" i="12"/>
  <c r="BC207" i="12" s="1"/>
  <c r="BC3" i="12" s="1"/>
  <c r="BC206" i="12"/>
</calcChain>
</file>

<file path=xl/sharedStrings.xml><?xml version="1.0" encoding="utf-8"?>
<sst xmlns="http://schemas.openxmlformats.org/spreadsheetml/2006/main" count="1462" uniqueCount="144">
  <si>
    <t>Veuillez justifier ci-dessous les motifs vous permettant d'attribuer tout facteur de pondération inférieur à 0.95 ou supérieur à 1.05 pour chaque membre de l'équipe concerné.</t>
  </si>
  <si>
    <t>Avez-vous des commentaires ou des suggestions?  Si oui, de manière constructive, veuillez les inscrire ci-dessous.</t>
  </si>
  <si>
    <t>Personne évaluée</t>
  </si>
  <si>
    <t>Moyenne obtenue</t>
  </si>
  <si>
    <t>e</t>
  </si>
  <si>
    <t>NRtot</t>
  </si>
  <si>
    <t>Pond. crit.</t>
  </si>
  <si>
    <t>Ptot</t>
  </si>
  <si>
    <t>Équipe :</t>
  </si>
  <si>
    <t>Taille de l'équipe :</t>
  </si>
  <si>
    <t>1-</t>
  </si>
  <si>
    <t>2-</t>
  </si>
  <si>
    <t>3-</t>
  </si>
  <si>
    <t>Pour chaque critère, vous devez juger si vos collègues ont :</t>
  </si>
  <si>
    <t xml:space="preserve">Justifiez tout facteur de pondération inférieur à 0.95 ou supérieur à 1.05 dans l'espace prévu. </t>
  </si>
  <si>
    <t>Facteur de pondération</t>
  </si>
  <si>
    <t>Paramètres à établir pour l'équipe:</t>
  </si>
  <si>
    <t>Taille de l'équipe:</t>
  </si>
  <si>
    <t>Liste des équipiers</t>
  </si>
  <si>
    <t>Numéro</t>
  </si>
  <si>
    <t>Nom</t>
  </si>
  <si>
    <t>Prénom</t>
  </si>
  <si>
    <t>Identification de l'équipe:</t>
  </si>
  <si>
    <t>Code</t>
  </si>
  <si>
    <t>Paramètres de la session</t>
  </si>
  <si>
    <t>Année:</t>
  </si>
  <si>
    <t>Session:</t>
  </si>
  <si>
    <t>Numéro d'équipe</t>
  </si>
  <si>
    <t>Nom d'équipe</t>
  </si>
  <si>
    <t>- contribué davantage que vous (inscrivez alors un "p");</t>
  </si>
  <si>
    <t>- contribué de manière égale à vous (inscrivez alors un "e");</t>
  </si>
  <si>
    <t>- contribué moins que vous (inscrivez alors un "m").</t>
  </si>
  <si>
    <t>p</t>
  </si>
  <si>
    <t>m</t>
  </si>
  <si>
    <t>Votre nom:</t>
  </si>
  <si>
    <t>Votre numéro d'équipier:</t>
  </si>
  <si>
    <t>Total</t>
  </si>
  <si>
    <t>Facteur</t>
  </si>
  <si>
    <t>Critère d'évaluation</t>
  </si>
  <si>
    <t>Proposer, entreprendre ou organiser des actions en vue de contribuer à l'avancement du projet.</t>
  </si>
  <si>
    <r>
      <t>Initiative</t>
    </r>
    <r>
      <rPr>
        <sz val="10"/>
        <rFont val="Arial"/>
        <family val="2"/>
      </rPr>
      <t xml:space="preserve"> :</t>
    </r>
  </si>
  <si>
    <r>
      <t>Créativité</t>
    </r>
    <r>
      <rPr>
        <sz val="10"/>
        <rFont val="Arial"/>
        <family val="2"/>
      </rPr>
      <t xml:space="preserve"> : </t>
    </r>
  </si>
  <si>
    <t>Manifester de la créativité dans la recherche de solutions tout en favorisant un climat propice à la créativité.</t>
  </si>
  <si>
    <r>
      <t>Persévérance</t>
    </r>
    <r>
      <rPr>
        <sz val="10"/>
        <rFont val="Arial"/>
        <family val="2"/>
      </rPr>
      <t xml:space="preserve"> : </t>
    </r>
  </si>
  <si>
    <t>Fournir les efforts nécessaires et les renouveler en vue d'atteindre les buts fixés par l'équipe.</t>
  </si>
  <si>
    <r>
      <t>Efficacité</t>
    </r>
    <r>
      <rPr>
        <sz val="10"/>
        <rFont val="Arial"/>
        <family val="2"/>
      </rPr>
      <t xml:space="preserve"> : </t>
    </r>
  </si>
  <si>
    <t>Produire les meilleurs résultats possibles avec le minimum de ressources possible.</t>
  </si>
  <si>
    <r>
      <t>Ponctualité</t>
    </r>
    <r>
      <rPr>
        <sz val="10"/>
        <rFont val="Arial"/>
        <family val="2"/>
      </rPr>
      <t xml:space="preserve"> : </t>
    </r>
  </si>
  <si>
    <t>Arriver à temps pour les réunions et les rendez-vous planifiés.</t>
  </si>
  <si>
    <r>
      <t>Communication</t>
    </r>
    <r>
      <rPr>
        <sz val="10"/>
        <rFont val="Arial"/>
        <family val="2"/>
      </rPr>
      <t xml:space="preserve"> : </t>
    </r>
  </si>
  <si>
    <t>S'exprimer clairement, tant à l'oral qu'à l'écrit, dans le but d'améliorer l'efficacité du travail en équipe.</t>
  </si>
  <si>
    <r>
      <t>Fiabilité</t>
    </r>
    <r>
      <rPr>
        <sz val="10"/>
        <rFont val="Arial"/>
        <family val="2"/>
      </rPr>
      <t xml:space="preserve"> : </t>
    </r>
  </si>
  <si>
    <t>Respecter les échéances annoncées tout en effectuant un travail de qualité.</t>
  </si>
  <si>
    <t xml:space="preserve">Gestion de l'équipe : </t>
  </si>
  <si>
    <t>Contribuer à bien gérer l'équipe (encourager la rétroaction, régler les conflits, favoriser l'écoute, etc.)</t>
  </si>
  <si>
    <r>
      <t xml:space="preserve">Sauvegardez votre évaluation (Nom_Prenom.xls) </t>
    </r>
    <r>
      <rPr>
        <b/>
        <sz val="10"/>
        <rFont val="Arial"/>
        <family val="2"/>
      </rPr>
      <t>d'abord</t>
    </r>
    <r>
      <rPr>
        <sz val="10"/>
        <rFont val="Arial"/>
        <family val="2"/>
      </rPr>
      <t xml:space="preserve"> dans votre propre répertoire, puis </t>
    </r>
    <r>
      <rPr>
        <b/>
        <sz val="10"/>
        <rFont val="Arial"/>
        <family val="2"/>
      </rPr>
      <t>copier le fichier</t>
    </r>
    <r>
      <rPr>
        <sz val="10"/>
        <rFont val="Arial"/>
        <family val="2"/>
      </rPr>
      <t xml:space="preserve"> dans un répertoire commun à l'équipe pour qu'un des membres puisse intégrer les onglets de chacun et compiler les évaluations</t>
    </r>
  </si>
  <si>
    <t>Questions auxquelles répondre pour chaque membre de l'équipe (peuvent être adaptées pour l'équipe)</t>
  </si>
  <si>
    <t>Liste des étudiants</t>
  </si>
  <si>
    <t>Équipe</t>
  </si>
  <si>
    <t>n</t>
  </si>
  <si>
    <t>Paramètres de calcul des facteurs multiplicatifs</t>
  </si>
  <si>
    <t>b</t>
  </si>
  <si>
    <t>Résultats de l'évaluation par les pairs</t>
  </si>
  <si>
    <t>Étudiants:</t>
  </si>
  <si>
    <t>Équipes:</t>
  </si>
  <si>
    <t>P1</t>
  </si>
  <si>
    <t>P2</t>
  </si>
  <si>
    <t>P3</t>
  </si>
  <si>
    <t>P4</t>
  </si>
  <si>
    <t>P5</t>
  </si>
  <si>
    <t>P6</t>
  </si>
  <si>
    <t>P7</t>
  </si>
  <si>
    <t>Comité</t>
  </si>
  <si>
    <t>pièces</t>
  </si>
  <si>
    <t>Légende pour l'identification des équipes:</t>
  </si>
  <si>
    <t xml:space="preserve"> -&gt;</t>
  </si>
  <si>
    <t>test</t>
  </si>
  <si>
    <t>Ce tabNeau sert à comptabiNiser Nes notes obtenues suites à N'évaNuation seNon Na matrice PME et à en extraire Na moyenne pour chaque personne.</t>
  </si>
  <si>
    <t>ÉvaNuateur</t>
  </si>
  <si>
    <t>S</t>
  </si>
  <si>
    <t>Repondération</t>
  </si>
  <si>
    <t>note externe</t>
  </si>
  <si>
    <t>/100</t>
  </si>
  <si>
    <t>Boilard</t>
  </si>
  <si>
    <t>Girard</t>
  </si>
  <si>
    <t>Ez Zaaf</t>
  </si>
  <si>
    <t>H</t>
  </si>
  <si>
    <t>Anillo</t>
  </si>
  <si>
    <t xml:space="preserve"> Luis Felipe</t>
  </si>
  <si>
    <t>Bardier</t>
  </si>
  <si>
    <t xml:space="preserve"> Louis-Philippe</t>
  </si>
  <si>
    <t>Beauregard</t>
  </si>
  <si>
    <t xml:space="preserve"> Cédrik</t>
  </si>
  <si>
    <t>Bergeron-Lavoie</t>
  </si>
  <si>
    <t xml:space="preserve"> Vincent</t>
  </si>
  <si>
    <t>Berthelot</t>
  </si>
  <si>
    <t xml:space="preserve"> Frédéric</t>
  </si>
  <si>
    <t xml:space="preserve"> Jonathan</t>
  </si>
  <si>
    <t>Boulerice</t>
  </si>
  <si>
    <t xml:space="preserve"> Samuel</t>
  </si>
  <si>
    <t>Bourassa</t>
  </si>
  <si>
    <t xml:space="preserve"> Philippe</t>
  </si>
  <si>
    <t>Brunet</t>
  </si>
  <si>
    <t xml:space="preserve"> François</t>
  </si>
  <si>
    <t>Chabot</t>
  </si>
  <si>
    <t xml:space="preserve"> Kevin</t>
  </si>
  <si>
    <t>Chrétien</t>
  </si>
  <si>
    <t xml:space="preserve"> Claude Samuel</t>
  </si>
  <si>
    <t>Cloutier</t>
  </si>
  <si>
    <t xml:space="preserve"> Nicolas</t>
  </si>
  <si>
    <t>Crête</t>
  </si>
  <si>
    <t xml:space="preserve"> Jean-Nicolas</t>
  </si>
  <si>
    <t>De Blois</t>
  </si>
  <si>
    <t xml:space="preserve"> Cindy</t>
  </si>
  <si>
    <t xml:space="preserve"> Jihane</t>
  </si>
  <si>
    <t>Fafard</t>
  </si>
  <si>
    <t>Gaudreault</t>
  </si>
  <si>
    <t xml:space="preserve"> David</t>
  </si>
  <si>
    <t>Gauvin</t>
  </si>
  <si>
    <t xml:space="preserve"> Pierre-Olivier</t>
  </si>
  <si>
    <t xml:space="preserve"> Alexandre</t>
  </si>
  <si>
    <t>Guay</t>
  </si>
  <si>
    <t>Guilmain</t>
  </si>
  <si>
    <t xml:space="preserve"> Gabriel</t>
  </si>
  <si>
    <t>Houle</t>
  </si>
  <si>
    <t xml:space="preserve"> Félix</t>
  </si>
  <si>
    <t>Huard</t>
  </si>
  <si>
    <t xml:space="preserve"> Pascal</t>
  </si>
  <si>
    <t>Lajoie</t>
  </si>
  <si>
    <t xml:space="preserve"> Stéphane</t>
  </si>
  <si>
    <t>Lavoie</t>
  </si>
  <si>
    <t>Lemieux</t>
  </si>
  <si>
    <t>Lepitre</t>
  </si>
  <si>
    <t xml:space="preserve"> Louis</t>
  </si>
  <si>
    <t>Massie Godon</t>
  </si>
  <si>
    <t>Ouellette</t>
  </si>
  <si>
    <t>Perron</t>
  </si>
  <si>
    <t>Rahem</t>
  </si>
  <si>
    <t xml:space="preserve"> Rémy</t>
  </si>
  <si>
    <t>Taillon</t>
  </si>
  <si>
    <t xml:space="preserve"> Guillaume</t>
  </si>
  <si>
    <t>Thibeault</t>
  </si>
  <si>
    <t>Tulane</t>
  </si>
  <si>
    <t xml:space="preserve"> Michel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</si>
</sst>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sz val="14"/>
      <color indexed="53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  <font>
      <b/>
      <sz val="12"/>
      <name val="Arial"/>
      <family val="2"/>
    </font>
    <font>
      <sz val="12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 diagonalDown="1">
      <left style="medium">
        <color indexed="64"/>
      </left>
      <right/>
      <top style="medium">
        <color indexed="64"/>
      </top>
      <bottom/>
      <diagonal style="thin">
        <color indexed="64"/>
      </diagonal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 diagonalDown="1">
      <left/>
      <right style="medium">
        <color indexed="64"/>
      </right>
      <top/>
      <bottom style="medium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85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/>
    <xf numFmtId="0" fontId="0" fillId="0" borderId="0" xfId="0" applyAlignment="1">
      <alignment horizontal="right"/>
    </xf>
    <xf numFmtId="0" fontId="0" fillId="0" borderId="0" xfId="0" applyFill="1" applyBorder="1"/>
    <xf numFmtId="0" fontId="0" fillId="0" borderId="0" xfId="0" applyAlignment="1">
      <alignment horizontal="right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/>
    </xf>
    <xf numFmtId="2" fontId="0" fillId="0" borderId="1" xfId="0" applyNumberFormat="1" applyBorder="1" applyAlignment="1">
      <alignment vertical="center"/>
    </xf>
    <xf numFmtId="2" fontId="0" fillId="0" borderId="0" xfId="0" applyNumberFormat="1" applyAlignment="1">
      <alignment vertical="center"/>
    </xf>
    <xf numFmtId="0" fontId="2" fillId="0" borderId="0" xfId="0" applyFont="1" applyAlignment="1">
      <alignment vertical="center" wrapText="1"/>
    </xf>
    <xf numFmtId="2" fontId="0" fillId="0" borderId="0" xfId="0" applyNumberFormat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1" xfId="0" applyFont="1" applyFill="1" applyBorder="1" applyAlignment="1">
      <alignment horizontal="center" textRotation="90"/>
    </xf>
    <xf numFmtId="0" fontId="2" fillId="0" borderId="0" xfId="0" applyFont="1"/>
    <xf numFmtId="0" fontId="3" fillId="0" borderId="0" xfId="0" applyFont="1" applyAlignment="1">
      <alignment horizontal="left" vertical="center"/>
    </xf>
    <xf numFmtId="0" fontId="0" fillId="0" borderId="2" xfId="0" applyBorder="1"/>
    <xf numFmtId="0" fontId="0" fillId="0" borderId="3" xfId="0" applyBorder="1"/>
    <xf numFmtId="0" fontId="2" fillId="0" borderId="0" xfId="0" applyFont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9" xfId="0" applyFont="1" applyBorder="1" applyAlignment="1">
      <alignment horizontal="center"/>
    </xf>
    <xf numFmtId="0" fontId="0" fillId="0" borderId="10" xfId="0" applyBorder="1"/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/>
    <xf numFmtId="0" fontId="2" fillId="0" borderId="15" xfId="0" applyFont="1" applyBorder="1" applyAlignment="1">
      <alignment horizontal="center"/>
    </xf>
    <xf numFmtId="0" fontId="0" fillId="0" borderId="16" xfId="0" applyBorder="1"/>
    <xf numFmtId="0" fontId="2" fillId="0" borderId="17" xfId="0" applyFont="1" applyBorder="1"/>
    <xf numFmtId="0" fontId="2" fillId="0" borderId="7" xfId="0" applyFont="1" applyBorder="1"/>
    <xf numFmtId="0" fontId="0" fillId="0" borderId="3" xfId="0" applyFill="1" applyBorder="1"/>
    <xf numFmtId="0" fontId="0" fillId="2" borderId="18" xfId="0" applyFill="1" applyBorder="1" applyAlignment="1">
      <alignment horizontal="center"/>
    </xf>
    <xf numFmtId="0" fontId="2" fillId="0" borderId="4" xfId="0" applyFont="1" applyBorder="1"/>
    <xf numFmtId="0" fontId="2" fillId="0" borderId="8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2" fillId="0" borderId="6" xfId="0" applyFont="1" applyBorder="1" applyAlignment="1">
      <alignment horizontal="left" indent="1"/>
    </xf>
    <xf numFmtId="0" fontId="2" fillId="0" borderId="10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2" fillId="0" borderId="17" xfId="0" applyFont="1" applyBorder="1" applyAlignment="1">
      <alignment horizontal="left" indent="1"/>
    </xf>
    <xf numFmtId="0" fontId="5" fillId="0" borderId="0" xfId="0" applyFont="1"/>
    <xf numFmtId="0" fontId="1" fillId="0" borderId="0" xfId="0" applyFont="1" applyAlignment="1">
      <alignment horizontal="center" vertical="center"/>
    </xf>
    <xf numFmtId="0" fontId="2" fillId="3" borderId="1" xfId="0" applyFont="1" applyFill="1" applyBorder="1" applyAlignment="1">
      <alignment horizontal="center" textRotation="90"/>
    </xf>
    <xf numFmtId="0" fontId="0" fillId="3" borderId="1" xfId="0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2" fillId="0" borderId="0" xfId="0" applyFont="1" applyFill="1" applyAlignment="1" applyProtection="1">
      <alignment horizontal="left" vertical="center"/>
      <protection locked="0"/>
    </xf>
    <xf numFmtId="0" fontId="2" fillId="0" borderId="0" xfId="0" applyFont="1" applyAlignment="1">
      <alignment vertical="center"/>
    </xf>
    <xf numFmtId="0" fontId="7" fillId="2" borderId="1" xfId="0" applyFont="1" applyFill="1" applyBorder="1" applyAlignment="1" applyProtection="1">
      <alignment horizontal="center" vertical="center"/>
      <protection locked="0"/>
    </xf>
    <xf numFmtId="0" fontId="2" fillId="0" borderId="19" xfId="0" applyFont="1" applyBorder="1" applyAlignment="1">
      <alignment horizontal="center"/>
    </xf>
    <xf numFmtId="0" fontId="0" fillId="0" borderId="0" xfId="0" applyBorder="1" applyAlignment="1">
      <alignment horizontal="left" indent="1"/>
    </xf>
    <xf numFmtId="0" fontId="2" fillId="0" borderId="20" xfId="0" applyFont="1" applyBorder="1" applyAlignment="1">
      <alignment horizontal="center"/>
    </xf>
    <xf numFmtId="0" fontId="0" fillId="0" borderId="21" xfId="0" applyBorder="1" applyAlignment="1">
      <alignment horizontal="center"/>
    </xf>
    <xf numFmtId="0" fontId="2" fillId="0" borderId="22" xfId="0" applyFont="1" applyBorder="1" applyAlignment="1">
      <alignment horizontal="center"/>
    </xf>
    <xf numFmtId="2" fontId="0" fillId="0" borderId="15" xfId="0" applyNumberFormat="1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19" xfId="0" applyFont="1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24" xfId="0" applyBorder="1" applyAlignment="1">
      <alignment vertical="center"/>
    </xf>
    <xf numFmtId="0" fontId="2" fillId="2" borderId="25" xfId="0" applyFont="1" applyFill="1" applyBorder="1" applyAlignment="1">
      <alignment horizontal="center" vertical="center" wrapText="1"/>
    </xf>
    <xf numFmtId="2" fontId="2" fillId="2" borderId="26" xfId="0" applyNumberFormat="1" applyFont="1" applyFill="1" applyBorder="1" applyAlignment="1">
      <alignment horizontal="center" vertical="center" wrapText="1"/>
    </xf>
    <xf numFmtId="2" fontId="2" fillId="2" borderId="27" xfId="0" applyNumberFormat="1" applyFont="1" applyFill="1" applyBorder="1" applyAlignment="1">
      <alignment horizontal="center" vertical="center" wrapText="1"/>
    </xf>
    <xf numFmtId="0" fontId="6" fillId="0" borderId="0" xfId="0" applyFont="1" applyAlignment="1">
      <alignment horizontal="left" vertical="center"/>
    </xf>
    <xf numFmtId="0" fontId="0" fillId="0" borderId="0" xfId="0" applyAlignment="1">
      <alignment horizontal="left" vertical="center" wrapText="1" indent="1"/>
    </xf>
    <xf numFmtId="0" fontId="2" fillId="0" borderId="0" xfId="0" applyFont="1" applyAlignment="1">
      <alignment horizontal="right" vertical="center"/>
    </xf>
    <xf numFmtId="1" fontId="2" fillId="0" borderId="0" xfId="0" applyNumberFormat="1" applyFont="1" applyAlignment="1">
      <alignment vertical="center"/>
    </xf>
    <xf numFmtId="0" fontId="8" fillId="0" borderId="0" xfId="0" applyFont="1"/>
    <xf numFmtId="0" fontId="2" fillId="0" borderId="0" xfId="0" applyFont="1" applyAlignment="1">
      <alignment horizontal="center"/>
    </xf>
    <xf numFmtId="0" fontId="0" fillId="0" borderId="28" xfId="0" applyFill="1" applyBorder="1" applyAlignment="1">
      <alignment horizontal="left" vertical="center" indent="1"/>
    </xf>
    <xf numFmtId="0" fontId="0" fillId="0" borderId="29" xfId="0" applyBorder="1" applyAlignment="1">
      <alignment horizontal="left" vertical="center" indent="1"/>
    </xf>
    <xf numFmtId="0" fontId="0" fillId="0" borderId="30" xfId="0" applyBorder="1" applyAlignment="1">
      <alignment horizontal="left" vertical="center" indent="1"/>
    </xf>
    <xf numFmtId="0" fontId="0" fillId="0" borderId="31" xfId="0" applyFill="1" applyBorder="1" applyAlignment="1">
      <alignment horizontal="left" vertical="center" indent="1"/>
    </xf>
    <xf numFmtId="0" fontId="0" fillId="0" borderId="18" xfId="0" applyFill="1" applyBorder="1" applyAlignment="1">
      <alignment horizontal="center"/>
    </xf>
    <xf numFmtId="0" fontId="0" fillId="0" borderId="0" xfId="0" applyFill="1"/>
    <xf numFmtId="2" fontId="0" fillId="4" borderId="1" xfId="0" applyNumberFormat="1" applyFill="1" applyBorder="1" applyAlignment="1">
      <alignment horizontal="center" vertical="center"/>
    </xf>
    <xf numFmtId="0" fontId="0" fillId="0" borderId="32" xfId="0" applyFill="1" applyBorder="1"/>
    <xf numFmtId="2" fontId="0" fillId="0" borderId="1" xfId="0" applyNumberFormat="1" applyFill="1" applyBorder="1" applyAlignment="1">
      <alignment horizontal="center" vertical="center"/>
    </xf>
    <xf numFmtId="2" fontId="0" fillId="0" borderId="31" xfId="0" applyNumberFormat="1" applyFill="1" applyBorder="1" applyAlignment="1">
      <alignment horizontal="center" vertical="center"/>
    </xf>
    <xf numFmtId="2" fontId="0" fillId="0" borderId="33" xfId="0" applyNumberFormat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 textRotation="90"/>
    </xf>
    <xf numFmtId="0" fontId="0" fillId="0" borderId="34" xfId="0" applyFill="1" applyBorder="1" applyAlignment="1">
      <alignment textRotation="90"/>
    </xf>
    <xf numFmtId="0" fontId="2" fillId="0" borderId="7" xfId="0" applyFont="1" applyFill="1" applyBorder="1" applyAlignment="1">
      <alignment horizontal="center" vertical="center"/>
    </xf>
    <xf numFmtId="2" fontId="0" fillId="0" borderId="24" xfId="0" applyNumberFormat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0" fillId="0" borderId="0" xfId="0" applyBorder="1"/>
    <xf numFmtId="0" fontId="0" fillId="0" borderId="18" xfId="0" applyBorder="1"/>
    <xf numFmtId="0" fontId="2" fillId="0" borderId="8" xfId="0" applyFont="1" applyBorder="1" applyAlignment="1">
      <alignment horizontal="left" indent="3"/>
    </xf>
    <xf numFmtId="0" fontId="2" fillId="0" borderId="9" xfId="0" applyFont="1" applyBorder="1" applyAlignment="1">
      <alignment horizontal="left" indent="3"/>
    </xf>
    <xf numFmtId="0" fontId="2" fillId="0" borderId="10" xfId="0" applyFont="1" applyBorder="1" applyAlignment="1">
      <alignment horizontal="left" indent="3"/>
    </xf>
    <xf numFmtId="2" fontId="9" fillId="0" borderId="0" xfId="0" applyNumberFormat="1" applyFont="1" applyAlignment="1">
      <alignment horizontal="center" vertical="center"/>
    </xf>
    <xf numFmtId="2" fontId="0" fillId="0" borderId="35" xfId="0" applyNumberFormat="1" applyFill="1" applyBorder="1" applyAlignment="1">
      <alignment horizontal="center" vertical="center"/>
    </xf>
    <xf numFmtId="2" fontId="0" fillId="0" borderId="30" xfId="0" applyNumberFormat="1" applyFill="1" applyBorder="1" applyAlignment="1">
      <alignment horizontal="center" vertical="center"/>
    </xf>
    <xf numFmtId="2" fontId="0" fillId="4" borderId="29" xfId="0" applyNumberFormat="1" applyFill="1" applyBorder="1" applyAlignment="1">
      <alignment horizontal="center" vertical="center"/>
    </xf>
    <xf numFmtId="2" fontId="0" fillId="4" borderId="36" xfId="0" applyNumberFormat="1" applyFill="1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0" fontId="3" fillId="0" borderId="0" xfId="0" applyFont="1"/>
    <xf numFmtId="0" fontId="0" fillId="0" borderId="5" xfId="0" applyBorder="1" applyAlignment="1">
      <alignment horizontal="center"/>
    </xf>
    <xf numFmtId="0" fontId="0" fillId="0" borderId="5" xfId="0" applyBorder="1" applyAlignment="1">
      <alignment horizontal="left" indent="1"/>
    </xf>
    <xf numFmtId="0" fontId="0" fillId="0" borderId="0" xfId="0" applyBorder="1" applyAlignment="1">
      <alignment horizontal="center"/>
    </xf>
    <xf numFmtId="0" fontId="0" fillId="5" borderId="18" xfId="0" applyFill="1" applyBorder="1" applyAlignment="1">
      <alignment horizontal="left" indent="1"/>
    </xf>
    <xf numFmtId="0" fontId="0" fillId="5" borderId="6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4" fillId="5" borderId="0" xfId="0" applyFont="1" applyFill="1"/>
    <xf numFmtId="0" fontId="2" fillId="0" borderId="0" xfId="0" applyFont="1" applyAlignment="1">
      <alignment horizontal="right"/>
    </xf>
    <xf numFmtId="0" fontId="0" fillId="2" borderId="0" xfId="0" applyFill="1" applyAlignment="1" applyProtection="1">
      <alignment vertical="top" wrapText="1"/>
      <protection locked="0"/>
    </xf>
    <xf numFmtId="0" fontId="2" fillId="0" borderId="0" xfId="0" applyFont="1" applyAlignment="1">
      <alignment horizontal="left" wrapText="1"/>
    </xf>
    <xf numFmtId="0" fontId="0" fillId="0" borderId="37" xfId="0" applyBorder="1" applyAlignment="1">
      <alignment horizontal="center" vertical="center"/>
    </xf>
    <xf numFmtId="0" fontId="7" fillId="2" borderId="26" xfId="0" applyFont="1" applyFill="1" applyBorder="1" applyAlignment="1" applyProtection="1">
      <alignment horizontal="center" vertical="center"/>
      <protection locked="0"/>
    </xf>
    <xf numFmtId="0" fontId="0" fillId="0" borderId="38" xfId="0" applyBorder="1" applyAlignment="1">
      <alignment vertical="center"/>
    </xf>
    <xf numFmtId="0" fontId="0" fillId="0" borderId="26" xfId="0" applyBorder="1" applyAlignment="1">
      <alignment vertical="center"/>
    </xf>
    <xf numFmtId="2" fontId="0" fillId="0" borderId="38" xfId="0" applyNumberFormat="1" applyBorder="1" applyAlignment="1">
      <alignment vertical="center"/>
    </xf>
    <xf numFmtId="2" fontId="0" fillId="0" borderId="26" xfId="0" applyNumberFormat="1" applyBorder="1" applyAlignment="1">
      <alignment vertical="center"/>
    </xf>
    <xf numFmtId="0" fontId="0" fillId="0" borderId="39" xfId="0" applyBorder="1" applyAlignment="1">
      <alignment vertical="center"/>
    </xf>
    <xf numFmtId="2" fontId="0" fillId="0" borderId="39" xfId="0" applyNumberFormat="1" applyBorder="1" applyAlignment="1">
      <alignment vertical="center"/>
    </xf>
    <xf numFmtId="2" fontId="0" fillId="0" borderId="19" xfId="0" applyNumberFormat="1" applyBorder="1" applyAlignment="1">
      <alignment horizontal="center" vertical="center"/>
    </xf>
    <xf numFmtId="2" fontId="0" fillId="0" borderId="40" xfId="0" applyNumberForma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4" fillId="5" borderId="18" xfId="0" applyFont="1" applyFill="1" applyBorder="1" applyAlignment="1">
      <alignment horizontal="left" indent="1"/>
    </xf>
    <xf numFmtId="0" fontId="0" fillId="6" borderId="0" xfId="0" applyFill="1"/>
    <xf numFmtId="0" fontId="0" fillId="6" borderId="0" xfId="0" applyFill="1" applyAlignment="1">
      <alignment horizontal="center" vertical="center"/>
    </xf>
    <xf numFmtId="0" fontId="4" fillId="0" borderId="0" xfId="0" applyFont="1"/>
    <xf numFmtId="2" fontId="0" fillId="7" borderId="35" xfId="0" applyNumberForma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0" borderId="57" xfId="0" applyBorder="1" applyAlignment="1">
      <alignment horizontal="left" indent="1"/>
    </xf>
    <xf numFmtId="0" fontId="0" fillId="0" borderId="58" xfId="0" applyBorder="1" applyAlignment="1">
      <alignment horizontal="left" indent="1"/>
    </xf>
    <xf numFmtId="2" fontId="0" fillId="0" borderId="54" xfId="0" applyNumberFormat="1" applyBorder="1" applyAlignment="1">
      <alignment horizontal="center"/>
    </xf>
    <xf numFmtId="0" fontId="0" fillId="0" borderId="53" xfId="0" applyBorder="1" applyAlignment="1">
      <alignment horizontal="center"/>
    </xf>
    <xf numFmtId="2" fontId="0" fillId="0" borderId="26" xfId="0" applyNumberFormat="1" applyBorder="1" applyAlignment="1">
      <alignment horizontal="center"/>
    </xf>
    <xf numFmtId="0" fontId="0" fillId="0" borderId="1" xfId="0" applyBorder="1" applyAlignment="1">
      <alignment horizontal="left" indent="1"/>
    </xf>
    <xf numFmtId="0" fontId="7" fillId="2" borderId="1" xfId="0" applyFont="1" applyFill="1" applyBorder="1" applyAlignment="1" applyProtection="1">
      <alignment horizontal="center" vertical="center"/>
    </xf>
    <xf numFmtId="0" fontId="1" fillId="0" borderId="0" xfId="0" applyFont="1"/>
    <xf numFmtId="0" fontId="2" fillId="0" borderId="0" xfId="0" applyFont="1" applyFill="1" applyBorder="1" applyAlignment="1">
      <alignment horizontal="left"/>
    </xf>
    <xf numFmtId="0" fontId="0" fillId="0" borderId="0" xfId="0" quotePrefix="1"/>
    <xf numFmtId="0" fontId="1" fillId="0" borderId="0" xfId="0" applyFont="1" applyAlignment="1">
      <alignment horizontal="center"/>
    </xf>
    <xf numFmtId="0" fontId="0" fillId="6" borderId="41" xfId="0" applyFill="1" applyBorder="1" applyAlignment="1">
      <alignment horizontal="center"/>
    </xf>
    <xf numFmtId="0" fontId="0" fillId="2" borderId="38" xfId="0" applyFill="1" applyBorder="1" applyAlignment="1">
      <alignment vertical="center" wrapText="1"/>
    </xf>
    <xf numFmtId="0" fontId="0" fillId="0" borderId="39" xfId="0" applyBorder="1" applyAlignment="1">
      <alignment vertical="center" wrapText="1"/>
    </xf>
    <xf numFmtId="0" fontId="0" fillId="0" borderId="42" xfId="0" applyBorder="1" applyAlignment="1">
      <alignment vertical="center" wrapText="1"/>
    </xf>
    <xf numFmtId="0" fontId="0" fillId="2" borderId="43" xfId="0" applyFill="1" applyBorder="1" applyAlignment="1">
      <alignment vertical="center" wrapText="1"/>
    </xf>
    <xf numFmtId="0" fontId="0" fillId="0" borderId="44" xfId="0" applyBorder="1" applyAlignment="1">
      <alignment vertical="center" wrapText="1"/>
    </xf>
    <xf numFmtId="0" fontId="0" fillId="0" borderId="45" xfId="0" applyBorder="1" applyAlignment="1">
      <alignment vertical="center" wrapText="1"/>
    </xf>
    <xf numFmtId="0" fontId="0" fillId="2" borderId="46" xfId="0" applyFill="1" applyBorder="1" applyAlignment="1">
      <alignment vertical="center" wrapText="1"/>
    </xf>
    <xf numFmtId="0" fontId="0" fillId="0" borderId="47" xfId="0" applyBorder="1" applyAlignment="1">
      <alignment vertical="center" wrapText="1"/>
    </xf>
    <xf numFmtId="0" fontId="0" fillId="0" borderId="48" xfId="0" applyBorder="1" applyAlignment="1">
      <alignment vertical="center" wrapText="1"/>
    </xf>
    <xf numFmtId="0" fontId="2" fillId="0" borderId="38" xfId="0" applyFont="1" applyBorder="1" applyAlignment="1">
      <alignment horizontal="center" vertical="center" wrapText="1"/>
    </xf>
    <xf numFmtId="0" fontId="2" fillId="0" borderId="39" xfId="0" applyFont="1" applyBorder="1" applyAlignment="1">
      <alignment horizontal="center" vertical="center" wrapText="1"/>
    </xf>
    <xf numFmtId="0" fontId="0" fillId="0" borderId="0" xfId="0" quotePrefix="1" applyAlignment="1">
      <alignment horizontal="left" vertical="center" wrapText="1" indent="1"/>
    </xf>
    <xf numFmtId="0" fontId="0" fillId="0" borderId="0" xfId="0" applyAlignment="1">
      <alignment horizontal="left" vertical="center" wrapText="1" indent="1"/>
    </xf>
    <xf numFmtId="0" fontId="0" fillId="0" borderId="0" xfId="0" applyAlignment="1">
      <alignment vertical="center" wrapText="1"/>
    </xf>
    <xf numFmtId="0" fontId="4" fillId="0" borderId="39" xfId="0" applyFont="1" applyBorder="1" applyAlignment="1">
      <alignment vertical="center" wrapText="1"/>
    </xf>
    <xf numFmtId="0" fontId="0" fillId="0" borderId="26" xfId="0" applyBorder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2" fillId="0" borderId="0" xfId="0" applyFont="1" applyAlignment="1">
      <alignment vertical="center" wrapText="1"/>
    </xf>
    <xf numFmtId="0" fontId="2" fillId="0" borderId="0" xfId="0" applyFont="1" applyFill="1" applyAlignment="1" applyProtection="1">
      <alignment horizontal="left" vertical="center"/>
      <protection locked="0"/>
    </xf>
    <xf numFmtId="0" fontId="2" fillId="0" borderId="0" xfId="0" applyFont="1" applyAlignment="1">
      <alignment vertical="center"/>
    </xf>
    <xf numFmtId="0" fontId="0" fillId="0" borderId="0" xfId="0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0" fillId="2" borderId="0" xfId="0" applyFill="1" applyAlignment="1" applyProtection="1">
      <alignment vertical="top" wrapText="1"/>
      <protection locked="0"/>
    </xf>
    <xf numFmtId="0" fontId="0" fillId="0" borderId="30" xfId="0" applyFill="1" applyBorder="1" applyAlignment="1">
      <alignment horizontal="left" vertical="center" indent="1"/>
    </xf>
    <xf numFmtId="0" fontId="0" fillId="0" borderId="31" xfId="0" applyFill="1" applyBorder="1" applyAlignment="1">
      <alignment horizontal="left" vertical="center" indent="1"/>
    </xf>
    <xf numFmtId="0" fontId="0" fillId="0" borderId="55" xfId="0" applyFill="1" applyBorder="1" applyAlignment="1">
      <alignment horizontal="center" textRotation="90"/>
    </xf>
    <xf numFmtId="0" fontId="0" fillId="0" borderId="56" xfId="0" applyFill="1" applyBorder="1" applyAlignment="1">
      <alignment horizontal="center" textRotation="90"/>
    </xf>
    <xf numFmtId="0" fontId="0" fillId="0" borderId="51" xfId="0" applyFill="1" applyBorder="1" applyAlignment="1">
      <alignment horizontal="center" textRotation="90"/>
    </xf>
    <xf numFmtId="0" fontId="0" fillId="0" borderId="52" xfId="0" applyFill="1" applyBorder="1" applyAlignment="1">
      <alignment horizontal="center" textRotation="90"/>
    </xf>
    <xf numFmtId="0" fontId="0" fillId="0" borderId="14" xfId="0" applyFill="1" applyBorder="1" applyAlignment="1">
      <alignment horizontal="center" textRotation="90"/>
    </xf>
    <xf numFmtId="0" fontId="0" fillId="0" borderId="16" xfId="0" applyFill="1" applyBorder="1" applyAlignment="1">
      <alignment horizontal="center" textRotation="90"/>
    </xf>
    <xf numFmtId="0" fontId="0" fillId="0" borderId="20" xfId="0" applyFill="1" applyBorder="1" applyAlignment="1">
      <alignment horizontal="left" vertical="center" indent="1"/>
    </xf>
    <xf numFmtId="0" fontId="0" fillId="0" borderId="22" xfId="0" applyFill="1" applyBorder="1" applyAlignment="1">
      <alignment horizontal="left" vertical="center" indent="1"/>
    </xf>
    <xf numFmtId="0" fontId="2" fillId="0" borderId="0" xfId="0" applyFont="1" applyAlignment="1">
      <alignment horizontal="left" wrapText="1"/>
    </xf>
    <xf numFmtId="0" fontId="0" fillId="0" borderId="49" xfId="0" applyFill="1" applyBorder="1" applyAlignment="1">
      <alignment horizontal="center" textRotation="90"/>
    </xf>
    <xf numFmtId="0" fontId="0" fillId="0" borderId="50" xfId="0" applyFill="1" applyBorder="1" applyAlignment="1">
      <alignment horizontal="center" textRotation="90"/>
    </xf>
    <xf numFmtId="0" fontId="0" fillId="0" borderId="5" xfId="0" applyFill="1" applyBorder="1" applyAlignment="1">
      <alignment horizontal="center" textRotation="90"/>
    </xf>
    <xf numFmtId="0" fontId="0" fillId="0" borderId="2" xfId="0" applyFill="1" applyBorder="1" applyAlignment="1">
      <alignment horizontal="center" textRotation="90"/>
    </xf>
    <xf numFmtId="0" fontId="0" fillId="0" borderId="53" xfId="0" applyFill="1" applyBorder="1" applyAlignment="1">
      <alignment horizontal="left" vertical="center" indent="1"/>
    </xf>
    <xf numFmtId="0" fontId="0" fillId="0" borderId="54" xfId="0" applyFill="1" applyBorder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93"/>
  <sheetViews>
    <sheetView topLeftCell="A7" workbookViewId="0">
      <selection activeCell="I13" sqref="I13"/>
    </sheetView>
  </sheetViews>
  <sheetFormatPr baseColWidth="10" defaultColWidth="11.44140625" defaultRowHeight="13.2" x14ac:dyDescent="0.25"/>
  <cols>
    <col min="1" max="1" width="23.109375" customWidth="1"/>
    <col min="2" max="3" width="30.6640625" customWidth="1"/>
    <col min="4" max="4" width="11.44140625" customWidth="1"/>
    <col min="5" max="5" width="8.33203125" customWidth="1"/>
    <col min="6" max="6" width="5" customWidth="1"/>
    <col min="7" max="7" width="22.109375" customWidth="1"/>
  </cols>
  <sheetData>
    <row r="1" spans="1:10" ht="17.399999999999999" x14ac:dyDescent="0.25">
      <c r="A1" s="17" t="str">
        <f>CONCATENATE("GEL 500  - ",B53)</f>
        <v>GEL 500  - 2017</v>
      </c>
      <c r="B1" s="17"/>
      <c r="C1" s="17"/>
      <c r="D1" s="17"/>
      <c r="E1" s="17"/>
      <c r="F1" s="17"/>
      <c r="G1" s="17"/>
      <c r="H1" s="17"/>
      <c r="I1" s="17"/>
      <c r="J1" s="17"/>
    </row>
    <row r="3" spans="1:10" ht="13.8" thickBot="1" x14ac:dyDescent="0.3">
      <c r="A3" s="16" t="s">
        <v>16</v>
      </c>
      <c r="E3" s="143" t="s">
        <v>74</v>
      </c>
      <c r="F3" s="143"/>
      <c r="G3" s="143"/>
    </row>
    <row r="4" spans="1:10" ht="14.4" thickTop="1" thickBot="1" x14ac:dyDescent="0.3">
      <c r="E4" s="127">
        <v>1</v>
      </c>
      <c r="F4" s="128" t="s">
        <v>75</v>
      </c>
      <c r="G4" s="127" t="s">
        <v>65</v>
      </c>
    </row>
    <row r="5" spans="1:10" x14ac:dyDescent="0.25">
      <c r="A5" s="38" t="s">
        <v>22</v>
      </c>
      <c r="B5" s="23"/>
      <c r="E5" s="127">
        <v>2</v>
      </c>
      <c r="F5" s="128" t="s">
        <v>75</v>
      </c>
      <c r="G5" s="127" t="s">
        <v>66</v>
      </c>
    </row>
    <row r="6" spans="1:10" ht="17.399999999999999" x14ac:dyDescent="0.3">
      <c r="A6" s="44" t="s">
        <v>19</v>
      </c>
      <c r="B6" s="37">
        <v>4</v>
      </c>
      <c r="C6" s="45" t="str">
        <f>IF(B6&gt;MAX(A57:A93),IF(B6=20,"Comité de pièces",IF(B6=21,"Comité de test","&lt;-- Erreur: numéro d'équipe trop grand!")),IF(B6&lt;=0,"&lt;-- Erreur: numéro d'équipe nul ou négatif"," "))</f>
        <v xml:space="preserve"> </v>
      </c>
      <c r="E6" s="127">
        <v>3</v>
      </c>
      <c r="F6" s="128" t="s">
        <v>75</v>
      </c>
      <c r="G6" s="127" t="s">
        <v>67</v>
      </c>
    </row>
    <row r="7" spans="1:10" x14ac:dyDescent="0.25">
      <c r="A7" s="44" t="s">
        <v>20</v>
      </c>
      <c r="B7" s="43" t="str">
        <f>VLOOKUP(B6,A57:B67,2,0)</f>
        <v>P4</v>
      </c>
      <c r="E7" s="127">
        <v>4</v>
      </c>
      <c r="F7" s="128" t="s">
        <v>75</v>
      </c>
      <c r="G7" s="127" t="s">
        <v>68</v>
      </c>
    </row>
    <row r="8" spans="1:10" x14ac:dyDescent="0.25">
      <c r="A8" s="44" t="s">
        <v>23</v>
      </c>
      <c r="B8" s="43" t="str">
        <f>CONCATENATE(B54,B53,".",B6)</f>
        <v>H2017.4</v>
      </c>
      <c r="E8" s="127">
        <v>5</v>
      </c>
      <c r="F8" s="128" t="s">
        <v>75</v>
      </c>
      <c r="G8" s="127" t="s">
        <v>69</v>
      </c>
    </row>
    <row r="9" spans="1:10" ht="13.8" thickBot="1" x14ac:dyDescent="0.3">
      <c r="A9" s="24"/>
      <c r="B9" s="19"/>
      <c r="E9" s="127">
        <v>6</v>
      </c>
      <c r="F9" s="128" t="s">
        <v>75</v>
      </c>
      <c r="G9" s="127" t="s">
        <v>70</v>
      </c>
    </row>
    <row r="10" spans="1:10" x14ac:dyDescent="0.25">
      <c r="A10" s="21"/>
      <c r="B10" s="23"/>
      <c r="E10" s="127">
        <v>7</v>
      </c>
      <c r="F10" s="128" t="s">
        <v>75</v>
      </c>
      <c r="G10" s="127" t="s">
        <v>71</v>
      </c>
    </row>
    <row r="11" spans="1:10" x14ac:dyDescent="0.25">
      <c r="A11" s="34" t="s">
        <v>17</v>
      </c>
      <c r="B11" s="78">
        <f ca="1">OFFSET(Étudiants!AK3,0,Params!B6,1,1)</f>
        <v>8</v>
      </c>
      <c r="E11" s="127"/>
      <c r="F11" s="128"/>
      <c r="G11" s="127"/>
    </row>
    <row r="12" spans="1:10" ht="13.8" thickBot="1" x14ac:dyDescent="0.3">
      <c r="A12" s="35"/>
      <c r="B12" s="36"/>
      <c r="E12" s="127"/>
      <c r="F12" s="128"/>
      <c r="G12" s="127"/>
    </row>
    <row r="14" spans="1:10" x14ac:dyDescent="0.25">
      <c r="A14" s="16" t="s">
        <v>18</v>
      </c>
    </row>
    <row r="15" spans="1:10" ht="13.8" thickBot="1" x14ac:dyDescent="0.3"/>
    <row r="16" spans="1:10" x14ac:dyDescent="0.25">
      <c r="A16" s="25"/>
      <c r="B16" s="22"/>
      <c r="C16" s="31"/>
    </row>
    <row r="17" spans="1:9" x14ac:dyDescent="0.25">
      <c r="A17" s="26" t="s">
        <v>19</v>
      </c>
      <c r="B17" s="20" t="s">
        <v>21</v>
      </c>
      <c r="C17" s="32" t="s">
        <v>20</v>
      </c>
    </row>
    <row r="18" spans="1:9" ht="13.8" thickBot="1" x14ac:dyDescent="0.3">
      <c r="A18" s="27"/>
      <c r="B18" s="18"/>
      <c r="C18" s="33"/>
    </row>
    <row r="19" spans="1:9" ht="20.100000000000001" customHeight="1" x14ac:dyDescent="0.25">
      <c r="A19" s="28">
        <v>1</v>
      </c>
      <c r="B19" s="75" t="str">
        <f ca="1">IF($A19&lt;=OFFSET(Étudiants!$AK$3,0,$B$6,1,1),VLOOKUP($A19,OFFSET(Étudiants!$AL$8,0,$B$6-1,Étudiants!$C$3,Étudiants!$G$3+4-$B$6),Étudiants!$G$3+3-$B$6,FALSE),"")</f>
        <v xml:space="preserve"> Luis Felipe</v>
      </c>
      <c r="C19" s="74" t="str">
        <f ca="1">IF($A19&lt;=OFFSET(Étudiants!$AK$3,0,$B$6,1,1),VLOOKUP($A19,OFFSET(Étudiants!$AL$8,0,$B$6-1,Étudiants!$C$3,Étudiants!$G$3+4-$B$6),Étudiants!$G$3+2-$B$6,FALSE),"")</f>
        <v>Anillo</v>
      </c>
    </row>
    <row r="20" spans="1:9" ht="20.100000000000001" customHeight="1" x14ac:dyDescent="0.25">
      <c r="A20" s="29">
        <f t="shared" ref="A20:A26" si="0">A19+1</f>
        <v>2</v>
      </c>
      <c r="B20" s="76" t="str">
        <f ca="1">IF($A20&lt;=OFFSET(Étudiants!$AK$3,0,$B$6,1,1),VLOOKUP($A20,OFFSET(Étudiants!$AL$8,0,$B$6-1,Étudiants!$C$3,Étudiants!$G$3+4-$B$6),Étudiants!$G$3+3-$B$6,FALSE),"")</f>
        <v xml:space="preserve"> Louis-Philippe</v>
      </c>
      <c r="C20" s="77" t="str">
        <f ca="1">IF($A20&lt;=OFFSET(Étudiants!$AK$3,0,$B$6,1,1),VLOOKUP($A20,OFFSET(Étudiants!$AL$8,0,$B$6-1,Étudiants!$C$3,Étudiants!$G$3+4-$B$6),Étudiants!$G$3+2-$B$6,FALSE),"")</f>
        <v>Bardier</v>
      </c>
    </row>
    <row r="21" spans="1:9" ht="20.100000000000001" customHeight="1" x14ac:dyDescent="0.25">
      <c r="A21" s="29">
        <f t="shared" si="0"/>
        <v>3</v>
      </c>
      <c r="B21" s="76" t="str">
        <f ca="1">IF($A21&lt;=OFFSET(Étudiants!$AK$3,0,$B$6,1,1),VLOOKUP($A21,OFFSET(Étudiants!$AL$8,0,$B$6-1,Étudiants!$C$3,Étudiants!$G$3+4-$B$6),Étudiants!$G$3+3-$B$6,FALSE),"")</f>
        <v xml:space="preserve"> Frédéric</v>
      </c>
      <c r="C21" s="77" t="str">
        <f ca="1">IF($A21&lt;=OFFSET(Étudiants!$AK$3,0,$B$6,1,1),VLOOKUP($A21,OFFSET(Étudiants!$AL$8,0,$B$6-1,Étudiants!$C$3,Étudiants!$G$3+4-$B$6),Étudiants!$G$3+2-$B$6,FALSE),"")</f>
        <v>Berthelot</v>
      </c>
    </row>
    <row r="22" spans="1:9" ht="20.100000000000001" customHeight="1" x14ac:dyDescent="0.25">
      <c r="A22" s="29">
        <f t="shared" si="0"/>
        <v>4</v>
      </c>
      <c r="B22" s="76" t="str">
        <f ca="1">IF($A22&lt;=OFFSET(Étudiants!$AK$3,0,$B$6,1,1),VLOOKUP($A22,OFFSET(Étudiants!$AL$8,0,$B$6-1,Étudiants!$C$3,Étudiants!$G$3+4-$B$6),Étudiants!$G$3+3-$B$6,FALSE),"")</f>
        <v xml:space="preserve"> Jean-Nicolas</v>
      </c>
      <c r="C22" s="77" t="str">
        <f ca="1">IF($A22&lt;=OFFSET(Étudiants!$AK$3,0,$B$6,1,1),VLOOKUP($A22,OFFSET(Étudiants!$AL$8,0,$B$6-1,Étudiants!$C$3,Étudiants!$G$3+4-$B$6),Étudiants!$G$3+2-$B$6,FALSE),"")</f>
        <v>Crête</v>
      </c>
    </row>
    <row r="23" spans="1:9" ht="20.100000000000001" customHeight="1" x14ac:dyDescent="0.25">
      <c r="A23" s="29">
        <f t="shared" si="0"/>
        <v>5</v>
      </c>
      <c r="B23" s="76" t="str">
        <f ca="1">IF($A23&lt;=OFFSET(Étudiants!$AK$3,0,$B$6,1,1),VLOOKUP($A23,OFFSET(Étudiants!$AL$8,0,$B$6-1,Étudiants!$C$3,Étudiants!$G$3+4-$B$6),Étudiants!$G$3+3-$B$6,FALSE),"")</f>
        <v xml:space="preserve"> Alexandre</v>
      </c>
      <c r="C23" s="77" t="str">
        <f ca="1">IF($A23&lt;=OFFSET(Étudiants!$AK$3,0,$B$6,1,1),VLOOKUP($A23,OFFSET(Étudiants!$AL$8,0,$B$6-1,Étudiants!$C$3,Étudiants!$G$3+4-$B$6),Étudiants!$G$3+2-$B$6,FALSE),"")</f>
        <v>Girard</v>
      </c>
    </row>
    <row r="24" spans="1:9" ht="20.100000000000001" customHeight="1" x14ac:dyDescent="0.25">
      <c r="A24" s="29">
        <f t="shared" si="0"/>
        <v>6</v>
      </c>
      <c r="B24" s="76" t="str">
        <f ca="1">IF($A24&lt;=OFFSET(Étudiants!$AK$3,0,$B$6,1,1),VLOOKUP($A24,OFFSET(Étudiants!$AL$8,0,$B$6-1,Étudiants!$C$3,Étudiants!$G$3+4-$B$6),Étudiants!$G$3+3-$B$6,FALSE),"")</f>
        <v xml:space="preserve"> Alexandre</v>
      </c>
      <c r="C24" s="77" t="str">
        <f ca="1">IF($A24&lt;=OFFSET(Étudiants!$AK$3,0,$B$6,1,1),VLOOKUP($A24,OFFSET(Étudiants!$AL$8,0,$B$6-1,Étudiants!$C$3,Étudiants!$G$3+4-$B$6),Étudiants!$G$3+2-$B$6,FALSE),"")</f>
        <v>Guay</v>
      </c>
    </row>
    <row r="25" spans="1:9" ht="20.100000000000001" customHeight="1" x14ac:dyDescent="0.25">
      <c r="A25" s="29">
        <f t="shared" si="0"/>
        <v>7</v>
      </c>
      <c r="B25" s="76" t="str">
        <f ca="1">IF($A25&lt;=OFFSET(Étudiants!$AK$3,0,$B$6,1,1),VLOOKUP($A25,OFFSET(Étudiants!$AL$8,0,$B$6-1,Étudiants!$C$3,Étudiants!$G$3+4-$B$6),Étudiants!$G$3+3-$B$6,FALSE),"")</f>
        <v xml:space="preserve"> Gabriel</v>
      </c>
      <c r="C25" s="77" t="str">
        <f ca="1">IF($A25&lt;=OFFSET(Étudiants!$AK$3,0,$B$6,1,1),VLOOKUP($A25,OFFSET(Étudiants!$AL$8,0,$B$6-1,Étudiants!$C$3,Étudiants!$G$3+4-$B$6),Étudiants!$G$3+2-$B$6,FALSE),"")</f>
        <v>Guilmain</v>
      </c>
    </row>
    <row r="26" spans="1:9" ht="20.100000000000001" customHeight="1" x14ac:dyDescent="0.25">
      <c r="A26" s="114">
        <f t="shared" si="0"/>
        <v>8</v>
      </c>
      <c r="B26" s="76" t="str">
        <f ca="1">IF($A26&lt;=OFFSET(Étudiants!$AK$3,0,$B$6,1,1),VLOOKUP($A26,OFFSET(Étudiants!$AL$8,0,$B$6-1,Étudiants!$C$3,Étudiants!$G$3+4-$B$6),Étudiants!$G$3+3-$B$6,FALSE),"")</f>
        <v xml:space="preserve"> Alexandre</v>
      </c>
      <c r="C26" s="77" t="str">
        <f ca="1">IF($A26&lt;=OFFSET(Étudiants!$AK$3,0,$B$6,1,1),VLOOKUP($A26,OFFSET(Étudiants!$AL$8,0,$B$6-1,Étudiants!$C$3,Étudiants!$G$3+4-$B$6),Étudiants!$G$3+2-$B$6,FALSE),"")</f>
        <v>Thibeault</v>
      </c>
    </row>
    <row r="27" spans="1:9" ht="20.100000000000001" customHeight="1" x14ac:dyDescent="0.25">
      <c r="A27" s="114">
        <f>A26+1</f>
        <v>9</v>
      </c>
      <c r="B27" s="76" t="str">
        <f ca="1">IF($A27&lt;=OFFSET(Étudiants!$AK$3,0,$B$6,1,1),VLOOKUP($A27,OFFSET(Étudiants!$AL$8,0,$B$6-1,Étudiants!$C$3,Étudiants!$G$3+4-$B$6),Étudiants!$G$3+3-$B$6,FALSE),"")</f>
        <v/>
      </c>
      <c r="C27" s="77" t="str">
        <f ca="1">IF($A27&lt;=OFFSET(Étudiants!$AK$3,0,$B$6,1,1),VLOOKUP($A27,OFFSET(Étudiants!$AL$8,0,$B$6-1,Étudiants!$C$3,Étudiants!$G$3+4-$B$6),Étudiants!$G$3+2-$B$6,FALSE),"")</f>
        <v/>
      </c>
    </row>
    <row r="28" spans="1:9" ht="20.100000000000001" customHeight="1" x14ac:dyDescent="0.25">
      <c r="A28" s="114">
        <v>10</v>
      </c>
      <c r="B28" s="76" t="str">
        <f ca="1">IF($A28&lt;=OFFSET(Étudiants!$AK$3,0,$B$6,1,1),VLOOKUP($A28,OFFSET(Étudiants!$AL$8,0,$B$6-1,Étudiants!$C$3,Étudiants!$G$3+4-$B$6),Étudiants!$G$3+3-$B$6,FALSE),"")</f>
        <v/>
      </c>
      <c r="C28" s="77" t="str">
        <f ca="1">IF($A28&lt;=OFFSET(Étudiants!$AK$3,0,$B$6,1,1),VLOOKUP($A28,OFFSET(Étudiants!$AL$8,0,$B$6-1,Étudiants!$C$3,Étudiants!$G$3+4-$B$6),Étudiants!$G$3+2-$B$6,FALSE),"")</f>
        <v/>
      </c>
    </row>
    <row r="29" spans="1:9" ht="20.100000000000001" customHeight="1" x14ac:dyDescent="0.25">
      <c r="A29" s="114">
        <v>11</v>
      </c>
      <c r="B29" s="76" t="str">
        <f ca="1">IF($A29&lt;=OFFSET(Étudiants!$AK$3,0,$B$6,1,1),VLOOKUP($A29,OFFSET(Étudiants!$AL$8,0,$B$6-1,Étudiants!$C$3,Étudiants!$G$3+4-$B$6),Étudiants!$G$3+3-$B$6,FALSE),"")</f>
        <v/>
      </c>
      <c r="C29" s="77" t="str">
        <f ca="1">IF($A29&lt;=OFFSET(Étudiants!$AK$3,0,$B$6,1,1),VLOOKUP($A29,OFFSET(Étudiants!$AL$8,0,$B$6-1,Étudiants!$C$3,Étudiants!$G$3+4-$B$6),Étudiants!$G$3+2-$B$6,FALSE),"")</f>
        <v/>
      </c>
    </row>
    <row r="30" spans="1:9" ht="20.100000000000001" customHeight="1" thickBot="1" x14ac:dyDescent="0.3">
      <c r="A30" s="30">
        <v>12</v>
      </c>
      <c r="B30" s="76" t="str">
        <f ca="1">IF($A30&lt;=OFFSET(Étudiants!$AK$3,0,$B$6,1,1),VLOOKUP($A30,OFFSET(Étudiants!$AL$8,0,$B$6-1,Étudiants!$C$3,Étudiants!$G$3+4-$B$6),Étudiants!$G$3+3-$B$6,FALSE),"")</f>
        <v/>
      </c>
      <c r="C30" s="77" t="str">
        <f ca="1">IF($A30&lt;=OFFSET(Étudiants!$AK$3,0,$B$6,1,1),VLOOKUP($A30,OFFSET(Étudiants!$AL$8,0,$B$6-1,Étudiants!$C$3,Étudiants!$G$3+4-$B$6),Étudiants!$G$3+2-$B$6,FALSE),"")</f>
        <v/>
      </c>
    </row>
    <row r="31" spans="1:9" ht="13.8" thickBot="1" x14ac:dyDescent="0.3"/>
    <row r="32" spans="1:9" ht="20.100000000000001" customHeight="1" thickBot="1" x14ac:dyDescent="0.3">
      <c r="A32" s="61" t="s">
        <v>38</v>
      </c>
      <c r="B32" s="62" t="s">
        <v>56</v>
      </c>
      <c r="C32" s="63"/>
      <c r="D32" s="63"/>
      <c r="E32" s="63"/>
      <c r="F32" s="63"/>
      <c r="G32" s="63"/>
      <c r="H32" s="63"/>
      <c r="I32" s="64"/>
    </row>
    <row r="33" spans="1:9" ht="20.100000000000001" customHeight="1" x14ac:dyDescent="0.25">
      <c r="A33" s="59">
        <v>1</v>
      </c>
      <c r="B33" s="65" t="s">
        <v>40</v>
      </c>
      <c r="C33" s="150" t="s">
        <v>39</v>
      </c>
      <c r="D33" s="151"/>
      <c r="E33" s="151"/>
      <c r="F33" s="151"/>
      <c r="G33" s="151"/>
      <c r="H33" s="151"/>
      <c r="I33" s="152"/>
    </row>
    <row r="34" spans="1:9" ht="20.100000000000001" customHeight="1" x14ac:dyDescent="0.25">
      <c r="A34" s="59">
        <f>A33+1</f>
        <v>2</v>
      </c>
      <c r="B34" s="66" t="s">
        <v>41</v>
      </c>
      <c r="C34" s="144" t="s">
        <v>42</v>
      </c>
      <c r="D34" s="145"/>
      <c r="E34" s="145"/>
      <c r="F34" s="145"/>
      <c r="G34" s="145"/>
      <c r="H34" s="145"/>
      <c r="I34" s="146"/>
    </row>
    <row r="35" spans="1:9" ht="20.100000000000001" customHeight="1" x14ac:dyDescent="0.25">
      <c r="A35" s="59">
        <f t="shared" ref="A35:A40" si="1">A34+1</f>
        <v>3</v>
      </c>
      <c r="B35" s="66" t="s">
        <v>43</v>
      </c>
      <c r="C35" s="144" t="s">
        <v>44</v>
      </c>
      <c r="D35" s="145"/>
      <c r="E35" s="145"/>
      <c r="F35" s="145"/>
      <c r="G35" s="145"/>
      <c r="H35" s="145"/>
      <c r="I35" s="146"/>
    </row>
    <row r="36" spans="1:9" ht="20.100000000000001" customHeight="1" x14ac:dyDescent="0.25">
      <c r="A36" s="59">
        <f t="shared" si="1"/>
        <v>4</v>
      </c>
      <c r="B36" s="66" t="s">
        <v>45</v>
      </c>
      <c r="C36" s="144" t="s">
        <v>46</v>
      </c>
      <c r="D36" s="145"/>
      <c r="E36" s="145"/>
      <c r="F36" s="145"/>
      <c r="G36" s="145"/>
      <c r="H36" s="145"/>
      <c r="I36" s="146"/>
    </row>
    <row r="37" spans="1:9" ht="20.100000000000001" customHeight="1" x14ac:dyDescent="0.25">
      <c r="A37" s="59">
        <f t="shared" si="1"/>
        <v>5</v>
      </c>
      <c r="B37" s="66" t="s">
        <v>47</v>
      </c>
      <c r="C37" s="144" t="s">
        <v>48</v>
      </c>
      <c r="D37" s="145"/>
      <c r="E37" s="145"/>
      <c r="F37" s="145"/>
      <c r="G37" s="145"/>
      <c r="H37" s="145"/>
      <c r="I37" s="146"/>
    </row>
    <row r="38" spans="1:9" ht="20.100000000000001" customHeight="1" x14ac:dyDescent="0.25">
      <c r="A38" s="59">
        <f t="shared" si="1"/>
        <v>6</v>
      </c>
      <c r="B38" s="66" t="s">
        <v>49</v>
      </c>
      <c r="C38" s="144" t="s">
        <v>50</v>
      </c>
      <c r="D38" s="145"/>
      <c r="E38" s="145"/>
      <c r="F38" s="145"/>
      <c r="G38" s="145"/>
      <c r="H38" s="145"/>
      <c r="I38" s="146"/>
    </row>
    <row r="39" spans="1:9" ht="20.100000000000001" customHeight="1" x14ac:dyDescent="0.25">
      <c r="A39" s="59">
        <f t="shared" si="1"/>
        <v>7</v>
      </c>
      <c r="B39" s="66" t="s">
        <v>51</v>
      </c>
      <c r="C39" s="144" t="s">
        <v>52</v>
      </c>
      <c r="D39" s="145"/>
      <c r="E39" s="145"/>
      <c r="F39" s="145"/>
      <c r="G39" s="145"/>
      <c r="H39" s="145"/>
      <c r="I39" s="146"/>
    </row>
    <row r="40" spans="1:9" ht="20.100000000000001" customHeight="1" thickBot="1" x14ac:dyDescent="0.3">
      <c r="A40" s="60">
        <f t="shared" si="1"/>
        <v>8</v>
      </c>
      <c r="B40" s="67" t="s">
        <v>53</v>
      </c>
      <c r="C40" s="147" t="s">
        <v>54</v>
      </c>
      <c r="D40" s="148"/>
      <c r="E40" s="148"/>
      <c r="F40" s="148"/>
      <c r="G40" s="148"/>
      <c r="H40" s="148"/>
      <c r="I40" s="149"/>
    </row>
    <row r="42" spans="1:9" ht="13.8" hidden="1" thickBot="1" x14ac:dyDescent="0.3"/>
    <row r="43" spans="1:9" hidden="1" x14ac:dyDescent="0.25">
      <c r="D43" s="38" t="s">
        <v>60</v>
      </c>
      <c r="E43" s="22"/>
      <c r="F43" s="22"/>
      <c r="G43" s="23"/>
    </row>
    <row r="44" spans="1:9" ht="13.8" hidden="1" thickBot="1" x14ac:dyDescent="0.3">
      <c r="D44" s="24"/>
      <c r="E44" s="18"/>
      <c r="F44" s="18"/>
      <c r="G44" s="19"/>
    </row>
    <row r="45" spans="1:9" hidden="1" x14ac:dyDescent="0.25">
      <c r="D45" s="92" t="s">
        <v>59</v>
      </c>
      <c r="E45" s="90">
        <f ca="1">B11</f>
        <v>8</v>
      </c>
      <c r="F45" s="90"/>
      <c r="G45" s="91"/>
    </row>
    <row r="46" spans="1:9" hidden="1" x14ac:dyDescent="0.25">
      <c r="D46" s="93" t="s">
        <v>61</v>
      </c>
      <c r="E46" s="90">
        <v>0.9</v>
      </c>
      <c r="F46" s="90"/>
      <c r="G46" s="91"/>
    </row>
    <row r="47" spans="1:9" hidden="1" x14ac:dyDescent="0.25">
      <c r="D47" s="93" t="s">
        <v>33</v>
      </c>
      <c r="E47" s="90">
        <v>0.1</v>
      </c>
      <c r="F47" s="90"/>
      <c r="G47" s="91"/>
    </row>
    <row r="48" spans="1:9" ht="13.8" hidden="1" thickBot="1" x14ac:dyDescent="0.3">
      <c r="D48" s="94" t="s">
        <v>7</v>
      </c>
      <c r="E48" s="18">
        <f>MAX(A33:A40)</f>
        <v>8</v>
      </c>
      <c r="F48" s="18"/>
      <c r="G48" s="19"/>
    </row>
    <row r="49" spans="1:2" hidden="1" x14ac:dyDescent="0.25"/>
    <row r="51" spans="1:2" x14ac:dyDescent="0.25">
      <c r="A51" s="16" t="s">
        <v>24</v>
      </c>
    </row>
    <row r="52" spans="1:2" ht="13.8" thickBot="1" x14ac:dyDescent="0.3"/>
    <row r="53" spans="1:2" x14ac:dyDescent="0.25">
      <c r="A53" s="39" t="s">
        <v>25</v>
      </c>
      <c r="B53" s="106">
        <v>2017</v>
      </c>
    </row>
    <row r="54" spans="1:2" ht="13.8" thickBot="1" x14ac:dyDescent="0.3">
      <c r="A54" s="42" t="s">
        <v>26</v>
      </c>
      <c r="B54" s="107" t="s">
        <v>86</v>
      </c>
    </row>
    <row r="55" spans="1:2" ht="13.8" thickBot="1" x14ac:dyDescent="0.3"/>
    <row r="56" spans="1:2" x14ac:dyDescent="0.25">
      <c r="A56" s="39" t="s">
        <v>27</v>
      </c>
      <c r="B56" s="41" t="s">
        <v>28</v>
      </c>
    </row>
    <row r="57" spans="1:2" x14ac:dyDescent="0.25">
      <c r="A57" s="40">
        <v>1</v>
      </c>
      <c r="B57" s="105" t="s">
        <v>65</v>
      </c>
    </row>
    <row r="58" spans="1:2" x14ac:dyDescent="0.25">
      <c r="A58" s="40">
        <f t="shared" ref="A58:A67" si="2">IF(B58="","",A57+1)</f>
        <v>2</v>
      </c>
      <c r="B58" s="105" t="s">
        <v>66</v>
      </c>
    </row>
    <row r="59" spans="1:2" x14ac:dyDescent="0.25">
      <c r="A59" s="40">
        <f t="shared" si="2"/>
        <v>3</v>
      </c>
      <c r="B59" s="126" t="s">
        <v>67</v>
      </c>
    </row>
    <row r="60" spans="1:2" x14ac:dyDescent="0.25">
      <c r="A60" s="40">
        <f t="shared" si="2"/>
        <v>4</v>
      </c>
      <c r="B60" s="105" t="s">
        <v>68</v>
      </c>
    </row>
    <row r="61" spans="1:2" x14ac:dyDescent="0.25">
      <c r="A61" s="40"/>
      <c r="B61" s="105"/>
    </row>
    <row r="62" spans="1:2" x14ac:dyDescent="0.25">
      <c r="A62" s="40"/>
      <c r="B62" s="105"/>
    </row>
    <row r="63" spans="1:2" x14ac:dyDescent="0.25">
      <c r="A63" s="40"/>
      <c r="B63" s="126"/>
    </row>
    <row r="64" spans="1:2" x14ac:dyDescent="0.25">
      <c r="A64" s="40" t="str">
        <f t="shared" si="2"/>
        <v/>
      </c>
      <c r="B64" s="105"/>
    </row>
    <row r="65" spans="1:2" x14ac:dyDescent="0.25">
      <c r="A65" s="40" t="str">
        <f t="shared" si="2"/>
        <v/>
      </c>
      <c r="B65" s="105"/>
    </row>
    <row r="66" spans="1:2" x14ac:dyDescent="0.25">
      <c r="A66" s="40" t="str">
        <f t="shared" si="2"/>
        <v/>
      </c>
      <c r="B66" s="105"/>
    </row>
    <row r="67" spans="1:2" x14ac:dyDescent="0.25">
      <c r="A67" s="40" t="str">
        <f t="shared" si="2"/>
        <v/>
      </c>
      <c r="B67" s="105"/>
    </row>
    <row r="68" spans="1:2" x14ac:dyDescent="0.25">
      <c r="A68" s="40" t="str">
        <f>IF(B68="","",A67+1)</f>
        <v/>
      </c>
      <c r="B68" s="105"/>
    </row>
    <row r="69" spans="1:2" x14ac:dyDescent="0.25">
      <c r="A69" s="40" t="str">
        <f t="shared" ref="A69:A86" si="3">IF(B69="","",A68+1)</f>
        <v/>
      </c>
      <c r="B69" s="105"/>
    </row>
    <row r="70" spans="1:2" x14ac:dyDescent="0.25">
      <c r="A70" s="40" t="str">
        <f t="shared" si="3"/>
        <v/>
      </c>
      <c r="B70" s="105"/>
    </row>
    <row r="71" spans="1:2" x14ac:dyDescent="0.25">
      <c r="A71" s="40" t="str">
        <f t="shared" si="3"/>
        <v/>
      </c>
      <c r="B71" s="105"/>
    </row>
    <row r="72" spans="1:2" x14ac:dyDescent="0.25">
      <c r="A72" s="40" t="str">
        <f t="shared" si="3"/>
        <v/>
      </c>
      <c r="B72" s="105"/>
    </row>
    <row r="73" spans="1:2" x14ac:dyDescent="0.25">
      <c r="A73" s="40" t="str">
        <f t="shared" si="3"/>
        <v/>
      </c>
      <c r="B73" s="105"/>
    </row>
    <row r="74" spans="1:2" x14ac:dyDescent="0.25">
      <c r="A74" s="40" t="str">
        <f t="shared" si="3"/>
        <v/>
      </c>
      <c r="B74" s="105"/>
    </row>
    <row r="75" spans="1:2" x14ac:dyDescent="0.25">
      <c r="A75" s="40" t="str">
        <f t="shared" si="3"/>
        <v/>
      </c>
      <c r="B75" s="105"/>
    </row>
    <row r="76" spans="1:2" x14ac:dyDescent="0.25">
      <c r="A76" s="40" t="str">
        <f t="shared" si="3"/>
        <v/>
      </c>
      <c r="B76" s="105"/>
    </row>
    <row r="77" spans="1:2" x14ac:dyDescent="0.25">
      <c r="A77" s="40" t="str">
        <f t="shared" si="3"/>
        <v/>
      </c>
      <c r="B77" s="105"/>
    </row>
    <row r="78" spans="1:2" x14ac:dyDescent="0.25">
      <c r="A78" s="40" t="str">
        <f t="shared" si="3"/>
        <v/>
      </c>
      <c r="B78" s="105"/>
    </row>
    <row r="79" spans="1:2" x14ac:dyDescent="0.25">
      <c r="A79" s="40" t="str">
        <f t="shared" si="3"/>
        <v/>
      </c>
      <c r="B79" s="105"/>
    </row>
    <row r="80" spans="1:2" x14ac:dyDescent="0.25">
      <c r="A80" s="40" t="str">
        <f t="shared" si="3"/>
        <v/>
      </c>
      <c r="B80" s="105"/>
    </row>
    <row r="81" spans="1:2" x14ac:dyDescent="0.25">
      <c r="A81" s="40" t="str">
        <f t="shared" si="3"/>
        <v/>
      </c>
      <c r="B81" s="105"/>
    </row>
    <row r="82" spans="1:2" x14ac:dyDescent="0.25">
      <c r="A82" s="40" t="str">
        <f t="shared" si="3"/>
        <v/>
      </c>
      <c r="B82" s="105"/>
    </row>
    <row r="83" spans="1:2" x14ac:dyDescent="0.25">
      <c r="A83" s="40" t="str">
        <f t="shared" si="3"/>
        <v/>
      </c>
      <c r="B83" s="105"/>
    </row>
    <row r="84" spans="1:2" x14ac:dyDescent="0.25">
      <c r="A84" s="40" t="str">
        <f t="shared" si="3"/>
        <v/>
      </c>
      <c r="B84" s="105"/>
    </row>
    <row r="85" spans="1:2" x14ac:dyDescent="0.25">
      <c r="A85" s="40" t="str">
        <f t="shared" si="3"/>
        <v/>
      </c>
      <c r="B85" s="105"/>
    </row>
    <row r="86" spans="1:2" ht="13.8" thickBot="1" x14ac:dyDescent="0.3">
      <c r="A86" s="40" t="str">
        <f t="shared" si="3"/>
        <v/>
      </c>
      <c r="B86" s="105"/>
    </row>
    <row r="87" spans="1:2" x14ac:dyDescent="0.25">
      <c r="A87" s="102"/>
      <c r="B87" s="103"/>
    </row>
    <row r="88" spans="1:2" x14ac:dyDescent="0.25">
      <c r="A88" s="104"/>
      <c r="B88" s="54"/>
    </row>
    <row r="89" spans="1:2" x14ac:dyDescent="0.25">
      <c r="A89" s="104"/>
      <c r="B89" s="54"/>
    </row>
    <row r="90" spans="1:2" x14ac:dyDescent="0.25">
      <c r="A90" s="104"/>
      <c r="B90" s="54"/>
    </row>
    <row r="91" spans="1:2" x14ac:dyDescent="0.25">
      <c r="A91" s="104"/>
      <c r="B91" s="54"/>
    </row>
    <row r="92" spans="1:2" x14ac:dyDescent="0.25">
      <c r="A92" s="104"/>
      <c r="B92" s="54"/>
    </row>
    <row r="93" spans="1:2" x14ac:dyDescent="0.25">
      <c r="A93" s="104"/>
      <c r="B93" s="54"/>
    </row>
  </sheetData>
  <protectedRanges>
    <protectedRange sqref="B33:I40" name="Plage2"/>
    <protectedRange sqref="B6" name="Plage1"/>
  </protectedRanges>
  <mergeCells count="9">
    <mergeCell ref="E3:G3"/>
    <mergeCell ref="C39:I39"/>
    <mergeCell ref="C40:I40"/>
    <mergeCell ref="C33:I33"/>
    <mergeCell ref="C34:I34"/>
    <mergeCell ref="C35:I35"/>
    <mergeCell ref="C36:I36"/>
    <mergeCell ref="C37:I37"/>
    <mergeCell ref="C38:I38"/>
  </mergeCells>
  <phoneticPr fontId="0" type="noConversion"/>
  <pageMargins left="0.75" right="0.75" top="1" bottom="1" header="0.4921259845" footer="0.492125984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X62"/>
  <sheetViews>
    <sheetView topLeftCell="A22" workbookViewId="0">
      <selection activeCell="E42" sqref="E42"/>
    </sheetView>
  </sheetViews>
  <sheetFormatPr baseColWidth="10" defaultColWidth="11.44140625" defaultRowHeight="13.2" x14ac:dyDescent="0.25"/>
  <cols>
    <col min="1" max="1" width="11.6640625" customWidth="1"/>
    <col min="2" max="2" width="9.6640625" hidden="1" customWidth="1"/>
    <col min="3" max="14" width="9.6640625" customWidth="1"/>
    <col min="15" max="17" width="11.44140625" hidden="1" customWidth="1"/>
    <col min="18" max="23" width="9.109375" customWidth="1"/>
    <col min="24" max="24" width="0" hidden="1" customWidth="1"/>
  </cols>
  <sheetData>
    <row r="1" spans="1:24" ht="17.399999999999999" x14ac:dyDescent="0.25">
      <c r="A1" s="160" t="str">
        <f>Params!A1</f>
        <v>GEL 500  - 2017</v>
      </c>
      <c r="B1" s="160"/>
      <c r="C1" s="160"/>
      <c r="D1" s="160"/>
      <c r="E1" s="160"/>
      <c r="F1" s="160"/>
      <c r="G1" s="160"/>
      <c r="H1" s="160"/>
      <c r="I1" s="160"/>
      <c r="J1" s="160"/>
      <c r="K1" s="14"/>
      <c r="L1" s="14"/>
      <c r="M1" s="14"/>
      <c r="N1" s="14"/>
    </row>
    <row r="2" spans="1:24" ht="17.399999999999999" x14ac:dyDescent="0.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</row>
    <row r="3" spans="1:24" ht="17.399999999999999" hidden="1" x14ac:dyDescent="0.25">
      <c r="A3" s="14"/>
      <c r="B3" s="14"/>
      <c r="C3" s="95">
        <f ca="1">C57</f>
        <v>1.016388888888889</v>
      </c>
      <c r="D3" s="95">
        <f t="shared" ref="D3:N3" ca="1" si="0">D57</f>
        <v>1.0202777777777778</v>
      </c>
      <c r="E3" s="95">
        <f t="shared" ca="1" si="0"/>
        <v>0.99027777777777781</v>
      </c>
      <c r="F3" s="95">
        <f t="shared" ca="1" si="0"/>
        <v>0.9802777777777778</v>
      </c>
      <c r="G3" s="95">
        <f t="shared" ca="1" si="0"/>
        <v>1.0186111111111111</v>
      </c>
      <c r="H3" s="95">
        <f t="shared" ca="1" si="0"/>
        <v>0.98694444444444451</v>
      </c>
      <c r="I3" s="95">
        <f t="shared" ca="1" si="0"/>
        <v>0.98194444444444451</v>
      </c>
      <c r="J3" s="95">
        <f t="shared" ca="1" si="0"/>
        <v>1.0052777777777777</v>
      </c>
      <c r="K3" s="95">
        <f t="shared" ca="1" si="0"/>
        <v>1.0202777777777778</v>
      </c>
      <c r="L3" s="95"/>
      <c r="M3" s="95"/>
      <c r="N3" s="95">
        <f t="shared" ca="1" si="0"/>
        <v>1.0202777777777778</v>
      </c>
    </row>
    <row r="4" spans="1:24" x14ac:dyDescent="0.25">
      <c r="A4" s="166" t="s">
        <v>8</v>
      </c>
      <c r="B4" s="166"/>
      <c r="C4" s="166"/>
      <c r="D4" s="166"/>
      <c r="E4" s="166"/>
      <c r="F4" s="166"/>
      <c r="G4" s="161" t="str">
        <f>CONCATENATE(Params!B8, " - ", Params!B7)</f>
        <v>H2017.4 - P4</v>
      </c>
      <c r="H4" s="161"/>
      <c r="I4" s="161"/>
      <c r="J4" s="161"/>
      <c r="K4" s="68"/>
      <c r="L4" s="68"/>
      <c r="M4" s="68"/>
      <c r="N4" s="68"/>
      <c r="U4" s="4"/>
      <c r="V4" s="4"/>
      <c r="X4">
        <f>IF(U4=0,0,1)</f>
        <v>0</v>
      </c>
    </row>
    <row r="5" spans="1:24" x14ac:dyDescent="0.25">
      <c r="A5" s="165" t="s">
        <v>9</v>
      </c>
      <c r="B5" s="165"/>
      <c r="C5" s="165"/>
      <c r="D5" s="165"/>
      <c r="E5" s="165"/>
      <c r="F5" s="165"/>
      <c r="G5" s="46">
        <f ca="1">Params!B11</f>
        <v>8</v>
      </c>
      <c r="H5" s="6"/>
      <c r="I5" s="6"/>
      <c r="J5" s="6"/>
      <c r="K5" s="6"/>
      <c r="L5" s="6"/>
      <c r="M5" s="6"/>
      <c r="N5" s="6"/>
      <c r="X5">
        <f>IF(U5=0,0,1)</f>
        <v>0</v>
      </c>
    </row>
    <row r="6" spans="1:24" x14ac:dyDescent="0.25">
      <c r="A6" s="5"/>
      <c r="B6" s="5"/>
      <c r="C6" s="5"/>
      <c r="D6" s="5"/>
      <c r="E6" s="5"/>
      <c r="F6" s="6"/>
      <c r="G6" s="6"/>
      <c r="H6" s="6"/>
      <c r="I6" s="6"/>
      <c r="J6" s="6"/>
      <c r="K6" s="6"/>
      <c r="L6" s="6"/>
      <c r="M6" s="6"/>
      <c r="N6" s="6"/>
    </row>
    <row r="7" spans="1:24" x14ac:dyDescent="0.25">
      <c r="A7" s="5"/>
      <c r="B7" s="5"/>
      <c r="C7" s="49" t="s">
        <v>35</v>
      </c>
      <c r="D7" s="5"/>
      <c r="E7" s="5"/>
      <c r="F7" s="71">
        <f ca="1">MID(CELL("filename",A4),FIND("]",CELL("filename",A4))+1,255)*1</f>
        <v>8</v>
      </c>
      <c r="G7" s="6"/>
      <c r="H7" s="6"/>
      <c r="I7" s="6"/>
      <c r="J7" s="6"/>
      <c r="K7" s="6"/>
      <c r="L7" s="6"/>
      <c r="M7" s="6"/>
      <c r="N7" s="6"/>
    </row>
    <row r="8" spans="1:24" ht="15" customHeight="1" x14ac:dyDescent="0.25">
      <c r="A8" s="5"/>
      <c r="B8" s="6"/>
      <c r="C8" s="6" t="s">
        <v>34</v>
      </c>
      <c r="D8" s="7"/>
      <c r="E8" s="162" t="str">
        <f ca="1">VLOOKUP(F7,Params!$A$19:$C$30,2,0)</f>
        <v xml:space="preserve"> Alexandre</v>
      </c>
      <c r="F8" s="162"/>
      <c r="G8" s="162"/>
      <c r="H8" s="163" t="str">
        <f ca="1">VLOOKUP(F7,Params!$A$19:$C$30,3,0)</f>
        <v>Thibeault</v>
      </c>
      <c r="I8" s="164"/>
      <c r="J8" s="164"/>
      <c r="K8" s="51"/>
      <c r="L8" s="51"/>
      <c r="M8" s="51"/>
      <c r="N8" s="51"/>
      <c r="P8">
        <f ca="1">n</f>
        <v>8</v>
      </c>
      <c r="X8">
        <f>IF(U8=0,0,1)</f>
        <v>0</v>
      </c>
    </row>
    <row r="9" spans="1:24" ht="15" customHeight="1" x14ac:dyDescent="0.25">
      <c r="A9" s="5"/>
      <c r="B9" s="6"/>
      <c r="C9" s="6"/>
      <c r="D9" s="7"/>
      <c r="E9" s="11"/>
      <c r="F9" s="11"/>
      <c r="G9" s="11"/>
      <c r="H9" s="50"/>
      <c r="I9" s="51"/>
      <c r="J9" s="51"/>
      <c r="K9" s="51"/>
      <c r="L9" s="51"/>
      <c r="M9" s="51"/>
      <c r="N9" s="51"/>
    </row>
    <row r="10" spans="1:24" ht="15" customHeight="1" x14ac:dyDescent="0.25">
      <c r="A10" s="5" t="s">
        <v>10</v>
      </c>
      <c r="B10" s="6"/>
      <c r="C10" s="157" t="s">
        <v>13</v>
      </c>
      <c r="D10" s="157"/>
      <c r="E10" s="157"/>
      <c r="F10" s="157"/>
      <c r="G10" s="157"/>
      <c r="H10" s="157"/>
      <c r="I10" s="157"/>
      <c r="J10" s="157"/>
      <c r="K10" s="7"/>
      <c r="L10" s="7"/>
      <c r="M10" s="7"/>
      <c r="N10" s="7"/>
    </row>
    <row r="11" spans="1:24" ht="15" customHeight="1" x14ac:dyDescent="0.25">
      <c r="A11" s="5"/>
      <c r="B11" s="6"/>
      <c r="C11" s="155" t="s">
        <v>29</v>
      </c>
      <c r="D11" s="156"/>
      <c r="E11" s="156"/>
      <c r="F11" s="156"/>
      <c r="G11" s="156"/>
      <c r="H11" s="156"/>
      <c r="I11" s="156"/>
      <c r="J11" s="156"/>
      <c r="K11" s="69"/>
      <c r="L11" s="69"/>
      <c r="M11" s="69"/>
      <c r="N11" s="69"/>
    </row>
    <row r="12" spans="1:24" ht="15" customHeight="1" x14ac:dyDescent="0.25">
      <c r="A12" s="5"/>
      <c r="B12" s="6"/>
      <c r="C12" s="155" t="s">
        <v>30</v>
      </c>
      <c r="D12" s="156"/>
      <c r="E12" s="156"/>
      <c r="F12" s="156"/>
      <c r="G12" s="156"/>
      <c r="H12" s="156"/>
      <c r="I12" s="156"/>
      <c r="J12" s="156"/>
      <c r="K12" s="69"/>
      <c r="L12" s="69"/>
      <c r="M12" s="69"/>
      <c r="N12" s="69"/>
    </row>
    <row r="13" spans="1:24" ht="15" customHeight="1" x14ac:dyDescent="0.25">
      <c r="A13" s="5"/>
      <c r="B13" s="6"/>
      <c r="C13" s="155" t="s">
        <v>31</v>
      </c>
      <c r="D13" s="156"/>
      <c r="E13" s="156"/>
      <c r="F13" s="156"/>
      <c r="G13" s="156"/>
      <c r="H13" s="156"/>
      <c r="I13" s="156"/>
      <c r="J13" s="156"/>
      <c r="K13" s="69"/>
      <c r="L13" s="69"/>
      <c r="M13" s="69"/>
      <c r="N13" s="69"/>
    </row>
    <row r="14" spans="1:24" ht="15" customHeight="1" x14ac:dyDescent="0.25">
      <c r="A14" s="5" t="s">
        <v>11</v>
      </c>
      <c r="B14" s="6"/>
      <c r="C14" s="157" t="s">
        <v>14</v>
      </c>
      <c r="D14" s="157"/>
      <c r="E14" s="157"/>
      <c r="F14" s="157"/>
      <c r="G14" s="157"/>
      <c r="H14" s="157"/>
      <c r="I14" s="157"/>
      <c r="J14" s="157"/>
      <c r="K14" s="7"/>
      <c r="L14" s="7"/>
      <c r="M14" s="7"/>
      <c r="N14" s="7"/>
    </row>
    <row r="15" spans="1:24" ht="44.1" customHeight="1" x14ac:dyDescent="0.25">
      <c r="A15" s="5" t="s">
        <v>12</v>
      </c>
      <c r="B15" s="6"/>
      <c r="C15" s="157" t="s">
        <v>55</v>
      </c>
      <c r="D15" s="157"/>
      <c r="E15" s="157"/>
      <c r="F15" s="157"/>
      <c r="G15" s="157"/>
      <c r="H15" s="157"/>
      <c r="I15" s="157"/>
      <c r="J15" s="157"/>
      <c r="K15" s="7"/>
      <c r="L15" s="7"/>
      <c r="M15" s="7"/>
      <c r="N15" s="7"/>
    </row>
    <row r="16" spans="1:24" ht="44.1" hidden="1" customHeight="1" x14ac:dyDescent="0.25">
      <c r="A16" s="5"/>
      <c r="B16" s="6"/>
      <c r="C16" s="7">
        <f ca="1">F7</f>
        <v>8</v>
      </c>
      <c r="D16" s="7">
        <f ca="1">IF(C17&lt;$F$7,C17,D17)</f>
        <v>1</v>
      </c>
      <c r="E16" s="7">
        <f t="shared" ref="E16:N16" ca="1" si="1">IF(D17&lt;$F$7,D17,E17)</f>
        <v>2</v>
      </c>
      <c r="F16" s="7">
        <f t="shared" ca="1" si="1"/>
        <v>3</v>
      </c>
      <c r="G16" s="7">
        <f t="shared" ca="1" si="1"/>
        <v>4</v>
      </c>
      <c r="H16" s="7">
        <f t="shared" ca="1" si="1"/>
        <v>5</v>
      </c>
      <c r="I16" s="7">
        <f t="shared" ca="1" si="1"/>
        <v>6</v>
      </c>
      <c r="J16" s="7">
        <f t="shared" ca="1" si="1"/>
        <v>7</v>
      </c>
      <c r="K16" s="7">
        <f t="shared" ca="1" si="1"/>
        <v>9</v>
      </c>
      <c r="L16" s="7">
        <f t="shared" ca="1" si="1"/>
        <v>10</v>
      </c>
      <c r="M16" s="7">
        <f t="shared" ca="1" si="1"/>
        <v>11</v>
      </c>
      <c r="N16" s="7">
        <f t="shared" ca="1" si="1"/>
        <v>12</v>
      </c>
    </row>
    <row r="17" spans="1:24" ht="44.1" hidden="1" customHeight="1" x14ac:dyDescent="0.25">
      <c r="A17" s="5"/>
      <c r="B17" s="6"/>
      <c r="C17" s="7">
        <v>1</v>
      </c>
      <c r="D17" s="7">
        <f t="shared" ref="D17:N17" si="2">C17+1</f>
        <v>2</v>
      </c>
      <c r="E17" s="7">
        <f t="shared" si="2"/>
        <v>3</v>
      </c>
      <c r="F17" s="7">
        <f t="shared" si="2"/>
        <v>4</v>
      </c>
      <c r="G17" s="7">
        <f t="shared" si="2"/>
        <v>5</v>
      </c>
      <c r="H17" s="7">
        <f t="shared" si="2"/>
        <v>6</v>
      </c>
      <c r="I17" s="7">
        <f t="shared" si="2"/>
        <v>7</v>
      </c>
      <c r="J17" s="7">
        <f t="shared" si="2"/>
        <v>8</v>
      </c>
      <c r="K17" s="7">
        <f t="shared" si="2"/>
        <v>9</v>
      </c>
      <c r="L17" s="7">
        <f t="shared" si="2"/>
        <v>10</v>
      </c>
      <c r="M17" s="7">
        <f t="shared" si="2"/>
        <v>11</v>
      </c>
      <c r="N17" s="7">
        <f t="shared" si="2"/>
        <v>12</v>
      </c>
    </row>
    <row r="18" spans="1:24" x14ac:dyDescent="0.25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1" t="s">
        <v>4</v>
      </c>
      <c r="P18" s="1" t="s">
        <v>32</v>
      </c>
      <c r="Q18" s="1" t="s">
        <v>33</v>
      </c>
    </row>
    <row r="19" spans="1:24" ht="125.1" customHeight="1" x14ac:dyDescent="0.25">
      <c r="A19" s="6"/>
      <c r="B19" s="6"/>
      <c r="C19" s="47" t="str">
        <f ca="1">CONCATENATE(" ",VLOOKUP(C16,Params!$A$19:$C$30,3,0))</f>
        <v xml:space="preserve"> Thibeault</v>
      </c>
      <c r="D19" s="15" t="str">
        <f ca="1">CONCATENATE(" ",VLOOKUP(D16,Params!$A$19:$C$30,3,0))</f>
        <v xml:space="preserve"> Anillo</v>
      </c>
      <c r="E19" s="15" t="str">
        <f ca="1">CONCATENATE(" ",VLOOKUP(E16,Params!$A$19:$C$30,3,0))</f>
        <v xml:space="preserve"> Bardier</v>
      </c>
      <c r="F19" s="15" t="str">
        <f ca="1">CONCATENATE(" ",VLOOKUP(F16,Params!$A$19:$C$30,3,0))</f>
        <v xml:space="preserve"> Berthelot</v>
      </c>
      <c r="G19" s="15" t="str">
        <f ca="1">CONCATENATE(" ",VLOOKUP(G16,Params!$A$19:$C$30,3,0))</f>
        <v xml:space="preserve"> Crête</v>
      </c>
      <c r="H19" s="15" t="str">
        <f ca="1">CONCATENATE(" ",VLOOKUP(H16,Params!$A$19:$C$30,3,0))</f>
        <v xml:space="preserve"> Girard</v>
      </c>
      <c r="I19" s="15" t="str">
        <f ca="1">CONCATENATE(" ",VLOOKUP(I16,Params!$A$19:$C$30,3,0))</f>
        <v xml:space="preserve"> Guay</v>
      </c>
      <c r="J19" s="15" t="str">
        <f ca="1">CONCATENATE(" ",VLOOKUP(J16,Params!$A$19:$C$30,3,0))</f>
        <v xml:space="preserve"> Guilmain</v>
      </c>
      <c r="K19" s="15" t="str">
        <f ca="1">CONCATENATE(" ",VLOOKUP(K16,Params!$A$19:$C$30,3,0))</f>
        <v xml:space="preserve"> </v>
      </c>
      <c r="L19" s="15" t="str">
        <f ca="1">CONCATENATE(" ",VLOOKUP(L16,Params!$A$19:$C$30,3,0))</f>
        <v xml:space="preserve"> </v>
      </c>
      <c r="M19" s="15" t="str">
        <f ca="1">CONCATENATE(" ",VLOOKUP(M16,Params!$A$19:$C$30,3,0))</f>
        <v xml:space="preserve"> </v>
      </c>
      <c r="N19" s="15" t="str">
        <f ca="1">CONCATENATE(" ",VLOOKUP(N16,Params!$A$19:$C$30,3,0))</f>
        <v xml:space="preserve"> </v>
      </c>
      <c r="X19">
        <f>IF(U10=0,0,1)</f>
        <v>0</v>
      </c>
    </row>
    <row r="20" spans="1:24" ht="99.9" customHeight="1" x14ac:dyDescent="0.25">
      <c r="A20" s="6"/>
      <c r="B20" s="6" t="s">
        <v>6</v>
      </c>
      <c r="C20" s="47" t="str">
        <f ca="1">CONCATENATE(" ",VLOOKUP(C16,Params!$A$19:$C$30,2,0))</f>
        <v xml:space="preserve">  Alexandre</v>
      </c>
      <c r="D20" s="15" t="str">
        <f ca="1">CONCATENATE(" ",VLOOKUP(D16,Params!$A$19:$C$30,2,0))</f>
        <v xml:space="preserve">  Luis Felipe</v>
      </c>
      <c r="E20" s="15" t="str">
        <f ca="1">CONCATENATE(" ",VLOOKUP(E16,Params!$A$19:$C$30,2,0))</f>
        <v xml:space="preserve">  Louis-Philippe</v>
      </c>
      <c r="F20" s="15" t="str">
        <f ca="1">CONCATENATE(" ",VLOOKUP(F16,Params!$A$19:$C$30,2,0))</f>
        <v xml:space="preserve">  Frédéric</v>
      </c>
      <c r="G20" s="15" t="str">
        <f ca="1">CONCATENATE(" ",VLOOKUP(G16,Params!$A$19:$C$30,2,0))</f>
        <v xml:space="preserve">  Jean-Nicolas</v>
      </c>
      <c r="H20" s="15" t="str">
        <f ca="1">CONCATENATE(" ",VLOOKUP(H16,Params!$A$19:$C$30,2,0))</f>
        <v xml:space="preserve">  Alexandre</v>
      </c>
      <c r="I20" s="15" t="str">
        <f ca="1">CONCATENATE(" ",VLOOKUP(I16,Params!$A$19:$C$30,2,0))</f>
        <v xml:space="preserve">  Alexandre</v>
      </c>
      <c r="J20" s="15" t="str">
        <f ca="1">CONCATENATE(" ",VLOOKUP(J16,Params!$A$19:$C$30,2,0))</f>
        <v xml:space="preserve">  Gabriel</v>
      </c>
      <c r="K20" s="15" t="str">
        <f ca="1">CONCATENATE(" ",VLOOKUP(K16,Params!$A$19:$C$30,2,0))</f>
        <v xml:space="preserve"> </v>
      </c>
      <c r="L20" s="15" t="str">
        <f ca="1">CONCATENATE(" ",VLOOKUP(L16,Params!$A$19:$C$30,2,0))</f>
        <v xml:space="preserve"> </v>
      </c>
      <c r="M20" s="15" t="str">
        <f ca="1">CONCATENATE(" ",VLOOKUP(M16,Params!$A$19:$C$30,2,0))</f>
        <v xml:space="preserve"> </v>
      </c>
      <c r="N20" s="15" t="str">
        <f ca="1">CONCATENATE(" ",VLOOKUP(N16,Params!$A$19:$C$30,2,0))</f>
        <v xml:space="preserve"> </v>
      </c>
      <c r="X20">
        <f>IF(V20=0,0,1)</f>
        <v>0</v>
      </c>
    </row>
    <row r="21" spans="1:24" ht="30" customHeight="1" x14ac:dyDescent="0.25">
      <c r="A21" s="70" t="str">
        <f>CONCATENATE(B21,"-")</f>
        <v>1-</v>
      </c>
      <c r="B21" s="6">
        <v>1</v>
      </c>
      <c r="C21" s="153" t="str">
        <f ca="1">OFFSET(Params!B$32,B21,0,1,1)</f>
        <v>Initiative :</v>
      </c>
      <c r="D21" s="154"/>
      <c r="E21" s="158" t="str">
        <f ca="1">OFFSET(Params!C$32,B21,0,1,1)</f>
        <v>Proposer, entreprendre ou organiser des actions en vue de contribuer à l'avancement du projet.</v>
      </c>
      <c r="F21" s="158"/>
      <c r="G21" s="158"/>
      <c r="H21" s="158"/>
      <c r="I21" s="158"/>
      <c r="J21" s="158"/>
      <c r="K21" s="145"/>
      <c r="L21" s="145"/>
      <c r="M21" s="145"/>
      <c r="N21" s="159"/>
      <c r="O21" s="1"/>
      <c r="P21" s="1"/>
      <c r="Q21" s="1"/>
      <c r="X21">
        <f>IF(V21=0,0,1)</f>
        <v>0</v>
      </c>
    </row>
    <row r="22" spans="1:24" ht="15" customHeight="1" x14ac:dyDescent="0.25">
      <c r="A22" s="5"/>
      <c r="B22" s="6">
        <v>1</v>
      </c>
      <c r="C22" s="48"/>
      <c r="D22" s="52" t="s">
        <v>4</v>
      </c>
      <c r="E22" s="52" t="s">
        <v>32</v>
      </c>
      <c r="F22" s="52" t="s">
        <v>33</v>
      </c>
      <c r="G22" s="52" t="s">
        <v>4</v>
      </c>
      <c r="H22" s="52" t="s">
        <v>32</v>
      </c>
      <c r="I22" s="52" t="s">
        <v>4</v>
      </c>
      <c r="J22" s="52" t="s">
        <v>32</v>
      </c>
      <c r="K22" s="52" t="s">
        <v>4</v>
      </c>
      <c r="L22" s="52" t="s">
        <v>4</v>
      </c>
      <c r="M22" s="52" t="s">
        <v>4</v>
      </c>
      <c r="N22" s="52" t="s">
        <v>4</v>
      </c>
      <c r="O22" s="1">
        <f ca="1">COUNTIF(OFFSET($C22,0,0,1,n),O$18)</f>
        <v>3</v>
      </c>
      <c r="P22" s="1">
        <f ca="1">COUNTIF(OFFSET($C22,0,0,1,n),P$18)</f>
        <v>3</v>
      </c>
      <c r="Q22" s="1">
        <f ca="1">COUNTIF(OFFSET($C22,0,0,1,n),Q$18)</f>
        <v>1</v>
      </c>
    </row>
    <row r="23" spans="1:24" hidden="1" x14ac:dyDescent="0.25">
      <c r="A23" s="5"/>
      <c r="B23" s="6"/>
      <c r="C23" s="8">
        <f ca="1">IF(O22&lt;&gt;0,1,IF(AND(P22=0),2,IF(AND(Q22=0),0,1)))</f>
        <v>1</v>
      </c>
      <c r="D23" s="8">
        <f t="shared" ref="D23:N23" si="3">IF(D22="p",2,IF(D22="e",1,IF(D22="m",0)))</f>
        <v>1</v>
      </c>
      <c r="E23" s="8">
        <f t="shared" si="3"/>
        <v>2</v>
      </c>
      <c r="F23" s="8">
        <f t="shared" si="3"/>
        <v>0</v>
      </c>
      <c r="G23" s="8">
        <f t="shared" si="3"/>
        <v>1</v>
      </c>
      <c r="H23" s="8">
        <f t="shared" si="3"/>
        <v>2</v>
      </c>
      <c r="I23" s="8">
        <f t="shared" si="3"/>
        <v>1</v>
      </c>
      <c r="J23" s="116">
        <f t="shared" si="3"/>
        <v>2</v>
      </c>
      <c r="K23" s="120">
        <f t="shared" si="3"/>
        <v>1</v>
      </c>
      <c r="L23" s="120">
        <f t="shared" si="3"/>
        <v>1</v>
      </c>
      <c r="M23" s="120">
        <f t="shared" si="3"/>
        <v>1</v>
      </c>
      <c r="N23" s="117">
        <f t="shared" si="3"/>
        <v>1</v>
      </c>
      <c r="R23">
        <f ca="1">SUM(OFFSET($C23,0,0,1,n))</f>
        <v>10</v>
      </c>
    </row>
    <row r="24" spans="1:24" hidden="1" x14ac:dyDescent="0.25">
      <c r="A24" s="5"/>
      <c r="B24" s="6"/>
      <c r="C24" s="9">
        <f t="shared" ref="C24:N24" ca="1" si="4">+C23*n/$R23*$B22</f>
        <v>0.8</v>
      </c>
      <c r="D24" s="9">
        <f t="shared" ca="1" si="4"/>
        <v>0.8</v>
      </c>
      <c r="E24" s="9">
        <f t="shared" ca="1" si="4"/>
        <v>1.6</v>
      </c>
      <c r="F24" s="9">
        <f t="shared" ca="1" si="4"/>
        <v>0</v>
      </c>
      <c r="G24" s="9">
        <f t="shared" ca="1" si="4"/>
        <v>0.8</v>
      </c>
      <c r="H24" s="9">
        <f t="shared" ca="1" si="4"/>
        <v>1.6</v>
      </c>
      <c r="I24" s="9">
        <f t="shared" ca="1" si="4"/>
        <v>0.8</v>
      </c>
      <c r="J24" s="118">
        <f t="shared" ca="1" si="4"/>
        <v>1.6</v>
      </c>
      <c r="K24" s="121">
        <f t="shared" ca="1" si="4"/>
        <v>0.8</v>
      </c>
      <c r="L24" s="121">
        <f t="shared" ca="1" si="4"/>
        <v>0.8</v>
      </c>
      <c r="M24" s="121">
        <f t="shared" ca="1" si="4"/>
        <v>0.8</v>
      </c>
      <c r="N24" s="119">
        <f t="shared" ca="1" si="4"/>
        <v>0.8</v>
      </c>
      <c r="S24" s="2">
        <f ca="1">SUM(OFFSET(C24,0,0,1,n))-n*B22</f>
        <v>0</v>
      </c>
    </row>
    <row r="25" spans="1:24" ht="30" customHeight="1" x14ac:dyDescent="0.25">
      <c r="A25" s="70" t="str">
        <f>CONCATENATE(B25,"-")</f>
        <v>2-</v>
      </c>
      <c r="B25" s="6">
        <f>B21+1</f>
        <v>2</v>
      </c>
      <c r="C25" s="153" t="str">
        <f ca="1">OFFSET(Params!B$32,B25,0,1,1)</f>
        <v xml:space="preserve">Créativité : </v>
      </c>
      <c r="D25" s="154"/>
      <c r="E25" s="158" t="str">
        <f ca="1">OFFSET(Params!C$32,B25,0,1,1)</f>
        <v>Manifester de la créativité dans la recherche de solutions tout en favorisant un climat propice à la créativité.</v>
      </c>
      <c r="F25" s="158"/>
      <c r="G25" s="158"/>
      <c r="H25" s="158"/>
      <c r="I25" s="158"/>
      <c r="J25" s="158"/>
      <c r="K25" s="145"/>
      <c r="L25" s="145"/>
      <c r="M25" s="145"/>
      <c r="N25" s="159"/>
      <c r="S25" s="2"/>
    </row>
    <row r="26" spans="1:24" ht="15" customHeight="1" x14ac:dyDescent="0.25">
      <c r="A26" s="5"/>
      <c r="B26" s="6">
        <v>1</v>
      </c>
      <c r="C26" s="48"/>
      <c r="D26" s="52" t="s">
        <v>33</v>
      </c>
      <c r="E26" s="52" t="s">
        <v>33</v>
      </c>
      <c r="F26" s="52" t="s">
        <v>4</v>
      </c>
      <c r="G26" s="52" t="s">
        <v>33</v>
      </c>
      <c r="H26" s="52" t="s">
        <v>33</v>
      </c>
      <c r="I26" s="52" t="s">
        <v>4</v>
      </c>
      <c r="J26" s="52" t="s">
        <v>33</v>
      </c>
      <c r="K26" s="52" t="s">
        <v>4</v>
      </c>
      <c r="L26" s="52" t="s">
        <v>4</v>
      </c>
      <c r="M26" s="52" t="s">
        <v>4</v>
      </c>
      <c r="N26" s="52" t="s">
        <v>4</v>
      </c>
      <c r="O26" s="1">
        <f ca="1">COUNTIF(OFFSET($C26,0,0,1,n),O$18)</f>
        <v>2</v>
      </c>
      <c r="P26" s="1">
        <f ca="1">COUNTIF(OFFSET($C26,0,0,1,n),P$18)</f>
        <v>0</v>
      </c>
      <c r="Q26" s="1">
        <f ca="1">COUNTIF(OFFSET($C26,0,0,1,n),Q$18)</f>
        <v>5</v>
      </c>
    </row>
    <row r="27" spans="1:24" hidden="1" x14ac:dyDescent="0.25">
      <c r="A27" s="5"/>
      <c r="B27" s="6"/>
      <c r="C27" s="8">
        <f ca="1">IF(O26&lt;&gt;0,1,IF(AND(P26=0),2,IF(AND(Q26=0),0,1)))</f>
        <v>1</v>
      </c>
      <c r="D27" s="8">
        <f t="shared" ref="D27:N27" si="5">IF(D26="p",2,IF(D26="e",1,IF(D26="m",0)))</f>
        <v>0</v>
      </c>
      <c r="E27" s="8">
        <f t="shared" si="5"/>
        <v>0</v>
      </c>
      <c r="F27" s="8">
        <f t="shared" si="5"/>
        <v>1</v>
      </c>
      <c r="G27" s="8">
        <f t="shared" si="5"/>
        <v>0</v>
      </c>
      <c r="H27" s="8">
        <f t="shared" si="5"/>
        <v>0</v>
      </c>
      <c r="I27" s="8">
        <f t="shared" si="5"/>
        <v>1</v>
      </c>
      <c r="J27" s="116">
        <f t="shared" si="5"/>
        <v>0</v>
      </c>
      <c r="K27" s="120">
        <f t="shared" si="5"/>
        <v>1</v>
      </c>
      <c r="L27" s="120">
        <f t="shared" si="5"/>
        <v>1</v>
      </c>
      <c r="M27" s="120">
        <f t="shared" si="5"/>
        <v>1</v>
      </c>
      <c r="N27" s="117">
        <f t="shared" si="5"/>
        <v>1</v>
      </c>
      <c r="R27">
        <f ca="1">SUM(OFFSET($C27,0,0,1,n))</f>
        <v>3</v>
      </c>
    </row>
    <row r="28" spans="1:24" hidden="1" x14ac:dyDescent="0.25">
      <c r="A28" s="5"/>
      <c r="B28" s="6"/>
      <c r="C28" s="9">
        <f t="shared" ref="C28:N28" ca="1" si="6">+C27*n/$R27*$B26</f>
        <v>2.6666666666666665</v>
      </c>
      <c r="D28" s="9">
        <f t="shared" ca="1" si="6"/>
        <v>0</v>
      </c>
      <c r="E28" s="9">
        <f t="shared" ca="1" si="6"/>
        <v>0</v>
      </c>
      <c r="F28" s="9">
        <f t="shared" ca="1" si="6"/>
        <v>2.6666666666666665</v>
      </c>
      <c r="G28" s="9">
        <f t="shared" ca="1" si="6"/>
        <v>0</v>
      </c>
      <c r="H28" s="9">
        <f t="shared" ca="1" si="6"/>
        <v>0</v>
      </c>
      <c r="I28" s="9">
        <f t="shared" ca="1" si="6"/>
        <v>2.6666666666666665</v>
      </c>
      <c r="J28" s="118">
        <f t="shared" ca="1" si="6"/>
        <v>0</v>
      </c>
      <c r="K28" s="121">
        <f t="shared" ca="1" si="6"/>
        <v>2.6666666666666665</v>
      </c>
      <c r="L28" s="121">
        <f t="shared" ca="1" si="6"/>
        <v>2.6666666666666665</v>
      </c>
      <c r="M28" s="121">
        <f t="shared" ca="1" si="6"/>
        <v>2.6666666666666665</v>
      </c>
      <c r="N28" s="119">
        <f t="shared" ca="1" si="6"/>
        <v>2.6666666666666665</v>
      </c>
      <c r="S28" s="2">
        <f ca="1">SUM(OFFSET(C28,0,0,1,n))-n*B26</f>
        <v>0</v>
      </c>
    </row>
    <row r="29" spans="1:24" ht="30" customHeight="1" x14ac:dyDescent="0.25">
      <c r="A29" s="70" t="str">
        <f>CONCATENATE(B29,"-")</f>
        <v>3-</v>
      </c>
      <c r="B29" s="6">
        <f>B25+1</f>
        <v>3</v>
      </c>
      <c r="C29" s="153" t="str">
        <f ca="1">OFFSET(Params!B$32,B29,0,1,1)</f>
        <v xml:space="preserve">Persévérance : </v>
      </c>
      <c r="D29" s="154"/>
      <c r="E29" s="158" t="str">
        <f ca="1">OFFSET(Params!C$32,B29,0,1,1)</f>
        <v>Fournir les efforts nécessaires et les renouveler en vue d'atteindre les buts fixés par l'équipe.</v>
      </c>
      <c r="F29" s="158"/>
      <c r="G29" s="158"/>
      <c r="H29" s="158"/>
      <c r="I29" s="158"/>
      <c r="J29" s="158"/>
      <c r="K29" s="145"/>
      <c r="L29" s="145"/>
      <c r="M29" s="145"/>
      <c r="N29" s="159"/>
      <c r="S29" s="2"/>
    </row>
    <row r="30" spans="1:24" ht="15" customHeight="1" x14ac:dyDescent="0.25">
      <c r="A30" s="5"/>
      <c r="B30" s="6">
        <v>1</v>
      </c>
      <c r="C30" s="48"/>
      <c r="D30" s="52" t="s">
        <v>4</v>
      </c>
      <c r="E30" s="52" t="s">
        <v>4</v>
      </c>
      <c r="F30" s="52" t="s">
        <v>4</v>
      </c>
      <c r="G30" s="52" t="s">
        <v>4</v>
      </c>
      <c r="H30" s="52" t="s">
        <v>4</v>
      </c>
      <c r="I30" s="52" t="s">
        <v>4</v>
      </c>
      <c r="J30" s="52" t="s">
        <v>32</v>
      </c>
      <c r="K30" s="52" t="s">
        <v>4</v>
      </c>
      <c r="L30" s="52" t="s">
        <v>4</v>
      </c>
      <c r="M30" s="52" t="s">
        <v>4</v>
      </c>
      <c r="N30" s="52" t="s">
        <v>4</v>
      </c>
      <c r="O30" s="1">
        <f ca="1">COUNTIF(OFFSET($C30,0,0,1,n),O$18)</f>
        <v>6</v>
      </c>
      <c r="P30" s="1">
        <f ca="1">COUNTIF(OFFSET($C30,0,0,1,n),P$18)</f>
        <v>1</v>
      </c>
      <c r="Q30" s="1">
        <f ca="1">COUNTIF(OFFSET($C30,0,0,1,n),Q$18)</f>
        <v>0</v>
      </c>
    </row>
    <row r="31" spans="1:24" hidden="1" x14ac:dyDescent="0.25">
      <c r="A31" s="5"/>
      <c r="B31" s="6"/>
      <c r="C31" s="8">
        <f ca="1">IF(O30&lt;&gt;0,1,IF(AND(P30=0),2,IF(AND(Q30=0),0,1)))</f>
        <v>1</v>
      </c>
      <c r="D31" s="8">
        <f t="shared" ref="D31:N31" si="7">IF(D30="p",2,IF(D30="e",1,IF(D30="m",0)))</f>
        <v>1</v>
      </c>
      <c r="E31" s="8">
        <f t="shared" si="7"/>
        <v>1</v>
      </c>
      <c r="F31" s="8">
        <f t="shared" si="7"/>
        <v>1</v>
      </c>
      <c r="G31" s="8">
        <f t="shared" si="7"/>
        <v>1</v>
      </c>
      <c r="H31" s="8">
        <f t="shared" si="7"/>
        <v>1</v>
      </c>
      <c r="I31" s="8">
        <f t="shared" si="7"/>
        <v>1</v>
      </c>
      <c r="J31" s="116">
        <f t="shared" si="7"/>
        <v>2</v>
      </c>
      <c r="K31" s="120">
        <f t="shared" si="7"/>
        <v>1</v>
      </c>
      <c r="L31" s="120">
        <f t="shared" si="7"/>
        <v>1</v>
      </c>
      <c r="M31" s="120">
        <f t="shared" si="7"/>
        <v>1</v>
      </c>
      <c r="N31" s="117">
        <f t="shared" si="7"/>
        <v>1</v>
      </c>
      <c r="R31">
        <f ca="1">SUM(OFFSET($C31,0,0,1,n))</f>
        <v>9</v>
      </c>
    </row>
    <row r="32" spans="1:24" hidden="1" x14ac:dyDescent="0.25">
      <c r="A32" s="5"/>
      <c r="B32" s="6"/>
      <c r="C32" s="9">
        <f t="shared" ref="C32:N32" ca="1" si="8">+C31*n/$R31*$B30</f>
        <v>0.88888888888888884</v>
      </c>
      <c r="D32" s="9">
        <f t="shared" ca="1" si="8"/>
        <v>0.88888888888888884</v>
      </c>
      <c r="E32" s="9">
        <f t="shared" ca="1" si="8"/>
        <v>0.88888888888888884</v>
      </c>
      <c r="F32" s="9">
        <f t="shared" ca="1" si="8"/>
        <v>0.88888888888888884</v>
      </c>
      <c r="G32" s="9">
        <f t="shared" ca="1" si="8"/>
        <v>0.88888888888888884</v>
      </c>
      <c r="H32" s="9">
        <f t="shared" ca="1" si="8"/>
        <v>0.88888888888888884</v>
      </c>
      <c r="I32" s="9">
        <f t="shared" ca="1" si="8"/>
        <v>0.88888888888888884</v>
      </c>
      <c r="J32" s="118">
        <f t="shared" ca="1" si="8"/>
        <v>1.7777777777777777</v>
      </c>
      <c r="K32" s="121">
        <f t="shared" ca="1" si="8"/>
        <v>0.88888888888888884</v>
      </c>
      <c r="L32" s="121">
        <f t="shared" ca="1" si="8"/>
        <v>0.88888888888888884</v>
      </c>
      <c r="M32" s="121">
        <f t="shared" ca="1" si="8"/>
        <v>0.88888888888888884</v>
      </c>
      <c r="N32" s="119">
        <f t="shared" ca="1" si="8"/>
        <v>0.88888888888888884</v>
      </c>
      <c r="S32" s="2">
        <f ca="1">SUM(OFFSET(C32,0,0,1,n))-n*B30</f>
        <v>0</v>
      </c>
    </row>
    <row r="33" spans="1:19" ht="30" customHeight="1" x14ac:dyDescent="0.25">
      <c r="A33" s="70" t="str">
        <f>CONCATENATE(B33,"-")</f>
        <v>4-</v>
      </c>
      <c r="B33" s="6">
        <f>B29+1</f>
        <v>4</v>
      </c>
      <c r="C33" s="153" t="str">
        <f ca="1">OFFSET(Params!B$32,B33,0,1,1)</f>
        <v xml:space="preserve">Efficacité : </v>
      </c>
      <c r="D33" s="154"/>
      <c r="E33" s="158" t="str">
        <f ca="1">OFFSET(Params!C$32,B33,0,1,1)</f>
        <v>Produire les meilleurs résultats possibles avec le minimum de ressources possible.</v>
      </c>
      <c r="F33" s="158"/>
      <c r="G33" s="158"/>
      <c r="H33" s="158"/>
      <c r="I33" s="158"/>
      <c r="J33" s="158"/>
      <c r="K33" s="145"/>
      <c r="L33" s="145"/>
      <c r="M33" s="145"/>
      <c r="N33" s="159"/>
      <c r="S33" s="2"/>
    </row>
    <row r="34" spans="1:19" ht="15" customHeight="1" x14ac:dyDescent="0.25">
      <c r="A34" s="5"/>
      <c r="B34" s="6">
        <v>1</v>
      </c>
      <c r="C34" s="48"/>
      <c r="D34" s="52" t="s">
        <v>33</v>
      </c>
      <c r="E34" s="52" t="s">
        <v>33</v>
      </c>
      <c r="F34" s="52" t="s">
        <v>4</v>
      </c>
      <c r="G34" s="52" t="s">
        <v>4</v>
      </c>
      <c r="H34" s="52" t="s">
        <v>33</v>
      </c>
      <c r="I34" s="52" t="s">
        <v>33</v>
      </c>
      <c r="J34" s="52" t="s">
        <v>4</v>
      </c>
      <c r="K34" s="52" t="s">
        <v>4</v>
      </c>
      <c r="L34" s="52" t="s">
        <v>4</v>
      </c>
      <c r="M34" s="52" t="s">
        <v>4</v>
      </c>
      <c r="N34" s="52" t="s">
        <v>4</v>
      </c>
      <c r="O34" s="1">
        <f ca="1">COUNTIF(OFFSET($C34,0,0,1,n),O$18)</f>
        <v>3</v>
      </c>
      <c r="P34" s="1">
        <f ca="1">COUNTIF(OFFSET($C34,0,0,1,n),P$18)</f>
        <v>0</v>
      </c>
      <c r="Q34" s="1">
        <f ca="1">COUNTIF(OFFSET($C34,0,0,1,n),Q$18)</f>
        <v>4</v>
      </c>
    </row>
    <row r="35" spans="1:19" hidden="1" x14ac:dyDescent="0.25">
      <c r="A35" s="5"/>
      <c r="B35" s="6"/>
      <c r="C35" s="8">
        <f ca="1">IF(O34&lt;&gt;0,1,IF(AND(P34=0),2,IF(AND(Q34=0),0,1)))</f>
        <v>1</v>
      </c>
      <c r="D35" s="8">
        <f t="shared" ref="D35:N35" si="9">IF(D34="p",2,IF(D34="e",1,IF(D34="m",0)))</f>
        <v>0</v>
      </c>
      <c r="E35" s="8">
        <f t="shared" si="9"/>
        <v>0</v>
      </c>
      <c r="F35" s="8">
        <f t="shared" si="9"/>
        <v>1</v>
      </c>
      <c r="G35" s="8">
        <f t="shared" si="9"/>
        <v>1</v>
      </c>
      <c r="H35" s="8">
        <f t="shared" si="9"/>
        <v>0</v>
      </c>
      <c r="I35" s="8">
        <f t="shared" si="9"/>
        <v>0</v>
      </c>
      <c r="J35" s="116">
        <f t="shared" si="9"/>
        <v>1</v>
      </c>
      <c r="K35" s="120">
        <f t="shared" si="9"/>
        <v>1</v>
      </c>
      <c r="L35" s="120">
        <f t="shared" si="9"/>
        <v>1</v>
      </c>
      <c r="M35" s="120">
        <f t="shared" si="9"/>
        <v>1</v>
      </c>
      <c r="N35" s="117">
        <f t="shared" si="9"/>
        <v>1</v>
      </c>
      <c r="R35">
        <f ca="1">SUM(OFFSET($C35,0,0,1,n))</f>
        <v>4</v>
      </c>
    </row>
    <row r="36" spans="1:19" hidden="1" x14ac:dyDescent="0.25">
      <c r="A36" s="5"/>
      <c r="B36" s="6"/>
      <c r="C36" s="9">
        <f t="shared" ref="C36:N36" ca="1" si="10">+C35*n/$R35*$B34</f>
        <v>2</v>
      </c>
      <c r="D36" s="9">
        <f t="shared" ca="1" si="10"/>
        <v>0</v>
      </c>
      <c r="E36" s="9">
        <f t="shared" ca="1" si="10"/>
        <v>0</v>
      </c>
      <c r="F36" s="9">
        <f t="shared" ca="1" si="10"/>
        <v>2</v>
      </c>
      <c r="G36" s="9">
        <f t="shared" ca="1" si="10"/>
        <v>2</v>
      </c>
      <c r="H36" s="9">
        <f t="shared" ca="1" si="10"/>
        <v>0</v>
      </c>
      <c r="I36" s="9">
        <f t="shared" ca="1" si="10"/>
        <v>0</v>
      </c>
      <c r="J36" s="118">
        <f t="shared" ca="1" si="10"/>
        <v>2</v>
      </c>
      <c r="K36" s="121">
        <f t="shared" ca="1" si="10"/>
        <v>2</v>
      </c>
      <c r="L36" s="121">
        <f t="shared" ca="1" si="10"/>
        <v>2</v>
      </c>
      <c r="M36" s="121">
        <f t="shared" ca="1" si="10"/>
        <v>2</v>
      </c>
      <c r="N36" s="119">
        <f t="shared" ca="1" si="10"/>
        <v>2</v>
      </c>
      <c r="S36" s="2">
        <f ca="1">SUM(OFFSET(C36,0,0,1,n))-n*B34</f>
        <v>0</v>
      </c>
    </row>
    <row r="37" spans="1:19" ht="30" customHeight="1" x14ac:dyDescent="0.25">
      <c r="A37" s="70" t="str">
        <f>CONCATENATE(B37,"-")</f>
        <v>5-</v>
      </c>
      <c r="B37" s="6">
        <f>B33+1</f>
        <v>5</v>
      </c>
      <c r="C37" s="153" t="str">
        <f ca="1">OFFSET(Params!B$32,B37,0,1,1)</f>
        <v xml:space="preserve">Ponctualité : </v>
      </c>
      <c r="D37" s="154"/>
      <c r="E37" s="158" t="str">
        <f ca="1">OFFSET(Params!C$32,B37,0,1,1)</f>
        <v>Arriver à temps pour les réunions et les rendez-vous planifiés.</v>
      </c>
      <c r="F37" s="158"/>
      <c r="G37" s="158"/>
      <c r="H37" s="158"/>
      <c r="I37" s="158"/>
      <c r="J37" s="158"/>
      <c r="K37" s="145"/>
      <c r="L37" s="145"/>
      <c r="M37" s="145"/>
      <c r="N37" s="159"/>
      <c r="S37" s="2"/>
    </row>
    <row r="38" spans="1:19" ht="15" customHeight="1" x14ac:dyDescent="0.25">
      <c r="A38" s="5"/>
      <c r="B38" s="6">
        <v>1</v>
      </c>
      <c r="C38" s="48"/>
      <c r="D38" s="52" t="s">
        <v>4</v>
      </c>
      <c r="E38" s="52" t="s">
        <v>4</v>
      </c>
      <c r="F38" s="52" t="s">
        <v>4</v>
      </c>
      <c r="G38" s="52" t="s">
        <v>4</v>
      </c>
      <c r="H38" s="52" t="s">
        <v>4</v>
      </c>
      <c r="I38" s="52" t="s">
        <v>4</v>
      </c>
      <c r="J38" s="52" t="s">
        <v>4</v>
      </c>
      <c r="K38" s="52" t="s">
        <v>4</v>
      </c>
      <c r="L38" s="52" t="s">
        <v>4</v>
      </c>
      <c r="M38" s="52" t="s">
        <v>4</v>
      </c>
      <c r="N38" s="115" t="s">
        <v>4</v>
      </c>
      <c r="O38" s="1">
        <f ca="1">COUNTIF(OFFSET($C38,0,0,1,n),O$18)</f>
        <v>7</v>
      </c>
      <c r="P38" s="1">
        <f ca="1">COUNTIF(OFFSET($C38,0,0,1,n),P$18)</f>
        <v>0</v>
      </c>
      <c r="Q38" s="1">
        <f ca="1">COUNTIF(OFFSET($C38,0,0,1,n),Q$18)</f>
        <v>0</v>
      </c>
    </row>
    <row r="39" spans="1:19" hidden="1" x14ac:dyDescent="0.25">
      <c r="A39" s="5"/>
      <c r="B39" s="6"/>
      <c r="C39" s="8">
        <f ca="1">IF(O38&lt;&gt;0,1,IF(AND(P38=0),2,IF(AND(Q38=0),0,1)))</f>
        <v>1</v>
      </c>
      <c r="D39" s="8">
        <f t="shared" ref="D39:N39" si="11">IF(D38="p",2,IF(D38="e",1,IF(D38="m",0)))</f>
        <v>1</v>
      </c>
      <c r="E39" s="8">
        <f t="shared" si="11"/>
        <v>1</v>
      </c>
      <c r="F39" s="8">
        <f t="shared" si="11"/>
        <v>1</v>
      </c>
      <c r="G39" s="8">
        <f t="shared" si="11"/>
        <v>1</v>
      </c>
      <c r="H39" s="8">
        <f t="shared" si="11"/>
        <v>1</v>
      </c>
      <c r="I39" s="8">
        <f t="shared" si="11"/>
        <v>1</v>
      </c>
      <c r="J39" s="116">
        <f t="shared" si="11"/>
        <v>1</v>
      </c>
      <c r="K39" s="120">
        <f t="shared" si="11"/>
        <v>1</v>
      </c>
      <c r="L39" s="120">
        <f t="shared" si="11"/>
        <v>1</v>
      </c>
      <c r="M39" s="120">
        <f t="shared" si="11"/>
        <v>1</v>
      </c>
      <c r="N39" s="117">
        <f t="shared" si="11"/>
        <v>1</v>
      </c>
      <c r="R39">
        <f ca="1">SUM(OFFSET($C39,0,0,1,n))</f>
        <v>8</v>
      </c>
    </row>
    <row r="40" spans="1:19" hidden="1" x14ac:dyDescent="0.25">
      <c r="A40" s="5"/>
      <c r="B40" s="6"/>
      <c r="C40" s="9">
        <f t="shared" ref="C40:N40" ca="1" si="12">+C39*n/$R39*$B38</f>
        <v>1</v>
      </c>
      <c r="D40" s="9">
        <f t="shared" ca="1" si="12"/>
        <v>1</v>
      </c>
      <c r="E40" s="9">
        <f t="shared" ca="1" si="12"/>
        <v>1</v>
      </c>
      <c r="F40" s="9">
        <f t="shared" ca="1" si="12"/>
        <v>1</v>
      </c>
      <c r="G40" s="9">
        <f t="shared" ca="1" si="12"/>
        <v>1</v>
      </c>
      <c r="H40" s="9">
        <f t="shared" ca="1" si="12"/>
        <v>1</v>
      </c>
      <c r="I40" s="9">
        <f t="shared" ca="1" si="12"/>
        <v>1</v>
      </c>
      <c r="J40" s="118">
        <f t="shared" ca="1" si="12"/>
        <v>1</v>
      </c>
      <c r="K40" s="121">
        <f t="shared" ca="1" si="12"/>
        <v>1</v>
      </c>
      <c r="L40" s="121">
        <f t="shared" ca="1" si="12"/>
        <v>1</v>
      </c>
      <c r="M40" s="121">
        <f t="shared" ca="1" si="12"/>
        <v>1</v>
      </c>
      <c r="N40" s="119">
        <f t="shared" ca="1" si="12"/>
        <v>1</v>
      </c>
      <c r="S40" s="2">
        <f ca="1">SUM(OFFSET(C40,0,0,1,n))-n*B38</f>
        <v>0</v>
      </c>
    </row>
    <row r="41" spans="1:19" ht="30" customHeight="1" x14ac:dyDescent="0.25">
      <c r="A41" s="70" t="str">
        <f>CONCATENATE(B41,"-")</f>
        <v>6-</v>
      </c>
      <c r="B41" s="6">
        <f>B37+1</f>
        <v>6</v>
      </c>
      <c r="C41" s="153" t="str">
        <f ca="1">OFFSET(Params!B$32,B41,0,1,1)</f>
        <v xml:space="preserve">Communication : </v>
      </c>
      <c r="D41" s="154"/>
      <c r="E41" s="158" t="str">
        <f ca="1">OFFSET(Params!C$32,B41,0,1,1)</f>
        <v>S'exprimer clairement, tant à l'oral qu'à l'écrit, dans le but d'améliorer l'efficacité du travail en équipe.</v>
      </c>
      <c r="F41" s="158"/>
      <c r="G41" s="158"/>
      <c r="H41" s="158"/>
      <c r="I41" s="158"/>
      <c r="J41" s="158"/>
      <c r="K41" s="145"/>
      <c r="L41" s="145"/>
      <c r="M41" s="145"/>
      <c r="N41" s="159"/>
      <c r="S41" s="2"/>
    </row>
    <row r="42" spans="1:19" ht="15" customHeight="1" x14ac:dyDescent="0.25">
      <c r="A42" s="5"/>
      <c r="B42" s="6">
        <v>1</v>
      </c>
      <c r="C42" s="48"/>
      <c r="D42" s="52" t="s">
        <v>32</v>
      </c>
      <c r="E42" s="52" t="s">
        <v>4</v>
      </c>
      <c r="F42" s="52" t="s">
        <v>4</v>
      </c>
      <c r="G42" s="52" t="s">
        <v>4</v>
      </c>
      <c r="H42" s="52" t="s">
        <v>4</v>
      </c>
      <c r="I42" s="52" t="s">
        <v>32</v>
      </c>
      <c r="J42" s="52" t="s">
        <v>4</v>
      </c>
      <c r="K42" s="52" t="s">
        <v>4</v>
      </c>
      <c r="L42" s="52" t="s">
        <v>4</v>
      </c>
      <c r="M42" s="52" t="s">
        <v>4</v>
      </c>
      <c r="N42" s="52" t="s">
        <v>4</v>
      </c>
      <c r="O42" s="1">
        <f ca="1">COUNTIF(OFFSET($C42,0,0,1,n),O$18)</f>
        <v>5</v>
      </c>
      <c r="P42" s="1">
        <f ca="1">COUNTIF(OFFSET($C42,0,0,1,n),P$18)</f>
        <v>2</v>
      </c>
      <c r="Q42" s="1">
        <f ca="1">COUNTIF(OFFSET($C42,0,0,1,n),Q$18)</f>
        <v>0</v>
      </c>
    </row>
    <row r="43" spans="1:19" hidden="1" x14ac:dyDescent="0.25">
      <c r="A43" s="5"/>
      <c r="B43" s="6"/>
      <c r="C43" s="8">
        <f ca="1">IF(O42&lt;&gt;0,1,IF(AND(P42=0),2,IF(AND(Q42=0),0,1)))</f>
        <v>1</v>
      </c>
      <c r="D43" s="8">
        <f t="shared" ref="D43:N43" si="13">IF(D42="p",2,IF(D42="e",1,IF(D42="m",0)))</f>
        <v>2</v>
      </c>
      <c r="E43" s="8">
        <f t="shared" si="13"/>
        <v>1</v>
      </c>
      <c r="F43" s="8">
        <f t="shared" si="13"/>
        <v>1</v>
      </c>
      <c r="G43" s="8">
        <f t="shared" si="13"/>
        <v>1</v>
      </c>
      <c r="H43" s="8">
        <f t="shared" si="13"/>
        <v>1</v>
      </c>
      <c r="I43" s="8">
        <f t="shared" si="13"/>
        <v>2</v>
      </c>
      <c r="J43" s="116">
        <f t="shared" si="13"/>
        <v>1</v>
      </c>
      <c r="K43" s="120">
        <f t="shared" si="13"/>
        <v>1</v>
      </c>
      <c r="L43" s="120">
        <f t="shared" si="13"/>
        <v>1</v>
      </c>
      <c r="M43" s="120">
        <f t="shared" si="13"/>
        <v>1</v>
      </c>
      <c r="N43" s="117">
        <f t="shared" si="13"/>
        <v>1</v>
      </c>
      <c r="R43">
        <f ca="1">SUM(OFFSET($C43,0,0,1,n))</f>
        <v>10</v>
      </c>
    </row>
    <row r="44" spans="1:19" hidden="1" x14ac:dyDescent="0.25">
      <c r="A44" s="5"/>
      <c r="B44" s="6"/>
      <c r="C44" s="9">
        <f t="shared" ref="C44:N44" ca="1" si="14">+C43*n/$R43*$B42</f>
        <v>0.8</v>
      </c>
      <c r="D44" s="9">
        <f t="shared" ca="1" si="14"/>
        <v>1.6</v>
      </c>
      <c r="E44" s="9">
        <f t="shared" ca="1" si="14"/>
        <v>0.8</v>
      </c>
      <c r="F44" s="9">
        <f t="shared" ca="1" si="14"/>
        <v>0.8</v>
      </c>
      <c r="G44" s="9">
        <f t="shared" ca="1" si="14"/>
        <v>0.8</v>
      </c>
      <c r="H44" s="9">
        <f t="shared" ca="1" si="14"/>
        <v>0.8</v>
      </c>
      <c r="I44" s="9">
        <f t="shared" ca="1" si="14"/>
        <v>1.6</v>
      </c>
      <c r="J44" s="118">
        <f t="shared" ca="1" si="14"/>
        <v>0.8</v>
      </c>
      <c r="K44" s="121">
        <f t="shared" ca="1" si="14"/>
        <v>0.8</v>
      </c>
      <c r="L44" s="121">
        <f t="shared" ca="1" si="14"/>
        <v>0.8</v>
      </c>
      <c r="M44" s="121">
        <f t="shared" ca="1" si="14"/>
        <v>0.8</v>
      </c>
      <c r="N44" s="119">
        <f t="shared" ca="1" si="14"/>
        <v>0.8</v>
      </c>
      <c r="S44" s="2">
        <f ca="1">SUM(OFFSET(C44,0,0,1,n))-n*B42</f>
        <v>0</v>
      </c>
    </row>
    <row r="45" spans="1:19" ht="30" customHeight="1" x14ac:dyDescent="0.25">
      <c r="A45" s="70" t="str">
        <f>CONCATENATE(B45,"-")</f>
        <v>7-</v>
      </c>
      <c r="B45" s="6">
        <f>B41+1</f>
        <v>7</v>
      </c>
      <c r="C45" s="153" t="str">
        <f ca="1">OFFSET(Params!B$32,B45,0,1,1)</f>
        <v xml:space="preserve">Fiabilité : </v>
      </c>
      <c r="D45" s="154"/>
      <c r="E45" s="158" t="str">
        <f ca="1">OFFSET(Params!C$32,B45,0,1,1)</f>
        <v>Respecter les échéances annoncées tout en effectuant un travail de qualité.</v>
      </c>
      <c r="F45" s="158"/>
      <c r="G45" s="158"/>
      <c r="H45" s="158"/>
      <c r="I45" s="158"/>
      <c r="J45" s="158"/>
      <c r="K45" s="145"/>
      <c r="L45" s="145"/>
      <c r="M45" s="145"/>
      <c r="N45" s="159"/>
      <c r="S45" s="2"/>
    </row>
    <row r="46" spans="1:19" ht="15" customHeight="1" x14ac:dyDescent="0.25">
      <c r="A46" s="5"/>
      <c r="B46" s="6">
        <v>1</v>
      </c>
      <c r="C46" s="48"/>
      <c r="D46" s="52" t="s">
        <v>32</v>
      </c>
      <c r="E46" s="52" t="s">
        <v>32</v>
      </c>
      <c r="F46" s="52" t="s">
        <v>32</v>
      </c>
      <c r="G46" s="52" t="s">
        <v>4</v>
      </c>
      <c r="H46" s="52" t="s">
        <v>4</v>
      </c>
      <c r="I46" s="52" t="s">
        <v>4</v>
      </c>
      <c r="J46" s="52" t="s">
        <v>32</v>
      </c>
      <c r="K46" s="52" t="s">
        <v>4</v>
      </c>
      <c r="L46" s="52" t="s">
        <v>4</v>
      </c>
      <c r="M46" s="52" t="s">
        <v>4</v>
      </c>
      <c r="N46" s="52" t="s">
        <v>4</v>
      </c>
      <c r="O46" s="1">
        <f ca="1">COUNTIF(OFFSET($C46,0,0,1,n),O$18)</f>
        <v>3</v>
      </c>
      <c r="P46" s="1">
        <f ca="1">COUNTIF(OFFSET($C46,0,0,1,n),P$18)</f>
        <v>4</v>
      </c>
      <c r="Q46" s="1">
        <f ca="1">COUNTIF(OFFSET($C46,0,0,1,n),Q$18)</f>
        <v>0</v>
      </c>
    </row>
    <row r="47" spans="1:19" hidden="1" x14ac:dyDescent="0.25">
      <c r="A47" s="5"/>
      <c r="B47" s="6"/>
      <c r="C47" s="8">
        <f ca="1">IF(O46&lt;&gt;0,1,IF(AND(P46=0),2,IF(AND(Q46=0),0,1)))</f>
        <v>1</v>
      </c>
      <c r="D47" s="8">
        <f t="shared" ref="D47:N47" si="15">IF(D46="p",2,IF(D46="e",1,IF(D46="m",0)))</f>
        <v>2</v>
      </c>
      <c r="E47" s="8">
        <f t="shared" si="15"/>
        <v>2</v>
      </c>
      <c r="F47" s="8">
        <f t="shared" si="15"/>
        <v>2</v>
      </c>
      <c r="G47" s="8">
        <f t="shared" si="15"/>
        <v>1</v>
      </c>
      <c r="H47" s="8">
        <f t="shared" si="15"/>
        <v>1</v>
      </c>
      <c r="I47" s="8">
        <f t="shared" si="15"/>
        <v>1</v>
      </c>
      <c r="J47" s="116">
        <f t="shared" si="15"/>
        <v>2</v>
      </c>
      <c r="K47" s="120">
        <f t="shared" si="15"/>
        <v>1</v>
      </c>
      <c r="L47" s="120">
        <f t="shared" si="15"/>
        <v>1</v>
      </c>
      <c r="M47" s="120">
        <f t="shared" si="15"/>
        <v>1</v>
      </c>
      <c r="N47" s="117">
        <f t="shared" si="15"/>
        <v>1</v>
      </c>
      <c r="R47">
        <f ca="1">SUM(OFFSET($C47,0,0,1,n))</f>
        <v>12</v>
      </c>
    </row>
    <row r="48" spans="1:19" hidden="1" x14ac:dyDescent="0.25">
      <c r="A48" s="5"/>
      <c r="B48" s="6"/>
      <c r="C48" s="9">
        <f t="shared" ref="C48:N48" ca="1" si="16">+C47*n/$R47*$B46</f>
        <v>0.66666666666666663</v>
      </c>
      <c r="D48" s="9">
        <f t="shared" ca="1" si="16"/>
        <v>1.3333333333333333</v>
      </c>
      <c r="E48" s="9">
        <f t="shared" ca="1" si="16"/>
        <v>1.3333333333333333</v>
      </c>
      <c r="F48" s="9">
        <f t="shared" ca="1" si="16"/>
        <v>1.3333333333333333</v>
      </c>
      <c r="G48" s="9">
        <f t="shared" ca="1" si="16"/>
        <v>0.66666666666666663</v>
      </c>
      <c r="H48" s="9">
        <f t="shared" ca="1" si="16"/>
        <v>0.66666666666666663</v>
      </c>
      <c r="I48" s="9">
        <f t="shared" ca="1" si="16"/>
        <v>0.66666666666666663</v>
      </c>
      <c r="J48" s="118">
        <f t="shared" ca="1" si="16"/>
        <v>1.3333333333333333</v>
      </c>
      <c r="K48" s="121">
        <f t="shared" ca="1" si="16"/>
        <v>0.66666666666666663</v>
      </c>
      <c r="L48" s="121">
        <f t="shared" ca="1" si="16"/>
        <v>0.66666666666666663</v>
      </c>
      <c r="M48" s="121">
        <f t="shared" ca="1" si="16"/>
        <v>0.66666666666666663</v>
      </c>
      <c r="N48" s="119">
        <f t="shared" ca="1" si="16"/>
        <v>0.66666666666666663</v>
      </c>
      <c r="S48" s="2">
        <f ca="1">SUM(OFFSET(C48,0,0,1,n))-n*B46</f>
        <v>0</v>
      </c>
    </row>
    <row r="49" spans="1:19" ht="30" customHeight="1" x14ac:dyDescent="0.25">
      <c r="A49" s="70" t="str">
        <f>CONCATENATE(B49,"-")</f>
        <v>8-</v>
      </c>
      <c r="B49" s="6">
        <f>B45+1</f>
        <v>8</v>
      </c>
      <c r="C49" s="153" t="str">
        <f ca="1">OFFSET(Params!B$32,B49,0,1,1)</f>
        <v xml:space="preserve">Gestion de l'équipe : </v>
      </c>
      <c r="D49" s="154"/>
      <c r="E49" s="158" t="str">
        <f ca="1">OFFSET(Params!C$32,B49,0,1,1)</f>
        <v>Contribuer à bien gérer l'équipe (encourager la rétroaction, régler les conflits, favoriser l'écoute, etc.)</v>
      </c>
      <c r="F49" s="158"/>
      <c r="G49" s="158"/>
      <c r="H49" s="158"/>
      <c r="I49" s="158"/>
      <c r="J49" s="158"/>
      <c r="K49" s="145"/>
      <c r="L49" s="145"/>
      <c r="M49" s="145"/>
      <c r="N49" s="159"/>
      <c r="S49" s="2"/>
    </row>
    <row r="50" spans="1:19" ht="15" customHeight="1" x14ac:dyDescent="0.25">
      <c r="A50" s="6"/>
      <c r="B50" s="6">
        <v>1</v>
      </c>
      <c r="C50" s="48"/>
      <c r="D50" s="52" t="s">
        <v>32</v>
      </c>
      <c r="E50" s="52" t="s">
        <v>4</v>
      </c>
      <c r="F50" s="52" t="s">
        <v>4</v>
      </c>
      <c r="G50" s="52" t="s">
        <v>4</v>
      </c>
      <c r="H50" s="52" t="s">
        <v>32</v>
      </c>
      <c r="I50" s="52" t="s">
        <v>4</v>
      </c>
      <c r="J50" s="52" t="s">
        <v>4</v>
      </c>
      <c r="K50" s="52" t="s">
        <v>4</v>
      </c>
      <c r="L50" s="52" t="s">
        <v>4</v>
      </c>
      <c r="M50" s="52" t="s">
        <v>4</v>
      </c>
      <c r="N50" s="52" t="s">
        <v>4</v>
      </c>
      <c r="O50" s="1">
        <f ca="1">COUNTIF(OFFSET($C50,0,0,1,n),O$18)</f>
        <v>5</v>
      </c>
      <c r="P50" s="1">
        <f ca="1">COUNTIF(OFFSET($C50,0,0,1,n),P$18)</f>
        <v>2</v>
      </c>
      <c r="Q50" s="1">
        <f ca="1">COUNTIF(OFFSET($C50,0,0,1,n),Q$18)</f>
        <v>0</v>
      </c>
    </row>
    <row r="51" spans="1:19" hidden="1" x14ac:dyDescent="0.25">
      <c r="A51" s="6"/>
      <c r="B51" s="6"/>
      <c r="C51" s="8">
        <f ca="1">IF(O50&lt;&gt;0,1,IF(AND(P50=0),2,IF(AND(Q50=0),0,1)))</f>
        <v>1</v>
      </c>
      <c r="D51" s="8">
        <f t="shared" ref="D51:N51" si="17">IF(D50="p",2,IF(D50="e",1,IF(D50="m",0)))</f>
        <v>2</v>
      </c>
      <c r="E51" s="8">
        <f t="shared" si="17"/>
        <v>1</v>
      </c>
      <c r="F51" s="8">
        <f t="shared" si="17"/>
        <v>1</v>
      </c>
      <c r="G51" s="8">
        <f t="shared" si="17"/>
        <v>1</v>
      </c>
      <c r="H51" s="8">
        <f t="shared" si="17"/>
        <v>2</v>
      </c>
      <c r="I51" s="8">
        <f t="shared" si="17"/>
        <v>1</v>
      </c>
      <c r="J51" s="8">
        <f t="shared" si="17"/>
        <v>1</v>
      </c>
      <c r="K51" s="8">
        <f t="shared" si="17"/>
        <v>1</v>
      </c>
      <c r="L51" s="8">
        <f t="shared" si="17"/>
        <v>1</v>
      </c>
      <c r="M51" s="8">
        <f t="shared" si="17"/>
        <v>1</v>
      </c>
      <c r="N51" s="8">
        <f t="shared" si="17"/>
        <v>1</v>
      </c>
      <c r="R51">
        <f ca="1">SUM(OFFSET($C51,0,0,1,n))</f>
        <v>10</v>
      </c>
    </row>
    <row r="52" spans="1:19" hidden="1" x14ac:dyDescent="0.25">
      <c r="A52" s="6"/>
      <c r="B52" s="6"/>
      <c r="C52" s="9">
        <f t="shared" ref="C52:N52" ca="1" si="18">+C51*n/$R51*$B50</f>
        <v>0.8</v>
      </c>
      <c r="D52" s="9">
        <f t="shared" ca="1" si="18"/>
        <v>1.6</v>
      </c>
      <c r="E52" s="9">
        <f t="shared" ca="1" si="18"/>
        <v>0.8</v>
      </c>
      <c r="F52" s="9">
        <f t="shared" ca="1" si="18"/>
        <v>0.8</v>
      </c>
      <c r="G52" s="9">
        <f t="shared" ca="1" si="18"/>
        <v>0.8</v>
      </c>
      <c r="H52" s="9">
        <f t="shared" ca="1" si="18"/>
        <v>1.6</v>
      </c>
      <c r="I52" s="9">
        <f t="shared" ca="1" si="18"/>
        <v>0.8</v>
      </c>
      <c r="J52" s="9">
        <f t="shared" ca="1" si="18"/>
        <v>0.8</v>
      </c>
      <c r="K52" s="9">
        <f t="shared" ca="1" si="18"/>
        <v>0.8</v>
      </c>
      <c r="L52" s="9">
        <f t="shared" ca="1" si="18"/>
        <v>0.8</v>
      </c>
      <c r="M52" s="9">
        <f t="shared" ca="1" si="18"/>
        <v>0.8</v>
      </c>
      <c r="N52" s="9">
        <f t="shared" ca="1" si="18"/>
        <v>0.8</v>
      </c>
      <c r="S52" s="2">
        <f ca="1">SUM(OFFSET(C52,0,0,1,n))-n*B50</f>
        <v>0</v>
      </c>
    </row>
    <row r="53" spans="1:19" hidden="1" x14ac:dyDescent="0.2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</row>
    <row r="54" spans="1:19" hidden="1" x14ac:dyDescent="0.25">
      <c r="A54" s="6" t="s">
        <v>5</v>
      </c>
      <c r="B54" s="6"/>
      <c r="C54" s="10">
        <f ca="1">+(C24+C28+C32+C36+C40+C44+C48+C52)/Ptot</f>
        <v>1.2027777777777779</v>
      </c>
      <c r="D54" s="10">
        <f t="shared" ref="D54:J54" ca="1" si="19">+(D24+D28+D32+D36+D40+D44+D48+D52)/Ptot</f>
        <v>0.9027777777777779</v>
      </c>
      <c r="E54" s="10">
        <f t="shared" ca="1" si="19"/>
        <v>0.8027777777777777</v>
      </c>
      <c r="F54" s="10">
        <f t="shared" ca="1" si="19"/>
        <v>1.1861111111111111</v>
      </c>
      <c r="G54" s="10">
        <f t="shared" ca="1" si="19"/>
        <v>0.86944444444444446</v>
      </c>
      <c r="H54" s="10">
        <f t="shared" ca="1" si="19"/>
        <v>0.81944444444444442</v>
      </c>
      <c r="I54" s="10">
        <f t="shared" ca="1" si="19"/>
        <v>1.0527777777777778</v>
      </c>
      <c r="J54" s="10">
        <f t="shared" ca="1" si="19"/>
        <v>1.163888888888889</v>
      </c>
      <c r="K54" s="10">
        <f ca="1">+(K24+K28+K32+K36+K40+K44+K48+K52)/Ptot</f>
        <v>1.2027777777777779</v>
      </c>
      <c r="L54" s="10">
        <f ca="1">+(L24+L28+L32+L36+L40+L44+L48+L52)/Ptot</f>
        <v>1.2027777777777779</v>
      </c>
      <c r="M54" s="10">
        <f ca="1">+(M24+M28+M32+M36+M40+M44+M48+M52)/Ptot</f>
        <v>1.2027777777777779</v>
      </c>
      <c r="N54" s="10">
        <f ca="1">+(N24+N28+N32+N36+N40+N44+N48+N52)/Ptot</f>
        <v>1.2027777777777779</v>
      </c>
      <c r="P54" s="3"/>
    </row>
    <row r="55" spans="1:19" hidden="1" x14ac:dyDescent="0.25">
      <c r="B55" s="6"/>
      <c r="C55" s="13">
        <f t="shared" ref="C55:N55" ca="1" si="20">+m*C54+b</f>
        <v>1.0202777777777778</v>
      </c>
      <c r="D55" s="13">
        <f t="shared" ca="1" si="20"/>
        <v>0.99027777777777781</v>
      </c>
      <c r="E55" s="13">
        <f t="shared" ca="1" si="20"/>
        <v>0.9802777777777778</v>
      </c>
      <c r="F55" s="13">
        <f t="shared" ca="1" si="20"/>
        <v>1.0186111111111111</v>
      </c>
      <c r="G55" s="13">
        <f t="shared" ca="1" si="20"/>
        <v>0.98694444444444451</v>
      </c>
      <c r="H55" s="13">
        <f t="shared" ca="1" si="20"/>
        <v>0.98194444444444451</v>
      </c>
      <c r="I55" s="13">
        <f t="shared" ca="1" si="20"/>
        <v>1.0052777777777777</v>
      </c>
      <c r="J55" s="13">
        <f t="shared" ca="1" si="20"/>
        <v>1.016388888888889</v>
      </c>
      <c r="K55" s="13">
        <f t="shared" ca="1" si="20"/>
        <v>1.0202777777777778</v>
      </c>
      <c r="L55" s="13">
        <f t="shared" ca="1" si="20"/>
        <v>1.0202777777777778</v>
      </c>
      <c r="M55" s="13">
        <f t="shared" ca="1" si="20"/>
        <v>1.0202777777777778</v>
      </c>
      <c r="N55" s="13">
        <f t="shared" ca="1" si="20"/>
        <v>1.0202777777777778</v>
      </c>
      <c r="P55" s="3"/>
    </row>
    <row r="56" spans="1:19" ht="26.4" x14ac:dyDescent="0.25">
      <c r="A56" s="11" t="s">
        <v>15</v>
      </c>
      <c r="C56" s="12">
        <f t="shared" ref="C56:H56" ca="1" si="21">IF(C55&gt;1.1,1.1,C55)</f>
        <v>1.0202777777777778</v>
      </c>
      <c r="D56" s="12">
        <f t="shared" ca="1" si="21"/>
        <v>0.99027777777777781</v>
      </c>
      <c r="E56" s="12">
        <f t="shared" ca="1" si="21"/>
        <v>0.9802777777777778</v>
      </c>
      <c r="F56" s="12">
        <f t="shared" ca="1" si="21"/>
        <v>1.0186111111111111</v>
      </c>
      <c r="G56" s="12">
        <f t="shared" ca="1" si="21"/>
        <v>0.98694444444444451</v>
      </c>
      <c r="H56" s="12">
        <f t="shared" ca="1" si="21"/>
        <v>0.98194444444444451</v>
      </c>
      <c r="I56" s="12">
        <f t="shared" ref="I56:N56" ca="1" si="22">IF(I55&gt;1.1,1.1,I55)</f>
        <v>1.0052777777777777</v>
      </c>
      <c r="J56" s="12">
        <f t="shared" ca="1" si="22"/>
        <v>1.016388888888889</v>
      </c>
      <c r="K56" s="12">
        <f t="shared" ca="1" si="22"/>
        <v>1.0202777777777778</v>
      </c>
      <c r="L56" s="12">
        <f t="shared" ca="1" si="22"/>
        <v>1.0202777777777778</v>
      </c>
      <c r="M56" s="12">
        <f t="shared" ca="1" si="22"/>
        <v>1.0202777777777778</v>
      </c>
      <c r="N56" s="12">
        <f t="shared" ca="1" si="22"/>
        <v>1.0202777777777778</v>
      </c>
    </row>
    <row r="57" spans="1:19" hidden="1" x14ac:dyDescent="0.25">
      <c r="A57" s="11"/>
      <c r="C57" s="12">
        <f ca="1">OFFSET($B$56,0,C16,1,1)</f>
        <v>1.016388888888889</v>
      </c>
      <c r="D57" s="12">
        <f t="shared" ref="D57:N57" ca="1" si="23">OFFSET($B$56,0,D16,1,1)</f>
        <v>1.0202777777777778</v>
      </c>
      <c r="E57" s="12">
        <f t="shared" ca="1" si="23"/>
        <v>0.99027777777777781</v>
      </c>
      <c r="F57" s="12">
        <f t="shared" ca="1" si="23"/>
        <v>0.9802777777777778</v>
      </c>
      <c r="G57" s="12">
        <f t="shared" ca="1" si="23"/>
        <v>1.0186111111111111</v>
      </c>
      <c r="H57" s="12">
        <f t="shared" ca="1" si="23"/>
        <v>0.98694444444444451</v>
      </c>
      <c r="I57" s="12">
        <f t="shared" ca="1" si="23"/>
        <v>0.98194444444444451</v>
      </c>
      <c r="J57" s="12">
        <f t="shared" ca="1" si="23"/>
        <v>1.0052777777777777</v>
      </c>
      <c r="K57" s="12">
        <f t="shared" ca="1" si="23"/>
        <v>1.0202777777777778</v>
      </c>
      <c r="L57" s="12"/>
      <c r="M57" s="12"/>
      <c r="N57" s="12">
        <f t="shared" ca="1" si="23"/>
        <v>1.0202777777777778</v>
      </c>
    </row>
    <row r="58" spans="1:19" ht="30" customHeight="1" x14ac:dyDescent="0.25">
      <c r="A58" s="157" t="s">
        <v>0</v>
      </c>
      <c r="B58" s="157"/>
      <c r="C58" s="157"/>
      <c r="D58" s="157"/>
      <c r="E58" s="157"/>
      <c r="F58" s="157"/>
      <c r="G58" s="157"/>
      <c r="H58" s="157"/>
      <c r="I58" s="157"/>
      <c r="J58" s="157"/>
      <c r="K58" s="157"/>
      <c r="L58" s="157"/>
      <c r="M58" s="157"/>
      <c r="N58" s="157"/>
      <c r="Q58" s="129"/>
    </row>
    <row r="59" spans="1:19" ht="200.1" customHeight="1" x14ac:dyDescent="0.25">
      <c r="A59" s="167"/>
      <c r="B59" s="167"/>
      <c r="C59" s="167"/>
      <c r="D59" s="167"/>
      <c r="E59" s="167"/>
      <c r="F59" s="167"/>
      <c r="G59" s="167"/>
      <c r="H59" s="167"/>
      <c r="I59" s="167"/>
      <c r="J59" s="167"/>
      <c r="K59" s="112"/>
      <c r="L59" s="112"/>
      <c r="M59" s="112"/>
      <c r="N59" s="112"/>
    </row>
    <row r="61" spans="1:19" ht="30" customHeight="1" x14ac:dyDescent="0.25">
      <c r="A61" s="157" t="s">
        <v>1</v>
      </c>
      <c r="B61" s="157"/>
      <c r="C61" s="157"/>
      <c r="D61" s="157"/>
      <c r="E61" s="157"/>
      <c r="F61" s="157"/>
      <c r="G61" s="157"/>
      <c r="H61" s="157"/>
      <c r="I61" s="157"/>
      <c r="J61" s="157"/>
      <c r="K61" s="157"/>
      <c r="L61" s="157"/>
      <c r="M61" s="157"/>
      <c r="N61" s="157"/>
    </row>
    <row r="62" spans="1:19" ht="99.75" customHeight="1" x14ac:dyDescent="0.25">
      <c r="A62" s="167"/>
      <c r="B62" s="167"/>
      <c r="C62" s="167"/>
      <c r="D62" s="167"/>
      <c r="E62" s="167"/>
      <c r="F62" s="167"/>
      <c r="G62" s="167"/>
      <c r="H62" s="167"/>
      <c r="I62" s="167"/>
      <c r="J62" s="167"/>
      <c r="K62" s="112"/>
      <c r="L62" s="112"/>
      <c r="M62" s="112"/>
      <c r="N62" s="112"/>
    </row>
  </sheetData>
  <protectedRanges>
    <protectedRange sqref="A62" name="Plage3_3"/>
    <protectedRange sqref="A59" name="Plage2_3"/>
    <protectedRange sqref="D42:N42 D46:N46 D50:N50 D38:N38 D34:N34 D30:N30 D26:N26 D22:N22" name="Réponses_3"/>
  </protectedRanges>
  <mergeCells count="32">
    <mergeCell ref="A1:J1"/>
    <mergeCell ref="A4:F4"/>
    <mergeCell ref="G4:J4"/>
    <mergeCell ref="A5:F5"/>
    <mergeCell ref="E8:G8"/>
    <mergeCell ref="H8:J8"/>
    <mergeCell ref="C10:J10"/>
    <mergeCell ref="C11:J11"/>
    <mergeCell ref="C12:J12"/>
    <mergeCell ref="C13:J13"/>
    <mergeCell ref="C14:J14"/>
    <mergeCell ref="C15:J15"/>
    <mergeCell ref="C21:D21"/>
    <mergeCell ref="E21:N21"/>
    <mergeCell ref="C25:D25"/>
    <mergeCell ref="E25:N25"/>
    <mergeCell ref="C29:D29"/>
    <mergeCell ref="E29:N29"/>
    <mergeCell ref="C33:D33"/>
    <mergeCell ref="E33:N33"/>
    <mergeCell ref="C37:D37"/>
    <mergeCell ref="E37:N37"/>
    <mergeCell ref="C41:D41"/>
    <mergeCell ref="E41:N41"/>
    <mergeCell ref="A61:N61"/>
    <mergeCell ref="A62:J62"/>
    <mergeCell ref="C45:D45"/>
    <mergeCell ref="E45:N45"/>
    <mergeCell ref="C49:D49"/>
    <mergeCell ref="E49:N49"/>
    <mergeCell ref="A58:N58"/>
    <mergeCell ref="A59:J59"/>
  </mergeCells>
  <pageMargins left="0.62" right="0.63" top="0.48" bottom="0.49" header="0.4" footer="0.41"/>
  <pageSetup orientation="portrait" r:id="rId1"/>
  <headerFooter alignWithMargins="0"/>
  <rowBreaks count="1" manualBreakCount="1">
    <brk id="56" max="16383" man="1"/>
  </row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X62"/>
  <sheetViews>
    <sheetView topLeftCell="A21" workbookViewId="0">
      <selection activeCell="H50" sqref="H50"/>
    </sheetView>
  </sheetViews>
  <sheetFormatPr baseColWidth="10" defaultColWidth="11.44140625" defaultRowHeight="13.2" x14ac:dyDescent="0.25"/>
  <cols>
    <col min="1" max="1" width="11.6640625" customWidth="1"/>
    <col min="2" max="2" width="9.6640625" hidden="1" customWidth="1"/>
    <col min="3" max="14" width="9.6640625" customWidth="1"/>
    <col min="15" max="17" width="11.44140625" hidden="1" customWidth="1"/>
    <col min="18" max="23" width="9.109375" customWidth="1"/>
    <col min="24" max="24" width="0" hidden="1" customWidth="1"/>
  </cols>
  <sheetData>
    <row r="1" spans="1:24" ht="17.399999999999999" x14ac:dyDescent="0.25">
      <c r="A1" s="160" t="str">
        <f>Params!A1</f>
        <v>GEL 500  - 2017</v>
      </c>
      <c r="B1" s="160"/>
      <c r="C1" s="160"/>
      <c r="D1" s="160"/>
      <c r="E1" s="160"/>
      <c r="F1" s="160"/>
      <c r="G1" s="160"/>
      <c r="H1" s="160"/>
      <c r="I1" s="160"/>
      <c r="J1" s="160"/>
      <c r="K1" s="14"/>
      <c r="L1" s="14"/>
      <c r="M1" s="14"/>
      <c r="N1" s="14"/>
    </row>
    <row r="2" spans="1:24" ht="17.399999999999999" x14ac:dyDescent="0.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</row>
    <row r="3" spans="1:24" ht="17.399999999999999" hidden="1" x14ac:dyDescent="0.25">
      <c r="A3" s="14"/>
      <c r="B3" s="14"/>
      <c r="C3" s="95">
        <f ca="1">C57</f>
        <v>1</v>
      </c>
      <c r="D3" s="95">
        <f t="shared" ref="D3:N3" ca="1" si="0">D57</f>
        <v>1</v>
      </c>
      <c r="E3" s="95">
        <f t="shared" ca="1" si="0"/>
        <v>1</v>
      </c>
      <c r="F3" s="95">
        <f t="shared" ca="1" si="0"/>
        <v>1</v>
      </c>
      <c r="G3" s="95">
        <f t="shared" ca="1" si="0"/>
        <v>1</v>
      </c>
      <c r="H3" s="95">
        <f t="shared" ca="1" si="0"/>
        <v>1</v>
      </c>
      <c r="I3" s="95">
        <f t="shared" ca="1" si="0"/>
        <v>1</v>
      </c>
      <c r="J3" s="95">
        <f t="shared" ca="1" si="0"/>
        <v>1</v>
      </c>
      <c r="K3" s="95">
        <f t="shared" ca="1" si="0"/>
        <v>1</v>
      </c>
      <c r="L3" s="95"/>
      <c r="M3" s="95"/>
      <c r="N3" s="95">
        <f t="shared" ca="1" si="0"/>
        <v>1</v>
      </c>
    </row>
    <row r="4" spans="1:24" x14ac:dyDescent="0.25">
      <c r="A4" s="166" t="s">
        <v>8</v>
      </c>
      <c r="B4" s="166"/>
      <c r="C4" s="166"/>
      <c r="D4" s="166"/>
      <c r="E4" s="166"/>
      <c r="F4" s="166"/>
      <c r="G4" s="161" t="str">
        <f>CONCATENATE(Params!B8, " - ", Params!B7)</f>
        <v>H2017.4 - P4</v>
      </c>
      <c r="H4" s="161"/>
      <c r="I4" s="161"/>
      <c r="J4" s="161"/>
      <c r="K4" s="68"/>
      <c r="L4" s="68"/>
      <c r="M4" s="68"/>
      <c r="N4" s="68"/>
      <c r="U4" s="4"/>
      <c r="V4" s="4"/>
      <c r="X4">
        <f>IF(U4=0,0,1)</f>
        <v>0</v>
      </c>
    </row>
    <row r="5" spans="1:24" x14ac:dyDescent="0.25">
      <c r="A5" s="165" t="s">
        <v>9</v>
      </c>
      <c r="B5" s="165"/>
      <c r="C5" s="165"/>
      <c r="D5" s="165"/>
      <c r="E5" s="165"/>
      <c r="F5" s="165"/>
      <c r="G5" s="46">
        <f ca="1">Params!B11</f>
        <v>8</v>
      </c>
      <c r="H5" s="6"/>
      <c r="I5" s="6"/>
      <c r="J5" s="6"/>
      <c r="K5" s="6"/>
      <c r="L5" s="6"/>
      <c r="M5" s="6"/>
      <c r="N5" s="6"/>
      <c r="X5">
        <f>IF(U5=0,0,1)</f>
        <v>0</v>
      </c>
    </row>
    <row r="6" spans="1:24" x14ac:dyDescent="0.25">
      <c r="A6" s="5"/>
      <c r="B6" s="5"/>
      <c r="C6" s="5"/>
      <c r="D6" s="5"/>
      <c r="E6" s="5"/>
      <c r="F6" s="6"/>
      <c r="G6" s="6"/>
      <c r="H6" s="6"/>
      <c r="I6" s="6"/>
      <c r="J6" s="6"/>
      <c r="K6" s="6"/>
      <c r="L6" s="6"/>
      <c r="M6" s="6"/>
      <c r="N6" s="6"/>
    </row>
    <row r="7" spans="1:24" x14ac:dyDescent="0.25">
      <c r="A7" s="5"/>
      <c r="B7" s="5"/>
      <c r="C7" s="49" t="s">
        <v>35</v>
      </c>
      <c r="D7" s="5"/>
      <c r="E7" s="5"/>
      <c r="F7" s="71">
        <f ca="1">MID(CELL("filename",A4),FIND("]",CELL("filename",A4))+1,255)*1</f>
        <v>9</v>
      </c>
      <c r="G7" s="6"/>
      <c r="H7" s="6"/>
      <c r="I7" s="6"/>
      <c r="J7" s="6"/>
      <c r="K7" s="6"/>
      <c r="L7" s="6"/>
      <c r="M7" s="6"/>
      <c r="N7" s="6"/>
    </row>
    <row r="8" spans="1:24" ht="15" customHeight="1" x14ac:dyDescent="0.25">
      <c r="A8" s="5"/>
      <c r="B8" s="6"/>
      <c r="C8" s="6" t="s">
        <v>34</v>
      </c>
      <c r="D8" s="7"/>
      <c r="E8" s="162" t="str">
        <f ca="1">VLOOKUP(F7,Params!$A$19:$C$30,2,0)</f>
        <v/>
      </c>
      <c r="F8" s="162"/>
      <c r="G8" s="162"/>
      <c r="H8" s="163" t="str">
        <f ca="1">VLOOKUP(F7,Params!$A$19:$C$30,3,0)</f>
        <v/>
      </c>
      <c r="I8" s="164"/>
      <c r="J8" s="164"/>
      <c r="K8" s="51"/>
      <c r="L8" s="51"/>
      <c r="M8" s="51"/>
      <c r="N8" s="51"/>
      <c r="P8">
        <f ca="1">n</f>
        <v>8</v>
      </c>
      <c r="X8">
        <f>IF(U8=0,0,1)</f>
        <v>0</v>
      </c>
    </row>
    <row r="9" spans="1:24" ht="15" customHeight="1" x14ac:dyDescent="0.25">
      <c r="A9" s="5"/>
      <c r="B9" s="6"/>
      <c r="C9" s="6"/>
      <c r="D9" s="7"/>
      <c r="E9" s="11"/>
      <c r="F9" s="11"/>
      <c r="G9" s="11"/>
      <c r="H9" s="50"/>
      <c r="I9" s="51"/>
      <c r="J9" s="51"/>
      <c r="K9" s="51"/>
      <c r="L9" s="51"/>
      <c r="M9" s="51"/>
      <c r="N9" s="51"/>
    </row>
    <row r="10" spans="1:24" ht="15" customHeight="1" x14ac:dyDescent="0.25">
      <c r="A10" s="5" t="s">
        <v>10</v>
      </c>
      <c r="B10" s="6"/>
      <c r="C10" s="157" t="s">
        <v>13</v>
      </c>
      <c r="D10" s="157"/>
      <c r="E10" s="157"/>
      <c r="F10" s="157"/>
      <c r="G10" s="157"/>
      <c r="H10" s="157"/>
      <c r="I10" s="157"/>
      <c r="J10" s="157"/>
      <c r="K10" s="7"/>
      <c r="L10" s="7"/>
      <c r="M10" s="7"/>
      <c r="N10" s="7"/>
    </row>
    <row r="11" spans="1:24" ht="15" customHeight="1" x14ac:dyDescent="0.25">
      <c r="A11" s="5"/>
      <c r="B11" s="6"/>
      <c r="C11" s="155" t="s">
        <v>29</v>
      </c>
      <c r="D11" s="156"/>
      <c r="E11" s="156"/>
      <c r="F11" s="156"/>
      <c r="G11" s="156"/>
      <c r="H11" s="156"/>
      <c r="I11" s="156"/>
      <c r="J11" s="156"/>
      <c r="K11" s="69"/>
      <c r="L11" s="69"/>
      <c r="M11" s="69"/>
      <c r="N11" s="69"/>
    </row>
    <row r="12" spans="1:24" ht="15" customHeight="1" x14ac:dyDescent="0.25">
      <c r="A12" s="5"/>
      <c r="B12" s="6"/>
      <c r="C12" s="155" t="s">
        <v>30</v>
      </c>
      <c r="D12" s="156"/>
      <c r="E12" s="156"/>
      <c r="F12" s="156"/>
      <c r="G12" s="156"/>
      <c r="H12" s="156"/>
      <c r="I12" s="156"/>
      <c r="J12" s="156"/>
      <c r="K12" s="69"/>
      <c r="L12" s="69"/>
      <c r="M12" s="69"/>
      <c r="N12" s="69"/>
    </row>
    <row r="13" spans="1:24" ht="15" customHeight="1" x14ac:dyDescent="0.25">
      <c r="A13" s="5"/>
      <c r="B13" s="6"/>
      <c r="C13" s="155" t="s">
        <v>31</v>
      </c>
      <c r="D13" s="156"/>
      <c r="E13" s="156"/>
      <c r="F13" s="156"/>
      <c r="G13" s="156"/>
      <c r="H13" s="156"/>
      <c r="I13" s="156"/>
      <c r="J13" s="156"/>
      <c r="K13" s="69"/>
      <c r="L13" s="69"/>
      <c r="M13" s="69"/>
      <c r="N13" s="69"/>
    </row>
    <row r="14" spans="1:24" ht="15" customHeight="1" x14ac:dyDescent="0.25">
      <c r="A14" s="5" t="s">
        <v>11</v>
      </c>
      <c r="B14" s="6"/>
      <c r="C14" s="157" t="s">
        <v>14</v>
      </c>
      <c r="D14" s="157"/>
      <c r="E14" s="157"/>
      <c r="F14" s="157"/>
      <c r="G14" s="157"/>
      <c r="H14" s="157"/>
      <c r="I14" s="157"/>
      <c r="J14" s="157"/>
      <c r="K14" s="7"/>
      <c r="L14" s="7"/>
      <c r="M14" s="7"/>
      <c r="N14" s="7"/>
    </row>
    <row r="15" spans="1:24" ht="44.1" customHeight="1" x14ac:dyDescent="0.25">
      <c r="A15" s="5" t="s">
        <v>12</v>
      </c>
      <c r="B15" s="6"/>
      <c r="C15" s="157" t="s">
        <v>55</v>
      </c>
      <c r="D15" s="157"/>
      <c r="E15" s="157"/>
      <c r="F15" s="157"/>
      <c r="G15" s="157"/>
      <c r="H15" s="157"/>
      <c r="I15" s="157"/>
      <c r="J15" s="157"/>
      <c r="K15" s="7"/>
      <c r="L15" s="7"/>
      <c r="M15" s="7"/>
      <c r="N15" s="7"/>
    </row>
    <row r="16" spans="1:24" ht="44.1" hidden="1" customHeight="1" x14ac:dyDescent="0.25">
      <c r="A16" s="5"/>
      <c r="B16" s="6"/>
      <c r="C16" s="7">
        <f ca="1">F7</f>
        <v>9</v>
      </c>
      <c r="D16" s="7">
        <f ca="1">IF(C17&lt;$F$7,C17,D17)</f>
        <v>1</v>
      </c>
      <c r="E16" s="7">
        <f t="shared" ref="E16:N16" ca="1" si="1">IF(D17&lt;$F$7,D17,E17)</f>
        <v>2</v>
      </c>
      <c r="F16" s="7">
        <f t="shared" ca="1" si="1"/>
        <v>3</v>
      </c>
      <c r="G16" s="7">
        <f t="shared" ca="1" si="1"/>
        <v>4</v>
      </c>
      <c r="H16" s="7">
        <f t="shared" ca="1" si="1"/>
        <v>5</v>
      </c>
      <c r="I16" s="7">
        <f t="shared" ca="1" si="1"/>
        <v>6</v>
      </c>
      <c r="J16" s="7">
        <f t="shared" ca="1" si="1"/>
        <v>7</v>
      </c>
      <c r="K16" s="7">
        <f t="shared" ca="1" si="1"/>
        <v>8</v>
      </c>
      <c r="L16" s="7">
        <f t="shared" ca="1" si="1"/>
        <v>10</v>
      </c>
      <c r="M16" s="7">
        <f t="shared" ca="1" si="1"/>
        <v>11</v>
      </c>
      <c r="N16" s="7">
        <f t="shared" ca="1" si="1"/>
        <v>12</v>
      </c>
    </row>
    <row r="17" spans="1:24" ht="44.1" hidden="1" customHeight="1" x14ac:dyDescent="0.25">
      <c r="A17" s="5"/>
      <c r="B17" s="6"/>
      <c r="C17" s="7">
        <v>1</v>
      </c>
      <c r="D17" s="7">
        <f t="shared" ref="D17:N17" si="2">C17+1</f>
        <v>2</v>
      </c>
      <c r="E17" s="7">
        <f t="shared" si="2"/>
        <v>3</v>
      </c>
      <c r="F17" s="7">
        <f t="shared" si="2"/>
        <v>4</v>
      </c>
      <c r="G17" s="7">
        <f t="shared" si="2"/>
        <v>5</v>
      </c>
      <c r="H17" s="7">
        <f t="shared" si="2"/>
        <v>6</v>
      </c>
      <c r="I17" s="7">
        <f t="shared" si="2"/>
        <v>7</v>
      </c>
      <c r="J17" s="7">
        <f t="shared" si="2"/>
        <v>8</v>
      </c>
      <c r="K17" s="7">
        <f t="shared" si="2"/>
        <v>9</v>
      </c>
      <c r="L17" s="7">
        <f t="shared" si="2"/>
        <v>10</v>
      </c>
      <c r="M17" s="7">
        <f t="shared" si="2"/>
        <v>11</v>
      </c>
      <c r="N17" s="7">
        <f t="shared" si="2"/>
        <v>12</v>
      </c>
    </row>
    <row r="18" spans="1:24" x14ac:dyDescent="0.25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1" t="s">
        <v>4</v>
      </c>
      <c r="P18" s="1" t="s">
        <v>32</v>
      </c>
      <c r="Q18" s="1" t="s">
        <v>33</v>
      </c>
    </row>
    <row r="19" spans="1:24" ht="125.1" customHeight="1" x14ac:dyDescent="0.25">
      <c r="A19" s="6"/>
      <c r="B19" s="6"/>
      <c r="C19" s="47" t="str">
        <f ca="1">CONCATENATE(" ",VLOOKUP(C16,Params!$A$19:$C$30,3,0))</f>
        <v xml:space="preserve"> </v>
      </c>
      <c r="D19" s="15" t="str">
        <f ca="1">CONCATENATE(" ",VLOOKUP(D16,Params!$A$19:$C$30,3,0))</f>
        <v xml:space="preserve"> Anillo</v>
      </c>
      <c r="E19" s="15" t="str">
        <f ca="1">CONCATENATE(" ",VLOOKUP(E16,Params!$A$19:$C$30,3,0))</f>
        <v xml:space="preserve"> Bardier</v>
      </c>
      <c r="F19" s="15" t="str">
        <f ca="1">CONCATENATE(" ",VLOOKUP(F16,Params!$A$19:$C$30,3,0))</f>
        <v xml:space="preserve"> Berthelot</v>
      </c>
      <c r="G19" s="15" t="str">
        <f ca="1">CONCATENATE(" ",VLOOKUP(G16,Params!$A$19:$C$30,3,0))</f>
        <v xml:space="preserve"> Crête</v>
      </c>
      <c r="H19" s="15" t="str">
        <f ca="1">CONCATENATE(" ",VLOOKUP(H16,Params!$A$19:$C$30,3,0))</f>
        <v xml:space="preserve"> Girard</v>
      </c>
      <c r="I19" s="15" t="str">
        <f ca="1">CONCATENATE(" ",VLOOKUP(I16,Params!$A$19:$C$30,3,0))</f>
        <v xml:space="preserve"> Guay</v>
      </c>
      <c r="J19" s="15" t="str">
        <f ca="1">CONCATENATE(" ",VLOOKUP(J16,Params!$A$19:$C$30,3,0))</f>
        <v xml:space="preserve"> Guilmain</v>
      </c>
      <c r="K19" s="15" t="str">
        <f ca="1">CONCATENATE(" ",VLOOKUP(K16,Params!$A$19:$C$30,3,0))</f>
        <v xml:space="preserve"> Thibeault</v>
      </c>
      <c r="L19" s="15" t="str">
        <f ca="1">CONCATENATE(" ",VLOOKUP(L16,Params!$A$19:$C$30,3,0))</f>
        <v xml:space="preserve"> </v>
      </c>
      <c r="M19" s="15" t="str">
        <f ca="1">CONCATENATE(" ",VLOOKUP(M16,Params!$A$19:$C$30,3,0))</f>
        <v xml:space="preserve"> </v>
      </c>
      <c r="N19" s="15" t="str">
        <f ca="1">CONCATENATE(" ",VLOOKUP(N16,Params!$A$19:$C$30,3,0))</f>
        <v xml:space="preserve"> </v>
      </c>
      <c r="X19">
        <f>IF(U10=0,0,1)</f>
        <v>0</v>
      </c>
    </row>
    <row r="20" spans="1:24" ht="99.9" customHeight="1" x14ac:dyDescent="0.25">
      <c r="A20" s="6"/>
      <c r="B20" s="6" t="s">
        <v>6</v>
      </c>
      <c r="C20" s="47" t="str">
        <f ca="1">CONCATENATE(" ",VLOOKUP(C16,Params!$A$19:$C$30,2,0))</f>
        <v xml:space="preserve"> </v>
      </c>
      <c r="D20" s="15" t="str">
        <f ca="1">CONCATENATE(" ",VLOOKUP(D16,Params!$A$19:$C$30,2,0))</f>
        <v xml:space="preserve">  Luis Felipe</v>
      </c>
      <c r="E20" s="15" t="str">
        <f ca="1">CONCATENATE(" ",VLOOKUP(E16,Params!$A$19:$C$30,2,0))</f>
        <v xml:space="preserve">  Louis-Philippe</v>
      </c>
      <c r="F20" s="15" t="str">
        <f ca="1">CONCATENATE(" ",VLOOKUP(F16,Params!$A$19:$C$30,2,0))</f>
        <v xml:space="preserve">  Frédéric</v>
      </c>
      <c r="G20" s="15" t="str">
        <f ca="1">CONCATENATE(" ",VLOOKUP(G16,Params!$A$19:$C$30,2,0))</f>
        <v xml:space="preserve">  Jean-Nicolas</v>
      </c>
      <c r="H20" s="15" t="str">
        <f ca="1">CONCATENATE(" ",VLOOKUP(H16,Params!$A$19:$C$30,2,0))</f>
        <v xml:space="preserve">  Alexandre</v>
      </c>
      <c r="I20" s="15" t="str">
        <f ca="1">CONCATENATE(" ",VLOOKUP(I16,Params!$A$19:$C$30,2,0))</f>
        <v xml:space="preserve">  Alexandre</v>
      </c>
      <c r="J20" s="15" t="str">
        <f ca="1">CONCATENATE(" ",VLOOKUP(J16,Params!$A$19:$C$30,2,0))</f>
        <v xml:space="preserve">  Gabriel</v>
      </c>
      <c r="K20" s="15" t="str">
        <f ca="1">CONCATENATE(" ",VLOOKUP(K16,Params!$A$19:$C$30,2,0))</f>
        <v xml:space="preserve">  Alexandre</v>
      </c>
      <c r="L20" s="15" t="str">
        <f ca="1">CONCATENATE(" ",VLOOKUP(L16,Params!$A$19:$C$30,2,0))</f>
        <v xml:space="preserve"> </v>
      </c>
      <c r="M20" s="15" t="str">
        <f ca="1">CONCATENATE(" ",VLOOKUP(M16,Params!$A$19:$C$30,2,0))</f>
        <v xml:space="preserve"> </v>
      </c>
      <c r="N20" s="15" t="str">
        <f ca="1">CONCATENATE(" ",VLOOKUP(N16,Params!$A$19:$C$30,2,0))</f>
        <v xml:space="preserve"> </v>
      </c>
      <c r="X20">
        <f>IF(V20=0,0,1)</f>
        <v>0</v>
      </c>
    </row>
    <row r="21" spans="1:24" ht="30" customHeight="1" x14ac:dyDescent="0.25">
      <c r="A21" s="70" t="str">
        <f>CONCATENATE(B21,"-")</f>
        <v>1-</v>
      </c>
      <c r="B21" s="6">
        <v>1</v>
      </c>
      <c r="C21" s="153" t="str">
        <f ca="1">OFFSET(Params!B$32,B21,0,1,1)</f>
        <v>Initiative :</v>
      </c>
      <c r="D21" s="154"/>
      <c r="E21" s="158" t="str">
        <f ca="1">OFFSET(Params!C$32,B21,0,1,1)</f>
        <v>Proposer, entreprendre ou organiser des actions en vue de contribuer à l'avancement du projet.</v>
      </c>
      <c r="F21" s="158"/>
      <c r="G21" s="158"/>
      <c r="H21" s="158"/>
      <c r="I21" s="158"/>
      <c r="J21" s="158"/>
      <c r="K21" s="145"/>
      <c r="L21" s="145"/>
      <c r="M21" s="145"/>
      <c r="N21" s="159"/>
      <c r="O21" s="1"/>
      <c r="P21" s="1"/>
      <c r="Q21" s="1"/>
      <c r="X21">
        <f>IF(V21=0,0,1)</f>
        <v>0</v>
      </c>
    </row>
    <row r="22" spans="1:24" ht="15" customHeight="1" x14ac:dyDescent="0.25">
      <c r="A22" s="5"/>
      <c r="B22" s="6">
        <v>1</v>
      </c>
      <c r="C22" s="48"/>
      <c r="D22" s="52" t="s">
        <v>4</v>
      </c>
      <c r="E22" s="52" t="s">
        <v>4</v>
      </c>
      <c r="F22" s="52" t="s">
        <v>4</v>
      </c>
      <c r="G22" s="52" t="s">
        <v>4</v>
      </c>
      <c r="H22" s="52" t="s">
        <v>4</v>
      </c>
      <c r="I22" s="52" t="s">
        <v>4</v>
      </c>
      <c r="J22" s="52" t="s">
        <v>4</v>
      </c>
      <c r="K22" s="52" t="s">
        <v>4</v>
      </c>
      <c r="L22" s="52" t="s">
        <v>4</v>
      </c>
      <c r="M22" s="52" t="s">
        <v>4</v>
      </c>
      <c r="N22" s="52" t="s">
        <v>4</v>
      </c>
      <c r="O22" s="1">
        <f ca="1">COUNTIF(OFFSET($C22,0,0,1,n),O$18)</f>
        <v>7</v>
      </c>
      <c r="P22" s="1">
        <f ca="1">COUNTIF(OFFSET($C22,0,0,1,n),P$18)</f>
        <v>0</v>
      </c>
      <c r="Q22" s="1">
        <f ca="1">COUNTIF(OFFSET($C22,0,0,1,n),Q$18)</f>
        <v>0</v>
      </c>
    </row>
    <row r="23" spans="1:24" hidden="1" x14ac:dyDescent="0.25">
      <c r="A23" s="5"/>
      <c r="B23" s="6"/>
      <c r="C23" s="8">
        <f ca="1">IF(O22&lt;&gt;0,1,IF(AND(P22=0),2,IF(AND(Q22=0),0,1)))</f>
        <v>1</v>
      </c>
      <c r="D23" s="8">
        <f t="shared" ref="D23:N23" si="3">IF(D22="p",2,IF(D22="e",1,IF(D22="m",0)))</f>
        <v>1</v>
      </c>
      <c r="E23" s="8">
        <f t="shared" si="3"/>
        <v>1</v>
      </c>
      <c r="F23" s="8">
        <f t="shared" si="3"/>
        <v>1</v>
      </c>
      <c r="G23" s="8">
        <f t="shared" si="3"/>
        <v>1</v>
      </c>
      <c r="H23" s="8">
        <f t="shared" si="3"/>
        <v>1</v>
      </c>
      <c r="I23" s="8">
        <f t="shared" si="3"/>
        <v>1</v>
      </c>
      <c r="J23" s="116">
        <f t="shared" si="3"/>
        <v>1</v>
      </c>
      <c r="K23" s="120">
        <f t="shared" si="3"/>
        <v>1</v>
      </c>
      <c r="L23" s="120">
        <f t="shared" si="3"/>
        <v>1</v>
      </c>
      <c r="M23" s="120">
        <f t="shared" si="3"/>
        <v>1</v>
      </c>
      <c r="N23" s="117">
        <f t="shared" si="3"/>
        <v>1</v>
      </c>
      <c r="R23">
        <f ca="1">SUM(OFFSET($C23,0,0,1,n))</f>
        <v>8</v>
      </c>
    </row>
    <row r="24" spans="1:24" hidden="1" x14ac:dyDescent="0.25">
      <c r="A24" s="5"/>
      <c r="B24" s="6"/>
      <c r="C24" s="9">
        <f t="shared" ref="C24:N24" ca="1" si="4">+C23*n/$R23*$B22</f>
        <v>1</v>
      </c>
      <c r="D24" s="9">
        <f t="shared" ca="1" si="4"/>
        <v>1</v>
      </c>
      <c r="E24" s="9">
        <f t="shared" ca="1" si="4"/>
        <v>1</v>
      </c>
      <c r="F24" s="9">
        <f t="shared" ca="1" si="4"/>
        <v>1</v>
      </c>
      <c r="G24" s="9">
        <f t="shared" ca="1" si="4"/>
        <v>1</v>
      </c>
      <c r="H24" s="9">
        <f t="shared" ca="1" si="4"/>
        <v>1</v>
      </c>
      <c r="I24" s="9">
        <f t="shared" ca="1" si="4"/>
        <v>1</v>
      </c>
      <c r="J24" s="118">
        <f t="shared" ca="1" si="4"/>
        <v>1</v>
      </c>
      <c r="K24" s="121">
        <f t="shared" ca="1" si="4"/>
        <v>1</v>
      </c>
      <c r="L24" s="121">
        <f t="shared" ca="1" si="4"/>
        <v>1</v>
      </c>
      <c r="M24" s="121">
        <f t="shared" ca="1" si="4"/>
        <v>1</v>
      </c>
      <c r="N24" s="119">
        <f t="shared" ca="1" si="4"/>
        <v>1</v>
      </c>
      <c r="S24" s="2">
        <f ca="1">SUM(OFFSET(C24,0,0,1,n))-n*B22</f>
        <v>0</v>
      </c>
    </row>
    <row r="25" spans="1:24" ht="30" customHeight="1" x14ac:dyDescent="0.25">
      <c r="A25" s="70" t="str">
        <f>CONCATENATE(B25,"-")</f>
        <v>2-</v>
      </c>
      <c r="B25" s="6">
        <f>B21+1</f>
        <v>2</v>
      </c>
      <c r="C25" s="153" t="str">
        <f ca="1">OFFSET(Params!B$32,B25,0,1,1)</f>
        <v xml:space="preserve">Créativité : </v>
      </c>
      <c r="D25" s="154"/>
      <c r="E25" s="158" t="str">
        <f ca="1">OFFSET(Params!C$32,B25,0,1,1)</f>
        <v>Manifester de la créativité dans la recherche de solutions tout en favorisant un climat propice à la créativité.</v>
      </c>
      <c r="F25" s="158"/>
      <c r="G25" s="158"/>
      <c r="H25" s="158"/>
      <c r="I25" s="158"/>
      <c r="J25" s="158"/>
      <c r="K25" s="145"/>
      <c r="L25" s="145"/>
      <c r="M25" s="145"/>
      <c r="N25" s="159"/>
      <c r="S25" s="2"/>
    </row>
    <row r="26" spans="1:24" ht="15" customHeight="1" x14ac:dyDescent="0.25">
      <c r="A26" s="5"/>
      <c r="B26" s="6">
        <v>1</v>
      </c>
      <c r="C26" s="48"/>
      <c r="D26" s="52" t="s">
        <v>4</v>
      </c>
      <c r="E26" s="52" t="s">
        <v>4</v>
      </c>
      <c r="F26" s="52" t="s">
        <v>4</v>
      </c>
      <c r="G26" s="52" t="s">
        <v>4</v>
      </c>
      <c r="H26" s="52" t="s">
        <v>4</v>
      </c>
      <c r="I26" s="52" t="s">
        <v>4</v>
      </c>
      <c r="J26" s="52" t="s">
        <v>4</v>
      </c>
      <c r="K26" s="52" t="s">
        <v>4</v>
      </c>
      <c r="L26" s="52" t="s">
        <v>4</v>
      </c>
      <c r="M26" s="52" t="s">
        <v>4</v>
      </c>
      <c r="N26" s="52" t="s">
        <v>4</v>
      </c>
      <c r="O26" s="1">
        <f ca="1">COUNTIF(OFFSET($C26,0,0,1,n),O$18)</f>
        <v>7</v>
      </c>
      <c r="P26" s="1">
        <f ca="1">COUNTIF(OFFSET($C26,0,0,1,n),P$18)</f>
        <v>0</v>
      </c>
      <c r="Q26" s="1">
        <f ca="1">COUNTIF(OFFSET($C26,0,0,1,n),Q$18)</f>
        <v>0</v>
      </c>
    </row>
    <row r="27" spans="1:24" hidden="1" x14ac:dyDescent="0.25">
      <c r="A27" s="5"/>
      <c r="B27" s="6"/>
      <c r="C27" s="8">
        <f ca="1">IF(O26&lt;&gt;0,1,IF(AND(P26=0),2,IF(AND(Q26=0),0,1)))</f>
        <v>1</v>
      </c>
      <c r="D27" s="8">
        <f t="shared" ref="D27:N27" si="5">IF(D26="p",2,IF(D26="e",1,IF(D26="m",0)))</f>
        <v>1</v>
      </c>
      <c r="E27" s="8">
        <f t="shared" si="5"/>
        <v>1</v>
      </c>
      <c r="F27" s="8">
        <f t="shared" si="5"/>
        <v>1</v>
      </c>
      <c r="G27" s="8">
        <f t="shared" si="5"/>
        <v>1</v>
      </c>
      <c r="H27" s="8">
        <f t="shared" si="5"/>
        <v>1</v>
      </c>
      <c r="I27" s="8">
        <f t="shared" si="5"/>
        <v>1</v>
      </c>
      <c r="J27" s="116">
        <f t="shared" si="5"/>
        <v>1</v>
      </c>
      <c r="K27" s="120">
        <f t="shared" si="5"/>
        <v>1</v>
      </c>
      <c r="L27" s="120">
        <f t="shared" si="5"/>
        <v>1</v>
      </c>
      <c r="M27" s="120">
        <f t="shared" si="5"/>
        <v>1</v>
      </c>
      <c r="N27" s="117">
        <f t="shared" si="5"/>
        <v>1</v>
      </c>
      <c r="R27">
        <f ca="1">SUM(OFFSET($C27,0,0,1,n))</f>
        <v>8</v>
      </c>
    </row>
    <row r="28" spans="1:24" hidden="1" x14ac:dyDescent="0.25">
      <c r="A28" s="5"/>
      <c r="B28" s="6"/>
      <c r="C28" s="9">
        <f t="shared" ref="C28:N28" ca="1" si="6">+C27*n/$R27*$B26</f>
        <v>1</v>
      </c>
      <c r="D28" s="9">
        <f t="shared" ca="1" si="6"/>
        <v>1</v>
      </c>
      <c r="E28" s="9">
        <f t="shared" ca="1" si="6"/>
        <v>1</v>
      </c>
      <c r="F28" s="9">
        <f t="shared" ca="1" si="6"/>
        <v>1</v>
      </c>
      <c r="G28" s="9">
        <f t="shared" ca="1" si="6"/>
        <v>1</v>
      </c>
      <c r="H28" s="9">
        <f t="shared" ca="1" si="6"/>
        <v>1</v>
      </c>
      <c r="I28" s="9">
        <f t="shared" ca="1" si="6"/>
        <v>1</v>
      </c>
      <c r="J28" s="118">
        <f t="shared" ca="1" si="6"/>
        <v>1</v>
      </c>
      <c r="K28" s="121">
        <f t="shared" ca="1" si="6"/>
        <v>1</v>
      </c>
      <c r="L28" s="121">
        <f t="shared" ca="1" si="6"/>
        <v>1</v>
      </c>
      <c r="M28" s="121">
        <f t="shared" ca="1" si="6"/>
        <v>1</v>
      </c>
      <c r="N28" s="119">
        <f t="shared" ca="1" si="6"/>
        <v>1</v>
      </c>
      <c r="S28" s="2">
        <f ca="1">SUM(OFFSET(C28,0,0,1,n))-n*B26</f>
        <v>0</v>
      </c>
    </row>
    <row r="29" spans="1:24" ht="30" customHeight="1" x14ac:dyDescent="0.25">
      <c r="A29" s="70" t="str">
        <f>CONCATENATE(B29,"-")</f>
        <v>3-</v>
      </c>
      <c r="B29" s="6">
        <f>B25+1</f>
        <v>3</v>
      </c>
      <c r="C29" s="153" t="str">
        <f ca="1">OFFSET(Params!B$32,B29,0,1,1)</f>
        <v xml:space="preserve">Persévérance : </v>
      </c>
      <c r="D29" s="154"/>
      <c r="E29" s="158" t="str">
        <f ca="1">OFFSET(Params!C$32,B29,0,1,1)</f>
        <v>Fournir les efforts nécessaires et les renouveler en vue d'atteindre les buts fixés par l'équipe.</v>
      </c>
      <c r="F29" s="158"/>
      <c r="G29" s="158"/>
      <c r="H29" s="158"/>
      <c r="I29" s="158"/>
      <c r="J29" s="158"/>
      <c r="K29" s="145"/>
      <c r="L29" s="145"/>
      <c r="M29" s="145"/>
      <c r="N29" s="159"/>
      <c r="S29" s="2"/>
    </row>
    <row r="30" spans="1:24" ht="15" customHeight="1" x14ac:dyDescent="0.25">
      <c r="A30" s="5"/>
      <c r="B30" s="6">
        <v>1</v>
      </c>
      <c r="C30" s="48"/>
      <c r="D30" s="52" t="s">
        <v>4</v>
      </c>
      <c r="E30" s="52" t="s">
        <v>4</v>
      </c>
      <c r="F30" s="52" t="s">
        <v>4</v>
      </c>
      <c r="G30" s="52" t="s">
        <v>4</v>
      </c>
      <c r="H30" s="52" t="s">
        <v>4</v>
      </c>
      <c r="I30" s="52" t="s">
        <v>4</v>
      </c>
      <c r="J30" s="52" t="s">
        <v>4</v>
      </c>
      <c r="K30" s="52" t="s">
        <v>4</v>
      </c>
      <c r="L30" s="52" t="s">
        <v>4</v>
      </c>
      <c r="M30" s="52" t="s">
        <v>4</v>
      </c>
      <c r="N30" s="52" t="s">
        <v>4</v>
      </c>
      <c r="O30" s="1">
        <f ca="1">COUNTIF(OFFSET($C30,0,0,1,n),O$18)</f>
        <v>7</v>
      </c>
      <c r="P30" s="1">
        <f ca="1">COUNTIF(OFFSET($C30,0,0,1,n),P$18)</f>
        <v>0</v>
      </c>
      <c r="Q30" s="1">
        <f ca="1">COUNTIF(OFFSET($C30,0,0,1,n),Q$18)</f>
        <v>0</v>
      </c>
    </row>
    <row r="31" spans="1:24" hidden="1" x14ac:dyDescent="0.25">
      <c r="A31" s="5"/>
      <c r="B31" s="6"/>
      <c r="C31" s="8">
        <f ca="1">IF(O30&lt;&gt;0,1,IF(AND(P30=0),2,IF(AND(Q30=0),0,1)))</f>
        <v>1</v>
      </c>
      <c r="D31" s="8">
        <f t="shared" ref="D31:N31" si="7">IF(D30="p",2,IF(D30="e",1,IF(D30="m",0)))</f>
        <v>1</v>
      </c>
      <c r="E31" s="8">
        <f t="shared" si="7"/>
        <v>1</v>
      </c>
      <c r="F31" s="8">
        <f t="shared" si="7"/>
        <v>1</v>
      </c>
      <c r="G31" s="8">
        <f t="shared" si="7"/>
        <v>1</v>
      </c>
      <c r="H31" s="8">
        <f t="shared" si="7"/>
        <v>1</v>
      </c>
      <c r="I31" s="8">
        <f t="shared" si="7"/>
        <v>1</v>
      </c>
      <c r="J31" s="116">
        <f t="shared" si="7"/>
        <v>1</v>
      </c>
      <c r="K31" s="120">
        <f t="shared" si="7"/>
        <v>1</v>
      </c>
      <c r="L31" s="120">
        <f t="shared" si="7"/>
        <v>1</v>
      </c>
      <c r="M31" s="120">
        <f t="shared" si="7"/>
        <v>1</v>
      </c>
      <c r="N31" s="117">
        <f t="shared" si="7"/>
        <v>1</v>
      </c>
      <c r="R31">
        <f ca="1">SUM(OFFSET($C31,0,0,1,n))</f>
        <v>8</v>
      </c>
    </row>
    <row r="32" spans="1:24" hidden="1" x14ac:dyDescent="0.25">
      <c r="A32" s="5"/>
      <c r="B32" s="6"/>
      <c r="C32" s="9">
        <f t="shared" ref="C32:N32" ca="1" si="8">+C31*n/$R31*$B30</f>
        <v>1</v>
      </c>
      <c r="D32" s="9">
        <f t="shared" ca="1" si="8"/>
        <v>1</v>
      </c>
      <c r="E32" s="9">
        <f t="shared" ca="1" si="8"/>
        <v>1</v>
      </c>
      <c r="F32" s="9">
        <f t="shared" ca="1" si="8"/>
        <v>1</v>
      </c>
      <c r="G32" s="9">
        <f t="shared" ca="1" si="8"/>
        <v>1</v>
      </c>
      <c r="H32" s="9">
        <f t="shared" ca="1" si="8"/>
        <v>1</v>
      </c>
      <c r="I32" s="9">
        <f t="shared" ca="1" si="8"/>
        <v>1</v>
      </c>
      <c r="J32" s="118">
        <f t="shared" ca="1" si="8"/>
        <v>1</v>
      </c>
      <c r="K32" s="121">
        <f t="shared" ca="1" si="8"/>
        <v>1</v>
      </c>
      <c r="L32" s="121">
        <f t="shared" ca="1" si="8"/>
        <v>1</v>
      </c>
      <c r="M32" s="121">
        <f t="shared" ca="1" si="8"/>
        <v>1</v>
      </c>
      <c r="N32" s="119">
        <f t="shared" ca="1" si="8"/>
        <v>1</v>
      </c>
      <c r="S32" s="2">
        <f ca="1">SUM(OFFSET(C32,0,0,1,n))-n*B30</f>
        <v>0</v>
      </c>
    </row>
    <row r="33" spans="1:19" ht="30" customHeight="1" x14ac:dyDescent="0.25">
      <c r="A33" s="70" t="str">
        <f>CONCATENATE(B33,"-")</f>
        <v>4-</v>
      </c>
      <c r="B33" s="6">
        <f>B29+1</f>
        <v>4</v>
      </c>
      <c r="C33" s="153" t="str">
        <f ca="1">OFFSET(Params!B$32,B33,0,1,1)</f>
        <v xml:space="preserve">Efficacité : </v>
      </c>
      <c r="D33" s="154"/>
      <c r="E33" s="158" t="str">
        <f ca="1">OFFSET(Params!C$32,B33,0,1,1)</f>
        <v>Produire les meilleurs résultats possibles avec le minimum de ressources possible.</v>
      </c>
      <c r="F33" s="158"/>
      <c r="G33" s="158"/>
      <c r="H33" s="158"/>
      <c r="I33" s="158"/>
      <c r="J33" s="158"/>
      <c r="K33" s="145"/>
      <c r="L33" s="145"/>
      <c r="M33" s="145"/>
      <c r="N33" s="159"/>
      <c r="S33" s="2"/>
    </row>
    <row r="34" spans="1:19" ht="15" customHeight="1" x14ac:dyDescent="0.25">
      <c r="A34" s="5"/>
      <c r="B34" s="6">
        <v>1</v>
      </c>
      <c r="C34" s="48"/>
      <c r="D34" s="52" t="s">
        <v>4</v>
      </c>
      <c r="E34" s="52" t="s">
        <v>4</v>
      </c>
      <c r="F34" s="52" t="s">
        <v>4</v>
      </c>
      <c r="G34" s="52" t="s">
        <v>4</v>
      </c>
      <c r="H34" s="52" t="s">
        <v>4</v>
      </c>
      <c r="I34" s="52" t="s">
        <v>4</v>
      </c>
      <c r="J34" s="52" t="s">
        <v>4</v>
      </c>
      <c r="K34" s="52" t="s">
        <v>4</v>
      </c>
      <c r="L34" s="52" t="s">
        <v>4</v>
      </c>
      <c r="M34" s="52" t="s">
        <v>4</v>
      </c>
      <c r="N34" s="52" t="s">
        <v>4</v>
      </c>
      <c r="O34" s="1">
        <f ca="1">COUNTIF(OFFSET($C34,0,0,1,n),O$18)</f>
        <v>7</v>
      </c>
      <c r="P34" s="1">
        <f ca="1">COUNTIF(OFFSET($C34,0,0,1,n),P$18)</f>
        <v>0</v>
      </c>
      <c r="Q34" s="1">
        <f ca="1">COUNTIF(OFFSET($C34,0,0,1,n),Q$18)</f>
        <v>0</v>
      </c>
    </row>
    <row r="35" spans="1:19" hidden="1" x14ac:dyDescent="0.25">
      <c r="A35" s="5"/>
      <c r="B35" s="6"/>
      <c r="C35" s="8">
        <f ca="1">IF(O34&lt;&gt;0,1,IF(AND(P34=0),2,IF(AND(Q34=0),0,1)))</f>
        <v>1</v>
      </c>
      <c r="D35" s="8">
        <f t="shared" ref="D35:N35" si="9">IF(D34="p",2,IF(D34="e",1,IF(D34="m",0)))</f>
        <v>1</v>
      </c>
      <c r="E35" s="8">
        <f t="shared" si="9"/>
        <v>1</v>
      </c>
      <c r="F35" s="8">
        <f t="shared" si="9"/>
        <v>1</v>
      </c>
      <c r="G35" s="8">
        <f t="shared" si="9"/>
        <v>1</v>
      </c>
      <c r="H35" s="8">
        <f t="shared" si="9"/>
        <v>1</v>
      </c>
      <c r="I35" s="8">
        <f t="shared" si="9"/>
        <v>1</v>
      </c>
      <c r="J35" s="116">
        <f t="shared" si="9"/>
        <v>1</v>
      </c>
      <c r="K35" s="120">
        <f t="shared" si="9"/>
        <v>1</v>
      </c>
      <c r="L35" s="120">
        <f t="shared" si="9"/>
        <v>1</v>
      </c>
      <c r="M35" s="120">
        <f t="shared" si="9"/>
        <v>1</v>
      </c>
      <c r="N35" s="117">
        <f t="shared" si="9"/>
        <v>1</v>
      </c>
      <c r="R35">
        <f ca="1">SUM(OFFSET($C35,0,0,1,n))</f>
        <v>8</v>
      </c>
    </row>
    <row r="36" spans="1:19" hidden="1" x14ac:dyDescent="0.25">
      <c r="A36" s="5"/>
      <c r="B36" s="6"/>
      <c r="C36" s="9">
        <f t="shared" ref="C36:N36" ca="1" si="10">+C35*n/$R35*$B34</f>
        <v>1</v>
      </c>
      <c r="D36" s="9">
        <f t="shared" ca="1" si="10"/>
        <v>1</v>
      </c>
      <c r="E36" s="9">
        <f t="shared" ca="1" si="10"/>
        <v>1</v>
      </c>
      <c r="F36" s="9">
        <f t="shared" ca="1" si="10"/>
        <v>1</v>
      </c>
      <c r="G36" s="9">
        <f t="shared" ca="1" si="10"/>
        <v>1</v>
      </c>
      <c r="H36" s="9">
        <f t="shared" ca="1" si="10"/>
        <v>1</v>
      </c>
      <c r="I36" s="9">
        <f t="shared" ca="1" si="10"/>
        <v>1</v>
      </c>
      <c r="J36" s="118">
        <f t="shared" ca="1" si="10"/>
        <v>1</v>
      </c>
      <c r="K36" s="121">
        <f t="shared" ca="1" si="10"/>
        <v>1</v>
      </c>
      <c r="L36" s="121">
        <f t="shared" ca="1" si="10"/>
        <v>1</v>
      </c>
      <c r="M36" s="121">
        <f t="shared" ca="1" si="10"/>
        <v>1</v>
      </c>
      <c r="N36" s="119">
        <f t="shared" ca="1" si="10"/>
        <v>1</v>
      </c>
      <c r="S36" s="2">
        <f ca="1">SUM(OFFSET(C36,0,0,1,n))-n*B34</f>
        <v>0</v>
      </c>
    </row>
    <row r="37" spans="1:19" ht="30" customHeight="1" x14ac:dyDescent="0.25">
      <c r="A37" s="70" t="str">
        <f>CONCATENATE(B37,"-")</f>
        <v>5-</v>
      </c>
      <c r="B37" s="6">
        <f>B33+1</f>
        <v>5</v>
      </c>
      <c r="C37" s="153" t="str">
        <f ca="1">OFFSET(Params!B$32,B37,0,1,1)</f>
        <v xml:space="preserve">Ponctualité : </v>
      </c>
      <c r="D37" s="154"/>
      <c r="E37" s="158" t="str">
        <f ca="1">OFFSET(Params!C$32,B37,0,1,1)</f>
        <v>Arriver à temps pour les réunions et les rendez-vous planifiés.</v>
      </c>
      <c r="F37" s="158"/>
      <c r="G37" s="158"/>
      <c r="H37" s="158"/>
      <c r="I37" s="158"/>
      <c r="J37" s="158"/>
      <c r="K37" s="145"/>
      <c r="L37" s="145"/>
      <c r="M37" s="145"/>
      <c r="N37" s="159"/>
      <c r="S37" s="2"/>
    </row>
    <row r="38" spans="1:19" ht="15" customHeight="1" x14ac:dyDescent="0.25">
      <c r="A38" s="5"/>
      <c r="B38" s="6">
        <v>1</v>
      </c>
      <c r="C38" s="48"/>
      <c r="D38" s="52" t="s">
        <v>4</v>
      </c>
      <c r="E38" s="52" t="s">
        <v>4</v>
      </c>
      <c r="F38" s="52" t="s">
        <v>4</v>
      </c>
      <c r="G38" s="52" t="s">
        <v>4</v>
      </c>
      <c r="H38" s="52" t="s">
        <v>4</v>
      </c>
      <c r="I38" s="52" t="s">
        <v>4</v>
      </c>
      <c r="J38" s="52" t="s">
        <v>4</v>
      </c>
      <c r="K38" s="52" t="s">
        <v>4</v>
      </c>
      <c r="L38" s="52" t="s">
        <v>4</v>
      </c>
      <c r="M38" s="52" t="s">
        <v>4</v>
      </c>
      <c r="N38" s="115" t="s">
        <v>4</v>
      </c>
      <c r="O38" s="1">
        <f ca="1">COUNTIF(OFFSET($C38,0,0,1,n),O$18)</f>
        <v>7</v>
      </c>
      <c r="P38" s="1">
        <f ca="1">COUNTIF(OFFSET($C38,0,0,1,n),P$18)</f>
        <v>0</v>
      </c>
      <c r="Q38" s="1">
        <f ca="1">COUNTIF(OFFSET($C38,0,0,1,n),Q$18)</f>
        <v>0</v>
      </c>
    </row>
    <row r="39" spans="1:19" hidden="1" x14ac:dyDescent="0.25">
      <c r="A39" s="5"/>
      <c r="B39" s="6"/>
      <c r="C39" s="8">
        <f ca="1">IF(O38&lt;&gt;0,1,IF(AND(P38=0),2,IF(AND(Q38=0),0,1)))</f>
        <v>1</v>
      </c>
      <c r="D39" s="8">
        <f t="shared" ref="D39:N39" si="11">IF(D38="p",2,IF(D38="e",1,IF(D38="m",0)))</f>
        <v>1</v>
      </c>
      <c r="E39" s="8">
        <f t="shared" si="11"/>
        <v>1</v>
      </c>
      <c r="F39" s="8">
        <f t="shared" si="11"/>
        <v>1</v>
      </c>
      <c r="G39" s="8">
        <f t="shared" si="11"/>
        <v>1</v>
      </c>
      <c r="H39" s="8">
        <f t="shared" si="11"/>
        <v>1</v>
      </c>
      <c r="I39" s="8">
        <f t="shared" si="11"/>
        <v>1</v>
      </c>
      <c r="J39" s="116">
        <f t="shared" si="11"/>
        <v>1</v>
      </c>
      <c r="K39" s="120">
        <f t="shared" si="11"/>
        <v>1</v>
      </c>
      <c r="L39" s="120">
        <f t="shared" si="11"/>
        <v>1</v>
      </c>
      <c r="M39" s="120">
        <f t="shared" si="11"/>
        <v>1</v>
      </c>
      <c r="N39" s="117">
        <f t="shared" si="11"/>
        <v>1</v>
      </c>
      <c r="R39">
        <f ca="1">SUM(OFFSET($C39,0,0,1,n))</f>
        <v>8</v>
      </c>
    </row>
    <row r="40" spans="1:19" hidden="1" x14ac:dyDescent="0.25">
      <c r="A40" s="5"/>
      <c r="B40" s="6"/>
      <c r="C40" s="9">
        <f t="shared" ref="C40:N40" ca="1" si="12">+C39*n/$R39*$B38</f>
        <v>1</v>
      </c>
      <c r="D40" s="9">
        <f t="shared" ca="1" si="12"/>
        <v>1</v>
      </c>
      <c r="E40" s="9">
        <f t="shared" ca="1" si="12"/>
        <v>1</v>
      </c>
      <c r="F40" s="9">
        <f t="shared" ca="1" si="12"/>
        <v>1</v>
      </c>
      <c r="G40" s="9">
        <f t="shared" ca="1" si="12"/>
        <v>1</v>
      </c>
      <c r="H40" s="9">
        <f t="shared" ca="1" si="12"/>
        <v>1</v>
      </c>
      <c r="I40" s="9">
        <f t="shared" ca="1" si="12"/>
        <v>1</v>
      </c>
      <c r="J40" s="118">
        <f t="shared" ca="1" si="12"/>
        <v>1</v>
      </c>
      <c r="K40" s="121">
        <f t="shared" ca="1" si="12"/>
        <v>1</v>
      </c>
      <c r="L40" s="121">
        <f t="shared" ca="1" si="12"/>
        <v>1</v>
      </c>
      <c r="M40" s="121">
        <f t="shared" ca="1" si="12"/>
        <v>1</v>
      </c>
      <c r="N40" s="119">
        <f t="shared" ca="1" si="12"/>
        <v>1</v>
      </c>
      <c r="S40" s="2">
        <f ca="1">SUM(OFFSET(C40,0,0,1,n))-n*B38</f>
        <v>0</v>
      </c>
    </row>
    <row r="41" spans="1:19" ht="30" customHeight="1" x14ac:dyDescent="0.25">
      <c r="A41" s="70" t="str">
        <f>CONCATENATE(B41,"-")</f>
        <v>6-</v>
      </c>
      <c r="B41" s="6">
        <f>B37+1</f>
        <v>6</v>
      </c>
      <c r="C41" s="153" t="str">
        <f ca="1">OFFSET(Params!B$32,B41,0,1,1)</f>
        <v xml:space="preserve">Communication : </v>
      </c>
      <c r="D41" s="154"/>
      <c r="E41" s="158" t="str">
        <f ca="1">OFFSET(Params!C$32,B41,0,1,1)</f>
        <v>S'exprimer clairement, tant à l'oral qu'à l'écrit, dans le but d'améliorer l'efficacité du travail en équipe.</v>
      </c>
      <c r="F41" s="158"/>
      <c r="G41" s="158"/>
      <c r="H41" s="158"/>
      <c r="I41" s="158"/>
      <c r="J41" s="158"/>
      <c r="K41" s="145"/>
      <c r="L41" s="145"/>
      <c r="M41" s="145"/>
      <c r="N41" s="159"/>
      <c r="S41" s="2"/>
    </row>
    <row r="42" spans="1:19" ht="15" customHeight="1" x14ac:dyDescent="0.25">
      <c r="A42" s="5"/>
      <c r="B42" s="6">
        <v>1</v>
      </c>
      <c r="C42" s="48"/>
      <c r="D42" s="52" t="s">
        <v>4</v>
      </c>
      <c r="E42" s="52" t="s">
        <v>4</v>
      </c>
      <c r="F42" s="52" t="s">
        <v>4</v>
      </c>
      <c r="G42" s="52" t="s">
        <v>4</v>
      </c>
      <c r="H42" s="52" t="s">
        <v>4</v>
      </c>
      <c r="I42" s="52" t="s">
        <v>4</v>
      </c>
      <c r="J42" s="52" t="s">
        <v>4</v>
      </c>
      <c r="K42" s="52" t="s">
        <v>4</v>
      </c>
      <c r="L42" s="52" t="s">
        <v>4</v>
      </c>
      <c r="M42" s="52" t="s">
        <v>4</v>
      </c>
      <c r="N42" s="52" t="s">
        <v>4</v>
      </c>
      <c r="O42" s="1">
        <f ca="1">COUNTIF(OFFSET($C42,0,0,1,n),O$18)</f>
        <v>7</v>
      </c>
      <c r="P42" s="1">
        <f ca="1">COUNTIF(OFFSET($C42,0,0,1,n),P$18)</f>
        <v>0</v>
      </c>
      <c r="Q42" s="1">
        <f ca="1">COUNTIF(OFFSET($C42,0,0,1,n),Q$18)</f>
        <v>0</v>
      </c>
    </row>
    <row r="43" spans="1:19" hidden="1" x14ac:dyDescent="0.25">
      <c r="A43" s="5"/>
      <c r="B43" s="6"/>
      <c r="C43" s="8">
        <f ca="1">IF(O42&lt;&gt;0,1,IF(AND(P42=0),2,IF(AND(Q42=0),0,1)))</f>
        <v>1</v>
      </c>
      <c r="D43" s="8">
        <f t="shared" ref="D43:N43" si="13">IF(D42="p",2,IF(D42="e",1,IF(D42="m",0)))</f>
        <v>1</v>
      </c>
      <c r="E43" s="8">
        <f t="shared" si="13"/>
        <v>1</v>
      </c>
      <c r="F43" s="8">
        <f t="shared" si="13"/>
        <v>1</v>
      </c>
      <c r="G43" s="8">
        <f t="shared" si="13"/>
        <v>1</v>
      </c>
      <c r="H43" s="8">
        <f t="shared" si="13"/>
        <v>1</v>
      </c>
      <c r="I43" s="8">
        <f t="shared" si="13"/>
        <v>1</v>
      </c>
      <c r="J43" s="116">
        <f t="shared" si="13"/>
        <v>1</v>
      </c>
      <c r="K43" s="120">
        <f t="shared" si="13"/>
        <v>1</v>
      </c>
      <c r="L43" s="120">
        <f t="shared" si="13"/>
        <v>1</v>
      </c>
      <c r="M43" s="120">
        <f t="shared" si="13"/>
        <v>1</v>
      </c>
      <c r="N43" s="117">
        <f t="shared" si="13"/>
        <v>1</v>
      </c>
      <c r="R43">
        <f ca="1">SUM(OFFSET($C43,0,0,1,n))</f>
        <v>8</v>
      </c>
    </row>
    <row r="44" spans="1:19" hidden="1" x14ac:dyDescent="0.25">
      <c r="A44" s="5"/>
      <c r="B44" s="6"/>
      <c r="C44" s="9">
        <f t="shared" ref="C44:N44" ca="1" si="14">+C43*n/$R43*$B42</f>
        <v>1</v>
      </c>
      <c r="D44" s="9">
        <f t="shared" ca="1" si="14"/>
        <v>1</v>
      </c>
      <c r="E44" s="9">
        <f t="shared" ca="1" si="14"/>
        <v>1</v>
      </c>
      <c r="F44" s="9">
        <f t="shared" ca="1" si="14"/>
        <v>1</v>
      </c>
      <c r="G44" s="9">
        <f t="shared" ca="1" si="14"/>
        <v>1</v>
      </c>
      <c r="H44" s="9">
        <f t="shared" ca="1" si="14"/>
        <v>1</v>
      </c>
      <c r="I44" s="9">
        <f t="shared" ca="1" si="14"/>
        <v>1</v>
      </c>
      <c r="J44" s="118">
        <f t="shared" ca="1" si="14"/>
        <v>1</v>
      </c>
      <c r="K44" s="121">
        <f t="shared" ca="1" si="14"/>
        <v>1</v>
      </c>
      <c r="L44" s="121">
        <f t="shared" ca="1" si="14"/>
        <v>1</v>
      </c>
      <c r="M44" s="121">
        <f t="shared" ca="1" si="14"/>
        <v>1</v>
      </c>
      <c r="N44" s="119">
        <f t="shared" ca="1" si="14"/>
        <v>1</v>
      </c>
      <c r="S44" s="2">
        <f ca="1">SUM(OFFSET(C44,0,0,1,n))-n*B42</f>
        <v>0</v>
      </c>
    </row>
    <row r="45" spans="1:19" ht="30" customHeight="1" x14ac:dyDescent="0.25">
      <c r="A45" s="70" t="str">
        <f>CONCATENATE(B45,"-")</f>
        <v>7-</v>
      </c>
      <c r="B45" s="6">
        <f>B41+1</f>
        <v>7</v>
      </c>
      <c r="C45" s="153" t="str">
        <f ca="1">OFFSET(Params!B$32,B45,0,1,1)</f>
        <v xml:space="preserve">Fiabilité : </v>
      </c>
      <c r="D45" s="154"/>
      <c r="E45" s="158" t="str">
        <f ca="1">OFFSET(Params!C$32,B45,0,1,1)</f>
        <v>Respecter les échéances annoncées tout en effectuant un travail de qualité.</v>
      </c>
      <c r="F45" s="158"/>
      <c r="G45" s="158"/>
      <c r="H45" s="158"/>
      <c r="I45" s="158"/>
      <c r="J45" s="158"/>
      <c r="K45" s="145"/>
      <c r="L45" s="145"/>
      <c r="M45" s="145"/>
      <c r="N45" s="159"/>
      <c r="S45" s="2"/>
    </row>
    <row r="46" spans="1:19" ht="15" customHeight="1" x14ac:dyDescent="0.25">
      <c r="A46" s="5"/>
      <c r="B46" s="6">
        <v>1</v>
      </c>
      <c r="C46" s="48"/>
      <c r="D46" s="52" t="s">
        <v>4</v>
      </c>
      <c r="E46" s="52" t="s">
        <v>4</v>
      </c>
      <c r="F46" s="52" t="s">
        <v>4</v>
      </c>
      <c r="G46" s="52" t="s">
        <v>4</v>
      </c>
      <c r="H46" s="52" t="s">
        <v>4</v>
      </c>
      <c r="I46" s="52" t="s">
        <v>4</v>
      </c>
      <c r="J46" s="52" t="s">
        <v>4</v>
      </c>
      <c r="K46" s="52" t="s">
        <v>4</v>
      </c>
      <c r="L46" s="52" t="s">
        <v>4</v>
      </c>
      <c r="M46" s="52" t="s">
        <v>4</v>
      </c>
      <c r="N46" s="52" t="s">
        <v>4</v>
      </c>
      <c r="O46" s="1">
        <f ca="1">COUNTIF(OFFSET($C46,0,0,1,n),O$18)</f>
        <v>7</v>
      </c>
      <c r="P46" s="1">
        <f ca="1">COUNTIF(OFFSET($C46,0,0,1,n),P$18)</f>
        <v>0</v>
      </c>
      <c r="Q46" s="1">
        <f ca="1">COUNTIF(OFFSET($C46,0,0,1,n),Q$18)</f>
        <v>0</v>
      </c>
    </row>
    <row r="47" spans="1:19" hidden="1" x14ac:dyDescent="0.25">
      <c r="A47" s="5"/>
      <c r="B47" s="6"/>
      <c r="C47" s="8">
        <f ca="1">IF(O46&lt;&gt;0,1,IF(AND(P46=0),2,IF(AND(Q46=0),0,1)))</f>
        <v>1</v>
      </c>
      <c r="D47" s="8">
        <f t="shared" ref="D47:N47" si="15">IF(D46="p",2,IF(D46="e",1,IF(D46="m",0)))</f>
        <v>1</v>
      </c>
      <c r="E47" s="8">
        <f t="shared" si="15"/>
        <v>1</v>
      </c>
      <c r="F47" s="8">
        <f t="shared" si="15"/>
        <v>1</v>
      </c>
      <c r="G47" s="8">
        <f t="shared" si="15"/>
        <v>1</v>
      </c>
      <c r="H47" s="8">
        <f t="shared" si="15"/>
        <v>1</v>
      </c>
      <c r="I47" s="8">
        <f t="shared" si="15"/>
        <v>1</v>
      </c>
      <c r="J47" s="116">
        <f t="shared" si="15"/>
        <v>1</v>
      </c>
      <c r="K47" s="120">
        <f t="shared" si="15"/>
        <v>1</v>
      </c>
      <c r="L47" s="120">
        <f t="shared" si="15"/>
        <v>1</v>
      </c>
      <c r="M47" s="120">
        <f t="shared" si="15"/>
        <v>1</v>
      </c>
      <c r="N47" s="117">
        <f t="shared" si="15"/>
        <v>1</v>
      </c>
      <c r="R47">
        <f ca="1">SUM(OFFSET($C47,0,0,1,n))</f>
        <v>8</v>
      </c>
    </row>
    <row r="48" spans="1:19" hidden="1" x14ac:dyDescent="0.25">
      <c r="A48" s="5"/>
      <c r="B48" s="6"/>
      <c r="C48" s="9">
        <f t="shared" ref="C48:N48" ca="1" si="16">+C47*n/$R47*$B46</f>
        <v>1</v>
      </c>
      <c r="D48" s="9">
        <f t="shared" ca="1" si="16"/>
        <v>1</v>
      </c>
      <c r="E48" s="9">
        <f t="shared" ca="1" si="16"/>
        <v>1</v>
      </c>
      <c r="F48" s="9">
        <f t="shared" ca="1" si="16"/>
        <v>1</v>
      </c>
      <c r="G48" s="9">
        <f t="shared" ca="1" si="16"/>
        <v>1</v>
      </c>
      <c r="H48" s="9">
        <f t="shared" ca="1" si="16"/>
        <v>1</v>
      </c>
      <c r="I48" s="9">
        <f t="shared" ca="1" si="16"/>
        <v>1</v>
      </c>
      <c r="J48" s="118">
        <f t="shared" ca="1" si="16"/>
        <v>1</v>
      </c>
      <c r="K48" s="121">
        <f t="shared" ca="1" si="16"/>
        <v>1</v>
      </c>
      <c r="L48" s="121">
        <f t="shared" ca="1" si="16"/>
        <v>1</v>
      </c>
      <c r="M48" s="121">
        <f t="shared" ca="1" si="16"/>
        <v>1</v>
      </c>
      <c r="N48" s="119">
        <f t="shared" ca="1" si="16"/>
        <v>1</v>
      </c>
      <c r="S48" s="2">
        <f ca="1">SUM(OFFSET(C48,0,0,1,n))-n*B46</f>
        <v>0</v>
      </c>
    </row>
    <row r="49" spans="1:19" ht="30" customHeight="1" x14ac:dyDescent="0.25">
      <c r="A49" s="70" t="str">
        <f>CONCATENATE(B49,"-")</f>
        <v>8-</v>
      </c>
      <c r="B49" s="6">
        <f>B45+1</f>
        <v>8</v>
      </c>
      <c r="C49" s="153" t="str">
        <f ca="1">OFFSET(Params!B$32,B49,0,1,1)</f>
        <v xml:space="preserve">Gestion de l'équipe : </v>
      </c>
      <c r="D49" s="154"/>
      <c r="E49" s="158" t="str">
        <f ca="1">OFFSET(Params!C$32,B49,0,1,1)</f>
        <v>Contribuer à bien gérer l'équipe (encourager la rétroaction, régler les conflits, favoriser l'écoute, etc.)</v>
      </c>
      <c r="F49" s="158"/>
      <c r="G49" s="158"/>
      <c r="H49" s="158"/>
      <c r="I49" s="158"/>
      <c r="J49" s="158"/>
      <c r="K49" s="145"/>
      <c r="L49" s="145"/>
      <c r="M49" s="145"/>
      <c r="N49" s="159"/>
      <c r="S49" s="2"/>
    </row>
    <row r="50" spans="1:19" ht="15" customHeight="1" x14ac:dyDescent="0.25">
      <c r="A50" s="6"/>
      <c r="B50" s="6">
        <v>1</v>
      </c>
      <c r="C50" s="48"/>
      <c r="D50" s="52" t="s">
        <v>4</v>
      </c>
      <c r="E50" s="52" t="s">
        <v>4</v>
      </c>
      <c r="F50" s="52" t="s">
        <v>4</v>
      </c>
      <c r="G50" s="52" t="s">
        <v>4</v>
      </c>
      <c r="H50" s="52" t="s">
        <v>4</v>
      </c>
      <c r="I50" s="52" t="s">
        <v>4</v>
      </c>
      <c r="J50" s="52" t="s">
        <v>4</v>
      </c>
      <c r="K50" s="52" t="s">
        <v>4</v>
      </c>
      <c r="L50" s="52" t="s">
        <v>4</v>
      </c>
      <c r="M50" s="52" t="s">
        <v>4</v>
      </c>
      <c r="N50" s="52" t="s">
        <v>4</v>
      </c>
      <c r="O50" s="1">
        <f ca="1">COUNTIF(OFFSET($C50,0,0,1,n),O$18)</f>
        <v>7</v>
      </c>
      <c r="P50" s="1">
        <f ca="1">COUNTIF(OFFSET($C50,0,0,1,n),P$18)</f>
        <v>0</v>
      </c>
      <c r="Q50" s="1">
        <f ca="1">COUNTIF(OFFSET($C50,0,0,1,n),Q$18)</f>
        <v>0</v>
      </c>
    </row>
    <row r="51" spans="1:19" hidden="1" x14ac:dyDescent="0.25">
      <c r="A51" s="6"/>
      <c r="B51" s="6"/>
      <c r="C51" s="8">
        <f ca="1">IF(O50&lt;&gt;0,1,IF(AND(P50=0),2,IF(AND(Q50=0),0,1)))</f>
        <v>1</v>
      </c>
      <c r="D51" s="8">
        <f t="shared" ref="D51:N51" si="17">IF(D50="p",2,IF(D50="e",1,IF(D50="m",0)))</f>
        <v>1</v>
      </c>
      <c r="E51" s="8">
        <f t="shared" si="17"/>
        <v>1</v>
      </c>
      <c r="F51" s="8">
        <f t="shared" si="17"/>
        <v>1</v>
      </c>
      <c r="G51" s="8">
        <f t="shared" si="17"/>
        <v>1</v>
      </c>
      <c r="H51" s="8">
        <f t="shared" si="17"/>
        <v>1</v>
      </c>
      <c r="I51" s="8">
        <f t="shared" si="17"/>
        <v>1</v>
      </c>
      <c r="J51" s="8">
        <f t="shared" si="17"/>
        <v>1</v>
      </c>
      <c r="K51" s="8">
        <f t="shared" si="17"/>
        <v>1</v>
      </c>
      <c r="L51" s="8">
        <f t="shared" si="17"/>
        <v>1</v>
      </c>
      <c r="M51" s="8">
        <f t="shared" si="17"/>
        <v>1</v>
      </c>
      <c r="N51" s="8">
        <f t="shared" si="17"/>
        <v>1</v>
      </c>
      <c r="R51">
        <f ca="1">SUM(OFFSET($C51,0,0,1,n))</f>
        <v>8</v>
      </c>
    </row>
    <row r="52" spans="1:19" hidden="1" x14ac:dyDescent="0.25">
      <c r="A52" s="6"/>
      <c r="B52" s="6"/>
      <c r="C52" s="9">
        <f t="shared" ref="C52:N52" ca="1" si="18">+C51*n/$R51*$B50</f>
        <v>1</v>
      </c>
      <c r="D52" s="9">
        <f t="shared" ca="1" si="18"/>
        <v>1</v>
      </c>
      <c r="E52" s="9">
        <f t="shared" ca="1" si="18"/>
        <v>1</v>
      </c>
      <c r="F52" s="9">
        <f t="shared" ca="1" si="18"/>
        <v>1</v>
      </c>
      <c r="G52" s="9">
        <f t="shared" ca="1" si="18"/>
        <v>1</v>
      </c>
      <c r="H52" s="9">
        <f t="shared" ca="1" si="18"/>
        <v>1</v>
      </c>
      <c r="I52" s="9">
        <f t="shared" ca="1" si="18"/>
        <v>1</v>
      </c>
      <c r="J52" s="9">
        <f t="shared" ca="1" si="18"/>
        <v>1</v>
      </c>
      <c r="K52" s="9">
        <f t="shared" ca="1" si="18"/>
        <v>1</v>
      </c>
      <c r="L52" s="9">
        <f t="shared" ca="1" si="18"/>
        <v>1</v>
      </c>
      <c r="M52" s="9">
        <f t="shared" ca="1" si="18"/>
        <v>1</v>
      </c>
      <c r="N52" s="9">
        <f t="shared" ca="1" si="18"/>
        <v>1</v>
      </c>
      <c r="S52" s="2">
        <f ca="1">SUM(OFFSET(C52,0,0,1,n))-n*B50</f>
        <v>0</v>
      </c>
    </row>
    <row r="53" spans="1:19" hidden="1" x14ac:dyDescent="0.2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</row>
    <row r="54" spans="1:19" hidden="1" x14ac:dyDescent="0.25">
      <c r="A54" s="6" t="s">
        <v>5</v>
      </c>
      <c r="B54" s="6"/>
      <c r="C54" s="10">
        <f ca="1">+(C24+C28+C32+C36+C40+C44+C48+C52)/Ptot</f>
        <v>1</v>
      </c>
      <c r="D54" s="10">
        <f t="shared" ref="D54:J54" ca="1" si="19">+(D24+D28+D32+D36+D40+D44+D48+D52)/Ptot</f>
        <v>1</v>
      </c>
      <c r="E54" s="10">
        <f t="shared" ca="1" si="19"/>
        <v>1</v>
      </c>
      <c r="F54" s="10">
        <f t="shared" ca="1" si="19"/>
        <v>1</v>
      </c>
      <c r="G54" s="10">
        <f t="shared" ca="1" si="19"/>
        <v>1</v>
      </c>
      <c r="H54" s="10">
        <f t="shared" ca="1" si="19"/>
        <v>1</v>
      </c>
      <c r="I54" s="10">
        <f t="shared" ca="1" si="19"/>
        <v>1</v>
      </c>
      <c r="J54" s="10">
        <f t="shared" ca="1" si="19"/>
        <v>1</v>
      </c>
      <c r="K54" s="10">
        <f ca="1">+(K24+K28+K32+K36+K40+K44+K48+K52)/Ptot</f>
        <v>1</v>
      </c>
      <c r="L54" s="10">
        <f ca="1">+(L24+L28+L32+L36+L40+L44+L48+L52)/Ptot</f>
        <v>1</v>
      </c>
      <c r="M54" s="10">
        <f ca="1">+(M24+M28+M32+M36+M40+M44+M48+M52)/Ptot</f>
        <v>1</v>
      </c>
      <c r="N54" s="10">
        <f ca="1">+(N24+N28+N32+N36+N40+N44+N48+N52)/Ptot</f>
        <v>1</v>
      </c>
      <c r="P54" s="3"/>
    </row>
    <row r="55" spans="1:19" hidden="1" x14ac:dyDescent="0.25">
      <c r="B55" s="6"/>
      <c r="C55" s="13">
        <f t="shared" ref="C55:N55" ca="1" si="20">+m*C54+b</f>
        <v>1</v>
      </c>
      <c r="D55" s="13">
        <f t="shared" ca="1" si="20"/>
        <v>1</v>
      </c>
      <c r="E55" s="13">
        <f t="shared" ca="1" si="20"/>
        <v>1</v>
      </c>
      <c r="F55" s="13">
        <f t="shared" ca="1" si="20"/>
        <v>1</v>
      </c>
      <c r="G55" s="13">
        <f t="shared" ca="1" si="20"/>
        <v>1</v>
      </c>
      <c r="H55" s="13">
        <f t="shared" ca="1" si="20"/>
        <v>1</v>
      </c>
      <c r="I55" s="13">
        <f t="shared" ca="1" si="20"/>
        <v>1</v>
      </c>
      <c r="J55" s="13">
        <f t="shared" ca="1" si="20"/>
        <v>1</v>
      </c>
      <c r="K55" s="13">
        <f t="shared" ca="1" si="20"/>
        <v>1</v>
      </c>
      <c r="L55" s="13">
        <f t="shared" ca="1" si="20"/>
        <v>1</v>
      </c>
      <c r="M55" s="13">
        <f t="shared" ca="1" si="20"/>
        <v>1</v>
      </c>
      <c r="N55" s="13">
        <f t="shared" ca="1" si="20"/>
        <v>1</v>
      </c>
      <c r="P55" s="3"/>
    </row>
    <row r="56" spans="1:19" ht="26.4" x14ac:dyDescent="0.25">
      <c r="A56" s="11" t="s">
        <v>15</v>
      </c>
      <c r="C56" s="12">
        <f t="shared" ref="C56:H56" ca="1" si="21">IF(C55&gt;1.1,1.1,C55)</f>
        <v>1</v>
      </c>
      <c r="D56" s="12">
        <f t="shared" ca="1" si="21"/>
        <v>1</v>
      </c>
      <c r="E56" s="12">
        <f t="shared" ca="1" si="21"/>
        <v>1</v>
      </c>
      <c r="F56" s="12">
        <f t="shared" ca="1" si="21"/>
        <v>1</v>
      </c>
      <c r="G56" s="12">
        <f t="shared" ca="1" si="21"/>
        <v>1</v>
      </c>
      <c r="H56" s="12">
        <f t="shared" ca="1" si="21"/>
        <v>1</v>
      </c>
      <c r="I56" s="12">
        <f t="shared" ref="I56:N56" ca="1" si="22">IF(I55&gt;1.1,1.1,I55)</f>
        <v>1</v>
      </c>
      <c r="J56" s="12">
        <f t="shared" ca="1" si="22"/>
        <v>1</v>
      </c>
      <c r="K56" s="12">
        <f t="shared" ca="1" si="22"/>
        <v>1</v>
      </c>
      <c r="L56" s="12">
        <f t="shared" ca="1" si="22"/>
        <v>1</v>
      </c>
      <c r="M56" s="12">
        <f t="shared" ca="1" si="22"/>
        <v>1</v>
      </c>
      <c r="N56" s="12">
        <f t="shared" ca="1" si="22"/>
        <v>1</v>
      </c>
    </row>
    <row r="57" spans="1:19" hidden="1" x14ac:dyDescent="0.25">
      <c r="A57" s="11"/>
      <c r="C57" s="12">
        <f ca="1">OFFSET($B$56,0,C16,1,1)</f>
        <v>1</v>
      </c>
      <c r="D57" s="12">
        <f t="shared" ref="D57:N57" ca="1" si="23">OFFSET($B$56,0,D16,1,1)</f>
        <v>1</v>
      </c>
      <c r="E57" s="12">
        <f t="shared" ca="1" si="23"/>
        <v>1</v>
      </c>
      <c r="F57" s="12">
        <f t="shared" ca="1" si="23"/>
        <v>1</v>
      </c>
      <c r="G57" s="12">
        <f t="shared" ca="1" si="23"/>
        <v>1</v>
      </c>
      <c r="H57" s="12">
        <f t="shared" ca="1" si="23"/>
        <v>1</v>
      </c>
      <c r="I57" s="12">
        <f t="shared" ca="1" si="23"/>
        <v>1</v>
      </c>
      <c r="J57" s="12">
        <f t="shared" ca="1" si="23"/>
        <v>1</v>
      </c>
      <c r="K57" s="12">
        <f t="shared" ca="1" si="23"/>
        <v>1</v>
      </c>
      <c r="L57" s="12"/>
      <c r="M57" s="12"/>
      <c r="N57" s="12">
        <f t="shared" ca="1" si="23"/>
        <v>1</v>
      </c>
    </row>
    <row r="58" spans="1:19" ht="30" customHeight="1" x14ac:dyDescent="0.25">
      <c r="A58" s="157" t="s">
        <v>0</v>
      </c>
      <c r="B58" s="157"/>
      <c r="C58" s="157"/>
      <c r="D58" s="157"/>
      <c r="E58" s="157"/>
      <c r="F58" s="157"/>
      <c r="G58" s="157"/>
      <c r="H58" s="157"/>
      <c r="I58" s="157"/>
      <c r="J58" s="157"/>
      <c r="K58" s="157"/>
      <c r="L58" s="157"/>
      <c r="M58" s="157"/>
      <c r="N58" s="157"/>
      <c r="Q58" s="129"/>
    </row>
    <row r="59" spans="1:19" ht="200.1" customHeight="1" x14ac:dyDescent="0.25">
      <c r="A59" s="167"/>
      <c r="B59" s="167"/>
      <c r="C59" s="167"/>
      <c r="D59" s="167"/>
      <c r="E59" s="167"/>
      <c r="F59" s="167"/>
      <c r="G59" s="167"/>
      <c r="H59" s="167"/>
      <c r="I59" s="167"/>
      <c r="J59" s="167"/>
      <c r="K59" s="112"/>
      <c r="L59" s="112"/>
      <c r="M59" s="112"/>
      <c r="N59" s="112"/>
    </row>
    <row r="61" spans="1:19" ht="30" customHeight="1" x14ac:dyDescent="0.25">
      <c r="A61" s="157" t="s">
        <v>1</v>
      </c>
      <c r="B61" s="157"/>
      <c r="C61" s="157"/>
      <c r="D61" s="157"/>
      <c r="E61" s="157"/>
      <c r="F61" s="157"/>
      <c r="G61" s="157"/>
      <c r="H61" s="157"/>
      <c r="I61" s="157"/>
      <c r="J61" s="157"/>
      <c r="K61" s="157"/>
      <c r="L61" s="157"/>
      <c r="M61" s="157"/>
      <c r="N61" s="157"/>
    </row>
    <row r="62" spans="1:19" ht="99.75" customHeight="1" x14ac:dyDescent="0.25">
      <c r="A62" s="167"/>
      <c r="B62" s="167"/>
      <c r="C62" s="167"/>
      <c r="D62" s="167"/>
      <c r="E62" s="167"/>
      <c r="F62" s="167"/>
      <c r="G62" s="167"/>
      <c r="H62" s="167"/>
      <c r="I62" s="167"/>
      <c r="J62" s="167"/>
      <c r="K62" s="112"/>
      <c r="L62" s="112"/>
      <c r="M62" s="112"/>
      <c r="N62" s="112"/>
    </row>
  </sheetData>
  <protectedRanges>
    <protectedRange sqref="A62" name="Plage3_3"/>
    <protectedRange sqref="A59" name="Plage2_3"/>
    <protectedRange sqref="D42:N42 D46:N46 D50:N50 D38:N38 D34:N34 D30:N30 D26:N26 D22:N22" name="Réponses_3"/>
  </protectedRanges>
  <mergeCells count="32">
    <mergeCell ref="A1:J1"/>
    <mergeCell ref="A4:F4"/>
    <mergeCell ref="G4:J4"/>
    <mergeCell ref="A5:F5"/>
    <mergeCell ref="E8:G8"/>
    <mergeCell ref="H8:J8"/>
    <mergeCell ref="C10:J10"/>
    <mergeCell ref="C11:J11"/>
    <mergeCell ref="C12:J12"/>
    <mergeCell ref="C13:J13"/>
    <mergeCell ref="C14:J14"/>
    <mergeCell ref="C15:J15"/>
    <mergeCell ref="C21:D21"/>
    <mergeCell ref="E21:N21"/>
    <mergeCell ref="C25:D25"/>
    <mergeCell ref="E25:N25"/>
    <mergeCell ref="C29:D29"/>
    <mergeCell ref="E29:N29"/>
    <mergeCell ref="C33:D33"/>
    <mergeCell ref="E33:N33"/>
    <mergeCell ref="C37:D37"/>
    <mergeCell ref="E37:N37"/>
    <mergeCell ref="C41:D41"/>
    <mergeCell ref="E41:N41"/>
    <mergeCell ref="A61:N61"/>
    <mergeCell ref="A62:J62"/>
    <mergeCell ref="C45:D45"/>
    <mergeCell ref="E45:N45"/>
    <mergeCell ref="C49:D49"/>
    <mergeCell ref="E49:N49"/>
    <mergeCell ref="A58:N58"/>
    <mergeCell ref="A59:J59"/>
  </mergeCells>
  <pageMargins left="0.62" right="0.63" top="0.48" bottom="0.49" header="0.4" footer="0.41"/>
  <pageSetup orientation="portrait" r:id="rId1"/>
  <headerFooter alignWithMargins="0"/>
  <rowBreaks count="1" manualBreakCount="1">
    <brk id="56" max="16383" man="1"/>
  </row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X62"/>
  <sheetViews>
    <sheetView workbookViewId="0">
      <selection activeCell="B2" sqref="A1:N65536"/>
    </sheetView>
  </sheetViews>
  <sheetFormatPr baseColWidth="10" defaultColWidth="11.44140625" defaultRowHeight="13.2" x14ac:dyDescent="0.25"/>
  <cols>
    <col min="1" max="1" width="11.6640625" customWidth="1"/>
    <col min="2" max="2" width="9.6640625" hidden="1" customWidth="1"/>
    <col min="3" max="14" width="9.6640625" customWidth="1"/>
    <col min="15" max="17" width="11.44140625" hidden="1" customWidth="1"/>
    <col min="18" max="23" width="9.109375" customWidth="1"/>
    <col min="24" max="24" width="0" hidden="1" customWidth="1"/>
  </cols>
  <sheetData>
    <row r="1" spans="1:24" ht="17.399999999999999" x14ac:dyDescent="0.25">
      <c r="A1" s="160" t="str">
        <f>Params!A1</f>
        <v>GEL 500  - 2017</v>
      </c>
      <c r="B1" s="160"/>
      <c r="C1" s="160"/>
      <c r="D1" s="160"/>
      <c r="E1" s="160"/>
      <c r="F1" s="160"/>
      <c r="G1" s="160"/>
      <c r="H1" s="160"/>
      <c r="I1" s="160"/>
      <c r="J1" s="160"/>
      <c r="K1" s="14"/>
      <c r="L1" s="14"/>
      <c r="M1" s="14"/>
      <c r="N1" s="14"/>
    </row>
    <row r="2" spans="1:24" ht="17.399999999999999" x14ac:dyDescent="0.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</row>
    <row r="3" spans="1:24" ht="17.399999999999999" hidden="1" x14ac:dyDescent="0.25">
      <c r="A3" s="14"/>
      <c r="B3" s="14"/>
      <c r="C3" s="95">
        <f ca="1">C57</f>
        <v>1</v>
      </c>
      <c r="D3" s="95">
        <f t="shared" ref="D3:N3" ca="1" si="0">D57</f>
        <v>1</v>
      </c>
      <c r="E3" s="95">
        <f t="shared" ca="1" si="0"/>
        <v>1</v>
      </c>
      <c r="F3" s="95">
        <f t="shared" ca="1" si="0"/>
        <v>1</v>
      </c>
      <c r="G3" s="95">
        <f t="shared" ca="1" si="0"/>
        <v>1</v>
      </c>
      <c r="H3" s="95">
        <f t="shared" ca="1" si="0"/>
        <v>1</v>
      </c>
      <c r="I3" s="95">
        <f t="shared" ca="1" si="0"/>
        <v>1</v>
      </c>
      <c r="J3" s="95">
        <f t="shared" ca="1" si="0"/>
        <v>1</v>
      </c>
      <c r="K3" s="95">
        <f t="shared" ca="1" si="0"/>
        <v>1</v>
      </c>
      <c r="L3" s="95"/>
      <c r="M3" s="95"/>
      <c r="N3" s="95">
        <f t="shared" ca="1" si="0"/>
        <v>1</v>
      </c>
    </row>
    <row r="4" spans="1:24" x14ac:dyDescent="0.25">
      <c r="A4" s="166" t="s">
        <v>8</v>
      </c>
      <c r="B4" s="166"/>
      <c r="C4" s="166"/>
      <c r="D4" s="166"/>
      <c r="E4" s="166"/>
      <c r="F4" s="166"/>
      <c r="G4" s="161" t="str">
        <f>CONCATENATE(Params!B8, " - ", Params!B7)</f>
        <v>H2017.4 - P4</v>
      </c>
      <c r="H4" s="161"/>
      <c r="I4" s="161"/>
      <c r="J4" s="161"/>
      <c r="K4" s="68"/>
      <c r="L4" s="68"/>
      <c r="M4" s="68"/>
      <c r="N4" s="68"/>
      <c r="U4" s="4"/>
      <c r="V4" s="4"/>
      <c r="X4">
        <f>IF(U4=0,0,1)</f>
        <v>0</v>
      </c>
    </row>
    <row r="5" spans="1:24" x14ac:dyDescent="0.25">
      <c r="A5" s="165" t="s">
        <v>9</v>
      </c>
      <c r="B5" s="165"/>
      <c r="C5" s="165"/>
      <c r="D5" s="165"/>
      <c r="E5" s="165"/>
      <c r="F5" s="165"/>
      <c r="G5" s="46">
        <f ca="1">Params!B11</f>
        <v>8</v>
      </c>
      <c r="H5" s="6"/>
      <c r="I5" s="6"/>
      <c r="J5" s="6"/>
      <c r="K5" s="6"/>
      <c r="L5" s="6"/>
      <c r="M5" s="6"/>
      <c r="N5" s="6"/>
      <c r="X5">
        <f>IF(U5=0,0,1)</f>
        <v>0</v>
      </c>
    </row>
    <row r="6" spans="1:24" x14ac:dyDescent="0.25">
      <c r="A6" s="5"/>
      <c r="B6" s="5"/>
      <c r="C6" s="5"/>
      <c r="D6" s="5"/>
      <c r="E6" s="5"/>
      <c r="F6" s="6"/>
      <c r="G6" s="6"/>
      <c r="H6" s="6"/>
      <c r="I6" s="6"/>
      <c r="J6" s="6"/>
      <c r="K6" s="6"/>
      <c r="L6" s="6"/>
      <c r="M6" s="6"/>
      <c r="N6" s="6"/>
    </row>
    <row r="7" spans="1:24" x14ac:dyDescent="0.25">
      <c r="A7" s="5"/>
      <c r="B7" s="5"/>
      <c r="C7" s="49" t="s">
        <v>35</v>
      </c>
      <c r="D7" s="5"/>
      <c r="E7" s="5"/>
      <c r="F7" s="71">
        <f ca="1">MID(CELL("filename",A4),FIND("]",CELL("filename",A4))+1,255)*1</f>
        <v>10</v>
      </c>
      <c r="G7" s="6"/>
      <c r="H7" s="6"/>
      <c r="I7" s="6"/>
      <c r="J7" s="6"/>
      <c r="K7" s="6"/>
      <c r="L7" s="6"/>
      <c r="M7" s="6"/>
      <c r="N7" s="6"/>
    </row>
    <row r="8" spans="1:24" ht="15" customHeight="1" x14ac:dyDescent="0.25">
      <c r="A8" s="5"/>
      <c r="B8" s="6"/>
      <c r="C8" s="6" t="s">
        <v>34</v>
      </c>
      <c r="D8" s="7"/>
      <c r="E8" s="162" t="str">
        <f ca="1">VLOOKUP(F7,Params!$A$19:$C$30,2,0)</f>
        <v/>
      </c>
      <c r="F8" s="162"/>
      <c r="G8" s="162"/>
      <c r="H8" s="163" t="str">
        <f ca="1">VLOOKUP(F7,Params!$A$19:$C$30,3,0)</f>
        <v/>
      </c>
      <c r="I8" s="164"/>
      <c r="J8" s="164"/>
      <c r="K8" s="51"/>
      <c r="L8" s="51"/>
      <c r="M8" s="51"/>
      <c r="N8" s="51"/>
      <c r="P8">
        <f ca="1">n</f>
        <v>8</v>
      </c>
      <c r="X8">
        <f>IF(U8=0,0,1)</f>
        <v>0</v>
      </c>
    </row>
    <row r="9" spans="1:24" ht="15" customHeight="1" x14ac:dyDescent="0.25">
      <c r="A9" s="5"/>
      <c r="B9" s="6"/>
      <c r="C9" s="6"/>
      <c r="D9" s="7"/>
      <c r="E9" s="11"/>
      <c r="F9" s="11"/>
      <c r="G9" s="11"/>
      <c r="H9" s="50"/>
      <c r="I9" s="51"/>
      <c r="J9" s="51"/>
      <c r="K9" s="51"/>
      <c r="L9" s="51"/>
      <c r="M9" s="51"/>
      <c r="N9" s="51"/>
    </row>
    <row r="10" spans="1:24" ht="15" customHeight="1" x14ac:dyDescent="0.25">
      <c r="A10" s="5" t="s">
        <v>10</v>
      </c>
      <c r="B10" s="6"/>
      <c r="C10" s="157" t="s">
        <v>13</v>
      </c>
      <c r="D10" s="157"/>
      <c r="E10" s="157"/>
      <c r="F10" s="157"/>
      <c r="G10" s="157"/>
      <c r="H10" s="157"/>
      <c r="I10" s="157"/>
      <c r="J10" s="157"/>
      <c r="K10" s="7"/>
      <c r="L10" s="7"/>
      <c r="M10" s="7"/>
      <c r="N10" s="7"/>
    </row>
    <row r="11" spans="1:24" ht="15" customHeight="1" x14ac:dyDescent="0.25">
      <c r="A11" s="5"/>
      <c r="B11" s="6"/>
      <c r="C11" s="155" t="s">
        <v>29</v>
      </c>
      <c r="D11" s="156"/>
      <c r="E11" s="156"/>
      <c r="F11" s="156"/>
      <c r="G11" s="156"/>
      <c r="H11" s="156"/>
      <c r="I11" s="156"/>
      <c r="J11" s="156"/>
      <c r="K11" s="69"/>
      <c r="L11" s="69"/>
      <c r="M11" s="69"/>
      <c r="N11" s="69"/>
    </row>
    <row r="12" spans="1:24" ht="15" customHeight="1" x14ac:dyDescent="0.25">
      <c r="A12" s="5"/>
      <c r="B12" s="6"/>
      <c r="C12" s="155" t="s">
        <v>30</v>
      </c>
      <c r="D12" s="156"/>
      <c r="E12" s="156"/>
      <c r="F12" s="156"/>
      <c r="G12" s="156"/>
      <c r="H12" s="156"/>
      <c r="I12" s="156"/>
      <c r="J12" s="156"/>
      <c r="K12" s="69"/>
      <c r="L12" s="69"/>
      <c r="M12" s="69"/>
      <c r="N12" s="69"/>
    </row>
    <row r="13" spans="1:24" ht="15" customHeight="1" x14ac:dyDescent="0.25">
      <c r="A13" s="5"/>
      <c r="B13" s="6"/>
      <c r="C13" s="155" t="s">
        <v>31</v>
      </c>
      <c r="D13" s="156"/>
      <c r="E13" s="156"/>
      <c r="F13" s="156"/>
      <c r="G13" s="156"/>
      <c r="H13" s="156"/>
      <c r="I13" s="156"/>
      <c r="J13" s="156"/>
      <c r="K13" s="69"/>
      <c r="L13" s="69"/>
      <c r="M13" s="69"/>
      <c r="N13" s="69"/>
    </row>
    <row r="14" spans="1:24" ht="15" customHeight="1" x14ac:dyDescent="0.25">
      <c r="A14" s="5" t="s">
        <v>11</v>
      </c>
      <c r="B14" s="6"/>
      <c r="C14" s="157" t="s">
        <v>14</v>
      </c>
      <c r="D14" s="157"/>
      <c r="E14" s="157"/>
      <c r="F14" s="157"/>
      <c r="G14" s="157"/>
      <c r="H14" s="157"/>
      <c r="I14" s="157"/>
      <c r="J14" s="157"/>
      <c r="K14" s="7"/>
      <c r="L14" s="7"/>
      <c r="M14" s="7"/>
      <c r="N14" s="7"/>
    </row>
    <row r="15" spans="1:24" ht="44.1" customHeight="1" x14ac:dyDescent="0.25">
      <c r="A15" s="5" t="s">
        <v>12</v>
      </c>
      <c r="B15" s="6"/>
      <c r="C15" s="157" t="s">
        <v>55</v>
      </c>
      <c r="D15" s="157"/>
      <c r="E15" s="157"/>
      <c r="F15" s="157"/>
      <c r="G15" s="157"/>
      <c r="H15" s="157"/>
      <c r="I15" s="157"/>
      <c r="J15" s="157"/>
      <c r="K15" s="7"/>
      <c r="L15" s="7"/>
      <c r="M15" s="7"/>
      <c r="N15" s="7"/>
    </row>
    <row r="16" spans="1:24" ht="44.1" hidden="1" customHeight="1" x14ac:dyDescent="0.25">
      <c r="A16" s="5"/>
      <c r="B16" s="6"/>
      <c r="C16" s="7">
        <f ca="1">F7</f>
        <v>10</v>
      </c>
      <c r="D16" s="7">
        <f ca="1">IF(C17&lt;$F$7,C17,D17)</f>
        <v>1</v>
      </c>
      <c r="E16" s="7">
        <f t="shared" ref="E16:N16" ca="1" si="1">IF(D17&lt;$F$7,D17,E17)</f>
        <v>2</v>
      </c>
      <c r="F16" s="7">
        <f t="shared" ca="1" si="1"/>
        <v>3</v>
      </c>
      <c r="G16" s="7">
        <f t="shared" ca="1" si="1"/>
        <v>4</v>
      </c>
      <c r="H16" s="7">
        <f t="shared" ca="1" si="1"/>
        <v>5</v>
      </c>
      <c r="I16" s="7">
        <f t="shared" ca="1" si="1"/>
        <v>6</v>
      </c>
      <c r="J16" s="7">
        <f t="shared" ca="1" si="1"/>
        <v>7</v>
      </c>
      <c r="K16" s="7">
        <f t="shared" ca="1" si="1"/>
        <v>8</v>
      </c>
      <c r="L16" s="7">
        <f t="shared" ca="1" si="1"/>
        <v>9</v>
      </c>
      <c r="M16" s="7">
        <f t="shared" ca="1" si="1"/>
        <v>11</v>
      </c>
      <c r="N16" s="7">
        <f t="shared" ca="1" si="1"/>
        <v>12</v>
      </c>
    </row>
    <row r="17" spans="1:24" ht="44.1" hidden="1" customHeight="1" x14ac:dyDescent="0.25">
      <c r="A17" s="5"/>
      <c r="B17" s="6"/>
      <c r="C17" s="7">
        <v>1</v>
      </c>
      <c r="D17" s="7">
        <f t="shared" ref="D17:N17" si="2">C17+1</f>
        <v>2</v>
      </c>
      <c r="E17" s="7">
        <f t="shared" si="2"/>
        <v>3</v>
      </c>
      <c r="F17" s="7">
        <f t="shared" si="2"/>
        <v>4</v>
      </c>
      <c r="G17" s="7">
        <f t="shared" si="2"/>
        <v>5</v>
      </c>
      <c r="H17" s="7">
        <f t="shared" si="2"/>
        <v>6</v>
      </c>
      <c r="I17" s="7">
        <f t="shared" si="2"/>
        <v>7</v>
      </c>
      <c r="J17" s="7">
        <f t="shared" si="2"/>
        <v>8</v>
      </c>
      <c r="K17" s="7">
        <f t="shared" si="2"/>
        <v>9</v>
      </c>
      <c r="L17" s="7">
        <f t="shared" si="2"/>
        <v>10</v>
      </c>
      <c r="M17" s="7">
        <f t="shared" si="2"/>
        <v>11</v>
      </c>
      <c r="N17" s="7">
        <f t="shared" si="2"/>
        <v>12</v>
      </c>
    </row>
    <row r="18" spans="1:24" x14ac:dyDescent="0.25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1" t="s">
        <v>4</v>
      </c>
      <c r="P18" s="1" t="s">
        <v>32</v>
      </c>
      <c r="Q18" s="1" t="s">
        <v>33</v>
      </c>
    </row>
    <row r="19" spans="1:24" ht="125.1" customHeight="1" x14ac:dyDescent="0.25">
      <c r="A19" s="6"/>
      <c r="B19" s="6"/>
      <c r="C19" s="47" t="str">
        <f ca="1">CONCATENATE(" ",VLOOKUP(C16,Params!$A$19:$C$30,3,0))</f>
        <v xml:space="preserve"> </v>
      </c>
      <c r="D19" s="15" t="str">
        <f ca="1">CONCATENATE(" ",VLOOKUP(D16,Params!$A$19:$C$30,3,0))</f>
        <v xml:space="preserve"> Anillo</v>
      </c>
      <c r="E19" s="15" t="str">
        <f ca="1">CONCATENATE(" ",VLOOKUP(E16,Params!$A$19:$C$30,3,0))</f>
        <v xml:space="preserve"> Bardier</v>
      </c>
      <c r="F19" s="15" t="str">
        <f ca="1">CONCATENATE(" ",VLOOKUP(F16,Params!$A$19:$C$30,3,0))</f>
        <v xml:space="preserve"> Berthelot</v>
      </c>
      <c r="G19" s="15" t="str">
        <f ca="1">CONCATENATE(" ",VLOOKUP(G16,Params!$A$19:$C$30,3,0))</f>
        <v xml:space="preserve"> Crête</v>
      </c>
      <c r="H19" s="15" t="str">
        <f ca="1">CONCATENATE(" ",VLOOKUP(H16,Params!$A$19:$C$30,3,0))</f>
        <v xml:space="preserve"> Girard</v>
      </c>
      <c r="I19" s="15" t="str">
        <f ca="1">CONCATENATE(" ",VLOOKUP(I16,Params!$A$19:$C$30,3,0))</f>
        <v xml:space="preserve"> Guay</v>
      </c>
      <c r="J19" s="15" t="str">
        <f ca="1">CONCATENATE(" ",VLOOKUP(J16,Params!$A$19:$C$30,3,0))</f>
        <v xml:space="preserve"> Guilmain</v>
      </c>
      <c r="K19" s="15" t="str">
        <f ca="1">CONCATENATE(" ",VLOOKUP(K16,Params!$A$19:$C$30,3,0))</f>
        <v xml:space="preserve"> Thibeault</v>
      </c>
      <c r="L19" s="15" t="str">
        <f ca="1">CONCATENATE(" ",VLOOKUP(L16,Params!$A$19:$C$30,3,0))</f>
        <v xml:space="preserve"> </v>
      </c>
      <c r="M19" s="15" t="str">
        <f ca="1">CONCATENATE(" ",VLOOKUP(M16,Params!$A$19:$C$30,3,0))</f>
        <v xml:space="preserve"> </v>
      </c>
      <c r="N19" s="15" t="str">
        <f ca="1">CONCATENATE(" ",VLOOKUP(N16,Params!$A$19:$C$30,3,0))</f>
        <v xml:space="preserve"> </v>
      </c>
      <c r="X19">
        <f>IF(U10=0,0,1)</f>
        <v>0</v>
      </c>
    </row>
    <row r="20" spans="1:24" ht="99.9" customHeight="1" x14ac:dyDescent="0.25">
      <c r="A20" s="6"/>
      <c r="B20" s="6" t="s">
        <v>6</v>
      </c>
      <c r="C20" s="47" t="str">
        <f ca="1">CONCATENATE(" ",VLOOKUP(C16,Params!$A$19:$C$30,2,0))</f>
        <v xml:space="preserve"> </v>
      </c>
      <c r="D20" s="15" t="str">
        <f ca="1">CONCATENATE(" ",VLOOKUP(D16,Params!$A$19:$C$30,2,0))</f>
        <v xml:space="preserve">  Luis Felipe</v>
      </c>
      <c r="E20" s="15" t="str">
        <f ca="1">CONCATENATE(" ",VLOOKUP(E16,Params!$A$19:$C$30,2,0))</f>
        <v xml:space="preserve">  Louis-Philippe</v>
      </c>
      <c r="F20" s="15" t="str">
        <f ca="1">CONCATENATE(" ",VLOOKUP(F16,Params!$A$19:$C$30,2,0))</f>
        <v xml:space="preserve">  Frédéric</v>
      </c>
      <c r="G20" s="15" t="str">
        <f ca="1">CONCATENATE(" ",VLOOKUP(G16,Params!$A$19:$C$30,2,0))</f>
        <v xml:space="preserve">  Jean-Nicolas</v>
      </c>
      <c r="H20" s="15" t="str">
        <f ca="1">CONCATENATE(" ",VLOOKUP(H16,Params!$A$19:$C$30,2,0))</f>
        <v xml:space="preserve">  Alexandre</v>
      </c>
      <c r="I20" s="15" t="str">
        <f ca="1">CONCATENATE(" ",VLOOKUP(I16,Params!$A$19:$C$30,2,0))</f>
        <v xml:space="preserve">  Alexandre</v>
      </c>
      <c r="J20" s="15" t="str">
        <f ca="1">CONCATENATE(" ",VLOOKUP(J16,Params!$A$19:$C$30,2,0))</f>
        <v xml:space="preserve">  Gabriel</v>
      </c>
      <c r="K20" s="15" t="str">
        <f ca="1">CONCATENATE(" ",VLOOKUP(K16,Params!$A$19:$C$30,2,0))</f>
        <v xml:space="preserve">  Alexandre</v>
      </c>
      <c r="L20" s="15" t="str">
        <f ca="1">CONCATENATE(" ",VLOOKUP(L16,Params!$A$19:$C$30,2,0))</f>
        <v xml:space="preserve"> </v>
      </c>
      <c r="M20" s="15" t="str">
        <f ca="1">CONCATENATE(" ",VLOOKUP(M16,Params!$A$19:$C$30,2,0))</f>
        <v xml:space="preserve"> </v>
      </c>
      <c r="N20" s="15" t="str">
        <f ca="1">CONCATENATE(" ",VLOOKUP(N16,Params!$A$19:$C$30,2,0))</f>
        <v xml:space="preserve"> </v>
      </c>
      <c r="X20">
        <f>IF(V20=0,0,1)</f>
        <v>0</v>
      </c>
    </row>
    <row r="21" spans="1:24" ht="30" customHeight="1" x14ac:dyDescent="0.25">
      <c r="A21" s="70" t="str">
        <f>CONCATENATE(B21,"-")</f>
        <v>1-</v>
      </c>
      <c r="B21" s="6">
        <v>1</v>
      </c>
      <c r="C21" s="153" t="str">
        <f ca="1">OFFSET(Params!B$32,B21,0,1,1)</f>
        <v>Initiative :</v>
      </c>
      <c r="D21" s="154"/>
      <c r="E21" s="158" t="str">
        <f ca="1">OFFSET(Params!C$32,B21,0,1,1)</f>
        <v>Proposer, entreprendre ou organiser des actions en vue de contribuer à l'avancement du projet.</v>
      </c>
      <c r="F21" s="158"/>
      <c r="G21" s="158"/>
      <c r="H21" s="158"/>
      <c r="I21" s="158"/>
      <c r="J21" s="158"/>
      <c r="K21" s="145"/>
      <c r="L21" s="145"/>
      <c r="M21" s="145"/>
      <c r="N21" s="159"/>
      <c r="O21" s="1"/>
      <c r="P21" s="1"/>
      <c r="Q21" s="1"/>
      <c r="X21">
        <f>IF(V21=0,0,1)</f>
        <v>0</v>
      </c>
    </row>
    <row r="22" spans="1:24" ht="15" customHeight="1" x14ac:dyDescent="0.25">
      <c r="A22" s="5"/>
      <c r="B22" s="6">
        <v>1</v>
      </c>
      <c r="C22" s="48"/>
      <c r="D22" s="52" t="s">
        <v>4</v>
      </c>
      <c r="E22" s="52" t="s">
        <v>4</v>
      </c>
      <c r="F22" s="52" t="s">
        <v>4</v>
      </c>
      <c r="G22" s="52" t="s">
        <v>4</v>
      </c>
      <c r="H22" s="52" t="s">
        <v>4</v>
      </c>
      <c r="I22" s="52" t="s">
        <v>4</v>
      </c>
      <c r="J22" s="52" t="s">
        <v>4</v>
      </c>
      <c r="K22" s="52" t="s">
        <v>4</v>
      </c>
      <c r="L22" s="52" t="s">
        <v>4</v>
      </c>
      <c r="M22" s="52" t="s">
        <v>4</v>
      </c>
      <c r="N22" s="52" t="s">
        <v>4</v>
      </c>
      <c r="O22" s="1">
        <f ca="1">COUNTIF(OFFSET($C22,0,0,1,n),O$18)</f>
        <v>7</v>
      </c>
      <c r="P22" s="1">
        <f ca="1">COUNTIF(OFFSET($C22,0,0,1,n),P$18)</f>
        <v>0</v>
      </c>
      <c r="Q22" s="1">
        <f ca="1">COUNTIF(OFFSET($C22,0,0,1,n),Q$18)</f>
        <v>0</v>
      </c>
    </row>
    <row r="23" spans="1:24" hidden="1" x14ac:dyDescent="0.25">
      <c r="A23" s="5"/>
      <c r="B23" s="6"/>
      <c r="C23" s="8">
        <f ca="1">IF(O22&lt;&gt;0,1,IF(AND(P22=0),2,IF(AND(Q22=0),0,1)))</f>
        <v>1</v>
      </c>
      <c r="D23" s="8">
        <f t="shared" ref="D23:N23" si="3">IF(D22="p",2,IF(D22="e",1,IF(D22="m",0)))</f>
        <v>1</v>
      </c>
      <c r="E23" s="8">
        <f t="shared" si="3"/>
        <v>1</v>
      </c>
      <c r="F23" s="8">
        <f t="shared" si="3"/>
        <v>1</v>
      </c>
      <c r="G23" s="8">
        <f t="shared" si="3"/>
        <v>1</v>
      </c>
      <c r="H23" s="8">
        <f t="shared" si="3"/>
        <v>1</v>
      </c>
      <c r="I23" s="8">
        <f t="shared" si="3"/>
        <v>1</v>
      </c>
      <c r="J23" s="116">
        <f t="shared" si="3"/>
        <v>1</v>
      </c>
      <c r="K23" s="120">
        <f t="shared" si="3"/>
        <v>1</v>
      </c>
      <c r="L23" s="120">
        <f t="shared" si="3"/>
        <v>1</v>
      </c>
      <c r="M23" s="120">
        <f t="shared" si="3"/>
        <v>1</v>
      </c>
      <c r="N23" s="117">
        <f t="shared" si="3"/>
        <v>1</v>
      </c>
      <c r="R23">
        <f ca="1">SUM(OFFSET($C23,0,0,1,n))</f>
        <v>8</v>
      </c>
    </row>
    <row r="24" spans="1:24" hidden="1" x14ac:dyDescent="0.25">
      <c r="A24" s="5"/>
      <c r="B24" s="6"/>
      <c r="C24" s="9">
        <f t="shared" ref="C24:N24" ca="1" si="4">+C23*n/$R23*$B22</f>
        <v>1</v>
      </c>
      <c r="D24" s="9">
        <f t="shared" ca="1" si="4"/>
        <v>1</v>
      </c>
      <c r="E24" s="9">
        <f t="shared" ca="1" si="4"/>
        <v>1</v>
      </c>
      <c r="F24" s="9">
        <f t="shared" ca="1" si="4"/>
        <v>1</v>
      </c>
      <c r="G24" s="9">
        <f t="shared" ca="1" si="4"/>
        <v>1</v>
      </c>
      <c r="H24" s="9">
        <f t="shared" ca="1" si="4"/>
        <v>1</v>
      </c>
      <c r="I24" s="9">
        <f t="shared" ca="1" si="4"/>
        <v>1</v>
      </c>
      <c r="J24" s="118">
        <f t="shared" ca="1" si="4"/>
        <v>1</v>
      </c>
      <c r="K24" s="121">
        <f t="shared" ca="1" si="4"/>
        <v>1</v>
      </c>
      <c r="L24" s="121">
        <f t="shared" ca="1" si="4"/>
        <v>1</v>
      </c>
      <c r="M24" s="121">
        <f t="shared" ca="1" si="4"/>
        <v>1</v>
      </c>
      <c r="N24" s="119">
        <f t="shared" ca="1" si="4"/>
        <v>1</v>
      </c>
      <c r="S24" s="2">
        <f ca="1">SUM(OFFSET(C24,0,0,1,n))-n*B22</f>
        <v>0</v>
      </c>
    </row>
    <row r="25" spans="1:24" ht="30" customHeight="1" x14ac:dyDescent="0.25">
      <c r="A25" s="70" t="str">
        <f>CONCATENATE(B25,"-")</f>
        <v>2-</v>
      </c>
      <c r="B25" s="6">
        <f>B21+1</f>
        <v>2</v>
      </c>
      <c r="C25" s="153" t="str">
        <f ca="1">OFFSET(Params!B$32,B25,0,1,1)</f>
        <v xml:space="preserve">Créativité : </v>
      </c>
      <c r="D25" s="154"/>
      <c r="E25" s="158" t="str">
        <f ca="1">OFFSET(Params!C$32,B25,0,1,1)</f>
        <v>Manifester de la créativité dans la recherche de solutions tout en favorisant un climat propice à la créativité.</v>
      </c>
      <c r="F25" s="158"/>
      <c r="G25" s="158"/>
      <c r="H25" s="158"/>
      <c r="I25" s="158"/>
      <c r="J25" s="158"/>
      <c r="K25" s="145"/>
      <c r="L25" s="145"/>
      <c r="M25" s="145"/>
      <c r="N25" s="159"/>
      <c r="S25" s="2"/>
    </row>
    <row r="26" spans="1:24" ht="15" customHeight="1" x14ac:dyDescent="0.25">
      <c r="A26" s="5"/>
      <c r="B26" s="6">
        <v>1</v>
      </c>
      <c r="C26" s="48"/>
      <c r="D26" s="52" t="s">
        <v>4</v>
      </c>
      <c r="E26" s="52" t="s">
        <v>4</v>
      </c>
      <c r="F26" s="52" t="s">
        <v>4</v>
      </c>
      <c r="G26" s="52" t="s">
        <v>4</v>
      </c>
      <c r="H26" s="52" t="s">
        <v>4</v>
      </c>
      <c r="I26" s="52" t="s">
        <v>4</v>
      </c>
      <c r="J26" s="52" t="s">
        <v>4</v>
      </c>
      <c r="K26" s="52" t="s">
        <v>4</v>
      </c>
      <c r="L26" s="52" t="s">
        <v>4</v>
      </c>
      <c r="M26" s="52" t="s">
        <v>4</v>
      </c>
      <c r="N26" s="52" t="s">
        <v>4</v>
      </c>
      <c r="O26" s="1">
        <f ca="1">COUNTIF(OFFSET($C26,0,0,1,n),O$18)</f>
        <v>7</v>
      </c>
      <c r="P26" s="1">
        <f ca="1">COUNTIF(OFFSET($C26,0,0,1,n),P$18)</f>
        <v>0</v>
      </c>
      <c r="Q26" s="1">
        <f ca="1">COUNTIF(OFFSET($C26,0,0,1,n),Q$18)</f>
        <v>0</v>
      </c>
    </row>
    <row r="27" spans="1:24" hidden="1" x14ac:dyDescent="0.25">
      <c r="A27" s="5"/>
      <c r="B27" s="6"/>
      <c r="C27" s="8">
        <f ca="1">IF(O26&lt;&gt;0,1,IF(AND(P26=0),2,IF(AND(Q26=0),0,1)))</f>
        <v>1</v>
      </c>
      <c r="D27" s="8">
        <f t="shared" ref="D27:N27" si="5">IF(D26="p",2,IF(D26="e",1,IF(D26="m",0)))</f>
        <v>1</v>
      </c>
      <c r="E27" s="8">
        <f t="shared" si="5"/>
        <v>1</v>
      </c>
      <c r="F27" s="8">
        <f t="shared" si="5"/>
        <v>1</v>
      </c>
      <c r="G27" s="8">
        <f t="shared" si="5"/>
        <v>1</v>
      </c>
      <c r="H27" s="8">
        <f t="shared" si="5"/>
        <v>1</v>
      </c>
      <c r="I27" s="8">
        <f t="shared" si="5"/>
        <v>1</v>
      </c>
      <c r="J27" s="116">
        <f t="shared" si="5"/>
        <v>1</v>
      </c>
      <c r="K27" s="120">
        <f t="shared" si="5"/>
        <v>1</v>
      </c>
      <c r="L27" s="120">
        <f t="shared" si="5"/>
        <v>1</v>
      </c>
      <c r="M27" s="120">
        <f t="shared" si="5"/>
        <v>1</v>
      </c>
      <c r="N27" s="117">
        <f t="shared" si="5"/>
        <v>1</v>
      </c>
      <c r="R27">
        <f ca="1">SUM(OFFSET($C27,0,0,1,n))</f>
        <v>8</v>
      </c>
    </row>
    <row r="28" spans="1:24" hidden="1" x14ac:dyDescent="0.25">
      <c r="A28" s="5"/>
      <c r="B28" s="6"/>
      <c r="C28" s="9">
        <f t="shared" ref="C28:N28" ca="1" si="6">+C27*n/$R27*$B26</f>
        <v>1</v>
      </c>
      <c r="D28" s="9">
        <f t="shared" ca="1" si="6"/>
        <v>1</v>
      </c>
      <c r="E28" s="9">
        <f t="shared" ca="1" si="6"/>
        <v>1</v>
      </c>
      <c r="F28" s="9">
        <f t="shared" ca="1" si="6"/>
        <v>1</v>
      </c>
      <c r="G28" s="9">
        <f t="shared" ca="1" si="6"/>
        <v>1</v>
      </c>
      <c r="H28" s="9">
        <f t="shared" ca="1" si="6"/>
        <v>1</v>
      </c>
      <c r="I28" s="9">
        <f t="shared" ca="1" si="6"/>
        <v>1</v>
      </c>
      <c r="J28" s="118">
        <f t="shared" ca="1" si="6"/>
        <v>1</v>
      </c>
      <c r="K28" s="121">
        <f t="shared" ca="1" si="6"/>
        <v>1</v>
      </c>
      <c r="L28" s="121">
        <f t="shared" ca="1" si="6"/>
        <v>1</v>
      </c>
      <c r="M28" s="121">
        <f t="shared" ca="1" si="6"/>
        <v>1</v>
      </c>
      <c r="N28" s="119">
        <f t="shared" ca="1" si="6"/>
        <v>1</v>
      </c>
      <c r="S28" s="2">
        <f ca="1">SUM(OFFSET(C28,0,0,1,n))-n*B26</f>
        <v>0</v>
      </c>
    </row>
    <row r="29" spans="1:24" ht="30" customHeight="1" x14ac:dyDescent="0.25">
      <c r="A29" s="70" t="str">
        <f>CONCATENATE(B29,"-")</f>
        <v>3-</v>
      </c>
      <c r="B29" s="6">
        <f>B25+1</f>
        <v>3</v>
      </c>
      <c r="C29" s="153" t="str">
        <f ca="1">OFFSET(Params!B$32,B29,0,1,1)</f>
        <v xml:space="preserve">Persévérance : </v>
      </c>
      <c r="D29" s="154"/>
      <c r="E29" s="158" t="str">
        <f ca="1">OFFSET(Params!C$32,B29,0,1,1)</f>
        <v>Fournir les efforts nécessaires et les renouveler en vue d'atteindre les buts fixés par l'équipe.</v>
      </c>
      <c r="F29" s="158"/>
      <c r="G29" s="158"/>
      <c r="H29" s="158"/>
      <c r="I29" s="158"/>
      <c r="J29" s="158"/>
      <c r="K29" s="145"/>
      <c r="L29" s="145"/>
      <c r="M29" s="145"/>
      <c r="N29" s="159"/>
      <c r="S29" s="2"/>
    </row>
    <row r="30" spans="1:24" ht="15" customHeight="1" x14ac:dyDescent="0.25">
      <c r="A30" s="5"/>
      <c r="B30" s="6">
        <v>1</v>
      </c>
      <c r="C30" s="48"/>
      <c r="D30" s="52" t="s">
        <v>4</v>
      </c>
      <c r="E30" s="52" t="s">
        <v>4</v>
      </c>
      <c r="F30" s="52" t="s">
        <v>4</v>
      </c>
      <c r="G30" s="52" t="s">
        <v>4</v>
      </c>
      <c r="H30" s="52" t="s">
        <v>4</v>
      </c>
      <c r="I30" s="52" t="s">
        <v>4</v>
      </c>
      <c r="J30" s="52" t="s">
        <v>4</v>
      </c>
      <c r="K30" s="52" t="s">
        <v>4</v>
      </c>
      <c r="L30" s="52" t="s">
        <v>4</v>
      </c>
      <c r="M30" s="52" t="s">
        <v>4</v>
      </c>
      <c r="N30" s="52" t="s">
        <v>4</v>
      </c>
      <c r="O30" s="1">
        <f ca="1">COUNTIF(OFFSET($C30,0,0,1,n),O$18)</f>
        <v>7</v>
      </c>
      <c r="P30" s="1">
        <f ca="1">COUNTIF(OFFSET($C30,0,0,1,n),P$18)</f>
        <v>0</v>
      </c>
      <c r="Q30" s="1">
        <f ca="1">COUNTIF(OFFSET($C30,0,0,1,n),Q$18)</f>
        <v>0</v>
      </c>
    </row>
    <row r="31" spans="1:24" hidden="1" x14ac:dyDescent="0.25">
      <c r="A31" s="5"/>
      <c r="B31" s="6"/>
      <c r="C31" s="8">
        <f ca="1">IF(O30&lt;&gt;0,1,IF(AND(P30=0),2,IF(AND(Q30=0),0,1)))</f>
        <v>1</v>
      </c>
      <c r="D31" s="8">
        <f t="shared" ref="D31:N31" si="7">IF(D30="p",2,IF(D30="e",1,IF(D30="m",0)))</f>
        <v>1</v>
      </c>
      <c r="E31" s="8">
        <f t="shared" si="7"/>
        <v>1</v>
      </c>
      <c r="F31" s="8">
        <f t="shared" si="7"/>
        <v>1</v>
      </c>
      <c r="G31" s="8">
        <f t="shared" si="7"/>
        <v>1</v>
      </c>
      <c r="H31" s="8">
        <f t="shared" si="7"/>
        <v>1</v>
      </c>
      <c r="I31" s="8">
        <f t="shared" si="7"/>
        <v>1</v>
      </c>
      <c r="J31" s="116">
        <f t="shared" si="7"/>
        <v>1</v>
      </c>
      <c r="K31" s="120">
        <f t="shared" si="7"/>
        <v>1</v>
      </c>
      <c r="L31" s="120">
        <f t="shared" si="7"/>
        <v>1</v>
      </c>
      <c r="M31" s="120">
        <f t="shared" si="7"/>
        <v>1</v>
      </c>
      <c r="N31" s="117">
        <f t="shared" si="7"/>
        <v>1</v>
      </c>
      <c r="R31">
        <f ca="1">SUM(OFFSET($C31,0,0,1,n))</f>
        <v>8</v>
      </c>
    </row>
    <row r="32" spans="1:24" hidden="1" x14ac:dyDescent="0.25">
      <c r="A32" s="5"/>
      <c r="B32" s="6"/>
      <c r="C32" s="9">
        <f t="shared" ref="C32:N32" ca="1" si="8">+C31*n/$R31*$B30</f>
        <v>1</v>
      </c>
      <c r="D32" s="9">
        <f t="shared" ca="1" si="8"/>
        <v>1</v>
      </c>
      <c r="E32" s="9">
        <f t="shared" ca="1" si="8"/>
        <v>1</v>
      </c>
      <c r="F32" s="9">
        <f t="shared" ca="1" si="8"/>
        <v>1</v>
      </c>
      <c r="G32" s="9">
        <f t="shared" ca="1" si="8"/>
        <v>1</v>
      </c>
      <c r="H32" s="9">
        <f t="shared" ca="1" si="8"/>
        <v>1</v>
      </c>
      <c r="I32" s="9">
        <f t="shared" ca="1" si="8"/>
        <v>1</v>
      </c>
      <c r="J32" s="118">
        <f t="shared" ca="1" si="8"/>
        <v>1</v>
      </c>
      <c r="K32" s="121">
        <f t="shared" ca="1" si="8"/>
        <v>1</v>
      </c>
      <c r="L32" s="121">
        <f t="shared" ca="1" si="8"/>
        <v>1</v>
      </c>
      <c r="M32" s="121">
        <f t="shared" ca="1" si="8"/>
        <v>1</v>
      </c>
      <c r="N32" s="119">
        <f t="shared" ca="1" si="8"/>
        <v>1</v>
      </c>
      <c r="S32" s="2">
        <f ca="1">SUM(OFFSET(C32,0,0,1,n))-n*B30</f>
        <v>0</v>
      </c>
    </row>
    <row r="33" spans="1:19" ht="30" customHeight="1" x14ac:dyDescent="0.25">
      <c r="A33" s="70" t="str">
        <f>CONCATENATE(B33,"-")</f>
        <v>4-</v>
      </c>
      <c r="B33" s="6">
        <f>B29+1</f>
        <v>4</v>
      </c>
      <c r="C33" s="153" t="str">
        <f ca="1">OFFSET(Params!B$32,B33,0,1,1)</f>
        <v xml:space="preserve">Efficacité : </v>
      </c>
      <c r="D33" s="154"/>
      <c r="E33" s="158" t="str">
        <f ca="1">OFFSET(Params!C$32,B33,0,1,1)</f>
        <v>Produire les meilleurs résultats possibles avec le minimum de ressources possible.</v>
      </c>
      <c r="F33" s="158"/>
      <c r="G33" s="158"/>
      <c r="H33" s="158"/>
      <c r="I33" s="158"/>
      <c r="J33" s="158"/>
      <c r="K33" s="145"/>
      <c r="L33" s="145"/>
      <c r="M33" s="145"/>
      <c r="N33" s="159"/>
      <c r="S33" s="2"/>
    </row>
    <row r="34" spans="1:19" ht="15" customHeight="1" x14ac:dyDescent="0.25">
      <c r="A34" s="5"/>
      <c r="B34" s="6">
        <v>1</v>
      </c>
      <c r="C34" s="48"/>
      <c r="D34" s="52" t="s">
        <v>4</v>
      </c>
      <c r="E34" s="52" t="s">
        <v>4</v>
      </c>
      <c r="F34" s="52" t="s">
        <v>4</v>
      </c>
      <c r="G34" s="52" t="s">
        <v>4</v>
      </c>
      <c r="H34" s="52" t="s">
        <v>4</v>
      </c>
      <c r="I34" s="52" t="s">
        <v>4</v>
      </c>
      <c r="J34" s="52" t="s">
        <v>4</v>
      </c>
      <c r="K34" s="52" t="s">
        <v>4</v>
      </c>
      <c r="L34" s="52" t="s">
        <v>4</v>
      </c>
      <c r="M34" s="52" t="s">
        <v>4</v>
      </c>
      <c r="N34" s="52" t="s">
        <v>4</v>
      </c>
      <c r="O34" s="1">
        <f ca="1">COUNTIF(OFFSET($C34,0,0,1,n),O$18)</f>
        <v>7</v>
      </c>
      <c r="P34" s="1">
        <f ca="1">COUNTIF(OFFSET($C34,0,0,1,n),P$18)</f>
        <v>0</v>
      </c>
      <c r="Q34" s="1">
        <f ca="1">COUNTIF(OFFSET($C34,0,0,1,n),Q$18)</f>
        <v>0</v>
      </c>
    </row>
    <row r="35" spans="1:19" hidden="1" x14ac:dyDescent="0.25">
      <c r="A35" s="5"/>
      <c r="B35" s="6"/>
      <c r="C35" s="8">
        <f ca="1">IF(O34&lt;&gt;0,1,IF(AND(P34=0),2,IF(AND(Q34=0),0,1)))</f>
        <v>1</v>
      </c>
      <c r="D35" s="8">
        <f t="shared" ref="D35:N35" si="9">IF(D34="p",2,IF(D34="e",1,IF(D34="m",0)))</f>
        <v>1</v>
      </c>
      <c r="E35" s="8">
        <f t="shared" si="9"/>
        <v>1</v>
      </c>
      <c r="F35" s="8">
        <f t="shared" si="9"/>
        <v>1</v>
      </c>
      <c r="G35" s="8">
        <f t="shared" si="9"/>
        <v>1</v>
      </c>
      <c r="H35" s="8">
        <f t="shared" si="9"/>
        <v>1</v>
      </c>
      <c r="I35" s="8">
        <f t="shared" si="9"/>
        <v>1</v>
      </c>
      <c r="J35" s="116">
        <f t="shared" si="9"/>
        <v>1</v>
      </c>
      <c r="K35" s="120">
        <f t="shared" si="9"/>
        <v>1</v>
      </c>
      <c r="L35" s="120">
        <f t="shared" si="9"/>
        <v>1</v>
      </c>
      <c r="M35" s="120">
        <f t="shared" si="9"/>
        <v>1</v>
      </c>
      <c r="N35" s="117">
        <f t="shared" si="9"/>
        <v>1</v>
      </c>
      <c r="R35">
        <f ca="1">SUM(OFFSET($C35,0,0,1,n))</f>
        <v>8</v>
      </c>
    </row>
    <row r="36" spans="1:19" hidden="1" x14ac:dyDescent="0.25">
      <c r="A36" s="5"/>
      <c r="B36" s="6"/>
      <c r="C36" s="9">
        <f t="shared" ref="C36:N36" ca="1" si="10">+C35*n/$R35*$B34</f>
        <v>1</v>
      </c>
      <c r="D36" s="9">
        <f t="shared" ca="1" si="10"/>
        <v>1</v>
      </c>
      <c r="E36" s="9">
        <f t="shared" ca="1" si="10"/>
        <v>1</v>
      </c>
      <c r="F36" s="9">
        <f t="shared" ca="1" si="10"/>
        <v>1</v>
      </c>
      <c r="G36" s="9">
        <f t="shared" ca="1" si="10"/>
        <v>1</v>
      </c>
      <c r="H36" s="9">
        <f t="shared" ca="1" si="10"/>
        <v>1</v>
      </c>
      <c r="I36" s="9">
        <f t="shared" ca="1" si="10"/>
        <v>1</v>
      </c>
      <c r="J36" s="118">
        <f t="shared" ca="1" si="10"/>
        <v>1</v>
      </c>
      <c r="K36" s="121">
        <f t="shared" ca="1" si="10"/>
        <v>1</v>
      </c>
      <c r="L36" s="121">
        <f t="shared" ca="1" si="10"/>
        <v>1</v>
      </c>
      <c r="M36" s="121">
        <f t="shared" ca="1" si="10"/>
        <v>1</v>
      </c>
      <c r="N36" s="119">
        <f t="shared" ca="1" si="10"/>
        <v>1</v>
      </c>
      <c r="S36" s="2">
        <f ca="1">SUM(OFFSET(C36,0,0,1,n))-n*B34</f>
        <v>0</v>
      </c>
    </row>
    <row r="37" spans="1:19" ht="30" customHeight="1" x14ac:dyDescent="0.25">
      <c r="A37" s="70" t="str">
        <f>CONCATENATE(B37,"-")</f>
        <v>5-</v>
      </c>
      <c r="B37" s="6">
        <f>B33+1</f>
        <v>5</v>
      </c>
      <c r="C37" s="153" t="str">
        <f ca="1">OFFSET(Params!B$32,B37,0,1,1)</f>
        <v xml:space="preserve">Ponctualité : </v>
      </c>
      <c r="D37" s="154"/>
      <c r="E37" s="158" t="str">
        <f ca="1">OFFSET(Params!C$32,B37,0,1,1)</f>
        <v>Arriver à temps pour les réunions et les rendez-vous planifiés.</v>
      </c>
      <c r="F37" s="158"/>
      <c r="G37" s="158"/>
      <c r="H37" s="158"/>
      <c r="I37" s="158"/>
      <c r="J37" s="158"/>
      <c r="K37" s="145"/>
      <c r="L37" s="145"/>
      <c r="M37" s="145"/>
      <c r="N37" s="159"/>
      <c r="S37" s="2"/>
    </row>
    <row r="38" spans="1:19" ht="15" customHeight="1" x14ac:dyDescent="0.25">
      <c r="A38" s="5"/>
      <c r="B38" s="6">
        <v>1</v>
      </c>
      <c r="C38" s="48"/>
      <c r="D38" s="52" t="s">
        <v>4</v>
      </c>
      <c r="E38" s="52" t="s">
        <v>4</v>
      </c>
      <c r="F38" s="52" t="s">
        <v>4</v>
      </c>
      <c r="G38" s="52" t="s">
        <v>4</v>
      </c>
      <c r="H38" s="52" t="s">
        <v>4</v>
      </c>
      <c r="I38" s="52" t="s">
        <v>4</v>
      </c>
      <c r="J38" s="52" t="s">
        <v>4</v>
      </c>
      <c r="K38" s="52" t="s">
        <v>4</v>
      </c>
      <c r="L38" s="52" t="s">
        <v>4</v>
      </c>
      <c r="M38" s="52" t="s">
        <v>4</v>
      </c>
      <c r="N38" s="115" t="s">
        <v>4</v>
      </c>
      <c r="O38" s="1">
        <f ca="1">COUNTIF(OFFSET($C38,0,0,1,n),O$18)</f>
        <v>7</v>
      </c>
      <c r="P38" s="1">
        <f ca="1">COUNTIF(OFFSET($C38,0,0,1,n),P$18)</f>
        <v>0</v>
      </c>
      <c r="Q38" s="1">
        <f ca="1">COUNTIF(OFFSET($C38,0,0,1,n),Q$18)</f>
        <v>0</v>
      </c>
    </row>
    <row r="39" spans="1:19" hidden="1" x14ac:dyDescent="0.25">
      <c r="A39" s="5"/>
      <c r="B39" s="6"/>
      <c r="C39" s="8">
        <f ca="1">IF(O38&lt;&gt;0,1,IF(AND(P38=0),2,IF(AND(Q38=0),0,1)))</f>
        <v>1</v>
      </c>
      <c r="D39" s="8">
        <f t="shared" ref="D39:N39" si="11">IF(D38="p",2,IF(D38="e",1,IF(D38="m",0)))</f>
        <v>1</v>
      </c>
      <c r="E39" s="8">
        <f t="shared" si="11"/>
        <v>1</v>
      </c>
      <c r="F39" s="8">
        <f t="shared" si="11"/>
        <v>1</v>
      </c>
      <c r="G39" s="8">
        <f t="shared" si="11"/>
        <v>1</v>
      </c>
      <c r="H39" s="8">
        <f t="shared" si="11"/>
        <v>1</v>
      </c>
      <c r="I39" s="8">
        <f t="shared" si="11"/>
        <v>1</v>
      </c>
      <c r="J39" s="116">
        <f t="shared" si="11"/>
        <v>1</v>
      </c>
      <c r="K39" s="120">
        <f t="shared" si="11"/>
        <v>1</v>
      </c>
      <c r="L39" s="120">
        <f t="shared" si="11"/>
        <v>1</v>
      </c>
      <c r="M39" s="120">
        <f t="shared" si="11"/>
        <v>1</v>
      </c>
      <c r="N39" s="117">
        <f t="shared" si="11"/>
        <v>1</v>
      </c>
      <c r="R39">
        <f ca="1">SUM(OFFSET($C39,0,0,1,n))</f>
        <v>8</v>
      </c>
    </row>
    <row r="40" spans="1:19" hidden="1" x14ac:dyDescent="0.25">
      <c r="A40" s="5"/>
      <c r="B40" s="6"/>
      <c r="C40" s="9">
        <f t="shared" ref="C40:N40" ca="1" si="12">+C39*n/$R39*$B38</f>
        <v>1</v>
      </c>
      <c r="D40" s="9">
        <f t="shared" ca="1" si="12"/>
        <v>1</v>
      </c>
      <c r="E40" s="9">
        <f t="shared" ca="1" si="12"/>
        <v>1</v>
      </c>
      <c r="F40" s="9">
        <f t="shared" ca="1" si="12"/>
        <v>1</v>
      </c>
      <c r="G40" s="9">
        <f t="shared" ca="1" si="12"/>
        <v>1</v>
      </c>
      <c r="H40" s="9">
        <f t="shared" ca="1" si="12"/>
        <v>1</v>
      </c>
      <c r="I40" s="9">
        <f t="shared" ca="1" si="12"/>
        <v>1</v>
      </c>
      <c r="J40" s="118">
        <f t="shared" ca="1" si="12"/>
        <v>1</v>
      </c>
      <c r="K40" s="121">
        <f t="shared" ca="1" si="12"/>
        <v>1</v>
      </c>
      <c r="L40" s="121">
        <f t="shared" ca="1" si="12"/>
        <v>1</v>
      </c>
      <c r="M40" s="121">
        <f t="shared" ca="1" si="12"/>
        <v>1</v>
      </c>
      <c r="N40" s="119">
        <f t="shared" ca="1" si="12"/>
        <v>1</v>
      </c>
      <c r="S40" s="2">
        <f ca="1">SUM(OFFSET(C40,0,0,1,n))-n*B38</f>
        <v>0</v>
      </c>
    </row>
    <row r="41" spans="1:19" ht="30" customHeight="1" x14ac:dyDescent="0.25">
      <c r="A41" s="70" t="str">
        <f>CONCATENATE(B41,"-")</f>
        <v>6-</v>
      </c>
      <c r="B41" s="6">
        <f>B37+1</f>
        <v>6</v>
      </c>
      <c r="C41" s="153" t="str">
        <f ca="1">OFFSET(Params!B$32,B41,0,1,1)</f>
        <v xml:space="preserve">Communication : </v>
      </c>
      <c r="D41" s="154"/>
      <c r="E41" s="158" t="str">
        <f ca="1">OFFSET(Params!C$32,B41,0,1,1)</f>
        <v>S'exprimer clairement, tant à l'oral qu'à l'écrit, dans le but d'améliorer l'efficacité du travail en équipe.</v>
      </c>
      <c r="F41" s="158"/>
      <c r="G41" s="158"/>
      <c r="H41" s="158"/>
      <c r="I41" s="158"/>
      <c r="J41" s="158"/>
      <c r="K41" s="145"/>
      <c r="L41" s="145"/>
      <c r="M41" s="145"/>
      <c r="N41" s="159"/>
      <c r="S41" s="2"/>
    </row>
    <row r="42" spans="1:19" ht="15" customHeight="1" x14ac:dyDescent="0.25">
      <c r="A42" s="5"/>
      <c r="B42" s="6">
        <v>1</v>
      </c>
      <c r="C42" s="48"/>
      <c r="D42" s="52" t="s">
        <v>4</v>
      </c>
      <c r="E42" s="52" t="s">
        <v>4</v>
      </c>
      <c r="F42" s="52" t="s">
        <v>4</v>
      </c>
      <c r="G42" s="52" t="s">
        <v>4</v>
      </c>
      <c r="H42" s="52" t="s">
        <v>4</v>
      </c>
      <c r="I42" s="52" t="s">
        <v>4</v>
      </c>
      <c r="J42" s="52" t="s">
        <v>4</v>
      </c>
      <c r="K42" s="52" t="s">
        <v>4</v>
      </c>
      <c r="L42" s="52" t="s">
        <v>4</v>
      </c>
      <c r="M42" s="52" t="s">
        <v>4</v>
      </c>
      <c r="N42" s="52" t="s">
        <v>4</v>
      </c>
      <c r="O42" s="1">
        <f ca="1">COUNTIF(OFFSET($C42,0,0,1,n),O$18)</f>
        <v>7</v>
      </c>
      <c r="P42" s="1">
        <f ca="1">COUNTIF(OFFSET($C42,0,0,1,n),P$18)</f>
        <v>0</v>
      </c>
      <c r="Q42" s="1">
        <f ca="1">COUNTIF(OFFSET($C42,0,0,1,n),Q$18)</f>
        <v>0</v>
      </c>
    </row>
    <row r="43" spans="1:19" hidden="1" x14ac:dyDescent="0.25">
      <c r="A43" s="5"/>
      <c r="B43" s="6"/>
      <c r="C43" s="8">
        <f ca="1">IF(O42&lt;&gt;0,1,IF(AND(P42=0),2,IF(AND(Q42=0),0,1)))</f>
        <v>1</v>
      </c>
      <c r="D43" s="8">
        <f t="shared" ref="D43:N43" si="13">IF(D42="p",2,IF(D42="e",1,IF(D42="m",0)))</f>
        <v>1</v>
      </c>
      <c r="E43" s="8">
        <f t="shared" si="13"/>
        <v>1</v>
      </c>
      <c r="F43" s="8">
        <f t="shared" si="13"/>
        <v>1</v>
      </c>
      <c r="G43" s="8">
        <f t="shared" si="13"/>
        <v>1</v>
      </c>
      <c r="H43" s="8">
        <f t="shared" si="13"/>
        <v>1</v>
      </c>
      <c r="I43" s="8">
        <f t="shared" si="13"/>
        <v>1</v>
      </c>
      <c r="J43" s="116">
        <f t="shared" si="13"/>
        <v>1</v>
      </c>
      <c r="K43" s="120">
        <f t="shared" si="13"/>
        <v>1</v>
      </c>
      <c r="L43" s="120">
        <f t="shared" si="13"/>
        <v>1</v>
      </c>
      <c r="M43" s="120">
        <f t="shared" si="13"/>
        <v>1</v>
      </c>
      <c r="N43" s="117">
        <f t="shared" si="13"/>
        <v>1</v>
      </c>
      <c r="R43">
        <f ca="1">SUM(OFFSET($C43,0,0,1,n))</f>
        <v>8</v>
      </c>
    </row>
    <row r="44" spans="1:19" hidden="1" x14ac:dyDescent="0.25">
      <c r="A44" s="5"/>
      <c r="B44" s="6"/>
      <c r="C44" s="9">
        <f t="shared" ref="C44:N44" ca="1" si="14">+C43*n/$R43*$B42</f>
        <v>1</v>
      </c>
      <c r="D44" s="9">
        <f t="shared" ca="1" si="14"/>
        <v>1</v>
      </c>
      <c r="E44" s="9">
        <f t="shared" ca="1" si="14"/>
        <v>1</v>
      </c>
      <c r="F44" s="9">
        <f t="shared" ca="1" si="14"/>
        <v>1</v>
      </c>
      <c r="G44" s="9">
        <f t="shared" ca="1" si="14"/>
        <v>1</v>
      </c>
      <c r="H44" s="9">
        <f t="shared" ca="1" si="14"/>
        <v>1</v>
      </c>
      <c r="I44" s="9">
        <f t="shared" ca="1" si="14"/>
        <v>1</v>
      </c>
      <c r="J44" s="118">
        <f t="shared" ca="1" si="14"/>
        <v>1</v>
      </c>
      <c r="K44" s="121">
        <f t="shared" ca="1" si="14"/>
        <v>1</v>
      </c>
      <c r="L44" s="121">
        <f t="shared" ca="1" si="14"/>
        <v>1</v>
      </c>
      <c r="M44" s="121">
        <f t="shared" ca="1" si="14"/>
        <v>1</v>
      </c>
      <c r="N44" s="119">
        <f t="shared" ca="1" si="14"/>
        <v>1</v>
      </c>
      <c r="S44" s="2">
        <f ca="1">SUM(OFFSET(C44,0,0,1,n))-n*B42</f>
        <v>0</v>
      </c>
    </row>
    <row r="45" spans="1:19" ht="30" customHeight="1" x14ac:dyDescent="0.25">
      <c r="A45" s="70" t="str">
        <f>CONCATENATE(B45,"-")</f>
        <v>7-</v>
      </c>
      <c r="B45" s="6">
        <f>B41+1</f>
        <v>7</v>
      </c>
      <c r="C45" s="153" t="str">
        <f ca="1">OFFSET(Params!B$32,B45,0,1,1)</f>
        <v xml:space="preserve">Fiabilité : </v>
      </c>
      <c r="D45" s="154"/>
      <c r="E45" s="158" t="str">
        <f ca="1">OFFSET(Params!C$32,B45,0,1,1)</f>
        <v>Respecter les échéances annoncées tout en effectuant un travail de qualité.</v>
      </c>
      <c r="F45" s="158"/>
      <c r="G45" s="158"/>
      <c r="H45" s="158"/>
      <c r="I45" s="158"/>
      <c r="J45" s="158"/>
      <c r="K45" s="145"/>
      <c r="L45" s="145"/>
      <c r="M45" s="145"/>
      <c r="N45" s="159"/>
      <c r="S45" s="2"/>
    </row>
    <row r="46" spans="1:19" ht="15" customHeight="1" x14ac:dyDescent="0.25">
      <c r="A46" s="5"/>
      <c r="B46" s="6">
        <v>1</v>
      </c>
      <c r="C46" s="48"/>
      <c r="D46" s="52" t="s">
        <v>4</v>
      </c>
      <c r="E46" s="52" t="s">
        <v>4</v>
      </c>
      <c r="F46" s="52" t="s">
        <v>4</v>
      </c>
      <c r="G46" s="52" t="s">
        <v>4</v>
      </c>
      <c r="H46" s="52" t="s">
        <v>4</v>
      </c>
      <c r="I46" s="52" t="s">
        <v>4</v>
      </c>
      <c r="J46" s="52" t="s">
        <v>4</v>
      </c>
      <c r="K46" s="52" t="s">
        <v>4</v>
      </c>
      <c r="L46" s="52" t="s">
        <v>4</v>
      </c>
      <c r="M46" s="52" t="s">
        <v>4</v>
      </c>
      <c r="N46" s="52" t="s">
        <v>4</v>
      </c>
      <c r="O46" s="1">
        <f ca="1">COUNTIF(OFFSET($C46,0,0,1,n),O$18)</f>
        <v>7</v>
      </c>
      <c r="P46" s="1">
        <f ca="1">COUNTIF(OFFSET($C46,0,0,1,n),P$18)</f>
        <v>0</v>
      </c>
      <c r="Q46" s="1">
        <f ca="1">COUNTIF(OFFSET($C46,0,0,1,n),Q$18)</f>
        <v>0</v>
      </c>
    </row>
    <row r="47" spans="1:19" hidden="1" x14ac:dyDescent="0.25">
      <c r="A47" s="5"/>
      <c r="B47" s="6"/>
      <c r="C47" s="8">
        <f ca="1">IF(O46&lt;&gt;0,1,IF(AND(P46=0),2,IF(AND(Q46=0),0,1)))</f>
        <v>1</v>
      </c>
      <c r="D47" s="8">
        <f t="shared" ref="D47:N47" si="15">IF(D46="p",2,IF(D46="e",1,IF(D46="m",0)))</f>
        <v>1</v>
      </c>
      <c r="E47" s="8">
        <f t="shared" si="15"/>
        <v>1</v>
      </c>
      <c r="F47" s="8">
        <f t="shared" si="15"/>
        <v>1</v>
      </c>
      <c r="G47" s="8">
        <f t="shared" si="15"/>
        <v>1</v>
      </c>
      <c r="H47" s="8">
        <f t="shared" si="15"/>
        <v>1</v>
      </c>
      <c r="I47" s="8">
        <f t="shared" si="15"/>
        <v>1</v>
      </c>
      <c r="J47" s="116">
        <f t="shared" si="15"/>
        <v>1</v>
      </c>
      <c r="K47" s="120">
        <f t="shared" si="15"/>
        <v>1</v>
      </c>
      <c r="L47" s="120">
        <f t="shared" si="15"/>
        <v>1</v>
      </c>
      <c r="M47" s="120">
        <f t="shared" si="15"/>
        <v>1</v>
      </c>
      <c r="N47" s="117">
        <f t="shared" si="15"/>
        <v>1</v>
      </c>
      <c r="R47">
        <f ca="1">SUM(OFFSET($C47,0,0,1,n))</f>
        <v>8</v>
      </c>
    </row>
    <row r="48" spans="1:19" hidden="1" x14ac:dyDescent="0.25">
      <c r="A48" s="5"/>
      <c r="B48" s="6"/>
      <c r="C48" s="9">
        <f t="shared" ref="C48:N48" ca="1" si="16">+C47*n/$R47*$B46</f>
        <v>1</v>
      </c>
      <c r="D48" s="9">
        <f t="shared" ca="1" si="16"/>
        <v>1</v>
      </c>
      <c r="E48" s="9">
        <f t="shared" ca="1" si="16"/>
        <v>1</v>
      </c>
      <c r="F48" s="9">
        <f t="shared" ca="1" si="16"/>
        <v>1</v>
      </c>
      <c r="G48" s="9">
        <f t="shared" ca="1" si="16"/>
        <v>1</v>
      </c>
      <c r="H48" s="9">
        <f t="shared" ca="1" si="16"/>
        <v>1</v>
      </c>
      <c r="I48" s="9">
        <f t="shared" ca="1" si="16"/>
        <v>1</v>
      </c>
      <c r="J48" s="118">
        <f t="shared" ca="1" si="16"/>
        <v>1</v>
      </c>
      <c r="K48" s="121">
        <f t="shared" ca="1" si="16"/>
        <v>1</v>
      </c>
      <c r="L48" s="121">
        <f t="shared" ca="1" si="16"/>
        <v>1</v>
      </c>
      <c r="M48" s="121">
        <f t="shared" ca="1" si="16"/>
        <v>1</v>
      </c>
      <c r="N48" s="119">
        <f t="shared" ca="1" si="16"/>
        <v>1</v>
      </c>
      <c r="S48" s="2">
        <f ca="1">SUM(OFFSET(C48,0,0,1,n))-n*B46</f>
        <v>0</v>
      </c>
    </row>
    <row r="49" spans="1:19" ht="30" customHeight="1" x14ac:dyDescent="0.25">
      <c r="A49" s="70" t="str">
        <f>CONCATENATE(B49,"-")</f>
        <v>8-</v>
      </c>
      <c r="B49" s="6">
        <f>B45+1</f>
        <v>8</v>
      </c>
      <c r="C49" s="153" t="str">
        <f ca="1">OFFSET(Params!B$32,B49,0,1,1)</f>
        <v xml:space="preserve">Gestion de l'équipe : </v>
      </c>
      <c r="D49" s="154"/>
      <c r="E49" s="158" t="str">
        <f ca="1">OFFSET(Params!C$32,B49,0,1,1)</f>
        <v>Contribuer à bien gérer l'équipe (encourager la rétroaction, régler les conflits, favoriser l'écoute, etc.)</v>
      </c>
      <c r="F49" s="158"/>
      <c r="G49" s="158"/>
      <c r="H49" s="158"/>
      <c r="I49" s="158"/>
      <c r="J49" s="158"/>
      <c r="K49" s="145"/>
      <c r="L49" s="145"/>
      <c r="M49" s="145"/>
      <c r="N49" s="159"/>
      <c r="S49" s="2"/>
    </row>
    <row r="50" spans="1:19" ht="15" customHeight="1" x14ac:dyDescent="0.25">
      <c r="A50" s="6"/>
      <c r="B50" s="6">
        <v>1</v>
      </c>
      <c r="C50" s="48"/>
      <c r="D50" s="52" t="s">
        <v>4</v>
      </c>
      <c r="E50" s="52" t="s">
        <v>4</v>
      </c>
      <c r="F50" s="52" t="s">
        <v>4</v>
      </c>
      <c r="G50" s="52" t="s">
        <v>4</v>
      </c>
      <c r="H50" s="52" t="s">
        <v>4</v>
      </c>
      <c r="I50" s="52" t="s">
        <v>4</v>
      </c>
      <c r="J50" s="52" t="s">
        <v>4</v>
      </c>
      <c r="K50" s="52" t="s">
        <v>4</v>
      </c>
      <c r="L50" s="52" t="s">
        <v>4</v>
      </c>
      <c r="M50" s="52" t="s">
        <v>4</v>
      </c>
      <c r="N50" s="52" t="s">
        <v>4</v>
      </c>
      <c r="O50" s="1">
        <f ca="1">COUNTIF(OFFSET($C50,0,0,1,n),O$18)</f>
        <v>7</v>
      </c>
      <c r="P50" s="1">
        <f ca="1">COUNTIF(OFFSET($C50,0,0,1,n),P$18)</f>
        <v>0</v>
      </c>
      <c r="Q50" s="1">
        <f ca="1">COUNTIF(OFFSET($C50,0,0,1,n),Q$18)</f>
        <v>0</v>
      </c>
    </row>
    <row r="51" spans="1:19" hidden="1" x14ac:dyDescent="0.25">
      <c r="A51" s="6"/>
      <c r="B51" s="6"/>
      <c r="C51" s="8">
        <f ca="1">IF(O50&lt;&gt;0,1,IF(AND(P50=0),2,IF(AND(Q50=0),0,1)))</f>
        <v>1</v>
      </c>
      <c r="D51" s="8">
        <f t="shared" ref="D51:N51" si="17">IF(D50="p",2,IF(D50="e",1,IF(D50="m",0)))</f>
        <v>1</v>
      </c>
      <c r="E51" s="8">
        <f t="shared" si="17"/>
        <v>1</v>
      </c>
      <c r="F51" s="8">
        <f t="shared" si="17"/>
        <v>1</v>
      </c>
      <c r="G51" s="8">
        <f t="shared" si="17"/>
        <v>1</v>
      </c>
      <c r="H51" s="8">
        <f t="shared" si="17"/>
        <v>1</v>
      </c>
      <c r="I51" s="8">
        <f t="shared" si="17"/>
        <v>1</v>
      </c>
      <c r="J51" s="8">
        <f t="shared" si="17"/>
        <v>1</v>
      </c>
      <c r="K51" s="8">
        <f t="shared" si="17"/>
        <v>1</v>
      </c>
      <c r="L51" s="8">
        <f t="shared" si="17"/>
        <v>1</v>
      </c>
      <c r="M51" s="8">
        <f t="shared" si="17"/>
        <v>1</v>
      </c>
      <c r="N51" s="8">
        <f t="shared" si="17"/>
        <v>1</v>
      </c>
      <c r="R51">
        <f ca="1">SUM(OFFSET($C51,0,0,1,n))</f>
        <v>8</v>
      </c>
    </row>
    <row r="52" spans="1:19" hidden="1" x14ac:dyDescent="0.25">
      <c r="A52" s="6"/>
      <c r="B52" s="6"/>
      <c r="C52" s="9">
        <f t="shared" ref="C52:N52" ca="1" si="18">+C51*n/$R51*$B50</f>
        <v>1</v>
      </c>
      <c r="D52" s="9">
        <f t="shared" ca="1" si="18"/>
        <v>1</v>
      </c>
      <c r="E52" s="9">
        <f t="shared" ca="1" si="18"/>
        <v>1</v>
      </c>
      <c r="F52" s="9">
        <f t="shared" ca="1" si="18"/>
        <v>1</v>
      </c>
      <c r="G52" s="9">
        <f t="shared" ca="1" si="18"/>
        <v>1</v>
      </c>
      <c r="H52" s="9">
        <f t="shared" ca="1" si="18"/>
        <v>1</v>
      </c>
      <c r="I52" s="9">
        <f t="shared" ca="1" si="18"/>
        <v>1</v>
      </c>
      <c r="J52" s="9">
        <f t="shared" ca="1" si="18"/>
        <v>1</v>
      </c>
      <c r="K52" s="9">
        <f t="shared" ca="1" si="18"/>
        <v>1</v>
      </c>
      <c r="L52" s="9">
        <f t="shared" ca="1" si="18"/>
        <v>1</v>
      </c>
      <c r="M52" s="9">
        <f t="shared" ca="1" si="18"/>
        <v>1</v>
      </c>
      <c r="N52" s="9">
        <f t="shared" ca="1" si="18"/>
        <v>1</v>
      </c>
      <c r="S52" s="2">
        <f ca="1">SUM(OFFSET(C52,0,0,1,n))-n*B50</f>
        <v>0</v>
      </c>
    </row>
    <row r="53" spans="1:19" hidden="1" x14ac:dyDescent="0.2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</row>
    <row r="54" spans="1:19" hidden="1" x14ac:dyDescent="0.25">
      <c r="A54" s="6" t="s">
        <v>5</v>
      </c>
      <c r="B54" s="6"/>
      <c r="C54" s="10">
        <f ca="1">+(C24+C28+C32+C36+C40+C44+C48+C52)/Ptot</f>
        <v>1</v>
      </c>
      <c r="D54" s="10">
        <f t="shared" ref="D54:J54" ca="1" si="19">+(D24+D28+D32+D36+D40+D44+D48+D52)/Ptot</f>
        <v>1</v>
      </c>
      <c r="E54" s="10">
        <f t="shared" ca="1" si="19"/>
        <v>1</v>
      </c>
      <c r="F54" s="10">
        <f t="shared" ca="1" si="19"/>
        <v>1</v>
      </c>
      <c r="G54" s="10">
        <f t="shared" ca="1" si="19"/>
        <v>1</v>
      </c>
      <c r="H54" s="10">
        <f t="shared" ca="1" si="19"/>
        <v>1</v>
      </c>
      <c r="I54" s="10">
        <f t="shared" ca="1" si="19"/>
        <v>1</v>
      </c>
      <c r="J54" s="10">
        <f t="shared" ca="1" si="19"/>
        <v>1</v>
      </c>
      <c r="K54" s="10">
        <f ca="1">+(K24+K28+K32+K36+K40+K44+K48+K52)/Ptot</f>
        <v>1</v>
      </c>
      <c r="L54" s="10">
        <f ca="1">+(L24+L28+L32+L36+L40+L44+L48+L52)/Ptot</f>
        <v>1</v>
      </c>
      <c r="M54" s="10">
        <f ca="1">+(M24+M28+M32+M36+M40+M44+M48+M52)/Ptot</f>
        <v>1</v>
      </c>
      <c r="N54" s="10">
        <f ca="1">+(N24+N28+N32+N36+N40+N44+N48+N52)/Ptot</f>
        <v>1</v>
      </c>
      <c r="P54" s="3"/>
    </row>
    <row r="55" spans="1:19" hidden="1" x14ac:dyDescent="0.25">
      <c r="B55" s="6"/>
      <c r="C55" s="13">
        <f t="shared" ref="C55:N55" ca="1" si="20">+m*C54+b</f>
        <v>1</v>
      </c>
      <c r="D55" s="13">
        <f t="shared" ca="1" si="20"/>
        <v>1</v>
      </c>
      <c r="E55" s="13">
        <f t="shared" ca="1" si="20"/>
        <v>1</v>
      </c>
      <c r="F55" s="13">
        <f t="shared" ca="1" si="20"/>
        <v>1</v>
      </c>
      <c r="G55" s="13">
        <f t="shared" ca="1" si="20"/>
        <v>1</v>
      </c>
      <c r="H55" s="13">
        <f t="shared" ca="1" si="20"/>
        <v>1</v>
      </c>
      <c r="I55" s="13">
        <f t="shared" ca="1" si="20"/>
        <v>1</v>
      </c>
      <c r="J55" s="13">
        <f t="shared" ca="1" si="20"/>
        <v>1</v>
      </c>
      <c r="K55" s="13">
        <f t="shared" ca="1" si="20"/>
        <v>1</v>
      </c>
      <c r="L55" s="13">
        <f t="shared" ca="1" si="20"/>
        <v>1</v>
      </c>
      <c r="M55" s="13">
        <f t="shared" ca="1" si="20"/>
        <v>1</v>
      </c>
      <c r="N55" s="13">
        <f t="shared" ca="1" si="20"/>
        <v>1</v>
      </c>
      <c r="P55" s="3"/>
    </row>
    <row r="56" spans="1:19" ht="26.4" x14ac:dyDescent="0.25">
      <c r="A56" s="11" t="s">
        <v>15</v>
      </c>
      <c r="C56" s="12">
        <f t="shared" ref="C56:H56" ca="1" si="21">IF(C55&gt;1.1,1.1,C55)</f>
        <v>1</v>
      </c>
      <c r="D56" s="12">
        <f t="shared" ca="1" si="21"/>
        <v>1</v>
      </c>
      <c r="E56" s="12">
        <f t="shared" ca="1" si="21"/>
        <v>1</v>
      </c>
      <c r="F56" s="12">
        <f t="shared" ca="1" si="21"/>
        <v>1</v>
      </c>
      <c r="G56" s="12">
        <f t="shared" ca="1" si="21"/>
        <v>1</v>
      </c>
      <c r="H56" s="12">
        <f t="shared" ca="1" si="21"/>
        <v>1</v>
      </c>
      <c r="I56" s="12">
        <f t="shared" ref="I56:N56" ca="1" si="22">IF(I55&gt;1.1,1.1,I55)</f>
        <v>1</v>
      </c>
      <c r="J56" s="12">
        <f t="shared" ca="1" si="22"/>
        <v>1</v>
      </c>
      <c r="K56" s="12">
        <f t="shared" ca="1" si="22"/>
        <v>1</v>
      </c>
      <c r="L56" s="12">
        <f t="shared" ca="1" si="22"/>
        <v>1</v>
      </c>
      <c r="M56" s="12">
        <f t="shared" ca="1" si="22"/>
        <v>1</v>
      </c>
      <c r="N56" s="12">
        <f t="shared" ca="1" si="22"/>
        <v>1</v>
      </c>
    </row>
    <row r="57" spans="1:19" hidden="1" x14ac:dyDescent="0.25">
      <c r="A57" s="11"/>
      <c r="C57" s="12">
        <f ca="1">OFFSET($B$56,0,C16,1,1)</f>
        <v>1</v>
      </c>
      <c r="D57" s="12">
        <f t="shared" ref="D57:N57" ca="1" si="23">OFFSET($B$56,0,D16,1,1)</f>
        <v>1</v>
      </c>
      <c r="E57" s="12">
        <f t="shared" ca="1" si="23"/>
        <v>1</v>
      </c>
      <c r="F57" s="12">
        <f t="shared" ca="1" si="23"/>
        <v>1</v>
      </c>
      <c r="G57" s="12">
        <f t="shared" ca="1" si="23"/>
        <v>1</v>
      </c>
      <c r="H57" s="12">
        <f t="shared" ca="1" si="23"/>
        <v>1</v>
      </c>
      <c r="I57" s="12">
        <f t="shared" ca="1" si="23"/>
        <v>1</v>
      </c>
      <c r="J57" s="12">
        <f t="shared" ca="1" si="23"/>
        <v>1</v>
      </c>
      <c r="K57" s="12">
        <f t="shared" ca="1" si="23"/>
        <v>1</v>
      </c>
      <c r="L57" s="12"/>
      <c r="M57" s="12"/>
      <c r="N57" s="12">
        <f t="shared" ca="1" si="23"/>
        <v>1</v>
      </c>
    </row>
    <row r="58" spans="1:19" ht="30" customHeight="1" x14ac:dyDescent="0.25">
      <c r="A58" s="157" t="s">
        <v>0</v>
      </c>
      <c r="B58" s="157"/>
      <c r="C58" s="157"/>
      <c r="D58" s="157"/>
      <c r="E58" s="157"/>
      <c r="F58" s="157"/>
      <c r="G58" s="157"/>
      <c r="H58" s="157"/>
      <c r="I58" s="157"/>
      <c r="J58" s="157"/>
      <c r="K58" s="157"/>
      <c r="L58" s="157"/>
      <c r="M58" s="157"/>
      <c r="N58" s="157"/>
      <c r="Q58" s="129"/>
    </row>
    <row r="59" spans="1:19" ht="200.1" customHeight="1" x14ac:dyDescent="0.25">
      <c r="A59" s="167"/>
      <c r="B59" s="167"/>
      <c r="C59" s="167"/>
      <c r="D59" s="167"/>
      <c r="E59" s="167"/>
      <c r="F59" s="167"/>
      <c r="G59" s="167"/>
      <c r="H59" s="167"/>
      <c r="I59" s="167"/>
      <c r="J59" s="167"/>
      <c r="K59" s="112"/>
      <c r="L59" s="112"/>
      <c r="M59" s="112"/>
      <c r="N59" s="112"/>
    </row>
    <row r="61" spans="1:19" ht="30" customHeight="1" x14ac:dyDescent="0.25">
      <c r="A61" s="157" t="s">
        <v>1</v>
      </c>
      <c r="B61" s="157"/>
      <c r="C61" s="157"/>
      <c r="D61" s="157"/>
      <c r="E61" s="157"/>
      <c r="F61" s="157"/>
      <c r="G61" s="157"/>
      <c r="H61" s="157"/>
      <c r="I61" s="157"/>
      <c r="J61" s="157"/>
      <c r="K61" s="157"/>
      <c r="L61" s="157"/>
      <c r="M61" s="157"/>
      <c r="N61" s="157"/>
    </row>
    <row r="62" spans="1:19" ht="99.75" customHeight="1" x14ac:dyDescent="0.25">
      <c r="A62" s="167"/>
      <c r="B62" s="167"/>
      <c r="C62" s="167"/>
      <c r="D62" s="167"/>
      <c r="E62" s="167"/>
      <c r="F62" s="167"/>
      <c r="G62" s="167"/>
      <c r="H62" s="167"/>
      <c r="I62" s="167"/>
      <c r="J62" s="167"/>
      <c r="K62" s="112"/>
      <c r="L62" s="112"/>
      <c r="M62" s="112"/>
      <c r="N62" s="112"/>
    </row>
  </sheetData>
  <protectedRanges>
    <protectedRange sqref="A62" name="Plage3_3"/>
    <protectedRange sqref="A59" name="Plage2_3"/>
    <protectedRange sqref="D42:N42 D46:N46 D50:N50 D38:N38 D34:N34 D30:N30 D26:N26 D22:N22" name="Réponses_3"/>
  </protectedRanges>
  <mergeCells count="32">
    <mergeCell ref="A1:J1"/>
    <mergeCell ref="A4:F4"/>
    <mergeCell ref="G4:J4"/>
    <mergeCell ref="A5:F5"/>
    <mergeCell ref="E8:G8"/>
    <mergeCell ref="H8:J8"/>
    <mergeCell ref="C10:J10"/>
    <mergeCell ref="C11:J11"/>
    <mergeCell ref="C12:J12"/>
    <mergeCell ref="C13:J13"/>
    <mergeCell ref="C14:J14"/>
    <mergeCell ref="C15:J15"/>
    <mergeCell ref="C21:D21"/>
    <mergeCell ref="E21:N21"/>
    <mergeCell ref="C25:D25"/>
    <mergeCell ref="E25:N25"/>
    <mergeCell ref="C29:D29"/>
    <mergeCell ref="E29:N29"/>
    <mergeCell ref="C33:D33"/>
    <mergeCell ref="E33:N33"/>
    <mergeCell ref="C37:D37"/>
    <mergeCell ref="E37:N37"/>
    <mergeCell ref="C41:D41"/>
    <mergeCell ref="E41:N41"/>
    <mergeCell ref="A61:N61"/>
    <mergeCell ref="A62:J62"/>
    <mergeCell ref="C45:D45"/>
    <mergeCell ref="E45:N45"/>
    <mergeCell ref="C49:D49"/>
    <mergeCell ref="E49:N49"/>
    <mergeCell ref="A58:N58"/>
    <mergeCell ref="A59:J59"/>
  </mergeCells>
  <pageMargins left="0.62" right="0.63" top="0.48" bottom="0.49" header="0.4" footer="0.41"/>
  <pageSetup orientation="portrait" r:id="rId1"/>
  <headerFooter alignWithMargins="0"/>
  <rowBreaks count="1" manualBreakCount="1">
    <brk id="56" max="16383" man="1"/>
  </row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X62"/>
  <sheetViews>
    <sheetView workbookViewId="0">
      <selection activeCell="B2" sqref="A1:N65536"/>
    </sheetView>
  </sheetViews>
  <sheetFormatPr baseColWidth="10" defaultColWidth="11.44140625" defaultRowHeight="13.2" x14ac:dyDescent="0.25"/>
  <cols>
    <col min="1" max="1" width="11.6640625" customWidth="1"/>
    <col min="2" max="2" width="9.6640625" hidden="1" customWidth="1"/>
    <col min="3" max="14" width="9.6640625" customWidth="1"/>
    <col min="15" max="17" width="11.44140625" hidden="1" customWidth="1"/>
    <col min="18" max="23" width="9.109375" customWidth="1"/>
    <col min="24" max="24" width="0" hidden="1" customWidth="1"/>
  </cols>
  <sheetData>
    <row r="1" spans="1:24" ht="17.399999999999999" x14ac:dyDescent="0.25">
      <c r="A1" s="160" t="str">
        <f>Params!A1</f>
        <v>GEL 500  - 2017</v>
      </c>
      <c r="B1" s="160"/>
      <c r="C1" s="160"/>
      <c r="D1" s="160"/>
      <c r="E1" s="160"/>
      <c r="F1" s="160"/>
      <c r="G1" s="160"/>
      <c r="H1" s="160"/>
      <c r="I1" s="160"/>
      <c r="J1" s="160"/>
      <c r="K1" s="14"/>
      <c r="L1" s="14"/>
      <c r="M1" s="14"/>
      <c r="N1" s="14"/>
    </row>
    <row r="2" spans="1:24" ht="17.399999999999999" x14ac:dyDescent="0.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</row>
    <row r="3" spans="1:24" ht="17.399999999999999" hidden="1" x14ac:dyDescent="0.25">
      <c r="A3" s="14"/>
      <c r="B3" s="14"/>
      <c r="C3" s="95">
        <f ca="1">C57</f>
        <v>1</v>
      </c>
      <c r="D3" s="95">
        <f t="shared" ref="D3:N3" ca="1" si="0">D57</f>
        <v>1</v>
      </c>
      <c r="E3" s="95">
        <f t="shared" ca="1" si="0"/>
        <v>1</v>
      </c>
      <c r="F3" s="95">
        <f t="shared" ca="1" si="0"/>
        <v>1</v>
      </c>
      <c r="G3" s="95">
        <f t="shared" ca="1" si="0"/>
        <v>1</v>
      </c>
      <c r="H3" s="95">
        <f t="shared" ca="1" si="0"/>
        <v>1</v>
      </c>
      <c r="I3" s="95">
        <f t="shared" ca="1" si="0"/>
        <v>1</v>
      </c>
      <c r="J3" s="95">
        <f t="shared" ca="1" si="0"/>
        <v>1</v>
      </c>
      <c r="K3" s="95">
        <f t="shared" ca="1" si="0"/>
        <v>1</v>
      </c>
      <c r="L3" s="95"/>
      <c r="M3" s="95"/>
      <c r="N3" s="95">
        <f t="shared" ca="1" si="0"/>
        <v>1</v>
      </c>
    </row>
    <row r="4" spans="1:24" x14ac:dyDescent="0.25">
      <c r="A4" s="166" t="s">
        <v>8</v>
      </c>
      <c r="B4" s="166"/>
      <c r="C4" s="166"/>
      <c r="D4" s="166"/>
      <c r="E4" s="166"/>
      <c r="F4" s="166"/>
      <c r="G4" s="161" t="str">
        <f>CONCATENATE(Params!B8, " - ", Params!B7)</f>
        <v>H2017.4 - P4</v>
      </c>
      <c r="H4" s="161"/>
      <c r="I4" s="161"/>
      <c r="J4" s="161"/>
      <c r="K4" s="68"/>
      <c r="L4" s="68"/>
      <c r="M4" s="68"/>
      <c r="N4" s="68"/>
      <c r="U4" s="4"/>
      <c r="V4" s="4"/>
      <c r="X4">
        <f>IF(U4=0,0,1)</f>
        <v>0</v>
      </c>
    </row>
    <row r="5" spans="1:24" x14ac:dyDescent="0.25">
      <c r="A5" s="165" t="s">
        <v>9</v>
      </c>
      <c r="B5" s="165"/>
      <c r="C5" s="165"/>
      <c r="D5" s="165"/>
      <c r="E5" s="165"/>
      <c r="F5" s="165"/>
      <c r="G5" s="46">
        <f ca="1">Params!B11</f>
        <v>8</v>
      </c>
      <c r="H5" s="6"/>
      <c r="I5" s="6"/>
      <c r="J5" s="6"/>
      <c r="K5" s="6"/>
      <c r="L5" s="6"/>
      <c r="M5" s="6"/>
      <c r="N5" s="6"/>
      <c r="X5">
        <f>IF(U5=0,0,1)</f>
        <v>0</v>
      </c>
    </row>
    <row r="6" spans="1:24" x14ac:dyDescent="0.25">
      <c r="A6" s="5"/>
      <c r="B6" s="5"/>
      <c r="C6" s="5"/>
      <c r="D6" s="5"/>
      <c r="E6" s="5"/>
      <c r="F6" s="6"/>
      <c r="G6" s="6"/>
      <c r="H6" s="6"/>
      <c r="I6" s="6"/>
      <c r="J6" s="6"/>
      <c r="K6" s="6"/>
      <c r="L6" s="6"/>
      <c r="M6" s="6"/>
      <c r="N6" s="6"/>
    </row>
    <row r="7" spans="1:24" x14ac:dyDescent="0.25">
      <c r="A7" s="5"/>
      <c r="B7" s="5"/>
      <c r="C7" s="49" t="s">
        <v>35</v>
      </c>
      <c r="D7" s="5"/>
      <c r="E7" s="5"/>
      <c r="F7" s="71">
        <f ca="1">MID(CELL("filename",A4),FIND("]",CELL("filename",A4))+1,255)*1</f>
        <v>11</v>
      </c>
      <c r="G7" s="6"/>
      <c r="H7" s="6"/>
      <c r="I7" s="6"/>
      <c r="J7" s="6"/>
      <c r="K7" s="6"/>
      <c r="L7" s="6"/>
      <c r="M7" s="6"/>
      <c r="N7" s="6"/>
    </row>
    <row r="8" spans="1:24" ht="15" customHeight="1" x14ac:dyDescent="0.25">
      <c r="A8" s="5"/>
      <c r="B8" s="6"/>
      <c r="C8" s="6" t="s">
        <v>34</v>
      </c>
      <c r="D8" s="7"/>
      <c r="E8" s="162" t="str">
        <f ca="1">VLOOKUP(F7,Params!$A$19:$C$30,2,0)</f>
        <v/>
      </c>
      <c r="F8" s="162"/>
      <c r="G8" s="162"/>
      <c r="H8" s="163" t="str">
        <f ca="1">VLOOKUP(F7,Params!$A$19:$C$30,3,0)</f>
        <v/>
      </c>
      <c r="I8" s="164"/>
      <c r="J8" s="164"/>
      <c r="K8" s="51"/>
      <c r="L8" s="51"/>
      <c r="M8" s="51"/>
      <c r="N8" s="51"/>
      <c r="P8">
        <f ca="1">n</f>
        <v>8</v>
      </c>
      <c r="X8">
        <f>IF(U8=0,0,1)</f>
        <v>0</v>
      </c>
    </row>
    <row r="9" spans="1:24" ht="15" customHeight="1" x14ac:dyDescent="0.25">
      <c r="A9" s="5"/>
      <c r="B9" s="6"/>
      <c r="C9" s="6"/>
      <c r="D9" s="7"/>
      <c r="E9" s="11"/>
      <c r="F9" s="11"/>
      <c r="G9" s="11"/>
      <c r="H9" s="50"/>
      <c r="I9" s="51"/>
      <c r="J9" s="51"/>
      <c r="K9" s="51"/>
      <c r="L9" s="51"/>
      <c r="M9" s="51"/>
      <c r="N9" s="51"/>
    </row>
    <row r="10" spans="1:24" ht="15" customHeight="1" x14ac:dyDescent="0.25">
      <c r="A10" s="5" t="s">
        <v>10</v>
      </c>
      <c r="B10" s="6"/>
      <c r="C10" s="157" t="s">
        <v>13</v>
      </c>
      <c r="D10" s="157"/>
      <c r="E10" s="157"/>
      <c r="F10" s="157"/>
      <c r="G10" s="157"/>
      <c r="H10" s="157"/>
      <c r="I10" s="157"/>
      <c r="J10" s="157"/>
      <c r="K10" s="7"/>
      <c r="L10" s="7"/>
      <c r="M10" s="7"/>
      <c r="N10" s="7"/>
    </row>
    <row r="11" spans="1:24" ht="15" customHeight="1" x14ac:dyDescent="0.25">
      <c r="A11" s="5"/>
      <c r="B11" s="6"/>
      <c r="C11" s="155" t="s">
        <v>29</v>
      </c>
      <c r="D11" s="156"/>
      <c r="E11" s="156"/>
      <c r="F11" s="156"/>
      <c r="G11" s="156"/>
      <c r="H11" s="156"/>
      <c r="I11" s="156"/>
      <c r="J11" s="156"/>
      <c r="K11" s="69"/>
      <c r="L11" s="69"/>
      <c r="M11" s="69"/>
      <c r="N11" s="69"/>
    </row>
    <row r="12" spans="1:24" ht="15" customHeight="1" x14ac:dyDescent="0.25">
      <c r="A12" s="5"/>
      <c r="B12" s="6"/>
      <c r="C12" s="155" t="s">
        <v>30</v>
      </c>
      <c r="D12" s="156"/>
      <c r="E12" s="156"/>
      <c r="F12" s="156"/>
      <c r="G12" s="156"/>
      <c r="H12" s="156"/>
      <c r="I12" s="156"/>
      <c r="J12" s="156"/>
      <c r="K12" s="69"/>
      <c r="L12" s="69"/>
      <c r="M12" s="69"/>
      <c r="N12" s="69"/>
    </row>
    <row r="13" spans="1:24" ht="15" customHeight="1" x14ac:dyDescent="0.25">
      <c r="A13" s="5"/>
      <c r="B13" s="6"/>
      <c r="C13" s="155" t="s">
        <v>31</v>
      </c>
      <c r="D13" s="156"/>
      <c r="E13" s="156"/>
      <c r="F13" s="156"/>
      <c r="G13" s="156"/>
      <c r="H13" s="156"/>
      <c r="I13" s="156"/>
      <c r="J13" s="156"/>
      <c r="K13" s="69"/>
      <c r="L13" s="69"/>
      <c r="M13" s="69"/>
      <c r="N13" s="69"/>
    </row>
    <row r="14" spans="1:24" ht="15" customHeight="1" x14ac:dyDescent="0.25">
      <c r="A14" s="5" t="s">
        <v>11</v>
      </c>
      <c r="B14" s="6"/>
      <c r="C14" s="157" t="s">
        <v>14</v>
      </c>
      <c r="D14" s="157"/>
      <c r="E14" s="157"/>
      <c r="F14" s="157"/>
      <c r="G14" s="157"/>
      <c r="H14" s="157"/>
      <c r="I14" s="157"/>
      <c r="J14" s="157"/>
      <c r="K14" s="7"/>
      <c r="L14" s="7"/>
      <c r="M14" s="7"/>
      <c r="N14" s="7"/>
    </row>
    <row r="15" spans="1:24" ht="44.1" customHeight="1" x14ac:dyDescent="0.25">
      <c r="A15" s="5" t="s">
        <v>12</v>
      </c>
      <c r="B15" s="6"/>
      <c r="C15" s="157" t="s">
        <v>55</v>
      </c>
      <c r="D15" s="157"/>
      <c r="E15" s="157"/>
      <c r="F15" s="157"/>
      <c r="G15" s="157"/>
      <c r="H15" s="157"/>
      <c r="I15" s="157"/>
      <c r="J15" s="157"/>
      <c r="K15" s="7"/>
      <c r="L15" s="7"/>
      <c r="M15" s="7"/>
      <c r="N15" s="7"/>
    </row>
    <row r="16" spans="1:24" ht="44.1" hidden="1" customHeight="1" x14ac:dyDescent="0.25">
      <c r="A16" s="5"/>
      <c r="B16" s="6"/>
      <c r="C16" s="7">
        <f ca="1">F7</f>
        <v>11</v>
      </c>
      <c r="D16" s="7">
        <f ca="1">IF(C17&lt;$F$7,C17,D17)</f>
        <v>1</v>
      </c>
      <c r="E16" s="7">
        <f t="shared" ref="E16:N16" ca="1" si="1">IF(D17&lt;$F$7,D17,E17)</f>
        <v>2</v>
      </c>
      <c r="F16" s="7">
        <f t="shared" ca="1" si="1"/>
        <v>3</v>
      </c>
      <c r="G16" s="7">
        <f t="shared" ca="1" si="1"/>
        <v>4</v>
      </c>
      <c r="H16" s="7">
        <f t="shared" ca="1" si="1"/>
        <v>5</v>
      </c>
      <c r="I16" s="7">
        <f t="shared" ca="1" si="1"/>
        <v>6</v>
      </c>
      <c r="J16" s="7">
        <f t="shared" ca="1" si="1"/>
        <v>7</v>
      </c>
      <c r="K16" s="7">
        <f t="shared" ca="1" si="1"/>
        <v>8</v>
      </c>
      <c r="L16" s="7">
        <f t="shared" ca="1" si="1"/>
        <v>9</v>
      </c>
      <c r="M16" s="7">
        <f t="shared" ca="1" si="1"/>
        <v>10</v>
      </c>
      <c r="N16" s="7">
        <f t="shared" ca="1" si="1"/>
        <v>12</v>
      </c>
    </row>
    <row r="17" spans="1:24" ht="44.1" hidden="1" customHeight="1" x14ac:dyDescent="0.25">
      <c r="A17" s="5"/>
      <c r="B17" s="6"/>
      <c r="C17" s="7">
        <v>1</v>
      </c>
      <c r="D17" s="7">
        <f t="shared" ref="D17:N17" si="2">C17+1</f>
        <v>2</v>
      </c>
      <c r="E17" s="7">
        <f t="shared" si="2"/>
        <v>3</v>
      </c>
      <c r="F17" s="7">
        <f t="shared" si="2"/>
        <v>4</v>
      </c>
      <c r="G17" s="7">
        <f t="shared" si="2"/>
        <v>5</v>
      </c>
      <c r="H17" s="7">
        <f t="shared" si="2"/>
        <v>6</v>
      </c>
      <c r="I17" s="7">
        <f t="shared" si="2"/>
        <v>7</v>
      </c>
      <c r="J17" s="7">
        <f t="shared" si="2"/>
        <v>8</v>
      </c>
      <c r="K17" s="7">
        <f t="shared" si="2"/>
        <v>9</v>
      </c>
      <c r="L17" s="7">
        <f t="shared" si="2"/>
        <v>10</v>
      </c>
      <c r="M17" s="7">
        <f t="shared" si="2"/>
        <v>11</v>
      </c>
      <c r="N17" s="7">
        <f t="shared" si="2"/>
        <v>12</v>
      </c>
    </row>
    <row r="18" spans="1:24" x14ac:dyDescent="0.25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1" t="s">
        <v>4</v>
      </c>
      <c r="P18" s="1" t="s">
        <v>32</v>
      </c>
      <c r="Q18" s="1" t="s">
        <v>33</v>
      </c>
    </row>
    <row r="19" spans="1:24" ht="125.1" customHeight="1" x14ac:dyDescent="0.25">
      <c r="A19" s="6"/>
      <c r="B19" s="6"/>
      <c r="C19" s="47" t="str">
        <f ca="1">CONCATENATE(" ",VLOOKUP(C16,Params!$A$19:$C$30,3,0))</f>
        <v xml:space="preserve"> </v>
      </c>
      <c r="D19" s="15" t="str">
        <f ca="1">CONCATENATE(" ",VLOOKUP(D16,Params!$A$19:$C$30,3,0))</f>
        <v xml:space="preserve"> Anillo</v>
      </c>
      <c r="E19" s="15" t="str">
        <f ca="1">CONCATENATE(" ",VLOOKUP(E16,Params!$A$19:$C$30,3,0))</f>
        <v xml:space="preserve"> Bardier</v>
      </c>
      <c r="F19" s="15" t="str">
        <f ca="1">CONCATENATE(" ",VLOOKUP(F16,Params!$A$19:$C$30,3,0))</f>
        <v xml:space="preserve"> Berthelot</v>
      </c>
      <c r="G19" s="15" t="str">
        <f ca="1">CONCATENATE(" ",VLOOKUP(G16,Params!$A$19:$C$30,3,0))</f>
        <v xml:space="preserve"> Crête</v>
      </c>
      <c r="H19" s="15" t="str">
        <f ca="1">CONCATENATE(" ",VLOOKUP(H16,Params!$A$19:$C$30,3,0))</f>
        <v xml:space="preserve"> Girard</v>
      </c>
      <c r="I19" s="15" t="str">
        <f ca="1">CONCATENATE(" ",VLOOKUP(I16,Params!$A$19:$C$30,3,0))</f>
        <v xml:space="preserve"> Guay</v>
      </c>
      <c r="J19" s="15" t="str">
        <f ca="1">CONCATENATE(" ",VLOOKUP(J16,Params!$A$19:$C$30,3,0))</f>
        <v xml:space="preserve"> Guilmain</v>
      </c>
      <c r="K19" s="15" t="str">
        <f ca="1">CONCATENATE(" ",VLOOKUP(K16,Params!$A$19:$C$30,3,0))</f>
        <v xml:space="preserve"> Thibeault</v>
      </c>
      <c r="L19" s="15" t="str">
        <f ca="1">CONCATENATE(" ",VLOOKUP(L16,Params!$A$19:$C$30,3,0))</f>
        <v xml:space="preserve"> </v>
      </c>
      <c r="M19" s="15" t="str">
        <f ca="1">CONCATENATE(" ",VLOOKUP(M16,Params!$A$19:$C$30,3,0))</f>
        <v xml:space="preserve"> </v>
      </c>
      <c r="N19" s="15" t="str">
        <f ca="1">CONCATENATE(" ",VLOOKUP(N16,Params!$A$19:$C$30,3,0))</f>
        <v xml:space="preserve"> </v>
      </c>
      <c r="X19">
        <f>IF(U10=0,0,1)</f>
        <v>0</v>
      </c>
    </row>
    <row r="20" spans="1:24" ht="99.9" customHeight="1" x14ac:dyDescent="0.25">
      <c r="A20" s="6"/>
      <c r="B20" s="6" t="s">
        <v>6</v>
      </c>
      <c r="C20" s="47" t="str">
        <f ca="1">CONCATENATE(" ",VLOOKUP(C16,Params!$A$19:$C$30,2,0))</f>
        <v xml:space="preserve"> </v>
      </c>
      <c r="D20" s="15" t="str">
        <f ca="1">CONCATENATE(" ",VLOOKUP(D16,Params!$A$19:$C$30,2,0))</f>
        <v xml:space="preserve">  Luis Felipe</v>
      </c>
      <c r="E20" s="15" t="str">
        <f ca="1">CONCATENATE(" ",VLOOKUP(E16,Params!$A$19:$C$30,2,0))</f>
        <v xml:space="preserve">  Louis-Philippe</v>
      </c>
      <c r="F20" s="15" t="str">
        <f ca="1">CONCATENATE(" ",VLOOKUP(F16,Params!$A$19:$C$30,2,0))</f>
        <v xml:space="preserve">  Frédéric</v>
      </c>
      <c r="G20" s="15" t="str">
        <f ca="1">CONCATENATE(" ",VLOOKUP(G16,Params!$A$19:$C$30,2,0))</f>
        <v xml:space="preserve">  Jean-Nicolas</v>
      </c>
      <c r="H20" s="15" t="str">
        <f ca="1">CONCATENATE(" ",VLOOKUP(H16,Params!$A$19:$C$30,2,0))</f>
        <v xml:space="preserve">  Alexandre</v>
      </c>
      <c r="I20" s="15" t="str">
        <f ca="1">CONCATENATE(" ",VLOOKUP(I16,Params!$A$19:$C$30,2,0))</f>
        <v xml:space="preserve">  Alexandre</v>
      </c>
      <c r="J20" s="15" t="str">
        <f ca="1">CONCATENATE(" ",VLOOKUP(J16,Params!$A$19:$C$30,2,0))</f>
        <v xml:space="preserve">  Gabriel</v>
      </c>
      <c r="K20" s="15" t="str">
        <f ca="1">CONCATENATE(" ",VLOOKUP(K16,Params!$A$19:$C$30,2,0))</f>
        <v xml:space="preserve">  Alexandre</v>
      </c>
      <c r="L20" s="15" t="str">
        <f ca="1">CONCATENATE(" ",VLOOKUP(L16,Params!$A$19:$C$30,2,0))</f>
        <v xml:space="preserve"> </v>
      </c>
      <c r="M20" s="15" t="str">
        <f ca="1">CONCATENATE(" ",VLOOKUP(M16,Params!$A$19:$C$30,2,0))</f>
        <v xml:space="preserve"> </v>
      </c>
      <c r="N20" s="15" t="str">
        <f ca="1">CONCATENATE(" ",VLOOKUP(N16,Params!$A$19:$C$30,2,0))</f>
        <v xml:space="preserve"> </v>
      </c>
      <c r="X20">
        <f>IF(V20=0,0,1)</f>
        <v>0</v>
      </c>
    </row>
    <row r="21" spans="1:24" ht="30" customHeight="1" x14ac:dyDescent="0.25">
      <c r="A21" s="70" t="str">
        <f>CONCATENATE(B21,"-")</f>
        <v>1-</v>
      </c>
      <c r="B21" s="6">
        <v>1</v>
      </c>
      <c r="C21" s="153" t="str">
        <f ca="1">OFFSET(Params!B$32,B21,0,1,1)</f>
        <v>Initiative :</v>
      </c>
      <c r="D21" s="154"/>
      <c r="E21" s="158" t="str">
        <f ca="1">OFFSET(Params!C$32,B21,0,1,1)</f>
        <v>Proposer, entreprendre ou organiser des actions en vue de contribuer à l'avancement du projet.</v>
      </c>
      <c r="F21" s="158"/>
      <c r="G21" s="158"/>
      <c r="H21" s="158"/>
      <c r="I21" s="158"/>
      <c r="J21" s="158"/>
      <c r="K21" s="145"/>
      <c r="L21" s="145"/>
      <c r="M21" s="145"/>
      <c r="N21" s="159"/>
      <c r="O21" s="1"/>
      <c r="P21" s="1"/>
      <c r="Q21" s="1"/>
      <c r="X21">
        <f>IF(V21=0,0,1)</f>
        <v>0</v>
      </c>
    </row>
    <row r="22" spans="1:24" ht="15" customHeight="1" x14ac:dyDescent="0.25">
      <c r="A22" s="5"/>
      <c r="B22" s="6">
        <v>1</v>
      </c>
      <c r="C22" s="48"/>
      <c r="D22" s="52" t="s">
        <v>4</v>
      </c>
      <c r="E22" s="52" t="s">
        <v>4</v>
      </c>
      <c r="F22" s="52" t="s">
        <v>4</v>
      </c>
      <c r="G22" s="52" t="s">
        <v>4</v>
      </c>
      <c r="H22" s="52" t="s">
        <v>4</v>
      </c>
      <c r="I22" s="52" t="s">
        <v>4</v>
      </c>
      <c r="J22" s="52" t="s">
        <v>4</v>
      </c>
      <c r="K22" s="52" t="s">
        <v>4</v>
      </c>
      <c r="L22" s="52" t="s">
        <v>4</v>
      </c>
      <c r="M22" s="52" t="s">
        <v>4</v>
      </c>
      <c r="N22" s="52" t="s">
        <v>4</v>
      </c>
      <c r="O22" s="1">
        <f ca="1">COUNTIF(OFFSET($C22,0,0,1,n),O$18)</f>
        <v>7</v>
      </c>
      <c r="P22" s="1">
        <f ca="1">COUNTIF(OFFSET($C22,0,0,1,n),P$18)</f>
        <v>0</v>
      </c>
      <c r="Q22" s="1">
        <f ca="1">COUNTIF(OFFSET($C22,0,0,1,n),Q$18)</f>
        <v>0</v>
      </c>
    </row>
    <row r="23" spans="1:24" hidden="1" x14ac:dyDescent="0.25">
      <c r="A23" s="5"/>
      <c r="B23" s="6"/>
      <c r="C23" s="8">
        <f ca="1">IF(O22&lt;&gt;0,1,IF(AND(P22=0),2,IF(AND(Q22=0),0,1)))</f>
        <v>1</v>
      </c>
      <c r="D23" s="8">
        <f t="shared" ref="D23:N23" si="3">IF(D22="p",2,IF(D22="e",1,IF(D22="m",0)))</f>
        <v>1</v>
      </c>
      <c r="E23" s="8">
        <f t="shared" si="3"/>
        <v>1</v>
      </c>
      <c r="F23" s="8">
        <f t="shared" si="3"/>
        <v>1</v>
      </c>
      <c r="G23" s="8">
        <f t="shared" si="3"/>
        <v>1</v>
      </c>
      <c r="H23" s="8">
        <f t="shared" si="3"/>
        <v>1</v>
      </c>
      <c r="I23" s="8">
        <f t="shared" si="3"/>
        <v>1</v>
      </c>
      <c r="J23" s="116">
        <f t="shared" si="3"/>
        <v>1</v>
      </c>
      <c r="K23" s="120">
        <f t="shared" si="3"/>
        <v>1</v>
      </c>
      <c r="L23" s="120">
        <f t="shared" si="3"/>
        <v>1</v>
      </c>
      <c r="M23" s="120">
        <f t="shared" si="3"/>
        <v>1</v>
      </c>
      <c r="N23" s="117">
        <f t="shared" si="3"/>
        <v>1</v>
      </c>
      <c r="R23">
        <f ca="1">SUM(OFFSET($C23,0,0,1,n))</f>
        <v>8</v>
      </c>
    </row>
    <row r="24" spans="1:24" hidden="1" x14ac:dyDescent="0.25">
      <c r="A24" s="5"/>
      <c r="B24" s="6"/>
      <c r="C24" s="9">
        <f t="shared" ref="C24:N24" ca="1" si="4">+C23*n/$R23*$B22</f>
        <v>1</v>
      </c>
      <c r="D24" s="9">
        <f t="shared" ca="1" si="4"/>
        <v>1</v>
      </c>
      <c r="E24" s="9">
        <f t="shared" ca="1" si="4"/>
        <v>1</v>
      </c>
      <c r="F24" s="9">
        <f t="shared" ca="1" si="4"/>
        <v>1</v>
      </c>
      <c r="G24" s="9">
        <f t="shared" ca="1" si="4"/>
        <v>1</v>
      </c>
      <c r="H24" s="9">
        <f t="shared" ca="1" si="4"/>
        <v>1</v>
      </c>
      <c r="I24" s="9">
        <f t="shared" ca="1" si="4"/>
        <v>1</v>
      </c>
      <c r="J24" s="118">
        <f t="shared" ca="1" si="4"/>
        <v>1</v>
      </c>
      <c r="K24" s="121">
        <f t="shared" ca="1" si="4"/>
        <v>1</v>
      </c>
      <c r="L24" s="121">
        <f t="shared" ca="1" si="4"/>
        <v>1</v>
      </c>
      <c r="M24" s="121">
        <f t="shared" ca="1" si="4"/>
        <v>1</v>
      </c>
      <c r="N24" s="119">
        <f t="shared" ca="1" si="4"/>
        <v>1</v>
      </c>
      <c r="S24" s="2">
        <f ca="1">SUM(OFFSET(C24,0,0,1,n))-n*B22</f>
        <v>0</v>
      </c>
    </row>
    <row r="25" spans="1:24" ht="30" customHeight="1" x14ac:dyDescent="0.25">
      <c r="A25" s="70" t="str">
        <f>CONCATENATE(B25,"-")</f>
        <v>2-</v>
      </c>
      <c r="B25" s="6">
        <f>B21+1</f>
        <v>2</v>
      </c>
      <c r="C25" s="153" t="str">
        <f ca="1">OFFSET(Params!B$32,B25,0,1,1)</f>
        <v xml:space="preserve">Créativité : </v>
      </c>
      <c r="D25" s="154"/>
      <c r="E25" s="158" t="str">
        <f ca="1">OFFSET(Params!C$32,B25,0,1,1)</f>
        <v>Manifester de la créativité dans la recherche de solutions tout en favorisant un climat propice à la créativité.</v>
      </c>
      <c r="F25" s="158"/>
      <c r="G25" s="158"/>
      <c r="H25" s="158"/>
      <c r="I25" s="158"/>
      <c r="J25" s="158"/>
      <c r="K25" s="145"/>
      <c r="L25" s="145"/>
      <c r="M25" s="145"/>
      <c r="N25" s="159"/>
      <c r="S25" s="2"/>
    </row>
    <row r="26" spans="1:24" ht="15" customHeight="1" x14ac:dyDescent="0.25">
      <c r="A26" s="5"/>
      <c r="B26" s="6">
        <v>1</v>
      </c>
      <c r="C26" s="48"/>
      <c r="D26" s="52" t="s">
        <v>4</v>
      </c>
      <c r="E26" s="52" t="s">
        <v>4</v>
      </c>
      <c r="F26" s="52" t="s">
        <v>4</v>
      </c>
      <c r="G26" s="52" t="s">
        <v>4</v>
      </c>
      <c r="H26" s="52" t="s">
        <v>4</v>
      </c>
      <c r="I26" s="52" t="s">
        <v>4</v>
      </c>
      <c r="J26" s="52" t="s">
        <v>4</v>
      </c>
      <c r="K26" s="52" t="s">
        <v>4</v>
      </c>
      <c r="L26" s="52" t="s">
        <v>4</v>
      </c>
      <c r="M26" s="52" t="s">
        <v>4</v>
      </c>
      <c r="N26" s="52" t="s">
        <v>4</v>
      </c>
      <c r="O26" s="1">
        <f ca="1">COUNTIF(OFFSET($C26,0,0,1,n),O$18)</f>
        <v>7</v>
      </c>
      <c r="P26" s="1">
        <f ca="1">COUNTIF(OFFSET($C26,0,0,1,n),P$18)</f>
        <v>0</v>
      </c>
      <c r="Q26" s="1">
        <f ca="1">COUNTIF(OFFSET($C26,0,0,1,n),Q$18)</f>
        <v>0</v>
      </c>
    </row>
    <row r="27" spans="1:24" hidden="1" x14ac:dyDescent="0.25">
      <c r="A27" s="5"/>
      <c r="B27" s="6"/>
      <c r="C27" s="8">
        <f ca="1">IF(O26&lt;&gt;0,1,IF(AND(P26=0),2,IF(AND(Q26=0),0,1)))</f>
        <v>1</v>
      </c>
      <c r="D27" s="8">
        <f t="shared" ref="D27:N27" si="5">IF(D26="p",2,IF(D26="e",1,IF(D26="m",0)))</f>
        <v>1</v>
      </c>
      <c r="E27" s="8">
        <f t="shared" si="5"/>
        <v>1</v>
      </c>
      <c r="F27" s="8">
        <f t="shared" si="5"/>
        <v>1</v>
      </c>
      <c r="G27" s="8">
        <f t="shared" si="5"/>
        <v>1</v>
      </c>
      <c r="H27" s="8">
        <f t="shared" si="5"/>
        <v>1</v>
      </c>
      <c r="I27" s="8">
        <f t="shared" si="5"/>
        <v>1</v>
      </c>
      <c r="J27" s="116">
        <f t="shared" si="5"/>
        <v>1</v>
      </c>
      <c r="K27" s="120">
        <f t="shared" si="5"/>
        <v>1</v>
      </c>
      <c r="L27" s="120">
        <f t="shared" si="5"/>
        <v>1</v>
      </c>
      <c r="M27" s="120">
        <f t="shared" si="5"/>
        <v>1</v>
      </c>
      <c r="N27" s="117">
        <f t="shared" si="5"/>
        <v>1</v>
      </c>
      <c r="R27">
        <f ca="1">SUM(OFFSET($C27,0,0,1,n))</f>
        <v>8</v>
      </c>
    </row>
    <row r="28" spans="1:24" hidden="1" x14ac:dyDescent="0.25">
      <c r="A28" s="5"/>
      <c r="B28" s="6"/>
      <c r="C28" s="9">
        <f t="shared" ref="C28:N28" ca="1" si="6">+C27*n/$R27*$B26</f>
        <v>1</v>
      </c>
      <c r="D28" s="9">
        <f t="shared" ca="1" si="6"/>
        <v>1</v>
      </c>
      <c r="E28" s="9">
        <f t="shared" ca="1" si="6"/>
        <v>1</v>
      </c>
      <c r="F28" s="9">
        <f t="shared" ca="1" si="6"/>
        <v>1</v>
      </c>
      <c r="G28" s="9">
        <f t="shared" ca="1" si="6"/>
        <v>1</v>
      </c>
      <c r="H28" s="9">
        <f t="shared" ca="1" si="6"/>
        <v>1</v>
      </c>
      <c r="I28" s="9">
        <f t="shared" ca="1" si="6"/>
        <v>1</v>
      </c>
      <c r="J28" s="118">
        <f t="shared" ca="1" si="6"/>
        <v>1</v>
      </c>
      <c r="K28" s="121">
        <f t="shared" ca="1" si="6"/>
        <v>1</v>
      </c>
      <c r="L28" s="121">
        <f t="shared" ca="1" si="6"/>
        <v>1</v>
      </c>
      <c r="M28" s="121">
        <f t="shared" ca="1" si="6"/>
        <v>1</v>
      </c>
      <c r="N28" s="119">
        <f t="shared" ca="1" si="6"/>
        <v>1</v>
      </c>
      <c r="S28" s="2">
        <f ca="1">SUM(OFFSET(C28,0,0,1,n))-n*B26</f>
        <v>0</v>
      </c>
    </row>
    <row r="29" spans="1:24" ht="30" customHeight="1" x14ac:dyDescent="0.25">
      <c r="A29" s="70" t="str">
        <f>CONCATENATE(B29,"-")</f>
        <v>3-</v>
      </c>
      <c r="B29" s="6">
        <f>B25+1</f>
        <v>3</v>
      </c>
      <c r="C29" s="153" t="str">
        <f ca="1">OFFSET(Params!B$32,B29,0,1,1)</f>
        <v xml:space="preserve">Persévérance : </v>
      </c>
      <c r="D29" s="154"/>
      <c r="E29" s="158" t="str">
        <f ca="1">OFFSET(Params!C$32,B29,0,1,1)</f>
        <v>Fournir les efforts nécessaires et les renouveler en vue d'atteindre les buts fixés par l'équipe.</v>
      </c>
      <c r="F29" s="158"/>
      <c r="G29" s="158"/>
      <c r="H29" s="158"/>
      <c r="I29" s="158"/>
      <c r="J29" s="158"/>
      <c r="K29" s="145"/>
      <c r="L29" s="145"/>
      <c r="M29" s="145"/>
      <c r="N29" s="159"/>
      <c r="S29" s="2"/>
    </row>
    <row r="30" spans="1:24" ht="15" customHeight="1" x14ac:dyDescent="0.25">
      <c r="A30" s="5"/>
      <c r="B30" s="6">
        <v>1</v>
      </c>
      <c r="C30" s="48"/>
      <c r="D30" s="52" t="s">
        <v>4</v>
      </c>
      <c r="E30" s="52" t="s">
        <v>4</v>
      </c>
      <c r="F30" s="52" t="s">
        <v>4</v>
      </c>
      <c r="G30" s="52" t="s">
        <v>4</v>
      </c>
      <c r="H30" s="52" t="s">
        <v>4</v>
      </c>
      <c r="I30" s="52" t="s">
        <v>4</v>
      </c>
      <c r="J30" s="52" t="s">
        <v>4</v>
      </c>
      <c r="K30" s="52" t="s">
        <v>4</v>
      </c>
      <c r="L30" s="52" t="s">
        <v>4</v>
      </c>
      <c r="M30" s="52" t="s">
        <v>4</v>
      </c>
      <c r="N30" s="52" t="s">
        <v>4</v>
      </c>
      <c r="O30" s="1">
        <f ca="1">COUNTIF(OFFSET($C30,0,0,1,n),O$18)</f>
        <v>7</v>
      </c>
      <c r="P30" s="1">
        <f ca="1">COUNTIF(OFFSET($C30,0,0,1,n),P$18)</f>
        <v>0</v>
      </c>
      <c r="Q30" s="1">
        <f ca="1">COUNTIF(OFFSET($C30,0,0,1,n),Q$18)</f>
        <v>0</v>
      </c>
    </row>
    <row r="31" spans="1:24" hidden="1" x14ac:dyDescent="0.25">
      <c r="A31" s="5"/>
      <c r="B31" s="6"/>
      <c r="C31" s="8">
        <f ca="1">IF(O30&lt;&gt;0,1,IF(AND(P30=0),2,IF(AND(Q30=0),0,1)))</f>
        <v>1</v>
      </c>
      <c r="D31" s="8">
        <f t="shared" ref="D31:N31" si="7">IF(D30="p",2,IF(D30="e",1,IF(D30="m",0)))</f>
        <v>1</v>
      </c>
      <c r="E31" s="8">
        <f t="shared" si="7"/>
        <v>1</v>
      </c>
      <c r="F31" s="8">
        <f t="shared" si="7"/>
        <v>1</v>
      </c>
      <c r="G31" s="8">
        <f t="shared" si="7"/>
        <v>1</v>
      </c>
      <c r="H31" s="8">
        <f t="shared" si="7"/>
        <v>1</v>
      </c>
      <c r="I31" s="8">
        <f t="shared" si="7"/>
        <v>1</v>
      </c>
      <c r="J31" s="116">
        <f t="shared" si="7"/>
        <v>1</v>
      </c>
      <c r="K31" s="120">
        <f t="shared" si="7"/>
        <v>1</v>
      </c>
      <c r="L31" s="120">
        <f t="shared" si="7"/>
        <v>1</v>
      </c>
      <c r="M31" s="120">
        <f t="shared" si="7"/>
        <v>1</v>
      </c>
      <c r="N31" s="117">
        <f t="shared" si="7"/>
        <v>1</v>
      </c>
      <c r="R31">
        <f ca="1">SUM(OFFSET($C31,0,0,1,n))</f>
        <v>8</v>
      </c>
    </row>
    <row r="32" spans="1:24" hidden="1" x14ac:dyDescent="0.25">
      <c r="A32" s="5"/>
      <c r="B32" s="6"/>
      <c r="C32" s="9">
        <f t="shared" ref="C32:N32" ca="1" si="8">+C31*n/$R31*$B30</f>
        <v>1</v>
      </c>
      <c r="D32" s="9">
        <f t="shared" ca="1" si="8"/>
        <v>1</v>
      </c>
      <c r="E32" s="9">
        <f t="shared" ca="1" si="8"/>
        <v>1</v>
      </c>
      <c r="F32" s="9">
        <f t="shared" ca="1" si="8"/>
        <v>1</v>
      </c>
      <c r="G32" s="9">
        <f t="shared" ca="1" si="8"/>
        <v>1</v>
      </c>
      <c r="H32" s="9">
        <f t="shared" ca="1" si="8"/>
        <v>1</v>
      </c>
      <c r="I32" s="9">
        <f t="shared" ca="1" si="8"/>
        <v>1</v>
      </c>
      <c r="J32" s="118">
        <f t="shared" ca="1" si="8"/>
        <v>1</v>
      </c>
      <c r="K32" s="121">
        <f t="shared" ca="1" si="8"/>
        <v>1</v>
      </c>
      <c r="L32" s="121">
        <f t="shared" ca="1" si="8"/>
        <v>1</v>
      </c>
      <c r="M32" s="121">
        <f t="shared" ca="1" si="8"/>
        <v>1</v>
      </c>
      <c r="N32" s="119">
        <f t="shared" ca="1" si="8"/>
        <v>1</v>
      </c>
      <c r="S32" s="2">
        <f ca="1">SUM(OFFSET(C32,0,0,1,n))-n*B30</f>
        <v>0</v>
      </c>
    </row>
    <row r="33" spans="1:19" ht="30" customHeight="1" x14ac:dyDescent="0.25">
      <c r="A33" s="70" t="str">
        <f>CONCATENATE(B33,"-")</f>
        <v>4-</v>
      </c>
      <c r="B33" s="6">
        <f>B29+1</f>
        <v>4</v>
      </c>
      <c r="C33" s="153" t="str">
        <f ca="1">OFFSET(Params!B$32,B33,0,1,1)</f>
        <v xml:space="preserve">Efficacité : </v>
      </c>
      <c r="D33" s="154"/>
      <c r="E33" s="158" t="str">
        <f ca="1">OFFSET(Params!C$32,B33,0,1,1)</f>
        <v>Produire les meilleurs résultats possibles avec le minimum de ressources possible.</v>
      </c>
      <c r="F33" s="158"/>
      <c r="G33" s="158"/>
      <c r="H33" s="158"/>
      <c r="I33" s="158"/>
      <c r="J33" s="158"/>
      <c r="K33" s="145"/>
      <c r="L33" s="145"/>
      <c r="M33" s="145"/>
      <c r="N33" s="159"/>
      <c r="S33" s="2"/>
    </row>
    <row r="34" spans="1:19" ht="15" customHeight="1" x14ac:dyDescent="0.25">
      <c r="A34" s="5"/>
      <c r="B34" s="6">
        <v>1</v>
      </c>
      <c r="C34" s="48"/>
      <c r="D34" s="52" t="s">
        <v>4</v>
      </c>
      <c r="E34" s="52" t="s">
        <v>4</v>
      </c>
      <c r="F34" s="52" t="s">
        <v>4</v>
      </c>
      <c r="G34" s="52" t="s">
        <v>4</v>
      </c>
      <c r="H34" s="52" t="s">
        <v>4</v>
      </c>
      <c r="I34" s="52" t="s">
        <v>4</v>
      </c>
      <c r="J34" s="52" t="s">
        <v>4</v>
      </c>
      <c r="K34" s="52" t="s">
        <v>4</v>
      </c>
      <c r="L34" s="52" t="s">
        <v>4</v>
      </c>
      <c r="M34" s="52" t="s">
        <v>4</v>
      </c>
      <c r="N34" s="52" t="s">
        <v>4</v>
      </c>
      <c r="O34" s="1">
        <f ca="1">COUNTIF(OFFSET($C34,0,0,1,n),O$18)</f>
        <v>7</v>
      </c>
      <c r="P34" s="1">
        <f ca="1">COUNTIF(OFFSET($C34,0,0,1,n),P$18)</f>
        <v>0</v>
      </c>
      <c r="Q34" s="1">
        <f ca="1">COUNTIF(OFFSET($C34,0,0,1,n),Q$18)</f>
        <v>0</v>
      </c>
    </row>
    <row r="35" spans="1:19" hidden="1" x14ac:dyDescent="0.25">
      <c r="A35" s="5"/>
      <c r="B35" s="6"/>
      <c r="C35" s="8">
        <f ca="1">IF(O34&lt;&gt;0,1,IF(AND(P34=0),2,IF(AND(Q34=0),0,1)))</f>
        <v>1</v>
      </c>
      <c r="D35" s="8">
        <f t="shared" ref="D35:N35" si="9">IF(D34="p",2,IF(D34="e",1,IF(D34="m",0)))</f>
        <v>1</v>
      </c>
      <c r="E35" s="8">
        <f t="shared" si="9"/>
        <v>1</v>
      </c>
      <c r="F35" s="8">
        <f t="shared" si="9"/>
        <v>1</v>
      </c>
      <c r="G35" s="8">
        <f t="shared" si="9"/>
        <v>1</v>
      </c>
      <c r="H35" s="8">
        <f t="shared" si="9"/>
        <v>1</v>
      </c>
      <c r="I35" s="8">
        <f t="shared" si="9"/>
        <v>1</v>
      </c>
      <c r="J35" s="116">
        <f t="shared" si="9"/>
        <v>1</v>
      </c>
      <c r="K35" s="120">
        <f t="shared" si="9"/>
        <v>1</v>
      </c>
      <c r="L35" s="120">
        <f t="shared" si="9"/>
        <v>1</v>
      </c>
      <c r="M35" s="120">
        <f t="shared" si="9"/>
        <v>1</v>
      </c>
      <c r="N35" s="117">
        <f t="shared" si="9"/>
        <v>1</v>
      </c>
      <c r="R35">
        <f ca="1">SUM(OFFSET($C35,0,0,1,n))</f>
        <v>8</v>
      </c>
    </row>
    <row r="36" spans="1:19" hidden="1" x14ac:dyDescent="0.25">
      <c r="A36" s="5"/>
      <c r="B36" s="6"/>
      <c r="C36" s="9">
        <f t="shared" ref="C36:N36" ca="1" si="10">+C35*n/$R35*$B34</f>
        <v>1</v>
      </c>
      <c r="D36" s="9">
        <f t="shared" ca="1" si="10"/>
        <v>1</v>
      </c>
      <c r="E36" s="9">
        <f t="shared" ca="1" si="10"/>
        <v>1</v>
      </c>
      <c r="F36" s="9">
        <f t="shared" ca="1" si="10"/>
        <v>1</v>
      </c>
      <c r="G36" s="9">
        <f t="shared" ca="1" si="10"/>
        <v>1</v>
      </c>
      <c r="H36" s="9">
        <f t="shared" ca="1" si="10"/>
        <v>1</v>
      </c>
      <c r="I36" s="9">
        <f t="shared" ca="1" si="10"/>
        <v>1</v>
      </c>
      <c r="J36" s="118">
        <f t="shared" ca="1" si="10"/>
        <v>1</v>
      </c>
      <c r="K36" s="121">
        <f t="shared" ca="1" si="10"/>
        <v>1</v>
      </c>
      <c r="L36" s="121">
        <f t="shared" ca="1" si="10"/>
        <v>1</v>
      </c>
      <c r="M36" s="121">
        <f t="shared" ca="1" si="10"/>
        <v>1</v>
      </c>
      <c r="N36" s="119">
        <f t="shared" ca="1" si="10"/>
        <v>1</v>
      </c>
      <c r="S36" s="2">
        <f ca="1">SUM(OFFSET(C36,0,0,1,n))-n*B34</f>
        <v>0</v>
      </c>
    </row>
    <row r="37" spans="1:19" ht="30" customHeight="1" x14ac:dyDescent="0.25">
      <c r="A37" s="70" t="str">
        <f>CONCATENATE(B37,"-")</f>
        <v>5-</v>
      </c>
      <c r="B37" s="6">
        <f>B33+1</f>
        <v>5</v>
      </c>
      <c r="C37" s="153" t="str">
        <f ca="1">OFFSET(Params!B$32,B37,0,1,1)</f>
        <v xml:space="preserve">Ponctualité : </v>
      </c>
      <c r="D37" s="154"/>
      <c r="E37" s="158" t="str">
        <f ca="1">OFFSET(Params!C$32,B37,0,1,1)</f>
        <v>Arriver à temps pour les réunions et les rendez-vous planifiés.</v>
      </c>
      <c r="F37" s="158"/>
      <c r="G37" s="158"/>
      <c r="H37" s="158"/>
      <c r="I37" s="158"/>
      <c r="J37" s="158"/>
      <c r="K37" s="145"/>
      <c r="L37" s="145"/>
      <c r="M37" s="145"/>
      <c r="N37" s="159"/>
      <c r="S37" s="2"/>
    </row>
    <row r="38" spans="1:19" ht="15" customHeight="1" x14ac:dyDescent="0.25">
      <c r="A38" s="5"/>
      <c r="B38" s="6">
        <v>1</v>
      </c>
      <c r="C38" s="48"/>
      <c r="D38" s="52" t="s">
        <v>4</v>
      </c>
      <c r="E38" s="52" t="s">
        <v>4</v>
      </c>
      <c r="F38" s="52" t="s">
        <v>4</v>
      </c>
      <c r="G38" s="52" t="s">
        <v>4</v>
      </c>
      <c r="H38" s="52" t="s">
        <v>4</v>
      </c>
      <c r="I38" s="52" t="s">
        <v>4</v>
      </c>
      <c r="J38" s="52" t="s">
        <v>4</v>
      </c>
      <c r="K38" s="52" t="s">
        <v>4</v>
      </c>
      <c r="L38" s="52" t="s">
        <v>4</v>
      </c>
      <c r="M38" s="52" t="s">
        <v>4</v>
      </c>
      <c r="N38" s="115" t="s">
        <v>4</v>
      </c>
      <c r="O38" s="1">
        <f ca="1">COUNTIF(OFFSET($C38,0,0,1,n),O$18)</f>
        <v>7</v>
      </c>
      <c r="P38" s="1">
        <f ca="1">COUNTIF(OFFSET($C38,0,0,1,n),P$18)</f>
        <v>0</v>
      </c>
      <c r="Q38" s="1">
        <f ca="1">COUNTIF(OFFSET($C38,0,0,1,n),Q$18)</f>
        <v>0</v>
      </c>
    </row>
    <row r="39" spans="1:19" hidden="1" x14ac:dyDescent="0.25">
      <c r="A39" s="5"/>
      <c r="B39" s="6"/>
      <c r="C39" s="8">
        <f ca="1">IF(O38&lt;&gt;0,1,IF(AND(P38=0),2,IF(AND(Q38=0),0,1)))</f>
        <v>1</v>
      </c>
      <c r="D39" s="8">
        <f t="shared" ref="D39:N39" si="11">IF(D38="p",2,IF(D38="e",1,IF(D38="m",0)))</f>
        <v>1</v>
      </c>
      <c r="E39" s="8">
        <f t="shared" si="11"/>
        <v>1</v>
      </c>
      <c r="F39" s="8">
        <f t="shared" si="11"/>
        <v>1</v>
      </c>
      <c r="G39" s="8">
        <f t="shared" si="11"/>
        <v>1</v>
      </c>
      <c r="H39" s="8">
        <f t="shared" si="11"/>
        <v>1</v>
      </c>
      <c r="I39" s="8">
        <f t="shared" si="11"/>
        <v>1</v>
      </c>
      <c r="J39" s="116">
        <f t="shared" si="11"/>
        <v>1</v>
      </c>
      <c r="K39" s="120">
        <f t="shared" si="11"/>
        <v>1</v>
      </c>
      <c r="L39" s="120">
        <f t="shared" si="11"/>
        <v>1</v>
      </c>
      <c r="M39" s="120">
        <f t="shared" si="11"/>
        <v>1</v>
      </c>
      <c r="N39" s="117">
        <f t="shared" si="11"/>
        <v>1</v>
      </c>
      <c r="R39">
        <f ca="1">SUM(OFFSET($C39,0,0,1,n))</f>
        <v>8</v>
      </c>
    </row>
    <row r="40" spans="1:19" hidden="1" x14ac:dyDescent="0.25">
      <c r="A40" s="5"/>
      <c r="B40" s="6"/>
      <c r="C40" s="9">
        <f t="shared" ref="C40:N40" ca="1" si="12">+C39*n/$R39*$B38</f>
        <v>1</v>
      </c>
      <c r="D40" s="9">
        <f t="shared" ca="1" si="12"/>
        <v>1</v>
      </c>
      <c r="E40" s="9">
        <f t="shared" ca="1" si="12"/>
        <v>1</v>
      </c>
      <c r="F40" s="9">
        <f t="shared" ca="1" si="12"/>
        <v>1</v>
      </c>
      <c r="G40" s="9">
        <f t="shared" ca="1" si="12"/>
        <v>1</v>
      </c>
      <c r="H40" s="9">
        <f t="shared" ca="1" si="12"/>
        <v>1</v>
      </c>
      <c r="I40" s="9">
        <f t="shared" ca="1" si="12"/>
        <v>1</v>
      </c>
      <c r="J40" s="118">
        <f t="shared" ca="1" si="12"/>
        <v>1</v>
      </c>
      <c r="K40" s="121">
        <f t="shared" ca="1" si="12"/>
        <v>1</v>
      </c>
      <c r="L40" s="121">
        <f t="shared" ca="1" si="12"/>
        <v>1</v>
      </c>
      <c r="M40" s="121">
        <f t="shared" ca="1" si="12"/>
        <v>1</v>
      </c>
      <c r="N40" s="119">
        <f t="shared" ca="1" si="12"/>
        <v>1</v>
      </c>
      <c r="S40" s="2">
        <f ca="1">SUM(OFFSET(C40,0,0,1,n))-n*B38</f>
        <v>0</v>
      </c>
    </row>
    <row r="41" spans="1:19" ht="30" customHeight="1" x14ac:dyDescent="0.25">
      <c r="A41" s="70" t="str">
        <f>CONCATENATE(B41,"-")</f>
        <v>6-</v>
      </c>
      <c r="B41" s="6">
        <f>B37+1</f>
        <v>6</v>
      </c>
      <c r="C41" s="153" t="str">
        <f ca="1">OFFSET(Params!B$32,B41,0,1,1)</f>
        <v xml:space="preserve">Communication : </v>
      </c>
      <c r="D41" s="154"/>
      <c r="E41" s="158" t="str">
        <f ca="1">OFFSET(Params!C$32,B41,0,1,1)</f>
        <v>S'exprimer clairement, tant à l'oral qu'à l'écrit, dans le but d'améliorer l'efficacité du travail en équipe.</v>
      </c>
      <c r="F41" s="158"/>
      <c r="G41" s="158"/>
      <c r="H41" s="158"/>
      <c r="I41" s="158"/>
      <c r="J41" s="158"/>
      <c r="K41" s="145"/>
      <c r="L41" s="145"/>
      <c r="M41" s="145"/>
      <c r="N41" s="159"/>
      <c r="S41" s="2"/>
    </row>
    <row r="42" spans="1:19" ht="15" customHeight="1" x14ac:dyDescent="0.25">
      <c r="A42" s="5"/>
      <c r="B42" s="6">
        <v>1</v>
      </c>
      <c r="C42" s="48"/>
      <c r="D42" s="52" t="s">
        <v>4</v>
      </c>
      <c r="E42" s="52" t="s">
        <v>4</v>
      </c>
      <c r="F42" s="52" t="s">
        <v>4</v>
      </c>
      <c r="G42" s="52" t="s">
        <v>4</v>
      </c>
      <c r="H42" s="52" t="s">
        <v>4</v>
      </c>
      <c r="I42" s="52" t="s">
        <v>4</v>
      </c>
      <c r="J42" s="52" t="s">
        <v>4</v>
      </c>
      <c r="K42" s="52" t="s">
        <v>4</v>
      </c>
      <c r="L42" s="52" t="s">
        <v>4</v>
      </c>
      <c r="M42" s="52" t="s">
        <v>4</v>
      </c>
      <c r="N42" s="52" t="s">
        <v>4</v>
      </c>
      <c r="O42" s="1">
        <f ca="1">COUNTIF(OFFSET($C42,0,0,1,n),O$18)</f>
        <v>7</v>
      </c>
      <c r="P42" s="1">
        <f ca="1">COUNTIF(OFFSET($C42,0,0,1,n),P$18)</f>
        <v>0</v>
      </c>
      <c r="Q42" s="1">
        <f ca="1">COUNTIF(OFFSET($C42,0,0,1,n),Q$18)</f>
        <v>0</v>
      </c>
    </row>
    <row r="43" spans="1:19" hidden="1" x14ac:dyDescent="0.25">
      <c r="A43" s="5"/>
      <c r="B43" s="6"/>
      <c r="C43" s="8">
        <f ca="1">IF(O42&lt;&gt;0,1,IF(AND(P42=0),2,IF(AND(Q42=0),0,1)))</f>
        <v>1</v>
      </c>
      <c r="D43" s="8">
        <f t="shared" ref="D43:N43" si="13">IF(D42="p",2,IF(D42="e",1,IF(D42="m",0)))</f>
        <v>1</v>
      </c>
      <c r="E43" s="8">
        <f t="shared" si="13"/>
        <v>1</v>
      </c>
      <c r="F43" s="8">
        <f t="shared" si="13"/>
        <v>1</v>
      </c>
      <c r="G43" s="8">
        <f t="shared" si="13"/>
        <v>1</v>
      </c>
      <c r="H43" s="8">
        <f t="shared" si="13"/>
        <v>1</v>
      </c>
      <c r="I43" s="8">
        <f t="shared" si="13"/>
        <v>1</v>
      </c>
      <c r="J43" s="116">
        <f t="shared" si="13"/>
        <v>1</v>
      </c>
      <c r="K43" s="120">
        <f t="shared" si="13"/>
        <v>1</v>
      </c>
      <c r="L43" s="120">
        <f t="shared" si="13"/>
        <v>1</v>
      </c>
      <c r="M43" s="120">
        <f t="shared" si="13"/>
        <v>1</v>
      </c>
      <c r="N43" s="117">
        <f t="shared" si="13"/>
        <v>1</v>
      </c>
      <c r="R43">
        <f ca="1">SUM(OFFSET($C43,0,0,1,n))</f>
        <v>8</v>
      </c>
    </row>
    <row r="44" spans="1:19" hidden="1" x14ac:dyDescent="0.25">
      <c r="A44" s="5"/>
      <c r="B44" s="6"/>
      <c r="C44" s="9">
        <f t="shared" ref="C44:N44" ca="1" si="14">+C43*n/$R43*$B42</f>
        <v>1</v>
      </c>
      <c r="D44" s="9">
        <f t="shared" ca="1" si="14"/>
        <v>1</v>
      </c>
      <c r="E44" s="9">
        <f t="shared" ca="1" si="14"/>
        <v>1</v>
      </c>
      <c r="F44" s="9">
        <f t="shared" ca="1" si="14"/>
        <v>1</v>
      </c>
      <c r="G44" s="9">
        <f t="shared" ca="1" si="14"/>
        <v>1</v>
      </c>
      <c r="H44" s="9">
        <f t="shared" ca="1" si="14"/>
        <v>1</v>
      </c>
      <c r="I44" s="9">
        <f t="shared" ca="1" si="14"/>
        <v>1</v>
      </c>
      <c r="J44" s="118">
        <f t="shared" ca="1" si="14"/>
        <v>1</v>
      </c>
      <c r="K44" s="121">
        <f t="shared" ca="1" si="14"/>
        <v>1</v>
      </c>
      <c r="L44" s="121">
        <f t="shared" ca="1" si="14"/>
        <v>1</v>
      </c>
      <c r="M44" s="121">
        <f t="shared" ca="1" si="14"/>
        <v>1</v>
      </c>
      <c r="N44" s="119">
        <f t="shared" ca="1" si="14"/>
        <v>1</v>
      </c>
      <c r="S44" s="2">
        <f ca="1">SUM(OFFSET(C44,0,0,1,n))-n*B42</f>
        <v>0</v>
      </c>
    </row>
    <row r="45" spans="1:19" ht="30" customHeight="1" x14ac:dyDescent="0.25">
      <c r="A45" s="70" t="str">
        <f>CONCATENATE(B45,"-")</f>
        <v>7-</v>
      </c>
      <c r="B45" s="6">
        <f>B41+1</f>
        <v>7</v>
      </c>
      <c r="C45" s="153" t="str">
        <f ca="1">OFFSET(Params!B$32,B45,0,1,1)</f>
        <v xml:space="preserve">Fiabilité : </v>
      </c>
      <c r="D45" s="154"/>
      <c r="E45" s="158" t="str">
        <f ca="1">OFFSET(Params!C$32,B45,0,1,1)</f>
        <v>Respecter les échéances annoncées tout en effectuant un travail de qualité.</v>
      </c>
      <c r="F45" s="158"/>
      <c r="G45" s="158"/>
      <c r="H45" s="158"/>
      <c r="I45" s="158"/>
      <c r="J45" s="158"/>
      <c r="K45" s="145"/>
      <c r="L45" s="145"/>
      <c r="M45" s="145"/>
      <c r="N45" s="159"/>
      <c r="S45" s="2"/>
    </row>
    <row r="46" spans="1:19" ht="15" customHeight="1" x14ac:dyDescent="0.25">
      <c r="A46" s="5"/>
      <c r="B46" s="6">
        <v>1</v>
      </c>
      <c r="C46" s="48"/>
      <c r="D46" s="52" t="s">
        <v>4</v>
      </c>
      <c r="E46" s="52" t="s">
        <v>4</v>
      </c>
      <c r="F46" s="52" t="s">
        <v>4</v>
      </c>
      <c r="G46" s="52" t="s">
        <v>4</v>
      </c>
      <c r="H46" s="52" t="s">
        <v>4</v>
      </c>
      <c r="I46" s="52" t="s">
        <v>4</v>
      </c>
      <c r="J46" s="52" t="s">
        <v>4</v>
      </c>
      <c r="K46" s="52" t="s">
        <v>4</v>
      </c>
      <c r="L46" s="52" t="s">
        <v>4</v>
      </c>
      <c r="M46" s="52" t="s">
        <v>4</v>
      </c>
      <c r="N46" s="52" t="s">
        <v>4</v>
      </c>
      <c r="O46" s="1">
        <f ca="1">COUNTIF(OFFSET($C46,0,0,1,n),O$18)</f>
        <v>7</v>
      </c>
      <c r="P46" s="1">
        <f ca="1">COUNTIF(OFFSET($C46,0,0,1,n),P$18)</f>
        <v>0</v>
      </c>
      <c r="Q46" s="1">
        <f ca="1">COUNTIF(OFFSET($C46,0,0,1,n),Q$18)</f>
        <v>0</v>
      </c>
    </row>
    <row r="47" spans="1:19" hidden="1" x14ac:dyDescent="0.25">
      <c r="A47" s="5"/>
      <c r="B47" s="6"/>
      <c r="C47" s="8">
        <f ca="1">IF(O46&lt;&gt;0,1,IF(AND(P46=0),2,IF(AND(Q46=0),0,1)))</f>
        <v>1</v>
      </c>
      <c r="D47" s="8">
        <f t="shared" ref="D47:N47" si="15">IF(D46="p",2,IF(D46="e",1,IF(D46="m",0)))</f>
        <v>1</v>
      </c>
      <c r="E47" s="8">
        <f t="shared" si="15"/>
        <v>1</v>
      </c>
      <c r="F47" s="8">
        <f t="shared" si="15"/>
        <v>1</v>
      </c>
      <c r="G47" s="8">
        <f t="shared" si="15"/>
        <v>1</v>
      </c>
      <c r="H47" s="8">
        <f t="shared" si="15"/>
        <v>1</v>
      </c>
      <c r="I47" s="8">
        <f t="shared" si="15"/>
        <v>1</v>
      </c>
      <c r="J47" s="116">
        <f t="shared" si="15"/>
        <v>1</v>
      </c>
      <c r="K47" s="120">
        <f t="shared" si="15"/>
        <v>1</v>
      </c>
      <c r="L47" s="120">
        <f t="shared" si="15"/>
        <v>1</v>
      </c>
      <c r="M47" s="120">
        <f t="shared" si="15"/>
        <v>1</v>
      </c>
      <c r="N47" s="117">
        <f t="shared" si="15"/>
        <v>1</v>
      </c>
      <c r="R47">
        <f ca="1">SUM(OFFSET($C47,0,0,1,n))</f>
        <v>8</v>
      </c>
    </row>
    <row r="48" spans="1:19" hidden="1" x14ac:dyDescent="0.25">
      <c r="A48" s="5"/>
      <c r="B48" s="6"/>
      <c r="C48" s="9">
        <f t="shared" ref="C48:N48" ca="1" si="16">+C47*n/$R47*$B46</f>
        <v>1</v>
      </c>
      <c r="D48" s="9">
        <f t="shared" ca="1" si="16"/>
        <v>1</v>
      </c>
      <c r="E48" s="9">
        <f t="shared" ca="1" si="16"/>
        <v>1</v>
      </c>
      <c r="F48" s="9">
        <f t="shared" ca="1" si="16"/>
        <v>1</v>
      </c>
      <c r="G48" s="9">
        <f t="shared" ca="1" si="16"/>
        <v>1</v>
      </c>
      <c r="H48" s="9">
        <f t="shared" ca="1" si="16"/>
        <v>1</v>
      </c>
      <c r="I48" s="9">
        <f t="shared" ca="1" si="16"/>
        <v>1</v>
      </c>
      <c r="J48" s="118">
        <f t="shared" ca="1" si="16"/>
        <v>1</v>
      </c>
      <c r="K48" s="121">
        <f t="shared" ca="1" si="16"/>
        <v>1</v>
      </c>
      <c r="L48" s="121">
        <f t="shared" ca="1" si="16"/>
        <v>1</v>
      </c>
      <c r="M48" s="121">
        <f t="shared" ca="1" si="16"/>
        <v>1</v>
      </c>
      <c r="N48" s="119">
        <f t="shared" ca="1" si="16"/>
        <v>1</v>
      </c>
      <c r="S48" s="2">
        <f ca="1">SUM(OFFSET(C48,0,0,1,n))-n*B46</f>
        <v>0</v>
      </c>
    </row>
    <row r="49" spans="1:19" ht="30" customHeight="1" x14ac:dyDescent="0.25">
      <c r="A49" s="70" t="str">
        <f>CONCATENATE(B49,"-")</f>
        <v>8-</v>
      </c>
      <c r="B49" s="6">
        <f>B45+1</f>
        <v>8</v>
      </c>
      <c r="C49" s="153" t="str">
        <f ca="1">OFFSET(Params!B$32,B49,0,1,1)</f>
        <v xml:space="preserve">Gestion de l'équipe : </v>
      </c>
      <c r="D49" s="154"/>
      <c r="E49" s="158" t="str">
        <f ca="1">OFFSET(Params!C$32,B49,0,1,1)</f>
        <v>Contribuer à bien gérer l'équipe (encourager la rétroaction, régler les conflits, favoriser l'écoute, etc.)</v>
      </c>
      <c r="F49" s="158"/>
      <c r="G49" s="158"/>
      <c r="H49" s="158"/>
      <c r="I49" s="158"/>
      <c r="J49" s="158"/>
      <c r="K49" s="145"/>
      <c r="L49" s="145"/>
      <c r="M49" s="145"/>
      <c r="N49" s="159"/>
      <c r="S49" s="2"/>
    </row>
    <row r="50" spans="1:19" ht="15" customHeight="1" x14ac:dyDescent="0.25">
      <c r="A50" s="6"/>
      <c r="B50" s="6">
        <v>1</v>
      </c>
      <c r="C50" s="48"/>
      <c r="D50" s="52" t="s">
        <v>4</v>
      </c>
      <c r="E50" s="52" t="s">
        <v>4</v>
      </c>
      <c r="F50" s="52" t="s">
        <v>4</v>
      </c>
      <c r="G50" s="52" t="s">
        <v>4</v>
      </c>
      <c r="H50" s="52" t="s">
        <v>4</v>
      </c>
      <c r="I50" s="52" t="s">
        <v>4</v>
      </c>
      <c r="J50" s="52" t="s">
        <v>4</v>
      </c>
      <c r="K50" s="52" t="s">
        <v>4</v>
      </c>
      <c r="L50" s="52" t="s">
        <v>4</v>
      </c>
      <c r="M50" s="52" t="s">
        <v>4</v>
      </c>
      <c r="N50" s="52" t="s">
        <v>4</v>
      </c>
      <c r="O50" s="1">
        <f ca="1">COUNTIF(OFFSET($C50,0,0,1,n),O$18)</f>
        <v>7</v>
      </c>
      <c r="P50" s="1">
        <f ca="1">COUNTIF(OFFSET($C50,0,0,1,n),P$18)</f>
        <v>0</v>
      </c>
      <c r="Q50" s="1">
        <f ca="1">COUNTIF(OFFSET($C50,0,0,1,n),Q$18)</f>
        <v>0</v>
      </c>
    </row>
    <row r="51" spans="1:19" hidden="1" x14ac:dyDescent="0.25">
      <c r="A51" s="6"/>
      <c r="B51" s="6"/>
      <c r="C51" s="8">
        <f ca="1">IF(O50&lt;&gt;0,1,IF(AND(P50=0),2,IF(AND(Q50=0),0,1)))</f>
        <v>1</v>
      </c>
      <c r="D51" s="8">
        <f t="shared" ref="D51:N51" si="17">IF(D50="p",2,IF(D50="e",1,IF(D50="m",0)))</f>
        <v>1</v>
      </c>
      <c r="E51" s="8">
        <f t="shared" si="17"/>
        <v>1</v>
      </c>
      <c r="F51" s="8">
        <f t="shared" si="17"/>
        <v>1</v>
      </c>
      <c r="G51" s="8">
        <f t="shared" si="17"/>
        <v>1</v>
      </c>
      <c r="H51" s="8">
        <f t="shared" si="17"/>
        <v>1</v>
      </c>
      <c r="I51" s="8">
        <f t="shared" si="17"/>
        <v>1</v>
      </c>
      <c r="J51" s="8">
        <f t="shared" si="17"/>
        <v>1</v>
      </c>
      <c r="K51" s="8">
        <f t="shared" si="17"/>
        <v>1</v>
      </c>
      <c r="L51" s="8">
        <f t="shared" si="17"/>
        <v>1</v>
      </c>
      <c r="M51" s="8">
        <f t="shared" si="17"/>
        <v>1</v>
      </c>
      <c r="N51" s="8">
        <f t="shared" si="17"/>
        <v>1</v>
      </c>
      <c r="R51">
        <f ca="1">SUM(OFFSET($C51,0,0,1,n))</f>
        <v>8</v>
      </c>
    </row>
    <row r="52" spans="1:19" hidden="1" x14ac:dyDescent="0.25">
      <c r="A52" s="6"/>
      <c r="B52" s="6"/>
      <c r="C52" s="9">
        <f t="shared" ref="C52:N52" ca="1" si="18">+C51*n/$R51*$B50</f>
        <v>1</v>
      </c>
      <c r="D52" s="9">
        <f t="shared" ca="1" si="18"/>
        <v>1</v>
      </c>
      <c r="E52" s="9">
        <f t="shared" ca="1" si="18"/>
        <v>1</v>
      </c>
      <c r="F52" s="9">
        <f t="shared" ca="1" si="18"/>
        <v>1</v>
      </c>
      <c r="G52" s="9">
        <f t="shared" ca="1" si="18"/>
        <v>1</v>
      </c>
      <c r="H52" s="9">
        <f t="shared" ca="1" si="18"/>
        <v>1</v>
      </c>
      <c r="I52" s="9">
        <f t="shared" ca="1" si="18"/>
        <v>1</v>
      </c>
      <c r="J52" s="9">
        <f t="shared" ca="1" si="18"/>
        <v>1</v>
      </c>
      <c r="K52" s="9">
        <f t="shared" ca="1" si="18"/>
        <v>1</v>
      </c>
      <c r="L52" s="9">
        <f t="shared" ca="1" si="18"/>
        <v>1</v>
      </c>
      <c r="M52" s="9">
        <f t="shared" ca="1" si="18"/>
        <v>1</v>
      </c>
      <c r="N52" s="9">
        <f t="shared" ca="1" si="18"/>
        <v>1</v>
      </c>
      <c r="S52" s="2">
        <f ca="1">SUM(OFFSET(C52,0,0,1,n))-n*B50</f>
        <v>0</v>
      </c>
    </row>
    <row r="53" spans="1:19" hidden="1" x14ac:dyDescent="0.2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</row>
    <row r="54" spans="1:19" hidden="1" x14ac:dyDescent="0.25">
      <c r="A54" s="6" t="s">
        <v>5</v>
      </c>
      <c r="B54" s="6"/>
      <c r="C54" s="10">
        <f ca="1">+(C24+C28+C32+C36+C40+C44+C48+C52)/Ptot</f>
        <v>1</v>
      </c>
      <c r="D54" s="10">
        <f t="shared" ref="D54:J54" ca="1" si="19">+(D24+D28+D32+D36+D40+D44+D48+D52)/Ptot</f>
        <v>1</v>
      </c>
      <c r="E54" s="10">
        <f t="shared" ca="1" si="19"/>
        <v>1</v>
      </c>
      <c r="F54" s="10">
        <f t="shared" ca="1" si="19"/>
        <v>1</v>
      </c>
      <c r="G54" s="10">
        <f t="shared" ca="1" si="19"/>
        <v>1</v>
      </c>
      <c r="H54" s="10">
        <f t="shared" ca="1" si="19"/>
        <v>1</v>
      </c>
      <c r="I54" s="10">
        <f t="shared" ca="1" si="19"/>
        <v>1</v>
      </c>
      <c r="J54" s="10">
        <f t="shared" ca="1" si="19"/>
        <v>1</v>
      </c>
      <c r="K54" s="10">
        <f ca="1">+(K24+K28+K32+K36+K40+K44+K48+K52)/Ptot</f>
        <v>1</v>
      </c>
      <c r="L54" s="10">
        <f ca="1">+(L24+L28+L32+L36+L40+L44+L48+L52)/Ptot</f>
        <v>1</v>
      </c>
      <c r="M54" s="10">
        <f ca="1">+(M24+M28+M32+M36+M40+M44+M48+M52)/Ptot</f>
        <v>1</v>
      </c>
      <c r="N54" s="10">
        <f ca="1">+(N24+N28+N32+N36+N40+N44+N48+N52)/Ptot</f>
        <v>1</v>
      </c>
      <c r="P54" s="3"/>
    </row>
    <row r="55" spans="1:19" hidden="1" x14ac:dyDescent="0.25">
      <c r="B55" s="6"/>
      <c r="C55" s="13">
        <f t="shared" ref="C55:N55" ca="1" si="20">+m*C54+b</f>
        <v>1</v>
      </c>
      <c r="D55" s="13">
        <f t="shared" ca="1" si="20"/>
        <v>1</v>
      </c>
      <c r="E55" s="13">
        <f t="shared" ca="1" si="20"/>
        <v>1</v>
      </c>
      <c r="F55" s="13">
        <f t="shared" ca="1" si="20"/>
        <v>1</v>
      </c>
      <c r="G55" s="13">
        <f t="shared" ca="1" si="20"/>
        <v>1</v>
      </c>
      <c r="H55" s="13">
        <f t="shared" ca="1" si="20"/>
        <v>1</v>
      </c>
      <c r="I55" s="13">
        <f t="shared" ca="1" si="20"/>
        <v>1</v>
      </c>
      <c r="J55" s="13">
        <f t="shared" ca="1" si="20"/>
        <v>1</v>
      </c>
      <c r="K55" s="13">
        <f t="shared" ca="1" si="20"/>
        <v>1</v>
      </c>
      <c r="L55" s="13">
        <f t="shared" ca="1" si="20"/>
        <v>1</v>
      </c>
      <c r="M55" s="13">
        <f t="shared" ca="1" si="20"/>
        <v>1</v>
      </c>
      <c r="N55" s="13">
        <f t="shared" ca="1" si="20"/>
        <v>1</v>
      </c>
      <c r="P55" s="3"/>
    </row>
    <row r="56" spans="1:19" ht="26.4" x14ac:dyDescent="0.25">
      <c r="A56" s="11" t="s">
        <v>15</v>
      </c>
      <c r="C56" s="12">
        <f t="shared" ref="C56:H56" ca="1" si="21">IF(C55&gt;1.1,1.1,C55)</f>
        <v>1</v>
      </c>
      <c r="D56" s="12">
        <f t="shared" ca="1" si="21"/>
        <v>1</v>
      </c>
      <c r="E56" s="12">
        <f t="shared" ca="1" si="21"/>
        <v>1</v>
      </c>
      <c r="F56" s="12">
        <f t="shared" ca="1" si="21"/>
        <v>1</v>
      </c>
      <c r="G56" s="12">
        <f t="shared" ca="1" si="21"/>
        <v>1</v>
      </c>
      <c r="H56" s="12">
        <f t="shared" ca="1" si="21"/>
        <v>1</v>
      </c>
      <c r="I56" s="12">
        <f t="shared" ref="I56:N56" ca="1" si="22">IF(I55&gt;1.1,1.1,I55)</f>
        <v>1</v>
      </c>
      <c r="J56" s="12">
        <f t="shared" ca="1" si="22"/>
        <v>1</v>
      </c>
      <c r="K56" s="12">
        <f t="shared" ca="1" si="22"/>
        <v>1</v>
      </c>
      <c r="L56" s="12">
        <f t="shared" ca="1" si="22"/>
        <v>1</v>
      </c>
      <c r="M56" s="12">
        <f t="shared" ca="1" si="22"/>
        <v>1</v>
      </c>
      <c r="N56" s="12">
        <f t="shared" ca="1" si="22"/>
        <v>1</v>
      </c>
    </row>
    <row r="57" spans="1:19" hidden="1" x14ac:dyDescent="0.25">
      <c r="A57" s="11"/>
      <c r="C57" s="12">
        <f ca="1">OFFSET($B$56,0,C16,1,1)</f>
        <v>1</v>
      </c>
      <c r="D57" s="12">
        <f t="shared" ref="D57:N57" ca="1" si="23">OFFSET($B$56,0,D16,1,1)</f>
        <v>1</v>
      </c>
      <c r="E57" s="12">
        <f t="shared" ca="1" si="23"/>
        <v>1</v>
      </c>
      <c r="F57" s="12">
        <f t="shared" ca="1" si="23"/>
        <v>1</v>
      </c>
      <c r="G57" s="12">
        <f t="shared" ca="1" si="23"/>
        <v>1</v>
      </c>
      <c r="H57" s="12">
        <f t="shared" ca="1" si="23"/>
        <v>1</v>
      </c>
      <c r="I57" s="12">
        <f t="shared" ca="1" si="23"/>
        <v>1</v>
      </c>
      <c r="J57" s="12">
        <f t="shared" ca="1" si="23"/>
        <v>1</v>
      </c>
      <c r="K57" s="12">
        <f t="shared" ca="1" si="23"/>
        <v>1</v>
      </c>
      <c r="L57" s="12"/>
      <c r="M57" s="12"/>
      <c r="N57" s="12">
        <f t="shared" ca="1" si="23"/>
        <v>1</v>
      </c>
    </row>
    <row r="58" spans="1:19" ht="30" customHeight="1" x14ac:dyDescent="0.25">
      <c r="A58" s="157" t="s">
        <v>0</v>
      </c>
      <c r="B58" s="157"/>
      <c r="C58" s="157"/>
      <c r="D58" s="157"/>
      <c r="E58" s="157"/>
      <c r="F58" s="157"/>
      <c r="G58" s="157"/>
      <c r="H58" s="157"/>
      <c r="I58" s="157"/>
      <c r="J58" s="157"/>
      <c r="K58" s="157"/>
      <c r="L58" s="157"/>
      <c r="M58" s="157"/>
      <c r="N58" s="157"/>
      <c r="Q58" s="129"/>
    </row>
    <row r="59" spans="1:19" ht="200.1" customHeight="1" x14ac:dyDescent="0.25">
      <c r="A59" s="167"/>
      <c r="B59" s="167"/>
      <c r="C59" s="167"/>
      <c r="D59" s="167"/>
      <c r="E59" s="167"/>
      <c r="F59" s="167"/>
      <c r="G59" s="167"/>
      <c r="H59" s="167"/>
      <c r="I59" s="167"/>
      <c r="J59" s="167"/>
      <c r="K59" s="112"/>
      <c r="L59" s="112"/>
      <c r="M59" s="112"/>
      <c r="N59" s="112"/>
    </row>
    <row r="61" spans="1:19" ht="30" customHeight="1" x14ac:dyDescent="0.25">
      <c r="A61" s="157" t="s">
        <v>1</v>
      </c>
      <c r="B61" s="157"/>
      <c r="C61" s="157"/>
      <c r="D61" s="157"/>
      <c r="E61" s="157"/>
      <c r="F61" s="157"/>
      <c r="G61" s="157"/>
      <c r="H61" s="157"/>
      <c r="I61" s="157"/>
      <c r="J61" s="157"/>
      <c r="K61" s="157"/>
      <c r="L61" s="157"/>
      <c r="M61" s="157"/>
      <c r="N61" s="157"/>
    </row>
    <row r="62" spans="1:19" ht="99.75" customHeight="1" x14ac:dyDescent="0.25">
      <c r="A62" s="167"/>
      <c r="B62" s="167"/>
      <c r="C62" s="167"/>
      <c r="D62" s="167"/>
      <c r="E62" s="167"/>
      <c r="F62" s="167"/>
      <c r="G62" s="167"/>
      <c r="H62" s="167"/>
      <c r="I62" s="167"/>
      <c r="J62" s="167"/>
      <c r="K62" s="112"/>
      <c r="L62" s="112"/>
      <c r="M62" s="112"/>
      <c r="N62" s="112"/>
    </row>
  </sheetData>
  <protectedRanges>
    <protectedRange sqref="A62" name="Plage3_3"/>
    <protectedRange sqref="A59" name="Plage2_3"/>
    <protectedRange sqref="D42:N42 D46:N46 D50:N50 D38:N38 D34:N34 D30:N30 D26:N26 D22:N22" name="Réponses_3"/>
  </protectedRanges>
  <mergeCells count="32">
    <mergeCell ref="A1:J1"/>
    <mergeCell ref="A4:F4"/>
    <mergeCell ref="G4:J4"/>
    <mergeCell ref="A5:F5"/>
    <mergeCell ref="E8:G8"/>
    <mergeCell ref="H8:J8"/>
    <mergeCell ref="C10:J10"/>
    <mergeCell ref="C11:J11"/>
    <mergeCell ref="C12:J12"/>
    <mergeCell ref="C13:J13"/>
    <mergeCell ref="C14:J14"/>
    <mergeCell ref="C15:J15"/>
    <mergeCell ref="C21:D21"/>
    <mergeCell ref="E21:N21"/>
    <mergeCell ref="C25:D25"/>
    <mergeCell ref="E25:N25"/>
    <mergeCell ref="C29:D29"/>
    <mergeCell ref="E29:N29"/>
    <mergeCell ref="C33:D33"/>
    <mergeCell ref="E33:N33"/>
    <mergeCell ref="C37:D37"/>
    <mergeCell ref="E37:N37"/>
    <mergeCell ref="C41:D41"/>
    <mergeCell ref="E41:N41"/>
    <mergeCell ref="A61:N61"/>
    <mergeCell ref="A62:J62"/>
    <mergeCell ref="C45:D45"/>
    <mergeCell ref="E45:N45"/>
    <mergeCell ref="C49:D49"/>
    <mergeCell ref="E49:N49"/>
    <mergeCell ref="A58:N58"/>
    <mergeCell ref="A59:J59"/>
  </mergeCells>
  <pageMargins left="0.62" right="0.63" top="0.48" bottom="0.49" header="0.4" footer="0.41"/>
  <pageSetup orientation="portrait" r:id="rId1"/>
  <headerFooter alignWithMargins="0"/>
  <rowBreaks count="1" manualBreakCount="1">
    <brk id="56" max="16383" man="1"/>
  </row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X62"/>
  <sheetViews>
    <sheetView workbookViewId="0">
      <selection activeCell="U50" sqref="U50"/>
    </sheetView>
  </sheetViews>
  <sheetFormatPr baseColWidth="10" defaultColWidth="11.44140625" defaultRowHeight="13.2" x14ac:dyDescent="0.25"/>
  <cols>
    <col min="1" max="1" width="11.6640625" customWidth="1"/>
    <col min="2" max="2" width="9.6640625" hidden="1" customWidth="1"/>
    <col min="3" max="14" width="9.6640625" customWidth="1"/>
    <col min="15" max="17" width="11.44140625" hidden="1" customWidth="1"/>
    <col min="18" max="23" width="9.109375" customWidth="1"/>
    <col min="24" max="24" width="0" hidden="1" customWidth="1"/>
  </cols>
  <sheetData>
    <row r="1" spans="1:24" ht="17.399999999999999" x14ac:dyDescent="0.25">
      <c r="A1" s="160" t="str">
        <f>Params!A1</f>
        <v>GEL 500  - 2017</v>
      </c>
      <c r="B1" s="160"/>
      <c r="C1" s="160"/>
      <c r="D1" s="160"/>
      <c r="E1" s="160"/>
      <c r="F1" s="160"/>
      <c r="G1" s="160"/>
      <c r="H1" s="160"/>
      <c r="I1" s="160"/>
      <c r="J1" s="160"/>
      <c r="K1" s="14"/>
      <c r="L1" s="14"/>
      <c r="M1" s="14"/>
      <c r="N1" s="14"/>
    </row>
    <row r="2" spans="1:24" ht="17.399999999999999" x14ac:dyDescent="0.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</row>
    <row r="3" spans="1:24" ht="17.399999999999999" hidden="1" x14ac:dyDescent="0.25">
      <c r="A3" s="14"/>
      <c r="B3" s="14"/>
      <c r="C3" s="95">
        <f ca="1">C57</f>
        <v>1</v>
      </c>
      <c r="D3" s="95">
        <f t="shared" ref="D3:N3" ca="1" si="0">D57</f>
        <v>1</v>
      </c>
      <c r="E3" s="95">
        <f t="shared" ca="1" si="0"/>
        <v>1</v>
      </c>
      <c r="F3" s="95">
        <f t="shared" ca="1" si="0"/>
        <v>1</v>
      </c>
      <c r="G3" s="95">
        <f t="shared" ca="1" si="0"/>
        <v>1</v>
      </c>
      <c r="H3" s="95">
        <f t="shared" ca="1" si="0"/>
        <v>1</v>
      </c>
      <c r="I3" s="95">
        <f t="shared" ca="1" si="0"/>
        <v>1</v>
      </c>
      <c r="J3" s="95">
        <f t="shared" ca="1" si="0"/>
        <v>1</v>
      </c>
      <c r="K3" s="95">
        <f t="shared" ca="1" si="0"/>
        <v>1</v>
      </c>
      <c r="L3" s="95"/>
      <c r="M3" s="95"/>
      <c r="N3" s="95">
        <f t="shared" ca="1" si="0"/>
        <v>1</v>
      </c>
    </row>
    <row r="4" spans="1:24" x14ac:dyDescent="0.25">
      <c r="A4" s="166" t="s">
        <v>8</v>
      </c>
      <c r="B4" s="166"/>
      <c r="C4" s="166"/>
      <c r="D4" s="166"/>
      <c r="E4" s="166"/>
      <c r="F4" s="166"/>
      <c r="G4" s="161" t="str">
        <f>CONCATENATE(Params!B8, " - ", Params!B7)</f>
        <v>H2017.4 - P4</v>
      </c>
      <c r="H4" s="161"/>
      <c r="I4" s="161"/>
      <c r="J4" s="161"/>
      <c r="K4" s="68"/>
      <c r="L4" s="68"/>
      <c r="M4" s="68"/>
      <c r="N4" s="68"/>
      <c r="U4" s="4"/>
      <c r="V4" s="4"/>
      <c r="X4">
        <f>IF(U4=0,0,1)</f>
        <v>0</v>
      </c>
    </row>
    <row r="5" spans="1:24" x14ac:dyDescent="0.25">
      <c r="A5" s="165" t="s">
        <v>9</v>
      </c>
      <c r="B5" s="165"/>
      <c r="C5" s="165"/>
      <c r="D5" s="165"/>
      <c r="E5" s="165"/>
      <c r="F5" s="165"/>
      <c r="G5" s="46">
        <f ca="1">Params!B11</f>
        <v>8</v>
      </c>
      <c r="H5" s="6"/>
      <c r="I5" s="6"/>
      <c r="J5" s="6"/>
      <c r="K5" s="6"/>
      <c r="L5" s="6"/>
      <c r="M5" s="6"/>
      <c r="N5" s="6"/>
      <c r="X5">
        <f>IF(U5=0,0,1)</f>
        <v>0</v>
      </c>
    </row>
    <row r="6" spans="1:24" x14ac:dyDescent="0.25">
      <c r="A6" s="5"/>
      <c r="B6" s="5"/>
      <c r="C6" s="5"/>
      <c r="D6" s="5"/>
      <c r="E6" s="5"/>
      <c r="F6" s="6"/>
      <c r="G6" s="6"/>
      <c r="H6" s="6"/>
      <c r="I6" s="6"/>
      <c r="J6" s="6"/>
      <c r="K6" s="6"/>
      <c r="L6" s="6"/>
      <c r="M6" s="6"/>
      <c r="N6" s="6"/>
    </row>
    <row r="7" spans="1:24" x14ac:dyDescent="0.25">
      <c r="A7" s="5"/>
      <c r="B7" s="5"/>
      <c r="C7" s="49" t="s">
        <v>35</v>
      </c>
      <c r="D7" s="5"/>
      <c r="E7" s="5"/>
      <c r="F7" s="71">
        <f ca="1">MID(CELL("filename",A4),FIND("]",CELL("filename",A4))+1,255)*1</f>
        <v>12</v>
      </c>
      <c r="G7" s="6"/>
      <c r="H7" s="6"/>
      <c r="I7" s="6"/>
      <c r="J7" s="6"/>
      <c r="K7" s="6"/>
      <c r="L7" s="6"/>
      <c r="M7" s="6"/>
      <c r="N7" s="6"/>
    </row>
    <row r="8" spans="1:24" ht="15" customHeight="1" x14ac:dyDescent="0.25">
      <c r="A8" s="5"/>
      <c r="B8" s="6"/>
      <c r="C8" s="6" t="s">
        <v>34</v>
      </c>
      <c r="D8" s="7"/>
      <c r="E8" s="162" t="str">
        <f ca="1">VLOOKUP(F7,Params!$A$19:$C$30,2,0)</f>
        <v/>
      </c>
      <c r="F8" s="162"/>
      <c r="G8" s="162"/>
      <c r="H8" s="163" t="str">
        <f ca="1">VLOOKUP(F7,Params!$A$19:$C$30,3,0)</f>
        <v/>
      </c>
      <c r="I8" s="164"/>
      <c r="J8" s="164"/>
      <c r="K8" s="51"/>
      <c r="L8" s="51"/>
      <c r="M8" s="51"/>
      <c r="N8" s="51"/>
      <c r="P8">
        <f ca="1">n</f>
        <v>8</v>
      </c>
      <c r="X8">
        <f>IF(U8=0,0,1)</f>
        <v>0</v>
      </c>
    </row>
    <row r="9" spans="1:24" ht="15" customHeight="1" x14ac:dyDescent="0.25">
      <c r="A9" s="5"/>
      <c r="B9" s="6"/>
      <c r="C9" s="6"/>
      <c r="D9" s="7"/>
      <c r="E9" s="11"/>
      <c r="F9" s="11"/>
      <c r="G9" s="11"/>
      <c r="H9" s="50"/>
      <c r="I9" s="51"/>
      <c r="J9" s="51"/>
      <c r="K9" s="51"/>
      <c r="L9" s="51"/>
      <c r="M9" s="51"/>
      <c r="N9" s="51"/>
    </row>
    <row r="10" spans="1:24" ht="15" customHeight="1" x14ac:dyDescent="0.25">
      <c r="A10" s="5" t="s">
        <v>10</v>
      </c>
      <c r="B10" s="6"/>
      <c r="C10" s="157" t="s">
        <v>13</v>
      </c>
      <c r="D10" s="157"/>
      <c r="E10" s="157"/>
      <c r="F10" s="157"/>
      <c r="G10" s="157"/>
      <c r="H10" s="157"/>
      <c r="I10" s="157"/>
      <c r="J10" s="157"/>
      <c r="K10" s="7"/>
      <c r="L10" s="7"/>
      <c r="M10" s="7"/>
      <c r="N10" s="7"/>
    </row>
    <row r="11" spans="1:24" ht="15" customHeight="1" x14ac:dyDescent="0.25">
      <c r="A11" s="5"/>
      <c r="B11" s="6"/>
      <c r="C11" s="155" t="s">
        <v>29</v>
      </c>
      <c r="D11" s="156"/>
      <c r="E11" s="156"/>
      <c r="F11" s="156"/>
      <c r="G11" s="156"/>
      <c r="H11" s="156"/>
      <c r="I11" s="156"/>
      <c r="J11" s="156"/>
      <c r="K11" s="69"/>
      <c r="L11" s="69"/>
      <c r="M11" s="69"/>
      <c r="N11" s="69"/>
    </row>
    <row r="12" spans="1:24" ht="15" customHeight="1" x14ac:dyDescent="0.25">
      <c r="A12" s="5"/>
      <c r="B12" s="6"/>
      <c r="C12" s="155" t="s">
        <v>30</v>
      </c>
      <c r="D12" s="156"/>
      <c r="E12" s="156"/>
      <c r="F12" s="156"/>
      <c r="G12" s="156"/>
      <c r="H12" s="156"/>
      <c r="I12" s="156"/>
      <c r="J12" s="156"/>
      <c r="K12" s="69"/>
      <c r="L12" s="69"/>
      <c r="M12" s="69"/>
      <c r="N12" s="69"/>
    </row>
    <row r="13" spans="1:24" ht="15" customHeight="1" x14ac:dyDescent="0.25">
      <c r="A13" s="5"/>
      <c r="B13" s="6"/>
      <c r="C13" s="155" t="s">
        <v>31</v>
      </c>
      <c r="D13" s="156"/>
      <c r="E13" s="156"/>
      <c r="F13" s="156"/>
      <c r="G13" s="156"/>
      <c r="H13" s="156"/>
      <c r="I13" s="156"/>
      <c r="J13" s="156"/>
      <c r="K13" s="69"/>
      <c r="L13" s="69"/>
      <c r="M13" s="69"/>
      <c r="N13" s="69"/>
    </row>
    <row r="14" spans="1:24" ht="15" customHeight="1" x14ac:dyDescent="0.25">
      <c r="A14" s="5" t="s">
        <v>11</v>
      </c>
      <c r="B14" s="6"/>
      <c r="C14" s="157" t="s">
        <v>14</v>
      </c>
      <c r="D14" s="157"/>
      <c r="E14" s="157"/>
      <c r="F14" s="157"/>
      <c r="G14" s="157"/>
      <c r="H14" s="157"/>
      <c r="I14" s="157"/>
      <c r="J14" s="157"/>
      <c r="K14" s="7"/>
      <c r="L14" s="7"/>
      <c r="M14" s="7"/>
      <c r="N14" s="7"/>
    </row>
    <row r="15" spans="1:24" ht="44.1" customHeight="1" x14ac:dyDescent="0.25">
      <c r="A15" s="5" t="s">
        <v>12</v>
      </c>
      <c r="B15" s="6"/>
      <c r="C15" s="157" t="s">
        <v>55</v>
      </c>
      <c r="D15" s="157"/>
      <c r="E15" s="157"/>
      <c r="F15" s="157"/>
      <c r="G15" s="157"/>
      <c r="H15" s="157"/>
      <c r="I15" s="157"/>
      <c r="J15" s="157"/>
      <c r="K15" s="7"/>
      <c r="L15" s="7"/>
      <c r="M15" s="7"/>
      <c r="N15" s="7"/>
    </row>
    <row r="16" spans="1:24" ht="44.1" hidden="1" customHeight="1" x14ac:dyDescent="0.25">
      <c r="A16" s="5"/>
      <c r="B16" s="6"/>
      <c r="C16" s="7">
        <f ca="1">F7</f>
        <v>12</v>
      </c>
      <c r="D16" s="7">
        <f ca="1">IF(C17&lt;$F$7,C17,D17)</f>
        <v>1</v>
      </c>
      <c r="E16" s="7">
        <f t="shared" ref="E16:N16" ca="1" si="1">IF(D17&lt;$F$7,D17,E17)</f>
        <v>2</v>
      </c>
      <c r="F16" s="7">
        <f t="shared" ca="1" si="1"/>
        <v>3</v>
      </c>
      <c r="G16" s="7">
        <f t="shared" ca="1" si="1"/>
        <v>4</v>
      </c>
      <c r="H16" s="7">
        <f t="shared" ca="1" si="1"/>
        <v>5</v>
      </c>
      <c r="I16" s="7">
        <f t="shared" ca="1" si="1"/>
        <v>6</v>
      </c>
      <c r="J16" s="7">
        <f t="shared" ca="1" si="1"/>
        <v>7</v>
      </c>
      <c r="K16" s="7">
        <f t="shared" ca="1" si="1"/>
        <v>8</v>
      </c>
      <c r="L16" s="7">
        <f t="shared" ca="1" si="1"/>
        <v>9</v>
      </c>
      <c r="M16" s="7">
        <f t="shared" ca="1" si="1"/>
        <v>10</v>
      </c>
      <c r="N16" s="7">
        <f t="shared" ca="1" si="1"/>
        <v>11</v>
      </c>
    </row>
    <row r="17" spans="1:24" ht="44.1" hidden="1" customHeight="1" x14ac:dyDescent="0.25">
      <c r="A17" s="5"/>
      <c r="B17" s="6"/>
      <c r="C17" s="7">
        <v>1</v>
      </c>
      <c r="D17" s="7">
        <f t="shared" ref="D17:N17" si="2">C17+1</f>
        <v>2</v>
      </c>
      <c r="E17" s="7">
        <f t="shared" si="2"/>
        <v>3</v>
      </c>
      <c r="F17" s="7">
        <f t="shared" si="2"/>
        <v>4</v>
      </c>
      <c r="G17" s="7">
        <f t="shared" si="2"/>
        <v>5</v>
      </c>
      <c r="H17" s="7">
        <f t="shared" si="2"/>
        <v>6</v>
      </c>
      <c r="I17" s="7">
        <f t="shared" si="2"/>
        <v>7</v>
      </c>
      <c r="J17" s="7">
        <f t="shared" si="2"/>
        <v>8</v>
      </c>
      <c r="K17" s="7">
        <f t="shared" si="2"/>
        <v>9</v>
      </c>
      <c r="L17" s="7">
        <f t="shared" si="2"/>
        <v>10</v>
      </c>
      <c r="M17" s="7">
        <f t="shared" si="2"/>
        <v>11</v>
      </c>
      <c r="N17" s="7">
        <f t="shared" si="2"/>
        <v>12</v>
      </c>
    </row>
    <row r="18" spans="1:24" x14ac:dyDescent="0.25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1" t="s">
        <v>4</v>
      </c>
      <c r="P18" s="1" t="s">
        <v>32</v>
      </c>
      <c r="Q18" s="1" t="s">
        <v>33</v>
      </c>
    </row>
    <row r="19" spans="1:24" ht="125.1" customHeight="1" x14ac:dyDescent="0.25">
      <c r="A19" s="6"/>
      <c r="B19" s="6"/>
      <c r="C19" s="47" t="str">
        <f ca="1">CONCATENATE(" ",VLOOKUP(C16,Params!$A$19:$C$30,3,0))</f>
        <v xml:space="preserve"> </v>
      </c>
      <c r="D19" s="15" t="str">
        <f ca="1">CONCATENATE(" ",VLOOKUP(D16,Params!$A$19:$C$30,3,0))</f>
        <v xml:space="preserve"> Anillo</v>
      </c>
      <c r="E19" s="15" t="str">
        <f ca="1">CONCATENATE(" ",VLOOKUP(E16,Params!$A$19:$C$30,3,0))</f>
        <v xml:space="preserve"> Bardier</v>
      </c>
      <c r="F19" s="15" t="str">
        <f ca="1">CONCATENATE(" ",VLOOKUP(F16,Params!$A$19:$C$30,3,0))</f>
        <v xml:space="preserve"> Berthelot</v>
      </c>
      <c r="G19" s="15" t="str">
        <f ca="1">CONCATENATE(" ",VLOOKUP(G16,Params!$A$19:$C$30,3,0))</f>
        <v xml:space="preserve"> Crête</v>
      </c>
      <c r="H19" s="15" t="str">
        <f ca="1">CONCATENATE(" ",VLOOKUP(H16,Params!$A$19:$C$30,3,0))</f>
        <v xml:space="preserve"> Girard</v>
      </c>
      <c r="I19" s="15" t="str">
        <f ca="1">CONCATENATE(" ",VLOOKUP(I16,Params!$A$19:$C$30,3,0))</f>
        <v xml:space="preserve"> Guay</v>
      </c>
      <c r="J19" s="15" t="str">
        <f ca="1">CONCATENATE(" ",VLOOKUP(J16,Params!$A$19:$C$30,3,0))</f>
        <v xml:space="preserve"> Guilmain</v>
      </c>
      <c r="K19" s="15" t="str">
        <f ca="1">CONCATENATE(" ",VLOOKUP(K16,Params!$A$19:$C$30,3,0))</f>
        <v xml:space="preserve"> Thibeault</v>
      </c>
      <c r="L19" s="15" t="str">
        <f ca="1">CONCATENATE(" ",VLOOKUP(L16,Params!$A$19:$C$30,3,0))</f>
        <v xml:space="preserve"> </v>
      </c>
      <c r="M19" s="15" t="str">
        <f ca="1">CONCATENATE(" ",VLOOKUP(M16,Params!$A$19:$C$30,3,0))</f>
        <v xml:space="preserve"> </v>
      </c>
      <c r="N19" s="15" t="str">
        <f ca="1">CONCATENATE(" ",VLOOKUP(N16,Params!$A$19:$C$30,3,0))</f>
        <v xml:space="preserve"> </v>
      </c>
      <c r="X19">
        <f>IF(U10=0,0,1)</f>
        <v>0</v>
      </c>
    </row>
    <row r="20" spans="1:24" ht="99.9" customHeight="1" x14ac:dyDescent="0.25">
      <c r="A20" s="6"/>
      <c r="B20" s="6" t="s">
        <v>6</v>
      </c>
      <c r="C20" s="47" t="str">
        <f ca="1">CONCATENATE(" ",VLOOKUP(C16,Params!$A$19:$C$30,2,0))</f>
        <v xml:space="preserve"> </v>
      </c>
      <c r="D20" s="15" t="str">
        <f ca="1">CONCATENATE(" ",VLOOKUP(D16,Params!$A$19:$C$30,2,0))</f>
        <v xml:space="preserve">  Luis Felipe</v>
      </c>
      <c r="E20" s="15" t="str">
        <f ca="1">CONCATENATE(" ",VLOOKUP(E16,Params!$A$19:$C$30,2,0))</f>
        <v xml:space="preserve">  Louis-Philippe</v>
      </c>
      <c r="F20" s="15" t="str">
        <f ca="1">CONCATENATE(" ",VLOOKUP(F16,Params!$A$19:$C$30,2,0))</f>
        <v xml:space="preserve">  Frédéric</v>
      </c>
      <c r="G20" s="15" t="str">
        <f ca="1">CONCATENATE(" ",VLOOKUP(G16,Params!$A$19:$C$30,2,0))</f>
        <v xml:space="preserve">  Jean-Nicolas</v>
      </c>
      <c r="H20" s="15" t="str">
        <f ca="1">CONCATENATE(" ",VLOOKUP(H16,Params!$A$19:$C$30,2,0))</f>
        <v xml:space="preserve">  Alexandre</v>
      </c>
      <c r="I20" s="15" t="str">
        <f ca="1">CONCATENATE(" ",VLOOKUP(I16,Params!$A$19:$C$30,2,0))</f>
        <v xml:space="preserve">  Alexandre</v>
      </c>
      <c r="J20" s="15" t="str">
        <f ca="1">CONCATENATE(" ",VLOOKUP(J16,Params!$A$19:$C$30,2,0))</f>
        <v xml:space="preserve">  Gabriel</v>
      </c>
      <c r="K20" s="15" t="str">
        <f ca="1">CONCATENATE(" ",VLOOKUP(K16,Params!$A$19:$C$30,2,0))</f>
        <v xml:space="preserve">  Alexandre</v>
      </c>
      <c r="L20" s="15" t="str">
        <f ca="1">CONCATENATE(" ",VLOOKUP(L16,Params!$A$19:$C$30,2,0))</f>
        <v xml:space="preserve"> </v>
      </c>
      <c r="M20" s="15" t="str">
        <f ca="1">CONCATENATE(" ",VLOOKUP(M16,Params!$A$19:$C$30,2,0))</f>
        <v xml:space="preserve"> </v>
      </c>
      <c r="N20" s="15" t="str">
        <f ca="1">CONCATENATE(" ",VLOOKUP(N16,Params!$A$19:$C$30,2,0))</f>
        <v xml:space="preserve"> </v>
      </c>
      <c r="X20">
        <f>IF(V20=0,0,1)</f>
        <v>0</v>
      </c>
    </row>
    <row r="21" spans="1:24" ht="30" customHeight="1" x14ac:dyDescent="0.25">
      <c r="A21" s="70" t="str">
        <f>CONCATENATE(B21,"-")</f>
        <v>1-</v>
      </c>
      <c r="B21" s="6">
        <v>1</v>
      </c>
      <c r="C21" s="153" t="str">
        <f ca="1">OFFSET(Params!B$32,B21,0,1,1)</f>
        <v>Initiative :</v>
      </c>
      <c r="D21" s="154"/>
      <c r="E21" s="158" t="str">
        <f ca="1">OFFSET(Params!C$32,B21,0,1,1)</f>
        <v>Proposer, entreprendre ou organiser des actions en vue de contribuer à l'avancement du projet.</v>
      </c>
      <c r="F21" s="158"/>
      <c r="G21" s="158"/>
      <c r="H21" s="158"/>
      <c r="I21" s="158"/>
      <c r="J21" s="158"/>
      <c r="K21" s="145"/>
      <c r="L21" s="145"/>
      <c r="M21" s="145"/>
      <c r="N21" s="159"/>
      <c r="O21" s="1"/>
      <c r="P21" s="1"/>
      <c r="Q21" s="1"/>
      <c r="X21">
        <f>IF(V21=0,0,1)</f>
        <v>0</v>
      </c>
    </row>
    <row r="22" spans="1:24" ht="15" customHeight="1" x14ac:dyDescent="0.25">
      <c r="A22" s="5"/>
      <c r="B22" s="6">
        <v>1</v>
      </c>
      <c r="C22" s="48"/>
      <c r="D22" s="52" t="s">
        <v>4</v>
      </c>
      <c r="E22" s="52" t="s">
        <v>4</v>
      </c>
      <c r="F22" s="52" t="s">
        <v>4</v>
      </c>
      <c r="G22" s="52" t="s">
        <v>4</v>
      </c>
      <c r="H22" s="52" t="s">
        <v>4</v>
      </c>
      <c r="I22" s="52" t="s">
        <v>4</v>
      </c>
      <c r="J22" s="52" t="s">
        <v>4</v>
      </c>
      <c r="K22" s="52" t="s">
        <v>4</v>
      </c>
      <c r="L22" s="52" t="s">
        <v>4</v>
      </c>
      <c r="M22" s="52" t="s">
        <v>4</v>
      </c>
      <c r="N22" s="52" t="s">
        <v>4</v>
      </c>
      <c r="O22" s="1">
        <f ca="1">COUNTIF(OFFSET($C22,0,0,1,n),O$18)</f>
        <v>7</v>
      </c>
      <c r="P22" s="1">
        <f ca="1">COUNTIF(OFFSET($C22,0,0,1,n),P$18)</f>
        <v>0</v>
      </c>
      <c r="Q22" s="1">
        <f ca="1">COUNTIF(OFFSET($C22,0,0,1,n),Q$18)</f>
        <v>0</v>
      </c>
    </row>
    <row r="23" spans="1:24" hidden="1" x14ac:dyDescent="0.25">
      <c r="A23" s="5"/>
      <c r="B23" s="6"/>
      <c r="C23" s="8">
        <f ca="1">IF(O22&lt;&gt;0,1,IF(AND(P22=0),2,IF(AND(Q22=0),0,1)))</f>
        <v>1</v>
      </c>
      <c r="D23" s="8">
        <f t="shared" ref="D23:N23" si="3">IF(D22="p",2,IF(D22="e",1,IF(D22="m",0)))</f>
        <v>1</v>
      </c>
      <c r="E23" s="8">
        <f t="shared" si="3"/>
        <v>1</v>
      </c>
      <c r="F23" s="8">
        <f t="shared" si="3"/>
        <v>1</v>
      </c>
      <c r="G23" s="8">
        <f t="shared" si="3"/>
        <v>1</v>
      </c>
      <c r="H23" s="8">
        <f t="shared" si="3"/>
        <v>1</v>
      </c>
      <c r="I23" s="8">
        <f t="shared" si="3"/>
        <v>1</v>
      </c>
      <c r="J23" s="116">
        <f t="shared" si="3"/>
        <v>1</v>
      </c>
      <c r="K23" s="120">
        <f t="shared" si="3"/>
        <v>1</v>
      </c>
      <c r="L23" s="120">
        <f t="shared" si="3"/>
        <v>1</v>
      </c>
      <c r="M23" s="120">
        <f t="shared" si="3"/>
        <v>1</v>
      </c>
      <c r="N23" s="117">
        <f t="shared" si="3"/>
        <v>1</v>
      </c>
      <c r="R23">
        <f ca="1">SUM(OFFSET($C23,0,0,1,n))</f>
        <v>8</v>
      </c>
    </row>
    <row r="24" spans="1:24" hidden="1" x14ac:dyDescent="0.25">
      <c r="A24" s="5"/>
      <c r="B24" s="6"/>
      <c r="C24" s="9">
        <f t="shared" ref="C24:N24" ca="1" si="4">+C23*n/$R23*$B22</f>
        <v>1</v>
      </c>
      <c r="D24" s="9">
        <f t="shared" ca="1" si="4"/>
        <v>1</v>
      </c>
      <c r="E24" s="9">
        <f t="shared" ca="1" si="4"/>
        <v>1</v>
      </c>
      <c r="F24" s="9">
        <f t="shared" ca="1" si="4"/>
        <v>1</v>
      </c>
      <c r="G24" s="9">
        <f t="shared" ca="1" si="4"/>
        <v>1</v>
      </c>
      <c r="H24" s="9">
        <f t="shared" ca="1" si="4"/>
        <v>1</v>
      </c>
      <c r="I24" s="9">
        <f t="shared" ca="1" si="4"/>
        <v>1</v>
      </c>
      <c r="J24" s="118">
        <f t="shared" ca="1" si="4"/>
        <v>1</v>
      </c>
      <c r="K24" s="121">
        <f t="shared" ca="1" si="4"/>
        <v>1</v>
      </c>
      <c r="L24" s="121">
        <f t="shared" ca="1" si="4"/>
        <v>1</v>
      </c>
      <c r="M24" s="121">
        <f t="shared" ca="1" si="4"/>
        <v>1</v>
      </c>
      <c r="N24" s="119">
        <f t="shared" ca="1" si="4"/>
        <v>1</v>
      </c>
      <c r="S24" s="2">
        <f ca="1">SUM(OFFSET(C24,0,0,1,n))-n*B22</f>
        <v>0</v>
      </c>
    </row>
    <row r="25" spans="1:24" ht="30" customHeight="1" x14ac:dyDescent="0.25">
      <c r="A25" s="70" t="str">
        <f>CONCATENATE(B25,"-")</f>
        <v>2-</v>
      </c>
      <c r="B25" s="6">
        <f>B21+1</f>
        <v>2</v>
      </c>
      <c r="C25" s="153" t="str">
        <f ca="1">OFFSET(Params!B$32,B25,0,1,1)</f>
        <v xml:space="preserve">Créativité : </v>
      </c>
      <c r="D25" s="154"/>
      <c r="E25" s="158" t="str">
        <f ca="1">OFFSET(Params!C$32,B25,0,1,1)</f>
        <v>Manifester de la créativité dans la recherche de solutions tout en favorisant un climat propice à la créativité.</v>
      </c>
      <c r="F25" s="158"/>
      <c r="G25" s="158"/>
      <c r="H25" s="158"/>
      <c r="I25" s="158"/>
      <c r="J25" s="158"/>
      <c r="K25" s="145"/>
      <c r="L25" s="145"/>
      <c r="M25" s="145"/>
      <c r="N25" s="159"/>
      <c r="S25" s="2"/>
    </row>
    <row r="26" spans="1:24" ht="15" customHeight="1" x14ac:dyDescent="0.25">
      <c r="A26" s="5"/>
      <c r="B26" s="6">
        <v>1</v>
      </c>
      <c r="C26" s="48"/>
      <c r="D26" s="52" t="s">
        <v>4</v>
      </c>
      <c r="E26" s="52" t="s">
        <v>4</v>
      </c>
      <c r="F26" s="52" t="s">
        <v>4</v>
      </c>
      <c r="G26" s="52" t="s">
        <v>4</v>
      </c>
      <c r="H26" s="52" t="s">
        <v>4</v>
      </c>
      <c r="I26" s="52" t="s">
        <v>4</v>
      </c>
      <c r="J26" s="52" t="s">
        <v>4</v>
      </c>
      <c r="K26" s="52" t="s">
        <v>4</v>
      </c>
      <c r="L26" s="52" t="s">
        <v>4</v>
      </c>
      <c r="M26" s="52" t="s">
        <v>4</v>
      </c>
      <c r="N26" s="52" t="s">
        <v>4</v>
      </c>
      <c r="O26" s="1">
        <f ca="1">COUNTIF(OFFSET($C26,0,0,1,n),O$18)</f>
        <v>7</v>
      </c>
      <c r="P26" s="1">
        <f ca="1">COUNTIF(OFFSET($C26,0,0,1,n),P$18)</f>
        <v>0</v>
      </c>
      <c r="Q26" s="1">
        <f ca="1">COUNTIF(OFFSET($C26,0,0,1,n),Q$18)</f>
        <v>0</v>
      </c>
    </row>
    <row r="27" spans="1:24" hidden="1" x14ac:dyDescent="0.25">
      <c r="A27" s="5"/>
      <c r="B27" s="6"/>
      <c r="C27" s="8">
        <f ca="1">IF(O26&lt;&gt;0,1,IF(AND(P26=0),2,IF(AND(Q26=0),0,1)))</f>
        <v>1</v>
      </c>
      <c r="D27" s="8">
        <f t="shared" ref="D27:N27" si="5">IF(D26="p",2,IF(D26="e",1,IF(D26="m",0)))</f>
        <v>1</v>
      </c>
      <c r="E27" s="8">
        <f t="shared" si="5"/>
        <v>1</v>
      </c>
      <c r="F27" s="8">
        <f t="shared" si="5"/>
        <v>1</v>
      </c>
      <c r="G27" s="8">
        <f t="shared" si="5"/>
        <v>1</v>
      </c>
      <c r="H27" s="8">
        <f t="shared" si="5"/>
        <v>1</v>
      </c>
      <c r="I27" s="8">
        <f t="shared" si="5"/>
        <v>1</v>
      </c>
      <c r="J27" s="116">
        <f t="shared" si="5"/>
        <v>1</v>
      </c>
      <c r="K27" s="120">
        <f t="shared" si="5"/>
        <v>1</v>
      </c>
      <c r="L27" s="120">
        <f t="shared" si="5"/>
        <v>1</v>
      </c>
      <c r="M27" s="120">
        <f t="shared" si="5"/>
        <v>1</v>
      </c>
      <c r="N27" s="117">
        <f t="shared" si="5"/>
        <v>1</v>
      </c>
      <c r="R27">
        <f ca="1">SUM(OFFSET($C27,0,0,1,n))</f>
        <v>8</v>
      </c>
    </row>
    <row r="28" spans="1:24" hidden="1" x14ac:dyDescent="0.25">
      <c r="A28" s="5"/>
      <c r="B28" s="6"/>
      <c r="C28" s="9">
        <f t="shared" ref="C28:N28" ca="1" si="6">+C27*n/$R27*$B26</f>
        <v>1</v>
      </c>
      <c r="D28" s="9">
        <f t="shared" ca="1" si="6"/>
        <v>1</v>
      </c>
      <c r="E28" s="9">
        <f t="shared" ca="1" si="6"/>
        <v>1</v>
      </c>
      <c r="F28" s="9">
        <f t="shared" ca="1" si="6"/>
        <v>1</v>
      </c>
      <c r="G28" s="9">
        <f t="shared" ca="1" si="6"/>
        <v>1</v>
      </c>
      <c r="H28" s="9">
        <f t="shared" ca="1" si="6"/>
        <v>1</v>
      </c>
      <c r="I28" s="9">
        <f t="shared" ca="1" si="6"/>
        <v>1</v>
      </c>
      <c r="J28" s="118">
        <f t="shared" ca="1" si="6"/>
        <v>1</v>
      </c>
      <c r="K28" s="121">
        <f t="shared" ca="1" si="6"/>
        <v>1</v>
      </c>
      <c r="L28" s="121">
        <f t="shared" ca="1" si="6"/>
        <v>1</v>
      </c>
      <c r="M28" s="121">
        <f t="shared" ca="1" si="6"/>
        <v>1</v>
      </c>
      <c r="N28" s="119">
        <f t="shared" ca="1" si="6"/>
        <v>1</v>
      </c>
      <c r="S28" s="2">
        <f ca="1">SUM(OFFSET(C28,0,0,1,n))-n*B26</f>
        <v>0</v>
      </c>
    </row>
    <row r="29" spans="1:24" ht="30" customHeight="1" x14ac:dyDescent="0.25">
      <c r="A29" s="70" t="str">
        <f>CONCATENATE(B29,"-")</f>
        <v>3-</v>
      </c>
      <c r="B29" s="6">
        <f>B25+1</f>
        <v>3</v>
      </c>
      <c r="C29" s="153" t="str">
        <f ca="1">OFFSET(Params!B$32,B29,0,1,1)</f>
        <v xml:space="preserve">Persévérance : </v>
      </c>
      <c r="D29" s="154"/>
      <c r="E29" s="158" t="str">
        <f ca="1">OFFSET(Params!C$32,B29,0,1,1)</f>
        <v>Fournir les efforts nécessaires et les renouveler en vue d'atteindre les buts fixés par l'équipe.</v>
      </c>
      <c r="F29" s="158"/>
      <c r="G29" s="158"/>
      <c r="H29" s="158"/>
      <c r="I29" s="158"/>
      <c r="J29" s="158"/>
      <c r="K29" s="145"/>
      <c r="L29" s="145"/>
      <c r="M29" s="145"/>
      <c r="N29" s="159"/>
      <c r="S29" s="2"/>
    </row>
    <row r="30" spans="1:24" ht="15" customHeight="1" x14ac:dyDescent="0.25">
      <c r="A30" s="5"/>
      <c r="B30" s="6">
        <v>1</v>
      </c>
      <c r="C30" s="48"/>
      <c r="D30" s="52" t="s">
        <v>4</v>
      </c>
      <c r="E30" s="52" t="s">
        <v>4</v>
      </c>
      <c r="F30" s="52" t="s">
        <v>4</v>
      </c>
      <c r="G30" s="52" t="s">
        <v>4</v>
      </c>
      <c r="H30" s="52" t="s">
        <v>4</v>
      </c>
      <c r="I30" s="52" t="s">
        <v>4</v>
      </c>
      <c r="J30" s="52" t="s">
        <v>4</v>
      </c>
      <c r="K30" s="52" t="s">
        <v>4</v>
      </c>
      <c r="L30" s="52" t="s">
        <v>4</v>
      </c>
      <c r="M30" s="52" t="s">
        <v>4</v>
      </c>
      <c r="N30" s="52" t="s">
        <v>4</v>
      </c>
      <c r="O30" s="1">
        <f ca="1">COUNTIF(OFFSET($C30,0,0,1,n),O$18)</f>
        <v>7</v>
      </c>
      <c r="P30" s="1">
        <f ca="1">COUNTIF(OFFSET($C30,0,0,1,n),P$18)</f>
        <v>0</v>
      </c>
      <c r="Q30" s="1">
        <f ca="1">COUNTIF(OFFSET($C30,0,0,1,n),Q$18)</f>
        <v>0</v>
      </c>
    </row>
    <row r="31" spans="1:24" hidden="1" x14ac:dyDescent="0.25">
      <c r="A31" s="5"/>
      <c r="B31" s="6"/>
      <c r="C31" s="8">
        <f ca="1">IF(O30&lt;&gt;0,1,IF(AND(P30=0),2,IF(AND(Q30=0),0,1)))</f>
        <v>1</v>
      </c>
      <c r="D31" s="8">
        <f t="shared" ref="D31:N31" si="7">IF(D30="p",2,IF(D30="e",1,IF(D30="m",0)))</f>
        <v>1</v>
      </c>
      <c r="E31" s="8">
        <f t="shared" si="7"/>
        <v>1</v>
      </c>
      <c r="F31" s="8">
        <f t="shared" si="7"/>
        <v>1</v>
      </c>
      <c r="G31" s="8">
        <f t="shared" si="7"/>
        <v>1</v>
      </c>
      <c r="H31" s="8">
        <f t="shared" si="7"/>
        <v>1</v>
      </c>
      <c r="I31" s="8">
        <f t="shared" si="7"/>
        <v>1</v>
      </c>
      <c r="J31" s="116">
        <f t="shared" si="7"/>
        <v>1</v>
      </c>
      <c r="K31" s="120">
        <f t="shared" si="7"/>
        <v>1</v>
      </c>
      <c r="L31" s="120">
        <f t="shared" si="7"/>
        <v>1</v>
      </c>
      <c r="M31" s="120">
        <f t="shared" si="7"/>
        <v>1</v>
      </c>
      <c r="N31" s="117">
        <f t="shared" si="7"/>
        <v>1</v>
      </c>
      <c r="R31">
        <f ca="1">SUM(OFFSET($C31,0,0,1,n))</f>
        <v>8</v>
      </c>
    </row>
    <row r="32" spans="1:24" hidden="1" x14ac:dyDescent="0.25">
      <c r="A32" s="5"/>
      <c r="B32" s="6"/>
      <c r="C32" s="9">
        <f t="shared" ref="C32:N32" ca="1" si="8">+C31*n/$R31*$B30</f>
        <v>1</v>
      </c>
      <c r="D32" s="9">
        <f t="shared" ca="1" si="8"/>
        <v>1</v>
      </c>
      <c r="E32" s="9">
        <f t="shared" ca="1" si="8"/>
        <v>1</v>
      </c>
      <c r="F32" s="9">
        <f t="shared" ca="1" si="8"/>
        <v>1</v>
      </c>
      <c r="G32" s="9">
        <f t="shared" ca="1" si="8"/>
        <v>1</v>
      </c>
      <c r="H32" s="9">
        <f t="shared" ca="1" si="8"/>
        <v>1</v>
      </c>
      <c r="I32" s="9">
        <f t="shared" ca="1" si="8"/>
        <v>1</v>
      </c>
      <c r="J32" s="118">
        <f t="shared" ca="1" si="8"/>
        <v>1</v>
      </c>
      <c r="K32" s="121">
        <f t="shared" ca="1" si="8"/>
        <v>1</v>
      </c>
      <c r="L32" s="121">
        <f t="shared" ca="1" si="8"/>
        <v>1</v>
      </c>
      <c r="M32" s="121">
        <f t="shared" ca="1" si="8"/>
        <v>1</v>
      </c>
      <c r="N32" s="119">
        <f t="shared" ca="1" si="8"/>
        <v>1</v>
      </c>
      <c r="S32" s="2">
        <f ca="1">SUM(OFFSET(C32,0,0,1,n))-n*B30</f>
        <v>0</v>
      </c>
    </row>
    <row r="33" spans="1:19" ht="30" customHeight="1" x14ac:dyDescent="0.25">
      <c r="A33" s="70" t="str">
        <f>CONCATENATE(B33,"-")</f>
        <v>4-</v>
      </c>
      <c r="B33" s="6">
        <f>B29+1</f>
        <v>4</v>
      </c>
      <c r="C33" s="153" t="str">
        <f ca="1">OFFSET(Params!B$32,B33,0,1,1)</f>
        <v xml:space="preserve">Efficacité : </v>
      </c>
      <c r="D33" s="154"/>
      <c r="E33" s="158" t="str">
        <f ca="1">OFFSET(Params!C$32,B33,0,1,1)</f>
        <v>Produire les meilleurs résultats possibles avec le minimum de ressources possible.</v>
      </c>
      <c r="F33" s="158"/>
      <c r="G33" s="158"/>
      <c r="H33" s="158"/>
      <c r="I33" s="158"/>
      <c r="J33" s="158"/>
      <c r="K33" s="145"/>
      <c r="L33" s="145"/>
      <c r="M33" s="145"/>
      <c r="N33" s="159"/>
      <c r="S33" s="2"/>
    </row>
    <row r="34" spans="1:19" ht="15" customHeight="1" x14ac:dyDescent="0.25">
      <c r="A34" s="5"/>
      <c r="B34" s="6">
        <v>1</v>
      </c>
      <c r="C34" s="48"/>
      <c r="D34" s="52" t="s">
        <v>4</v>
      </c>
      <c r="E34" s="52" t="s">
        <v>4</v>
      </c>
      <c r="F34" s="52" t="s">
        <v>4</v>
      </c>
      <c r="G34" s="52" t="s">
        <v>4</v>
      </c>
      <c r="H34" s="52" t="s">
        <v>4</v>
      </c>
      <c r="I34" s="52" t="s">
        <v>4</v>
      </c>
      <c r="J34" s="52" t="s">
        <v>4</v>
      </c>
      <c r="K34" s="52" t="s">
        <v>4</v>
      </c>
      <c r="L34" s="52" t="s">
        <v>4</v>
      </c>
      <c r="M34" s="52" t="s">
        <v>4</v>
      </c>
      <c r="N34" s="52" t="s">
        <v>4</v>
      </c>
      <c r="O34" s="1">
        <f ca="1">COUNTIF(OFFSET($C34,0,0,1,n),O$18)</f>
        <v>7</v>
      </c>
      <c r="P34" s="1">
        <f ca="1">COUNTIF(OFFSET($C34,0,0,1,n),P$18)</f>
        <v>0</v>
      </c>
      <c r="Q34" s="1">
        <f ca="1">COUNTIF(OFFSET($C34,0,0,1,n),Q$18)</f>
        <v>0</v>
      </c>
    </row>
    <row r="35" spans="1:19" hidden="1" x14ac:dyDescent="0.25">
      <c r="A35" s="5"/>
      <c r="B35" s="6"/>
      <c r="C35" s="8">
        <f ca="1">IF(O34&lt;&gt;0,1,IF(AND(P34=0),2,IF(AND(Q34=0),0,1)))</f>
        <v>1</v>
      </c>
      <c r="D35" s="8">
        <f t="shared" ref="D35:N35" si="9">IF(D34="p",2,IF(D34="e",1,IF(D34="m",0)))</f>
        <v>1</v>
      </c>
      <c r="E35" s="8">
        <f t="shared" si="9"/>
        <v>1</v>
      </c>
      <c r="F35" s="8">
        <f t="shared" si="9"/>
        <v>1</v>
      </c>
      <c r="G35" s="8">
        <f t="shared" si="9"/>
        <v>1</v>
      </c>
      <c r="H35" s="8">
        <f t="shared" si="9"/>
        <v>1</v>
      </c>
      <c r="I35" s="8">
        <f t="shared" si="9"/>
        <v>1</v>
      </c>
      <c r="J35" s="116">
        <f t="shared" si="9"/>
        <v>1</v>
      </c>
      <c r="K35" s="120">
        <f t="shared" si="9"/>
        <v>1</v>
      </c>
      <c r="L35" s="120">
        <f t="shared" si="9"/>
        <v>1</v>
      </c>
      <c r="M35" s="120">
        <f t="shared" si="9"/>
        <v>1</v>
      </c>
      <c r="N35" s="117">
        <f t="shared" si="9"/>
        <v>1</v>
      </c>
      <c r="R35">
        <f ca="1">SUM(OFFSET($C35,0,0,1,n))</f>
        <v>8</v>
      </c>
    </row>
    <row r="36" spans="1:19" hidden="1" x14ac:dyDescent="0.25">
      <c r="A36" s="5"/>
      <c r="B36" s="6"/>
      <c r="C36" s="9">
        <f t="shared" ref="C36:N36" ca="1" si="10">+C35*n/$R35*$B34</f>
        <v>1</v>
      </c>
      <c r="D36" s="9">
        <f t="shared" ca="1" si="10"/>
        <v>1</v>
      </c>
      <c r="E36" s="9">
        <f t="shared" ca="1" si="10"/>
        <v>1</v>
      </c>
      <c r="F36" s="9">
        <f t="shared" ca="1" si="10"/>
        <v>1</v>
      </c>
      <c r="G36" s="9">
        <f t="shared" ca="1" si="10"/>
        <v>1</v>
      </c>
      <c r="H36" s="9">
        <f t="shared" ca="1" si="10"/>
        <v>1</v>
      </c>
      <c r="I36" s="9">
        <f t="shared" ca="1" si="10"/>
        <v>1</v>
      </c>
      <c r="J36" s="118">
        <f t="shared" ca="1" si="10"/>
        <v>1</v>
      </c>
      <c r="K36" s="121">
        <f t="shared" ca="1" si="10"/>
        <v>1</v>
      </c>
      <c r="L36" s="121">
        <f t="shared" ca="1" si="10"/>
        <v>1</v>
      </c>
      <c r="M36" s="121">
        <f t="shared" ca="1" si="10"/>
        <v>1</v>
      </c>
      <c r="N36" s="119">
        <f t="shared" ca="1" si="10"/>
        <v>1</v>
      </c>
      <c r="S36" s="2">
        <f ca="1">SUM(OFFSET(C36,0,0,1,n))-n*B34</f>
        <v>0</v>
      </c>
    </row>
    <row r="37" spans="1:19" ht="30" customHeight="1" x14ac:dyDescent="0.25">
      <c r="A37" s="70" t="str">
        <f>CONCATENATE(B37,"-")</f>
        <v>5-</v>
      </c>
      <c r="B37" s="6">
        <f>B33+1</f>
        <v>5</v>
      </c>
      <c r="C37" s="153" t="str">
        <f ca="1">OFFSET(Params!B$32,B37,0,1,1)</f>
        <v xml:space="preserve">Ponctualité : </v>
      </c>
      <c r="D37" s="154"/>
      <c r="E37" s="158" t="str">
        <f ca="1">OFFSET(Params!C$32,B37,0,1,1)</f>
        <v>Arriver à temps pour les réunions et les rendez-vous planifiés.</v>
      </c>
      <c r="F37" s="158"/>
      <c r="G37" s="158"/>
      <c r="H37" s="158"/>
      <c r="I37" s="158"/>
      <c r="J37" s="158"/>
      <c r="K37" s="145"/>
      <c r="L37" s="145"/>
      <c r="M37" s="145"/>
      <c r="N37" s="159"/>
      <c r="S37" s="2"/>
    </row>
    <row r="38" spans="1:19" ht="15" customHeight="1" x14ac:dyDescent="0.25">
      <c r="A38" s="5"/>
      <c r="B38" s="6">
        <v>1</v>
      </c>
      <c r="C38" s="48"/>
      <c r="D38" s="52" t="s">
        <v>4</v>
      </c>
      <c r="E38" s="52" t="s">
        <v>4</v>
      </c>
      <c r="F38" s="52" t="s">
        <v>4</v>
      </c>
      <c r="G38" s="52" t="s">
        <v>4</v>
      </c>
      <c r="H38" s="52" t="s">
        <v>4</v>
      </c>
      <c r="I38" s="52" t="s">
        <v>4</v>
      </c>
      <c r="J38" s="52" t="s">
        <v>4</v>
      </c>
      <c r="K38" s="52" t="s">
        <v>4</v>
      </c>
      <c r="L38" s="52" t="s">
        <v>4</v>
      </c>
      <c r="M38" s="52" t="s">
        <v>4</v>
      </c>
      <c r="N38" s="115" t="s">
        <v>4</v>
      </c>
      <c r="O38" s="1">
        <f ca="1">COUNTIF(OFFSET($C38,0,0,1,n),O$18)</f>
        <v>7</v>
      </c>
      <c r="P38" s="1">
        <f ca="1">COUNTIF(OFFSET($C38,0,0,1,n),P$18)</f>
        <v>0</v>
      </c>
      <c r="Q38" s="1">
        <f ca="1">COUNTIF(OFFSET($C38,0,0,1,n),Q$18)</f>
        <v>0</v>
      </c>
    </row>
    <row r="39" spans="1:19" hidden="1" x14ac:dyDescent="0.25">
      <c r="A39" s="5"/>
      <c r="B39" s="6"/>
      <c r="C39" s="8">
        <f ca="1">IF(O38&lt;&gt;0,1,IF(AND(P38=0),2,IF(AND(Q38=0),0,1)))</f>
        <v>1</v>
      </c>
      <c r="D39" s="8">
        <f t="shared" ref="D39:N39" si="11">IF(D38="p",2,IF(D38="e",1,IF(D38="m",0)))</f>
        <v>1</v>
      </c>
      <c r="E39" s="8">
        <f t="shared" si="11"/>
        <v>1</v>
      </c>
      <c r="F39" s="8">
        <f t="shared" si="11"/>
        <v>1</v>
      </c>
      <c r="G39" s="8">
        <f t="shared" si="11"/>
        <v>1</v>
      </c>
      <c r="H39" s="8">
        <f t="shared" si="11"/>
        <v>1</v>
      </c>
      <c r="I39" s="8">
        <f t="shared" si="11"/>
        <v>1</v>
      </c>
      <c r="J39" s="116">
        <f t="shared" si="11"/>
        <v>1</v>
      </c>
      <c r="K39" s="120">
        <f t="shared" si="11"/>
        <v>1</v>
      </c>
      <c r="L39" s="120">
        <f t="shared" si="11"/>
        <v>1</v>
      </c>
      <c r="M39" s="120">
        <f t="shared" si="11"/>
        <v>1</v>
      </c>
      <c r="N39" s="117">
        <f t="shared" si="11"/>
        <v>1</v>
      </c>
      <c r="R39">
        <f ca="1">SUM(OFFSET($C39,0,0,1,n))</f>
        <v>8</v>
      </c>
    </row>
    <row r="40" spans="1:19" hidden="1" x14ac:dyDescent="0.25">
      <c r="A40" s="5"/>
      <c r="B40" s="6"/>
      <c r="C40" s="9">
        <f t="shared" ref="C40:N40" ca="1" si="12">+C39*n/$R39*$B38</f>
        <v>1</v>
      </c>
      <c r="D40" s="9">
        <f t="shared" ca="1" si="12"/>
        <v>1</v>
      </c>
      <c r="E40" s="9">
        <f t="shared" ca="1" si="12"/>
        <v>1</v>
      </c>
      <c r="F40" s="9">
        <f t="shared" ca="1" si="12"/>
        <v>1</v>
      </c>
      <c r="G40" s="9">
        <f t="shared" ca="1" si="12"/>
        <v>1</v>
      </c>
      <c r="H40" s="9">
        <f t="shared" ca="1" si="12"/>
        <v>1</v>
      </c>
      <c r="I40" s="9">
        <f t="shared" ca="1" si="12"/>
        <v>1</v>
      </c>
      <c r="J40" s="118">
        <f t="shared" ca="1" si="12"/>
        <v>1</v>
      </c>
      <c r="K40" s="121">
        <f t="shared" ca="1" si="12"/>
        <v>1</v>
      </c>
      <c r="L40" s="121">
        <f t="shared" ca="1" si="12"/>
        <v>1</v>
      </c>
      <c r="M40" s="121">
        <f t="shared" ca="1" si="12"/>
        <v>1</v>
      </c>
      <c r="N40" s="119">
        <f t="shared" ca="1" si="12"/>
        <v>1</v>
      </c>
      <c r="S40" s="2">
        <f ca="1">SUM(OFFSET(C40,0,0,1,n))-n*B38</f>
        <v>0</v>
      </c>
    </row>
    <row r="41" spans="1:19" ht="30" customHeight="1" x14ac:dyDescent="0.25">
      <c r="A41" s="70" t="str">
        <f>CONCATENATE(B41,"-")</f>
        <v>6-</v>
      </c>
      <c r="B41" s="6">
        <f>B37+1</f>
        <v>6</v>
      </c>
      <c r="C41" s="153" t="str">
        <f ca="1">OFFSET(Params!B$32,B41,0,1,1)</f>
        <v xml:space="preserve">Communication : </v>
      </c>
      <c r="D41" s="154"/>
      <c r="E41" s="158" t="str">
        <f ca="1">OFFSET(Params!C$32,B41,0,1,1)</f>
        <v>S'exprimer clairement, tant à l'oral qu'à l'écrit, dans le but d'améliorer l'efficacité du travail en équipe.</v>
      </c>
      <c r="F41" s="158"/>
      <c r="G41" s="158"/>
      <c r="H41" s="158"/>
      <c r="I41" s="158"/>
      <c r="J41" s="158"/>
      <c r="K41" s="145"/>
      <c r="L41" s="145"/>
      <c r="M41" s="145"/>
      <c r="N41" s="159"/>
      <c r="S41" s="2"/>
    </row>
    <row r="42" spans="1:19" ht="15" customHeight="1" x14ac:dyDescent="0.25">
      <c r="A42" s="5"/>
      <c r="B42" s="6">
        <v>1</v>
      </c>
      <c r="C42" s="48"/>
      <c r="D42" s="52" t="s">
        <v>4</v>
      </c>
      <c r="E42" s="52" t="s">
        <v>4</v>
      </c>
      <c r="F42" s="52" t="s">
        <v>4</v>
      </c>
      <c r="G42" s="52" t="s">
        <v>4</v>
      </c>
      <c r="H42" s="52" t="s">
        <v>4</v>
      </c>
      <c r="I42" s="52" t="s">
        <v>4</v>
      </c>
      <c r="J42" s="52" t="s">
        <v>4</v>
      </c>
      <c r="K42" s="52" t="s">
        <v>4</v>
      </c>
      <c r="L42" s="52" t="s">
        <v>4</v>
      </c>
      <c r="M42" s="52" t="s">
        <v>4</v>
      </c>
      <c r="N42" s="52" t="s">
        <v>4</v>
      </c>
      <c r="O42" s="1">
        <f ca="1">COUNTIF(OFFSET($C42,0,0,1,n),O$18)</f>
        <v>7</v>
      </c>
      <c r="P42" s="1">
        <f ca="1">COUNTIF(OFFSET($C42,0,0,1,n),P$18)</f>
        <v>0</v>
      </c>
      <c r="Q42" s="1">
        <f ca="1">COUNTIF(OFFSET($C42,0,0,1,n),Q$18)</f>
        <v>0</v>
      </c>
    </row>
    <row r="43" spans="1:19" hidden="1" x14ac:dyDescent="0.25">
      <c r="A43" s="5"/>
      <c r="B43" s="6"/>
      <c r="C43" s="8">
        <f ca="1">IF(O42&lt;&gt;0,1,IF(AND(P42=0),2,IF(AND(Q42=0),0,1)))</f>
        <v>1</v>
      </c>
      <c r="D43" s="8">
        <f t="shared" ref="D43:N43" si="13">IF(D42="p",2,IF(D42="e",1,IF(D42="m",0)))</f>
        <v>1</v>
      </c>
      <c r="E43" s="8">
        <f t="shared" si="13"/>
        <v>1</v>
      </c>
      <c r="F43" s="8">
        <f t="shared" si="13"/>
        <v>1</v>
      </c>
      <c r="G43" s="8">
        <f t="shared" si="13"/>
        <v>1</v>
      </c>
      <c r="H43" s="8">
        <f t="shared" si="13"/>
        <v>1</v>
      </c>
      <c r="I43" s="8">
        <f t="shared" si="13"/>
        <v>1</v>
      </c>
      <c r="J43" s="116">
        <f t="shared" si="13"/>
        <v>1</v>
      </c>
      <c r="K43" s="120">
        <f t="shared" si="13"/>
        <v>1</v>
      </c>
      <c r="L43" s="120">
        <f t="shared" si="13"/>
        <v>1</v>
      </c>
      <c r="M43" s="120">
        <f t="shared" si="13"/>
        <v>1</v>
      </c>
      <c r="N43" s="117">
        <f t="shared" si="13"/>
        <v>1</v>
      </c>
      <c r="R43">
        <f ca="1">SUM(OFFSET($C43,0,0,1,n))</f>
        <v>8</v>
      </c>
    </row>
    <row r="44" spans="1:19" hidden="1" x14ac:dyDescent="0.25">
      <c r="A44" s="5"/>
      <c r="B44" s="6"/>
      <c r="C44" s="9">
        <f t="shared" ref="C44:N44" ca="1" si="14">+C43*n/$R43*$B42</f>
        <v>1</v>
      </c>
      <c r="D44" s="9">
        <f t="shared" ca="1" si="14"/>
        <v>1</v>
      </c>
      <c r="E44" s="9">
        <f t="shared" ca="1" si="14"/>
        <v>1</v>
      </c>
      <c r="F44" s="9">
        <f t="shared" ca="1" si="14"/>
        <v>1</v>
      </c>
      <c r="G44" s="9">
        <f t="shared" ca="1" si="14"/>
        <v>1</v>
      </c>
      <c r="H44" s="9">
        <f t="shared" ca="1" si="14"/>
        <v>1</v>
      </c>
      <c r="I44" s="9">
        <f t="shared" ca="1" si="14"/>
        <v>1</v>
      </c>
      <c r="J44" s="118">
        <f t="shared" ca="1" si="14"/>
        <v>1</v>
      </c>
      <c r="K44" s="121">
        <f t="shared" ca="1" si="14"/>
        <v>1</v>
      </c>
      <c r="L44" s="121">
        <f t="shared" ca="1" si="14"/>
        <v>1</v>
      </c>
      <c r="M44" s="121">
        <f t="shared" ca="1" si="14"/>
        <v>1</v>
      </c>
      <c r="N44" s="119">
        <f t="shared" ca="1" si="14"/>
        <v>1</v>
      </c>
      <c r="S44" s="2">
        <f ca="1">SUM(OFFSET(C44,0,0,1,n))-n*B42</f>
        <v>0</v>
      </c>
    </row>
    <row r="45" spans="1:19" ht="30" customHeight="1" x14ac:dyDescent="0.25">
      <c r="A45" s="70" t="str">
        <f>CONCATENATE(B45,"-")</f>
        <v>7-</v>
      </c>
      <c r="B45" s="6">
        <f>B41+1</f>
        <v>7</v>
      </c>
      <c r="C45" s="153" t="str">
        <f ca="1">OFFSET(Params!B$32,B45,0,1,1)</f>
        <v xml:space="preserve">Fiabilité : </v>
      </c>
      <c r="D45" s="154"/>
      <c r="E45" s="158" t="str">
        <f ca="1">OFFSET(Params!C$32,B45,0,1,1)</f>
        <v>Respecter les échéances annoncées tout en effectuant un travail de qualité.</v>
      </c>
      <c r="F45" s="158"/>
      <c r="G45" s="158"/>
      <c r="H45" s="158"/>
      <c r="I45" s="158"/>
      <c r="J45" s="158"/>
      <c r="K45" s="145"/>
      <c r="L45" s="145"/>
      <c r="M45" s="145"/>
      <c r="N45" s="159"/>
      <c r="S45" s="2"/>
    </row>
    <row r="46" spans="1:19" ht="15" customHeight="1" x14ac:dyDescent="0.25">
      <c r="A46" s="5"/>
      <c r="B46" s="6">
        <v>1</v>
      </c>
      <c r="C46" s="48"/>
      <c r="D46" s="52" t="s">
        <v>4</v>
      </c>
      <c r="E46" s="52" t="s">
        <v>4</v>
      </c>
      <c r="F46" s="52" t="s">
        <v>4</v>
      </c>
      <c r="G46" s="52" t="s">
        <v>4</v>
      </c>
      <c r="H46" s="52" t="s">
        <v>4</v>
      </c>
      <c r="I46" s="52" t="s">
        <v>4</v>
      </c>
      <c r="J46" s="52" t="s">
        <v>4</v>
      </c>
      <c r="K46" s="52" t="s">
        <v>4</v>
      </c>
      <c r="L46" s="52" t="s">
        <v>4</v>
      </c>
      <c r="M46" s="52" t="s">
        <v>4</v>
      </c>
      <c r="N46" s="52" t="s">
        <v>4</v>
      </c>
      <c r="O46" s="1">
        <f ca="1">COUNTIF(OFFSET($C46,0,0,1,n),O$18)</f>
        <v>7</v>
      </c>
      <c r="P46" s="1">
        <f ca="1">COUNTIF(OFFSET($C46,0,0,1,n),P$18)</f>
        <v>0</v>
      </c>
      <c r="Q46" s="1">
        <f ca="1">COUNTIF(OFFSET($C46,0,0,1,n),Q$18)</f>
        <v>0</v>
      </c>
    </row>
    <row r="47" spans="1:19" hidden="1" x14ac:dyDescent="0.25">
      <c r="A47" s="5"/>
      <c r="B47" s="6"/>
      <c r="C47" s="8">
        <f ca="1">IF(O46&lt;&gt;0,1,IF(AND(P46=0),2,IF(AND(Q46=0),0,1)))</f>
        <v>1</v>
      </c>
      <c r="D47" s="8">
        <f t="shared" ref="D47:N47" si="15">IF(D46="p",2,IF(D46="e",1,IF(D46="m",0)))</f>
        <v>1</v>
      </c>
      <c r="E47" s="8">
        <f t="shared" si="15"/>
        <v>1</v>
      </c>
      <c r="F47" s="8">
        <f t="shared" si="15"/>
        <v>1</v>
      </c>
      <c r="G47" s="8">
        <f t="shared" si="15"/>
        <v>1</v>
      </c>
      <c r="H47" s="8">
        <f t="shared" si="15"/>
        <v>1</v>
      </c>
      <c r="I47" s="8">
        <f t="shared" si="15"/>
        <v>1</v>
      </c>
      <c r="J47" s="116">
        <f t="shared" si="15"/>
        <v>1</v>
      </c>
      <c r="K47" s="120">
        <f t="shared" si="15"/>
        <v>1</v>
      </c>
      <c r="L47" s="120">
        <f t="shared" si="15"/>
        <v>1</v>
      </c>
      <c r="M47" s="120">
        <f t="shared" si="15"/>
        <v>1</v>
      </c>
      <c r="N47" s="117">
        <f t="shared" si="15"/>
        <v>1</v>
      </c>
      <c r="R47">
        <f ca="1">SUM(OFFSET($C47,0,0,1,n))</f>
        <v>8</v>
      </c>
    </row>
    <row r="48" spans="1:19" hidden="1" x14ac:dyDescent="0.25">
      <c r="A48" s="5"/>
      <c r="B48" s="6"/>
      <c r="C48" s="9">
        <f t="shared" ref="C48:N48" ca="1" si="16">+C47*n/$R47*$B46</f>
        <v>1</v>
      </c>
      <c r="D48" s="9">
        <f t="shared" ca="1" si="16"/>
        <v>1</v>
      </c>
      <c r="E48" s="9">
        <f t="shared" ca="1" si="16"/>
        <v>1</v>
      </c>
      <c r="F48" s="9">
        <f t="shared" ca="1" si="16"/>
        <v>1</v>
      </c>
      <c r="G48" s="9">
        <f t="shared" ca="1" si="16"/>
        <v>1</v>
      </c>
      <c r="H48" s="9">
        <f t="shared" ca="1" si="16"/>
        <v>1</v>
      </c>
      <c r="I48" s="9">
        <f t="shared" ca="1" si="16"/>
        <v>1</v>
      </c>
      <c r="J48" s="118">
        <f t="shared" ca="1" si="16"/>
        <v>1</v>
      </c>
      <c r="K48" s="121">
        <f t="shared" ca="1" si="16"/>
        <v>1</v>
      </c>
      <c r="L48" s="121">
        <f t="shared" ca="1" si="16"/>
        <v>1</v>
      </c>
      <c r="M48" s="121">
        <f t="shared" ca="1" si="16"/>
        <v>1</v>
      </c>
      <c r="N48" s="119">
        <f t="shared" ca="1" si="16"/>
        <v>1</v>
      </c>
      <c r="S48" s="2">
        <f ca="1">SUM(OFFSET(C48,0,0,1,n))-n*B46</f>
        <v>0</v>
      </c>
    </row>
    <row r="49" spans="1:19" ht="30" customHeight="1" x14ac:dyDescent="0.25">
      <c r="A49" s="70" t="str">
        <f>CONCATENATE(B49,"-")</f>
        <v>8-</v>
      </c>
      <c r="B49" s="6">
        <f>B45+1</f>
        <v>8</v>
      </c>
      <c r="C49" s="153" t="str">
        <f ca="1">OFFSET(Params!B$32,B49,0,1,1)</f>
        <v xml:space="preserve">Gestion de l'équipe : </v>
      </c>
      <c r="D49" s="154"/>
      <c r="E49" s="158" t="str">
        <f ca="1">OFFSET(Params!C$32,B49,0,1,1)</f>
        <v>Contribuer à bien gérer l'équipe (encourager la rétroaction, régler les conflits, favoriser l'écoute, etc.)</v>
      </c>
      <c r="F49" s="158"/>
      <c r="G49" s="158"/>
      <c r="H49" s="158"/>
      <c r="I49" s="158"/>
      <c r="J49" s="158"/>
      <c r="K49" s="145"/>
      <c r="L49" s="145"/>
      <c r="M49" s="145"/>
      <c r="N49" s="159"/>
      <c r="S49" s="2"/>
    </row>
    <row r="50" spans="1:19" ht="15" customHeight="1" x14ac:dyDescent="0.25">
      <c r="A50" s="6"/>
      <c r="B50" s="6">
        <v>1</v>
      </c>
      <c r="C50" s="48"/>
      <c r="D50" s="52" t="s">
        <v>4</v>
      </c>
      <c r="E50" s="52" t="s">
        <v>4</v>
      </c>
      <c r="F50" s="52" t="s">
        <v>4</v>
      </c>
      <c r="G50" s="52" t="s">
        <v>4</v>
      </c>
      <c r="H50" s="52" t="s">
        <v>4</v>
      </c>
      <c r="I50" s="52" t="s">
        <v>4</v>
      </c>
      <c r="J50" s="52" t="s">
        <v>4</v>
      </c>
      <c r="K50" s="52" t="s">
        <v>4</v>
      </c>
      <c r="L50" s="52" t="s">
        <v>4</v>
      </c>
      <c r="M50" s="52" t="s">
        <v>4</v>
      </c>
      <c r="N50" s="52" t="s">
        <v>4</v>
      </c>
      <c r="O50" s="1">
        <f ca="1">COUNTIF(OFFSET($C50,0,0,1,n),O$18)</f>
        <v>7</v>
      </c>
      <c r="P50" s="1">
        <f ca="1">COUNTIF(OFFSET($C50,0,0,1,n),P$18)</f>
        <v>0</v>
      </c>
      <c r="Q50" s="1">
        <f ca="1">COUNTIF(OFFSET($C50,0,0,1,n),Q$18)</f>
        <v>0</v>
      </c>
    </row>
    <row r="51" spans="1:19" hidden="1" x14ac:dyDescent="0.25">
      <c r="A51" s="6"/>
      <c r="B51" s="6"/>
      <c r="C51" s="8">
        <f ca="1">IF(O50&lt;&gt;0,1,IF(AND(P50=0),2,IF(AND(Q50=0),0,1)))</f>
        <v>1</v>
      </c>
      <c r="D51" s="8">
        <f t="shared" ref="D51:N51" si="17">IF(D50="p",2,IF(D50="e",1,IF(D50="m",0)))</f>
        <v>1</v>
      </c>
      <c r="E51" s="8">
        <f t="shared" si="17"/>
        <v>1</v>
      </c>
      <c r="F51" s="8">
        <f t="shared" si="17"/>
        <v>1</v>
      </c>
      <c r="G51" s="8">
        <f t="shared" si="17"/>
        <v>1</v>
      </c>
      <c r="H51" s="8">
        <f t="shared" si="17"/>
        <v>1</v>
      </c>
      <c r="I51" s="8">
        <f t="shared" si="17"/>
        <v>1</v>
      </c>
      <c r="J51" s="8">
        <f t="shared" si="17"/>
        <v>1</v>
      </c>
      <c r="K51" s="8">
        <f t="shared" si="17"/>
        <v>1</v>
      </c>
      <c r="L51" s="8">
        <f t="shared" si="17"/>
        <v>1</v>
      </c>
      <c r="M51" s="8">
        <f t="shared" si="17"/>
        <v>1</v>
      </c>
      <c r="N51" s="8">
        <f t="shared" si="17"/>
        <v>1</v>
      </c>
      <c r="R51">
        <f ca="1">SUM(OFFSET($C51,0,0,1,n))</f>
        <v>8</v>
      </c>
    </row>
    <row r="52" spans="1:19" hidden="1" x14ac:dyDescent="0.25">
      <c r="A52" s="6"/>
      <c r="B52" s="6"/>
      <c r="C52" s="9">
        <f t="shared" ref="C52:N52" ca="1" si="18">+C51*n/$R51*$B50</f>
        <v>1</v>
      </c>
      <c r="D52" s="9">
        <f t="shared" ca="1" si="18"/>
        <v>1</v>
      </c>
      <c r="E52" s="9">
        <f t="shared" ca="1" si="18"/>
        <v>1</v>
      </c>
      <c r="F52" s="9">
        <f t="shared" ca="1" si="18"/>
        <v>1</v>
      </c>
      <c r="G52" s="9">
        <f t="shared" ca="1" si="18"/>
        <v>1</v>
      </c>
      <c r="H52" s="9">
        <f t="shared" ca="1" si="18"/>
        <v>1</v>
      </c>
      <c r="I52" s="9">
        <f t="shared" ca="1" si="18"/>
        <v>1</v>
      </c>
      <c r="J52" s="9">
        <f t="shared" ca="1" si="18"/>
        <v>1</v>
      </c>
      <c r="K52" s="9">
        <f t="shared" ca="1" si="18"/>
        <v>1</v>
      </c>
      <c r="L52" s="9">
        <f t="shared" ca="1" si="18"/>
        <v>1</v>
      </c>
      <c r="M52" s="9">
        <f t="shared" ca="1" si="18"/>
        <v>1</v>
      </c>
      <c r="N52" s="9">
        <f t="shared" ca="1" si="18"/>
        <v>1</v>
      </c>
      <c r="S52" s="2">
        <f ca="1">SUM(OFFSET(C52,0,0,1,n))-n*B50</f>
        <v>0</v>
      </c>
    </row>
    <row r="53" spans="1:19" hidden="1" x14ac:dyDescent="0.2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</row>
    <row r="54" spans="1:19" hidden="1" x14ac:dyDescent="0.25">
      <c r="A54" s="6" t="s">
        <v>5</v>
      </c>
      <c r="B54" s="6"/>
      <c r="C54" s="10">
        <f ca="1">+(C24+C28+C32+C36+C40+C44+C48+C52)/Ptot</f>
        <v>1</v>
      </c>
      <c r="D54" s="10">
        <f t="shared" ref="D54:J54" ca="1" si="19">+(D24+D28+D32+D36+D40+D44+D48+D52)/Ptot</f>
        <v>1</v>
      </c>
      <c r="E54" s="10">
        <f t="shared" ca="1" si="19"/>
        <v>1</v>
      </c>
      <c r="F54" s="10">
        <f t="shared" ca="1" si="19"/>
        <v>1</v>
      </c>
      <c r="G54" s="10">
        <f t="shared" ca="1" si="19"/>
        <v>1</v>
      </c>
      <c r="H54" s="10">
        <f t="shared" ca="1" si="19"/>
        <v>1</v>
      </c>
      <c r="I54" s="10">
        <f t="shared" ca="1" si="19"/>
        <v>1</v>
      </c>
      <c r="J54" s="10">
        <f t="shared" ca="1" si="19"/>
        <v>1</v>
      </c>
      <c r="K54" s="10">
        <f ca="1">+(K24+K28+K32+K36+K40+K44+K48+K52)/Ptot</f>
        <v>1</v>
      </c>
      <c r="L54" s="10">
        <f ca="1">+(L24+L28+L32+L36+L40+L44+L48+L52)/Ptot</f>
        <v>1</v>
      </c>
      <c r="M54" s="10">
        <f ca="1">+(M24+M28+M32+M36+M40+M44+M48+M52)/Ptot</f>
        <v>1</v>
      </c>
      <c r="N54" s="10">
        <f ca="1">+(N24+N28+N32+N36+N40+N44+N48+N52)/Ptot</f>
        <v>1</v>
      </c>
      <c r="P54" s="3"/>
    </row>
    <row r="55" spans="1:19" hidden="1" x14ac:dyDescent="0.25">
      <c r="B55" s="6"/>
      <c r="C55" s="13">
        <f t="shared" ref="C55:N55" ca="1" si="20">+m*C54+b</f>
        <v>1</v>
      </c>
      <c r="D55" s="13">
        <f t="shared" ca="1" si="20"/>
        <v>1</v>
      </c>
      <c r="E55" s="13">
        <f t="shared" ca="1" si="20"/>
        <v>1</v>
      </c>
      <c r="F55" s="13">
        <f t="shared" ca="1" si="20"/>
        <v>1</v>
      </c>
      <c r="G55" s="13">
        <f t="shared" ca="1" si="20"/>
        <v>1</v>
      </c>
      <c r="H55" s="13">
        <f t="shared" ca="1" si="20"/>
        <v>1</v>
      </c>
      <c r="I55" s="13">
        <f t="shared" ca="1" si="20"/>
        <v>1</v>
      </c>
      <c r="J55" s="13">
        <f t="shared" ca="1" si="20"/>
        <v>1</v>
      </c>
      <c r="K55" s="13">
        <f t="shared" ca="1" si="20"/>
        <v>1</v>
      </c>
      <c r="L55" s="13">
        <f t="shared" ca="1" si="20"/>
        <v>1</v>
      </c>
      <c r="M55" s="13">
        <f t="shared" ca="1" si="20"/>
        <v>1</v>
      </c>
      <c r="N55" s="13">
        <f t="shared" ca="1" si="20"/>
        <v>1</v>
      </c>
      <c r="P55" s="3"/>
    </row>
    <row r="56" spans="1:19" ht="26.4" x14ac:dyDescent="0.25">
      <c r="A56" s="11" t="s">
        <v>15</v>
      </c>
      <c r="C56" s="12">
        <f t="shared" ref="C56:H56" ca="1" si="21">IF(C55&gt;1.1,1.1,C55)</f>
        <v>1</v>
      </c>
      <c r="D56" s="12">
        <f t="shared" ca="1" si="21"/>
        <v>1</v>
      </c>
      <c r="E56" s="12">
        <f t="shared" ca="1" si="21"/>
        <v>1</v>
      </c>
      <c r="F56" s="12">
        <f t="shared" ca="1" si="21"/>
        <v>1</v>
      </c>
      <c r="G56" s="12">
        <f t="shared" ca="1" si="21"/>
        <v>1</v>
      </c>
      <c r="H56" s="12">
        <f t="shared" ca="1" si="21"/>
        <v>1</v>
      </c>
      <c r="I56" s="12">
        <f t="shared" ref="I56:N56" ca="1" si="22">IF(I55&gt;1.1,1.1,I55)</f>
        <v>1</v>
      </c>
      <c r="J56" s="12">
        <f t="shared" ca="1" si="22"/>
        <v>1</v>
      </c>
      <c r="K56" s="12">
        <f t="shared" ca="1" si="22"/>
        <v>1</v>
      </c>
      <c r="L56" s="12">
        <f t="shared" ca="1" si="22"/>
        <v>1</v>
      </c>
      <c r="M56" s="12">
        <f t="shared" ca="1" si="22"/>
        <v>1</v>
      </c>
      <c r="N56" s="12">
        <f t="shared" ca="1" si="22"/>
        <v>1</v>
      </c>
    </row>
    <row r="57" spans="1:19" hidden="1" x14ac:dyDescent="0.25">
      <c r="A57" s="11"/>
      <c r="C57" s="12">
        <f ca="1">OFFSET($B$56,0,C16,1,1)</f>
        <v>1</v>
      </c>
      <c r="D57" s="12">
        <f t="shared" ref="D57:N57" ca="1" si="23">OFFSET($B$56,0,D16,1,1)</f>
        <v>1</v>
      </c>
      <c r="E57" s="12">
        <f t="shared" ca="1" si="23"/>
        <v>1</v>
      </c>
      <c r="F57" s="12">
        <f t="shared" ca="1" si="23"/>
        <v>1</v>
      </c>
      <c r="G57" s="12">
        <f t="shared" ca="1" si="23"/>
        <v>1</v>
      </c>
      <c r="H57" s="12">
        <f t="shared" ca="1" si="23"/>
        <v>1</v>
      </c>
      <c r="I57" s="12">
        <f t="shared" ca="1" si="23"/>
        <v>1</v>
      </c>
      <c r="J57" s="12">
        <f t="shared" ca="1" si="23"/>
        <v>1</v>
      </c>
      <c r="K57" s="12">
        <f t="shared" ca="1" si="23"/>
        <v>1</v>
      </c>
      <c r="L57" s="12"/>
      <c r="M57" s="12"/>
      <c r="N57" s="12">
        <f t="shared" ca="1" si="23"/>
        <v>1</v>
      </c>
    </row>
    <row r="58" spans="1:19" ht="30" customHeight="1" x14ac:dyDescent="0.25">
      <c r="A58" s="157" t="s">
        <v>0</v>
      </c>
      <c r="B58" s="157"/>
      <c r="C58" s="157"/>
      <c r="D58" s="157"/>
      <c r="E58" s="157"/>
      <c r="F58" s="157"/>
      <c r="G58" s="157"/>
      <c r="H58" s="157"/>
      <c r="I58" s="157"/>
      <c r="J58" s="157"/>
      <c r="K58" s="157"/>
      <c r="L58" s="157"/>
      <c r="M58" s="157"/>
      <c r="N58" s="157"/>
      <c r="Q58" s="129"/>
    </row>
    <row r="59" spans="1:19" ht="200.1" customHeight="1" x14ac:dyDescent="0.25">
      <c r="A59" s="167"/>
      <c r="B59" s="167"/>
      <c r="C59" s="167"/>
      <c r="D59" s="167"/>
      <c r="E59" s="167"/>
      <c r="F59" s="167"/>
      <c r="G59" s="167"/>
      <c r="H59" s="167"/>
      <c r="I59" s="167"/>
      <c r="J59" s="167"/>
      <c r="K59" s="112"/>
      <c r="L59" s="112"/>
      <c r="M59" s="112"/>
      <c r="N59" s="112"/>
    </row>
    <row r="61" spans="1:19" ht="30" customHeight="1" x14ac:dyDescent="0.25">
      <c r="A61" s="157" t="s">
        <v>1</v>
      </c>
      <c r="B61" s="157"/>
      <c r="C61" s="157"/>
      <c r="D61" s="157"/>
      <c r="E61" s="157"/>
      <c r="F61" s="157"/>
      <c r="G61" s="157"/>
      <c r="H61" s="157"/>
      <c r="I61" s="157"/>
      <c r="J61" s="157"/>
      <c r="K61" s="157"/>
      <c r="L61" s="157"/>
      <c r="M61" s="157"/>
      <c r="N61" s="157"/>
    </row>
    <row r="62" spans="1:19" ht="99.75" customHeight="1" x14ac:dyDescent="0.25">
      <c r="A62" s="167"/>
      <c r="B62" s="167"/>
      <c r="C62" s="167"/>
      <c r="D62" s="167"/>
      <c r="E62" s="167"/>
      <c r="F62" s="167"/>
      <c r="G62" s="167"/>
      <c r="H62" s="167"/>
      <c r="I62" s="167"/>
      <c r="J62" s="167"/>
      <c r="K62" s="112"/>
      <c r="L62" s="112"/>
      <c r="M62" s="112"/>
      <c r="N62" s="112"/>
    </row>
  </sheetData>
  <protectedRanges>
    <protectedRange sqref="A62" name="Plage3_3"/>
    <protectedRange sqref="A59" name="Plage2_3"/>
    <protectedRange sqref="D42:N42 D46:N46 D50:N50 D38:N38 D34:N34 D30:N30 D26:N26 D22:N22" name="Réponses_3"/>
  </protectedRanges>
  <mergeCells count="32">
    <mergeCell ref="A1:J1"/>
    <mergeCell ref="A4:F4"/>
    <mergeCell ref="G4:J4"/>
    <mergeCell ref="A5:F5"/>
    <mergeCell ref="E8:G8"/>
    <mergeCell ref="H8:J8"/>
    <mergeCell ref="C10:J10"/>
    <mergeCell ref="C11:J11"/>
    <mergeCell ref="C12:J12"/>
    <mergeCell ref="C13:J13"/>
    <mergeCell ref="C14:J14"/>
    <mergeCell ref="C15:J15"/>
    <mergeCell ref="C21:D21"/>
    <mergeCell ref="E21:N21"/>
    <mergeCell ref="C25:D25"/>
    <mergeCell ref="E25:N25"/>
    <mergeCell ref="C29:D29"/>
    <mergeCell ref="E29:N29"/>
    <mergeCell ref="C33:D33"/>
    <mergeCell ref="E33:N33"/>
    <mergeCell ref="C37:D37"/>
    <mergeCell ref="E37:N37"/>
    <mergeCell ref="C41:D41"/>
    <mergeCell ref="E41:N41"/>
    <mergeCell ref="A61:N61"/>
    <mergeCell ref="A62:J62"/>
    <mergeCell ref="C45:D45"/>
    <mergeCell ref="E45:N45"/>
    <mergeCell ref="C49:D49"/>
    <mergeCell ref="E49:N49"/>
    <mergeCell ref="A58:N58"/>
    <mergeCell ref="A59:J59"/>
  </mergeCells>
  <pageMargins left="0.62" right="0.63" top="0.48" bottom="0.49" header="0.4" footer="0.41"/>
  <pageSetup orientation="portrait" r:id="rId1"/>
  <headerFooter alignWithMargins="0"/>
  <rowBreaks count="1" manualBreakCount="1">
    <brk id="56" max="16383" man="1"/>
  </row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2:T20"/>
  <sheetViews>
    <sheetView topLeftCell="B1" workbookViewId="0">
      <selection activeCell="Q6" sqref="Q6"/>
    </sheetView>
  </sheetViews>
  <sheetFormatPr baseColWidth="10" defaultColWidth="11.44140625" defaultRowHeight="13.2" x14ac:dyDescent="0.25"/>
  <cols>
    <col min="1" max="1" width="11.44140625" hidden="1" customWidth="1"/>
    <col min="2" max="2" width="25.6640625" customWidth="1"/>
    <col min="3" max="3" width="20.6640625" customWidth="1"/>
    <col min="4" max="15" width="6.6640625" style="1" customWidth="1"/>
    <col min="16" max="17" width="9.109375" customWidth="1"/>
    <col min="18" max="19" width="11.44140625" hidden="1" customWidth="1"/>
    <col min="20" max="20" width="9.109375" hidden="1" customWidth="1"/>
  </cols>
  <sheetData>
    <row r="2" spans="1:20" ht="24.9" customHeight="1" x14ac:dyDescent="0.25">
      <c r="B2" s="178" t="s">
        <v>77</v>
      </c>
      <c r="C2" s="178"/>
      <c r="D2" s="178"/>
      <c r="E2" s="178"/>
      <c r="F2" s="178"/>
      <c r="G2" s="178"/>
      <c r="H2" s="178"/>
      <c r="I2" s="178"/>
      <c r="J2" s="178"/>
      <c r="K2" s="178"/>
      <c r="L2" s="113"/>
      <c r="M2" s="113"/>
      <c r="N2" s="113"/>
      <c r="O2" s="113"/>
    </row>
    <row r="3" spans="1:20" hidden="1" x14ac:dyDescent="0.25">
      <c r="B3">
        <f ca="1">Params!B11</f>
        <v>8</v>
      </c>
    </row>
    <row r="4" spans="1:20" hidden="1" x14ac:dyDescent="0.25">
      <c r="D4" s="1">
        <v>1</v>
      </c>
      <c r="E4" s="1">
        <f>D4+1</f>
        <v>2</v>
      </c>
      <c r="F4" s="1">
        <f t="shared" ref="F4:L4" si="0">E4+1</f>
        <v>3</v>
      </c>
      <c r="G4" s="1">
        <f t="shared" si="0"/>
        <v>4</v>
      </c>
      <c r="H4" s="1">
        <f t="shared" si="0"/>
        <v>5</v>
      </c>
      <c r="I4" s="1">
        <f t="shared" si="0"/>
        <v>6</v>
      </c>
      <c r="J4" s="1">
        <f t="shared" si="0"/>
        <v>7</v>
      </c>
      <c r="K4" s="1">
        <f t="shared" si="0"/>
        <v>8</v>
      </c>
      <c r="L4" s="1">
        <f t="shared" si="0"/>
        <v>9</v>
      </c>
      <c r="M4" s="1">
        <f>L4+1</f>
        <v>10</v>
      </c>
      <c r="N4" s="1">
        <f>M4+1</f>
        <v>11</v>
      </c>
      <c r="O4" s="1">
        <f>N4+1</f>
        <v>12</v>
      </c>
    </row>
    <row r="5" spans="1:20" ht="13.8" thickBot="1" x14ac:dyDescent="0.3"/>
    <row r="6" spans="1:20" ht="150" customHeight="1" x14ac:dyDescent="0.25">
      <c r="B6" s="81"/>
      <c r="C6" s="85" t="s">
        <v>2</v>
      </c>
      <c r="D6" s="179" t="str">
        <f ca="1">CONCATENATE(" ",OFFSET(Résultats!$B$3,Compilation!D4,0,1,1),"  ",OFFSET(Résultats!$C$3,Compilation!D4,0,1,1))</f>
        <v xml:space="preserve">  Luis Felipe  Anillo</v>
      </c>
      <c r="E6" s="172" t="str">
        <f ca="1">CONCATENATE(" ",OFFSET(Résultats!$B$3,Compilation!E4,0,1,1),"  ",OFFSET(Résultats!$C$3,Compilation!E4,0,1,1))</f>
        <v xml:space="preserve">  Louis-Philippe  Bardier</v>
      </c>
      <c r="F6" s="172" t="str">
        <f ca="1">CONCATENATE(" ",OFFSET(Résultats!$B$3,Compilation!F4,0,1,1),"  ",OFFSET(Résultats!$C$3,Compilation!F4,0,1,1))</f>
        <v xml:space="preserve">  Frédéric  Berthelot</v>
      </c>
      <c r="G6" s="172" t="str">
        <f ca="1">CONCATENATE(" ",OFFSET(Résultats!$B$3,Compilation!G4,0,1,1),"  ",OFFSET(Résultats!$C$3,Compilation!G4,0,1,1))</f>
        <v xml:space="preserve">  Jean-Nicolas  Crête</v>
      </c>
      <c r="H6" s="172" t="str">
        <f ca="1">CONCATENATE(" ",OFFSET(Résultats!$B$3,Compilation!H4,0,1,1),"  ",OFFSET(Résultats!$C$3,Compilation!H4,0,1,1))</f>
        <v xml:space="preserve">  Alexandre  Girard</v>
      </c>
      <c r="I6" s="172" t="str">
        <f ca="1">CONCATENATE(" ",OFFSET(Résultats!$B$3,Compilation!I4,0,1,1),"  ",OFFSET(Résultats!$C$3,Compilation!I4,0,1,1))</f>
        <v xml:space="preserve">  Alexandre  Guay</v>
      </c>
      <c r="J6" s="172" t="str">
        <f ca="1">CONCATENATE(" ",OFFSET(Résultats!$B$3,Compilation!J4,0,1,1),"  ",OFFSET(Résultats!$C$3,Compilation!J4,0,1,1))</f>
        <v xml:space="preserve">  Gabriel  Guilmain</v>
      </c>
      <c r="K6" s="181" t="str">
        <f ca="1">CONCATENATE(" ",OFFSET(Résultats!$B$3,Compilation!K4,0,1,1),"  ",OFFSET(Résultats!$C$3,Compilation!K4,0,1,1))</f>
        <v xml:space="preserve">  Alexandre  Thibeault</v>
      </c>
      <c r="L6" s="170" t="str">
        <f ca="1">CONCATENATE(" ",OFFSET(Résultats!$B$3,Compilation!L4,0,1,1),"  ",OFFSET(Résultats!$C$3,Compilation!L4,0,1,1))</f>
        <v xml:space="preserve">   </v>
      </c>
      <c r="M6" s="170" t="str">
        <f ca="1">CONCATENATE(" ",OFFSET(Résultats!$B$3,Compilation!M4,0,1,1),"  ",OFFSET(Résultats!$C$3,Compilation!M4,0,1,1))</f>
        <v xml:space="preserve">   </v>
      </c>
      <c r="N6" s="170" t="str">
        <f ca="1">CONCATENATE(" ",OFFSET(Résultats!$B$3,Compilation!N4,0,1,1),"  ",OFFSET(Résultats!$C$3,Compilation!N4,0,1,1))</f>
        <v xml:space="preserve">   </v>
      </c>
      <c r="O6" s="174" t="str">
        <f ca="1">CONCATENATE(" ",OFFSET(Résultats!$B$3,Compilation!O4,0,1,1),"  ",OFFSET(Résultats!$C$3,Compilation!O4,0,1,1))</f>
        <v xml:space="preserve">   </v>
      </c>
      <c r="Q6" s="139" t="s">
        <v>79</v>
      </c>
    </row>
    <row r="7" spans="1:20" ht="24.9" customHeight="1" thickBot="1" x14ac:dyDescent="0.3">
      <c r="B7" s="87" t="s">
        <v>78</v>
      </c>
      <c r="C7" s="86"/>
      <c r="D7" s="180"/>
      <c r="E7" s="173"/>
      <c r="F7" s="173"/>
      <c r="G7" s="173"/>
      <c r="H7" s="173"/>
      <c r="I7" s="173"/>
      <c r="J7" s="173"/>
      <c r="K7" s="182"/>
      <c r="L7" s="171"/>
      <c r="M7" s="171"/>
      <c r="N7" s="171"/>
      <c r="O7" s="175"/>
    </row>
    <row r="8" spans="1:20" s="6" customFormat="1" ht="24.9" customHeight="1" thickBot="1" x14ac:dyDescent="0.3">
      <c r="A8" s="6">
        <v>1</v>
      </c>
      <c r="B8" s="183" t="str">
        <f ca="1">CONCATENATE(OFFSET(Résultats!$B$3,Compilation!A8,0,1,1),"  ",OFFSET(Résultats!$C$3,Compilation!A8,0,1,1))</f>
        <v xml:space="preserve"> Luis Felipe  Anillo</v>
      </c>
      <c r="C8" s="184"/>
      <c r="D8" s="98">
        <f ca="1">IF(D$4&lt;=n,IF($A8&lt;=n,OFFSET(INDIRECT($R8),0,HLOOKUP(D$4,INDIRECT($S8):INDIRECT($T8),2,FALSE),1,1),""),"")</f>
        <v>0.99027777777777781</v>
      </c>
      <c r="E8" s="96">
        <f ca="1">IF(E$4&lt;=n,IF($A8&lt;=n,OFFSET(INDIRECT($R8),0,HLOOKUP(E$4,INDIRECT($S8):INDIRECT($T8),2,FALSE),1,1),""),"")</f>
        <v>0.99027777777777781</v>
      </c>
      <c r="F8" s="96">
        <f ca="1">IF(F$4&lt;=n,IF($A8&lt;=n,OFFSET(INDIRECT($R8),0,HLOOKUP(F$4,INDIRECT($S8):INDIRECT($T8),2,FALSE),1,1),""),"")</f>
        <v>0.99027777777777781</v>
      </c>
      <c r="G8" s="96">
        <f ca="1">IF(G$4&lt;=n,IF($A8&lt;=n,OFFSET(INDIRECT($R8),0,HLOOKUP(G$4,INDIRECT($S8):INDIRECT($T8),2,FALSE),1,1),""),"")</f>
        <v>0.99027777777777781</v>
      </c>
      <c r="H8" s="96">
        <f ca="1">IF(H$4&lt;=n,IF($A8&lt;=n,OFFSET(INDIRECT($R8),0,HLOOKUP(H$4,INDIRECT($S8):INDIRECT($T8),2,FALSE),1,1),""),"")</f>
        <v>0.99861111111111112</v>
      </c>
      <c r="I8" s="96">
        <f ca="1">IF(I$4&lt;=n,IF($A8&lt;=n,OFFSET(INDIRECT($R8),0,HLOOKUP(I$4,INDIRECT($S8):INDIRECT($T8),2,FALSE),1,1),""),"")</f>
        <v>0.99861111111111112</v>
      </c>
      <c r="J8" s="96">
        <f ca="1">IF(J$4&lt;=n,IF($A8&lt;=n,OFFSET(INDIRECT($R8),0,HLOOKUP(J$4,INDIRECT($S8):INDIRECT($T8),2,FALSE),1,1),""),"")</f>
        <v>1.0319444444444446</v>
      </c>
      <c r="K8" s="96">
        <f ca="1">IF(K$4&lt;=n,IF($A8&lt;=n,OFFSET(INDIRECT($R8),0,HLOOKUP(K$4,INDIRECT($S8):INDIRECT($T8),2,FALSE),1,1),""),"")</f>
        <v>1.0097222222222222</v>
      </c>
      <c r="L8" s="96" t="str">
        <f ca="1">IF(L$4&lt;=n,IF($A8&lt;=n,OFFSET(INDIRECT($R8),0,HLOOKUP(L$4,INDIRECT($S8):INDIRECT($T8),2,FALSE),1,1),""),"")</f>
        <v/>
      </c>
      <c r="M8" s="96" t="str">
        <f ca="1">IF(M$4&lt;=n,IF($A8&lt;=n,OFFSET(INDIRECT($R8),0,HLOOKUP(M$4,INDIRECT($S8):INDIRECT($T8),2,FALSE),1,1),""),"")</f>
        <v/>
      </c>
      <c r="N8" s="96" t="str">
        <f ca="1">IF(N$4&lt;=n,IF($A8&lt;=n,OFFSET(INDIRECT($R8),0,HLOOKUP(N$4,INDIRECT($S8):INDIRECT($T8),2,FALSE),1,1),""),"")</f>
        <v/>
      </c>
      <c r="O8" s="96" t="str">
        <f ca="1">IF(O$4&lt;=n,IF($A8&lt;=n,OFFSET(INDIRECT($R8),0,HLOOKUP(O$4,INDIRECT($S8):INDIRECT($T8),2,FALSE),1,1),""),"")</f>
        <v/>
      </c>
      <c r="R8" s="6" t="str">
        <f>CONCATENATE("'",A8,"'!B56")</f>
        <v>'1'!B56</v>
      </c>
      <c r="S8" s="6" t="str">
        <f>CONCATENATE("'",A8,"'!B16")</f>
        <v>'1'!B16</v>
      </c>
      <c r="T8" s="6" t="str">
        <f t="shared" ref="T8:T19" si="1">CONCATENATE("'",A8,"'!N17")</f>
        <v>'1'!N17</v>
      </c>
    </row>
    <row r="9" spans="1:20" s="6" customFormat="1" ht="24.9" customHeight="1" thickBot="1" x14ac:dyDescent="0.3">
      <c r="A9" s="6">
        <f>A8+1</f>
        <v>2</v>
      </c>
      <c r="B9" s="168" t="str">
        <f ca="1">CONCATENATE(OFFSET(Résultats!$B$3,Compilation!A9,0,1,1),"  ",OFFSET(Résultats!$C$3,Compilation!A9,0,1,1))</f>
        <v xml:space="preserve"> Louis-Philippe  Bardier</v>
      </c>
      <c r="C9" s="169"/>
      <c r="D9" s="97">
        <f ca="1">IF(D$4&lt;=n,IF($A9&lt;=n,OFFSET(INDIRECT($R9),0,HLOOKUP(D$4,INDIRECT($S9):INDIRECT($T9),2,FALSE),1,1),""),"")</f>
        <v>0.99722222222222223</v>
      </c>
      <c r="E9" s="80">
        <f ca="1">IF(E$4&lt;=n,IF($A9&lt;=n,OFFSET(INDIRECT($R9),0,HLOOKUP(E$4,INDIRECT($S9):INDIRECT($T9),2,FALSE),1,1),""),"")</f>
        <v>0.99722222222222223</v>
      </c>
      <c r="F9" s="82">
        <f ca="1">IF(F$4&lt;=n,IF($A9&lt;=n,OFFSET(INDIRECT($R9),0,HLOOKUP(F$4,INDIRECT($S9):INDIRECT($T9),2,FALSE),1,1),""),"")</f>
        <v>0.99722222222222223</v>
      </c>
      <c r="G9" s="82">
        <f ca="1">IF(G$4&lt;=n,IF($A9&lt;=n,OFFSET(INDIRECT($R9),0,HLOOKUP(G$4,INDIRECT($S9):INDIRECT($T9),2,FALSE),1,1),""),"")</f>
        <v>0.98611111111111116</v>
      </c>
      <c r="H9" s="82">
        <f ca="1">IF(H$4&lt;=n,IF($A9&lt;=n,OFFSET(INDIRECT($R9),0,HLOOKUP(H$4,INDIRECT($S9):INDIRECT($T9),2,FALSE),1,1),""),"")</f>
        <v>0.99722222222222223</v>
      </c>
      <c r="I9" s="82">
        <f ca="1">IF(I$4&lt;=n,IF($A9&lt;=n,OFFSET(INDIRECT($R9),0,HLOOKUP(I$4,INDIRECT($S9):INDIRECT($T9),2,FALSE),1,1),""),"")</f>
        <v>1.0083333333333333</v>
      </c>
      <c r="J9" s="82">
        <f ca="1">IF(J$4&lt;=n,IF($A9&lt;=n,OFFSET(INDIRECT($R9),0,HLOOKUP(J$4,INDIRECT($S9):INDIRECT($T9),2,FALSE),1,1),""),"")</f>
        <v>1.0194444444444444</v>
      </c>
      <c r="K9" s="82">
        <f ca="1">IF(K$4&lt;=n,IF($A9&lt;=n,OFFSET(INDIRECT($R9),0,HLOOKUP(K$4,INDIRECT($S9):INDIRECT($T9),2,FALSE),1,1),""),"")</f>
        <v>0.99722222222222223</v>
      </c>
      <c r="L9" s="82" t="str">
        <f ca="1">IF(L$4&lt;=n,IF($A9&lt;=n,OFFSET(INDIRECT($R9),0,HLOOKUP(L$4,INDIRECT($S9):INDIRECT($T9),2,FALSE),1,1),""),"")</f>
        <v/>
      </c>
      <c r="M9" s="96" t="str">
        <f ca="1">IF(M$4&lt;=n,IF($A9&lt;=n,OFFSET(INDIRECT($R9),0,HLOOKUP(M$4,INDIRECT($S9):INDIRECT($T9),2,FALSE),1,1),""),"")</f>
        <v/>
      </c>
      <c r="N9" s="96" t="str">
        <f ca="1">IF(N$4&lt;=n,IF($A9&lt;=n,OFFSET(INDIRECT($R9),0,HLOOKUP(N$4,INDIRECT($S9):INDIRECT($T9),2,FALSE),1,1),""),"")</f>
        <v/>
      </c>
      <c r="O9" s="83" t="str">
        <f ca="1">IF(O$4&lt;=n,IF($A9&lt;=n,OFFSET(INDIRECT($R9),0,HLOOKUP(O$4,INDIRECT($S9):INDIRECT($T9),2,FALSE),1,1),""),"")</f>
        <v/>
      </c>
      <c r="R9" s="6" t="str">
        <f t="shared" ref="R9:R18" si="2">CONCATENATE("'",A9,"'!B56")</f>
        <v>'2'!B56</v>
      </c>
      <c r="S9" s="6" t="str">
        <f t="shared" ref="S9:S16" si="3">CONCATENATE("'",A9,"'!B16")</f>
        <v>'2'!B16</v>
      </c>
      <c r="T9" s="6" t="str">
        <f t="shared" si="1"/>
        <v>'2'!N17</v>
      </c>
    </row>
    <row r="10" spans="1:20" s="6" customFormat="1" ht="24.9" customHeight="1" thickBot="1" x14ac:dyDescent="0.3">
      <c r="A10" s="6">
        <f t="shared" ref="A10:A19" si="4">A9+1</f>
        <v>3</v>
      </c>
      <c r="B10" s="168" t="str">
        <f ca="1">CONCATENATE(OFFSET(Résultats!$B$3,Compilation!A10,0,1,1),"  ",OFFSET(Résultats!$C$3,Compilation!A10,0,1,1))</f>
        <v xml:space="preserve"> Frédéric  Berthelot</v>
      </c>
      <c r="C10" s="169"/>
      <c r="D10" s="97">
        <f ca="1">IF(D$4&lt;=n,IF($A10&lt;=n,OFFSET(INDIRECT($R10),0,HLOOKUP(D$4,INDIRECT($S10):INDIRECT($T10),2,FALSE),1,1),""),"")</f>
        <v>0.99068181818181822</v>
      </c>
      <c r="E10" s="82">
        <f ca="1">IF(E$4&lt;=n,IF($A10&lt;=n,OFFSET(INDIRECT($R10),0,HLOOKUP(E$4,INDIRECT($S10):INDIRECT($T10),2,FALSE),1,1),""),"")</f>
        <v>0.99068181818181822</v>
      </c>
      <c r="F10" s="80">
        <f ca="1">IF(F$4&lt;=n,IF($A10&lt;=n,OFFSET(INDIRECT($R10),0,HLOOKUP(F$4,INDIRECT($S10):INDIRECT($T10),2,FALSE),1,1),""),"")</f>
        <v>0.99068181818181822</v>
      </c>
      <c r="G10" s="82">
        <f ca="1">IF(G$4&lt;=n,IF($A10&lt;=n,OFFSET(INDIRECT($R10),0,HLOOKUP(G$4,INDIRECT($S10):INDIRECT($T10),2,FALSE),1,1),""),"")</f>
        <v>0.99068181818181822</v>
      </c>
      <c r="H10" s="82">
        <f ca="1">IF(H$4&lt;=n,IF($A10&lt;=n,OFFSET(INDIRECT($R10),0,HLOOKUP(H$4,INDIRECT($S10):INDIRECT($T10),2,FALSE),1,1),""),"")</f>
        <v>1.0188636363636363</v>
      </c>
      <c r="I10" s="82">
        <f ca="1">IF(I$4&lt;=n,IF($A10&lt;=n,OFFSET(INDIRECT($R10),0,HLOOKUP(I$4,INDIRECT($S10):INDIRECT($T10),2,FALSE),1,1),""),"")</f>
        <v>1.0188636363636363</v>
      </c>
      <c r="J10" s="82">
        <f ca="1">IF(J$4&lt;=n,IF($A10&lt;=n,OFFSET(INDIRECT($R10),0,HLOOKUP(J$4,INDIRECT($S10):INDIRECT($T10),2,FALSE),1,1),""),"")</f>
        <v>1.0088636363636363</v>
      </c>
      <c r="K10" s="82">
        <f ca="1">IF(K$4&lt;=n,IF($A10&lt;=n,OFFSET(INDIRECT($R10),0,HLOOKUP(K$4,INDIRECT($S10):INDIRECT($T10),2,FALSE),1,1),""),"")</f>
        <v>0.99068181818181822</v>
      </c>
      <c r="L10" s="82" t="str">
        <f ca="1">IF(L$4&lt;=n,IF($A10&lt;=n,OFFSET(INDIRECT($R10),0,HLOOKUP(L$4,INDIRECT($S10):INDIRECT($T10),2,FALSE),1,1),""),"")</f>
        <v/>
      </c>
      <c r="M10" s="96" t="str">
        <f ca="1">IF(M$4&lt;=n,IF($A10&lt;=n,OFFSET(INDIRECT($R10),0,HLOOKUP(M$4,INDIRECT($S10):INDIRECT($T10),2,FALSE),1,1),""),"")</f>
        <v/>
      </c>
      <c r="N10" s="96" t="str">
        <f ca="1">IF(N$4&lt;=n,IF($A10&lt;=n,OFFSET(INDIRECT($R10),0,HLOOKUP(N$4,INDIRECT($S10):INDIRECT($T10),2,FALSE),1,1),""),"")</f>
        <v/>
      </c>
      <c r="O10" s="83" t="str">
        <f ca="1">IF(O$4&lt;=n,IF($A10&lt;=n,OFFSET(INDIRECT($R10),0,HLOOKUP(O$4,INDIRECT($S10):INDIRECT($T10),2,FALSE),1,1),""),"")</f>
        <v/>
      </c>
      <c r="R10" s="6" t="str">
        <f t="shared" si="2"/>
        <v>'3'!B56</v>
      </c>
      <c r="S10" s="6" t="str">
        <f t="shared" si="3"/>
        <v>'3'!B16</v>
      </c>
      <c r="T10" s="6" t="str">
        <f t="shared" si="1"/>
        <v>'3'!N17</v>
      </c>
    </row>
    <row r="11" spans="1:20" s="6" customFormat="1" ht="24.9" customHeight="1" thickBot="1" x14ac:dyDescent="0.3">
      <c r="A11" s="6">
        <f t="shared" si="4"/>
        <v>4</v>
      </c>
      <c r="B11" s="168" t="str">
        <f ca="1">CONCATENATE(OFFSET(Résultats!$B$3,Compilation!A11,0,1,1),"  ",OFFSET(Résultats!$C$3,Compilation!A11,0,1,1))</f>
        <v xml:space="preserve"> Jean-Nicolas  Crête</v>
      </c>
      <c r="C11" s="169"/>
      <c r="D11" s="97">
        <f ca="1">IF(D$4&lt;=n,IF($A11&lt;=n,OFFSET(INDIRECT($R11),0,HLOOKUP(D$4,INDIRECT($S11):INDIRECT($T11),2,FALSE),1,1),""),"")</f>
        <v>1.0051190476190477</v>
      </c>
      <c r="E11" s="82">
        <f ca="1">IF(E$4&lt;=n,IF($A11&lt;=n,OFFSET(INDIRECT($R11),0,HLOOKUP(E$4,INDIRECT($S11):INDIRECT($T11),2,FALSE),1,1),""),"")</f>
        <v>0.99511904761904768</v>
      </c>
      <c r="F11" s="82">
        <f ca="1">IF(F$4&lt;=n,IF($A11&lt;=n,OFFSET(INDIRECT($R11),0,HLOOKUP(F$4,INDIRECT($S11):INDIRECT($T11),2,FALSE),1,1),""),"")</f>
        <v>0.96833333333333338</v>
      </c>
      <c r="G11" s="80">
        <f ca="1">IF(G$4&lt;=n,IF($A11&lt;=n,OFFSET(INDIRECT($R11),0,HLOOKUP(G$4,INDIRECT($S11):INDIRECT($T11),2,FALSE),1,1),""),"")</f>
        <v>0.99511904761904768</v>
      </c>
      <c r="H11" s="82">
        <f ca="1">IF(H$4&lt;=n,IF($A11&lt;=n,OFFSET(INDIRECT($R11),0,HLOOKUP(H$4,INDIRECT($S11):INDIRECT($T11),2,FALSE),1,1),""),"")</f>
        <v>0.99511904761904768</v>
      </c>
      <c r="I11" s="82">
        <f ca="1">IF(I$4&lt;=n,IF($A11&lt;=n,OFFSET(INDIRECT($R11),0,HLOOKUP(I$4,INDIRECT($S11):INDIRECT($T11),2,FALSE),1,1),""),"")</f>
        <v>0.99511904761904768</v>
      </c>
      <c r="J11" s="82">
        <f ca="1">IF(J$4&lt;=n,IF($A11&lt;=n,OFFSET(INDIRECT($R11),0,HLOOKUP(J$4,INDIRECT($S11):INDIRECT($T11),2,FALSE),1,1),""),"")</f>
        <v>1.0509523809523809</v>
      </c>
      <c r="K11" s="82">
        <f ca="1">IF(K$4&lt;=n,IF($A11&lt;=n,OFFSET(INDIRECT($R11),0,HLOOKUP(K$4,INDIRECT($S11):INDIRECT($T11),2,FALSE),1,1),""),"")</f>
        <v>0.99511904761904768</v>
      </c>
      <c r="L11" s="82" t="str">
        <f ca="1">IF(L$4&lt;=n,IF($A11&lt;=n,OFFSET(INDIRECT($R11),0,HLOOKUP(L$4,INDIRECT($S11):INDIRECT($T11),2,FALSE),1,1),""),"")</f>
        <v/>
      </c>
      <c r="M11" s="96" t="str">
        <f ca="1">IF(M$4&lt;=n,IF($A11&lt;=n,OFFSET(INDIRECT($R11),0,HLOOKUP(M$4,INDIRECT($S11):INDIRECT($T11),2,FALSE),1,1),""),"")</f>
        <v/>
      </c>
      <c r="N11" s="96" t="str">
        <f ca="1">IF(N$4&lt;=n,IF($A11&lt;=n,OFFSET(INDIRECT($R11),0,HLOOKUP(N$4,INDIRECT($S11):INDIRECT($T11),2,FALSE),1,1),""),"")</f>
        <v/>
      </c>
      <c r="O11" s="83" t="str">
        <f ca="1">IF(O$4&lt;=n,IF($A11&lt;=n,OFFSET(INDIRECT($R11),0,HLOOKUP(O$4,INDIRECT($S11):INDIRECT($T11),2,FALSE),1,1),""),"")</f>
        <v/>
      </c>
      <c r="R11" s="6" t="str">
        <f t="shared" si="2"/>
        <v>'4'!B56</v>
      </c>
      <c r="S11" s="6" t="str">
        <f t="shared" si="3"/>
        <v>'4'!B16</v>
      </c>
      <c r="T11" s="6" t="str">
        <f t="shared" si="1"/>
        <v>'4'!N17</v>
      </c>
    </row>
    <row r="12" spans="1:20" s="6" customFormat="1" ht="24.9" customHeight="1" thickBot="1" x14ac:dyDescent="0.3">
      <c r="A12" s="6">
        <f t="shared" si="4"/>
        <v>5</v>
      </c>
      <c r="B12" s="168" t="str">
        <f ca="1">CONCATENATE(OFFSET(Résultats!$B$3,Compilation!A12,0,1,1),"  ",OFFSET(Résultats!$C$3,Compilation!A12,0,1,1))</f>
        <v xml:space="preserve"> Alexandre  Girard</v>
      </c>
      <c r="C12" s="169"/>
      <c r="D12" s="97">
        <f ca="1">IF(D$4&lt;=n,IF($A12&lt;=n,OFFSET(INDIRECT($R12),0,HLOOKUP(D$4,INDIRECT($S12):INDIRECT($T12),2,FALSE),1,1),""),"")</f>
        <v>0.98540404040404039</v>
      </c>
      <c r="E12" s="82">
        <f ca="1">IF(E$4&lt;=n,IF($A12&lt;=n,OFFSET(INDIRECT($R12),0,HLOOKUP(E$4,INDIRECT($S12):INDIRECT($T12),2,FALSE),1,1),""),"")</f>
        <v>0.98631313131313136</v>
      </c>
      <c r="F12" s="82">
        <f ca="1">IF(F$4&lt;=n,IF($A12&lt;=n,OFFSET(INDIRECT($R12),0,HLOOKUP(F$4,INDIRECT($S12):INDIRECT($T12),2,FALSE),1,1),""),"")</f>
        <v>1.0154040404040403</v>
      </c>
      <c r="G12" s="82">
        <f ca="1">IF(G$4&lt;=n,IF($A12&lt;=n,OFFSET(INDIRECT($R12),0,HLOOKUP(G$4,INDIRECT($S12):INDIRECT($T12),2,FALSE),1,1),""),"")</f>
        <v>0.97631313131313135</v>
      </c>
      <c r="H12" s="80">
        <f ca="1">IF(H$4&lt;=n,IF($A12&lt;=n,OFFSET(INDIRECT($R12),0,HLOOKUP(H$4,INDIRECT($S12):INDIRECT($T12),2,FALSE),1,1),""),"")</f>
        <v>0.99631313131313137</v>
      </c>
      <c r="I12" s="82">
        <f ca="1">IF(I$4&lt;=n,IF($A12&lt;=n,OFFSET(INDIRECT($R12),0,HLOOKUP(I$4,INDIRECT($S12):INDIRECT($T12),2,FALSE),1,1),""),"")</f>
        <v>1.0163131313131313</v>
      </c>
      <c r="J12" s="82">
        <f ca="1">IF(J$4&lt;=n,IF($A12&lt;=n,OFFSET(INDIRECT($R12),0,HLOOKUP(J$4,INDIRECT($S12):INDIRECT($T12),2,FALSE),1,1),""),"")</f>
        <v>1.0276262626262627</v>
      </c>
      <c r="K12" s="82">
        <f ca="1">IF(K$4&lt;=n,IF($A12&lt;=n,OFFSET(INDIRECT($R12),0,HLOOKUP(K$4,INDIRECT($S12):INDIRECT($T12),2,FALSE),1,1),""),"")</f>
        <v>0.99631313131313137</v>
      </c>
      <c r="L12" s="82" t="str">
        <f ca="1">IF(L$4&lt;=n,IF($A12&lt;=n,OFFSET(INDIRECT($R12),0,HLOOKUP(L$4,INDIRECT($S12):INDIRECT($T12),2,FALSE),1,1),""),"")</f>
        <v/>
      </c>
      <c r="M12" s="96" t="str">
        <f ca="1">IF(M$4&lt;=n,IF($A12&lt;=n,OFFSET(INDIRECT($R12),0,HLOOKUP(M$4,INDIRECT($S12):INDIRECT($T12),2,FALSE),1,1),""),"")</f>
        <v/>
      </c>
      <c r="N12" s="96" t="str">
        <f ca="1">IF(N$4&lt;=n,IF($A12&lt;=n,OFFSET(INDIRECT($R12),0,HLOOKUP(N$4,INDIRECT($S12):INDIRECT($T12),2,FALSE),1,1),""),"")</f>
        <v/>
      </c>
      <c r="O12" s="83" t="str">
        <f ca="1">IF(O$4&lt;=n,IF($A12&lt;=n,OFFSET(INDIRECT($R12),0,HLOOKUP(O$4,INDIRECT($S12):INDIRECT($T12),2,FALSE),1,1),""),"")</f>
        <v/>
      </c>
      <c r="R12" s="6" t="str">
        <f t="shared" si="2"/>
        <v>'5'!B56</v>
      </c>
      <c r="S12" s="6" t="str">
        <f t="shared" si="3"/>
        <v>'5'!B16</v>
      </c>
      <c r="T12" s="6" t="str">
        <f t="shared" si="1"/>
        <v>'5'!N17</v>
      </c>
    </row>
    <row r="13" spans="1:20" s="6" customFormat="1" ht="24.9" customHeight="1" thickBot="1" x14ac:dyDescent="0.3">
      <c r="A13" s="6">
        <f t="shared" si="4"/>
        <v>6</v>
      </c>
      <c r="B13" s="168" t="str">
        <f ca="1">CONCATENATE(OFFSET(Résultats!$B$3,Compilation!A13,0,1,1),"  ",OFFSET(Résultats!$C$3,Compilation!A13,0,1,1))</f>
        <v xml:space="preserve"> Alexandre  Guay</v>
      </c>
      <c r="C13" s="169"/>
      <c r="D13" s="97">
        <f ca="1">IF(D$4&lt;=n,IF($A13&lt;=n,OFFSET(INDIRECT($R13),0,HLOOKUP(D$4,INDIRECT($S13):INDIRECT($T13),2,FALSE),1,1),""),"")</f>
        <v>0.99896825396825395</v>
      </c>
      <c r="E13" s="82">
        <f ca="1">IF(E$4&lt;=n,IF($A13&lt;=n,OFFSET(INDIRECT($R13),0,HLOOKUP(E$4,INDIRECT($S13):INDIRECT($T13),2,FALSE),1,1),""),"")</f>
        <v>0.97039682539682537</v>
      </c>
      <c r="F13" s="82">
        <f ca="1">IF(F$4&lt;=n,IF($A13&lt;=n,OFFSET(INDIRECT($R13),0,HLOOKUP(F$4,INDIRECT($S13):INDIRECT($T13),2,FALSE),1,1),""),"")</f>
        <v>0.99896825396825395</v>
      </c>
      <c r="G13" s="82">
        <f ca="1">IF(G$4&lt;=n,IF($A13&lt;=n,OFFSET(INDIRECT($R13),0,HLOOKUP(G$4,INDIRECT($S13):INDIRECT($T13),2,FALSE),1,1),""),"")</f>
        <v>0.98468253968253971</v>
      </c>
      <c r="H13" s="82">
        <f ca="1">IF(H$4&lt;=n,IF($A13&lt;=n,OFFSET(INDIRECT($R13),0,HLOOKUP(H$4,INDIRECT($S13):INDIRECT($T13),2,FALSE),1,1),""),"")</f>
        <v>0.99896825396825395</v>
      </c>
      <c r="I13" s="80">
        <f ca="1">IF(I$4&lt;=n,IF($A13&lt;=n,OFFSET(INDIRECT($R13),0,HLOOKUP(I$4,INDIRECT($S13):INDIRECT($T13),2,FALSE),1,1),""),"")</f>
        <v>0.99896825396825395</v>
      </c>
      <c r="J13" s="82">
        <f ca="1">IF(J$4&lt;=n,IF($A13&lt;=n,OFFSET(INDIRECT($R13),0,HLOOKUP(J$4,INDIRECT($S13):INDIRECT($T13),2,FALSE),1,1),""),"")</f>
        <v>1.0332539682539683</v>
      </c>
      <c r="K13" s="82">
        <f ca="1">IF(K$4&lt;=n,IF($A13&lt;=n,OFFSET(INDIRECT($R13),0,HLOOKUP(K$4,INDIRECT($S13):INDIRECT($T13),2,FALSE),1,1),""),"")</f>
        <v>1.0157936507936509</v>
      </c>
      <c r="L13" s="82" t="str">
        <f ca="1">IF(L$4&lt;=n,IF($A13&lt;=n,OFFSET(INDIRECT($R13),0,HLOOKUP(L$4,INDIRECT($S13):INDIRECT($T13),2,FALSE),1,1),""),"")</f>
        <v/>
      </c>
      <c r="M13" s="96" t="str">
        <f ca="1">IF(M$4&lt;=n,IF($A13&lt;=n,OFFSET(INDIRECT($R13),0,HLOOKUP(M$4,INDIRECT($S13):INDIRECT($T13),2,FALSE),1,1),""),"")</f>
        <v/>
      </c>
      <c r="N13" s="96" t="str">
        <f ca="1">IF(N$4&lt;=n,IF($A13&lt;=n,OFFSET(INDIRECT($R13),0,HLOOKUP(N$4,INDIRECT($S13):INDIRECT($T13),2,FALSE),1,1),""),"")</f>
        <v/>
      </c>
      <c r="O13" s="83" t="str">
        <f ca="1">IF(O$4&lt;=n,IF($A13&lt;=n,OFFSET(INDIRECT($R13),0,HLOOKUP(O$4,INDIRECT($S13):INDIRECT($T13),2,FALSE),1,1),""),"")</f>
        <v/>
      </c>
      <c r="R13" s="6" t="str">
        <f t="shared" si="2"/>
        <v>'6'!B56</v>
      </c>
      <c r="S13" s="6" t="str">
        <f t="shared" si="3"/>
        <v>'6'!B16</v>
      </c>
      <c r="T13" s="6" t="str">
        <f t="shared" si="1"/>
        <v>'6'!N17</v>
      </c>
    </row>
    <row r="14" spans="1:20" s="6" customFormat="1" ht="24.9" customHeight="1" thickBot="1" x14ac:dyDescent="0.3">
      <c r="A14" s="6">
        <f t="shared" si="4"/>
        <v>7</v>
      </c>
      <c r="B14" s="168" t="str">
        <f ca="1">CONCATENATE(OFFSET(Résultats!$B$3,Compilation!A14,0,1,1),"  ",OFFSET(Résultats!$C$3,Compilation!A14,0,1,1))</f>
        <v xml:space="preserve"> Gabriel  Guilmain</v>
      </c>
      <c r="C14" s="169"/>
      <c r="D14" s="97">
        <f ca="1">IF(D$4&lt;=n,IF($A14&lt;=n,OFFSET(INDIRECT($R14),0,HLOOKUP(D$4,INDIRECT($S14):INDIRECT($T14),2,FALSE),1,1),""),"")</f>
        <v>1.0081349206349206</v>
      </c>
      <c r="E14" s="82">
        <f ca="1">IF(E$4&lt;=n,IF($A14&lt;=n,OFFSET(INDIRECT($R14),0,HLOOKUP(E$4,INDIRECT($S14):INDIRECT($T14),2,FALSE),1,1),""),"")</f>
        <v>0.98551587301587307</v>
      </c>
      <c r="F14" s="82">
        <f ca="1">IF(F$4&lt;=n,IF($A14&lt;=n,OFFSET(INDIRECT($R14),0,HLOOKUP(F$4,INDIRECT($S14):INDIRECT($T14),2,FALSE),1,1),""),"")</f>
        <v>0.98551587301587307</v>
      </c>
      <c r="G14" s="82">
        <f ca="1">IF(G$4&lt;=n,IF($A14&lt;=n,OFFSET(INDIRECT($R14),0,HLOOKUP(G$4,INDIRECT($S14):INDIRECT($T14),2,FALSE),1,1),""),"")</f>
        <v>0.99384920634920637</v>
      </c>
      <c r="H14" s="82">
        <f ca="1">IF(H$4&lt;=n,IF($A14&lt;=n,OFFSET(INDIRECT($R14),0,HLOOKUP(H$4,INDIRECT($S14):INDIRECT($T14),2,FALSE),1,1),""),"")</f>
        <v>1.0081349206349206</v>
      </c>
      <c r="I14" s="82">
        <f ca="1">IF(I$4&lt;=n,IF($A14&lt;=n,OFFSET(INDIRECT($R14),0,HLOOKUP(I$4,INDIRECT($S14):INDIRECT($T14),2,FALSE),1,1),""),"")</f>
        <v>1.0081349206349206</v>
      </c>
      <c r="J14" s="80">
        <f ca="1">IF(J$4&lt;=n,IF($A14&lt;=n,OFFSET(INDIRECT($R14),0,HLOOKUP(J$4,INDIRECT($S14):INDIRECT($T14),2,FALSE),1,1),""),"")</f>
        <v>0.9998015873015873</v>
      </c>
      <c r="K14" s="82">
        <f ca="1">IF(K$4&lt;=n,IF($A14&lt;=n,OFFSET(INDIRECT($R14),0,HLOOKUP(K$4,INDIRECT($S14):INDIRECT($T14),2,FALSE),1,1),""),"")</f>
        <v>1.0109126984126984</v>
      </c>
      <c r="L14" s="82" t="str">
        <f ca="1">IF(L$4&lt;=n,IF($A14&lt;=n,OFFSET(INDIRECT($R14),0,HLOOKUP(L$4,INDIRECT($S14):INDIRECT($T14),2,FALSE),1,1),""),"")</f>
        <v/>
      </c>
      <c r="M14" s="96" t="str">
        <f ca="1">IF(M$4&lt;=n,IF($A14&lt;=n,OFFSET(INDIRECT($R14),0,HLOOKUP(M$4,INDIRECT($S14):INDIRECT($T14),2,FALSE),1,1),""),"")</f>
        <v/>
      </c>
      <c r="N14" s="96" t="str">
        <f ca="1">IF(N$4&lt;=n,IF($A14&lt;=n,OFFSET(INDIRECT($R14),0,HLOOKUP(N$4,INDIRECT($S14):INDIRECT($T14),2,FALSE),1,1),""),"")</f>
        <v/>
      </c>
      <c r="O14" s="83" t="str">
        <f ca="1">IF(O$4&lt;=n,IF($A14&lt;=n,OFFSET(INDIRECT($R14),0,HLOOKUP(O$4,INDIRECT($S14):INDIRECT($T14),2,FALSE),1,1),""),"")</f>
        <v/>
      </c>
      <c r="R14" s="6" t="str">
        <f t="shared" si="2"/>
        <v>'7'!B56</v>
      </c>
      <c r="S14" s="6" t="str">
        <f t="shared" si="3"/>
        <v>'7'!B16</v>
      </c>
      <c r="T14" s="6" t="str">
        <f t="shared" si="1"/>
        <v>'7'!N17</v>
      </c>
    </row>
    <row r="15" spans="1:20" s="6" customFormat="1" ht="24.9" customHeight="1" thickBot="1" x14ac:dyDescent="0.3">
      <c r="A15" s="6">
        <f t="shared" si="4"/>
        <v>8</v>
      </c>
      <c r="B15" s="168" t="str">
        <f ca="1">CONCATENATE(OFFSET(Résultats!$B$3,Compilation!A15,0,1,1),"  ",OFFSET(Résultats!$C$3,Compilation!A15,0,1,1))</f>
        <v xml:space="preserve"> Alexandre  Thibeault</v>
      </c>
      <c r="C15" s="169"/>
      <c r="D15" s="97">
        <f ca="1">IF(D$4&lt;=n,IF($A15&lt;=n,OFFSET(INDIRECT($R15),0,HLOOKUP(D$4,INDIRECT($S15):INDIRECT($T15),2,FALSE),1,1),""),"")</f>
        <v>0.99027777777777781</v>
      </c>
      <c r="E15" s="82">
        <f ca="1">IF(E$4&lt;=n,IF($A15&lt;=n,OFFSET(INDIRECT($R15),0,HLOOKUP(E$4,INDIRECT($S15):INDIRECT($T15),2,FALSE),1,1),""),"")</f>
        <v>0.9802777777777778</v>
      </c>
      <c r="F15" s="82">
        <f ca="1">IF(F$4&lt;=n,IF($A15&lt;=n,OFFSET(INDIRECT($R15),0,HLOOKUP(F$4,INDIRECT($S15):INDIRECT($T15),2,FALSE),1,1),""),"")</f>
        <v>1.0186111111111111</v>
      </c>
      <c r="G15" s="82">
        <f ca="1">IF(G$4&lt;=n,IF($A15&lt;=n,OFFSET(INDIRECT($R15),0,HLOOKUP(G$4,INDIRECT($S15):INDIRECT($T15),2,FALSE),1,1),""),"")</f>
        <v>0.98694444444444451</v>
      </c>
      <c r="H15" s="82">
        <f ca="1">IF(H$4&lt;=n,IF($A15&lt;=n,OFFSET(INDIRECT($R15),0,HLOOKUP(H$4,INDIRECT($S15):INDIRECT($T15),2,FALSE),1,1),""),"")</f>
        <v>0.98194444444444451</v>
      </c>
      <c r="I15" s="82">
        <f ca="1">IF(I$4&lt;=n,IF($A15&lt;=n,OFFSET(INDIRECT($R15),0,HLOOKUP(I$4,INDIRECT($S15):INDIRECT($T15),2,FALSE),1,1),""),"")</f>
        <v>1.0052777777777777</v>
      </c>
      <c r="J15" s="82">
        <f ca="1">IF(J$4&lt;=n,IF($A15&lt;=n,OFFSET(INDIRECT($R15),0,HLOOKUP(J$4,INDIRECT($S15):INDIRECT($T15),2,FALSE),1,1),""),"")</f>
        <v>1.016388888888889</v>
      </c>
      <c r="K15" s="80">
        <f ca="1">IF(K$4&lt;=n,IF($A15&lt;=n,OFFSET(INDIRECT($R15),0,HLOOKUP(K$4,INDIRECT($S15):INDIRECT($T15),2,FALSE),1,1),""),"")</f>
        <v>1.0202777777777778</v>
      </c>
      <c r="L15" s="82" t="str">
        <f ca="1">IF(L$4&lt;=n,IF($A15&lt;=n,OFFSET(INDIRECT($R15),0,HLOOKUP(L$4,INDIRECT($S15):INDIRECT($T15),2,FALSE),1,1),""),"")</f>
        <v/>
      </c>
      <c r="M15" s="96" t="str">
        <f ca="1">IF(M$4&lt;=n,IF($A15&lt;=n,OFFSET(INDIRECT($R15),0,HLOOKUP(M$4,INDIRECT($S15):INDIRECT($T15),2,FALSE),1,1),""),"")</f>
        <v/>
      </c>
      <c r="N15" s="96" t="str">
        <f ca="1">IF(N$4&lt;=n,IF($A15&lt;=n,OFFSET(INDIRECT($R15),0,HLOOKUP(N$4,INDIRECT($S15):INDIRECT($T15),2,FALSE),1,1),""),"")</f>
        <v/>
      </c>
      <c r="O15" s="83" t="str">
        <f ca="1">IF(O$4&lt;=n,IF($A15&lt;=n,OFFSET(INDIRECT($R15),0,HLOOKUP(O$4,INDIRECT($S15):INDIRECT($T15),2,FALSE),1,1),""),"")</f>
        <v/>
      </c>
      <c r="P15" s="124"/>
      <c r="R15" s="6" t="str">
        <f t="shared" si="2"/>
        <v>'8'!B56</v>
      </c>
      <c r="S15" s="6" t="str">
        <f t="shared" si="3"/>
        <v>'8'!B16</v>
      </c>
      <c r="T15" s="6" t="str">
        <f t="shared" si="1"/>
        <v>'8'!N17</v>
      </c>
    </row>
    <row r="16" spans="1:20" s="6" customFormat="1" ht="24.9" customHeight="1" thickBot="1" x14ac:dyDescent="0.3">
      <c r="A16" s="6">
        <f t="shared" si="4"/>
        <v>9</v>
      </c>
      <c r="B16" s="168" t="str">
        <f ca="1">CONCATENATE(OFFSET(Résultats!$B$3,Compilation!A16,0,1,1),"  ",OFFSET(Résultats!$C$3,Compilation!A16,0,1,1))</f>
        <v xml:space="preserve">  </v>
      </c>
      <c r="C16" s="169"/>
      <c r="D16" s="97" t="str">
        <f ca="1">IF(D$4&lt;=n,IF($A16&lt;=n,OFFSET(INDIRECT($R16),0,HLOOKUP(D$4,INDIRECT($S16):INDIRECT($T16),2,FALSE),1,1),""),"")</f>
        <v/>
      </c>
      <c r="E16" s="82" t="str">
        <f ca="1">IF(E$4&lt;=n,IF($A16&lt;=n,OFFSET(INDIRECT($R16),0,HLOOKUP(E$4,INDIRECT($S16):INDIRECT($T16),2,FALSE),1,1),""),"")</f>
        <v/>
      </c>
      <c r="F16" s="82" t="str">
        <f ca="1">IF(F$4&lt;=n,IF($A16&lt;=n,OFFSET(INDIRECT($R16),0,HLOOKUP(F$4,INDIRECT($S16):INDIRECT($T16),2,FALSE),1,1),""),"")</f>
        <v/>
      </c>
      <c r="G16" s="82" t="str">
        <f ca="1">IF(G$4&lt;=n,IF($A16&lt;=n,OFFSET(INDIRECT($R16),0,HLOOKUP(G$4,INDIRECT($S16):INDIRECT($T16),2,FALSE),1,1),""),"")</f>
        <v/>
      </c>
      <c r="H16" s="82" t="str">
        <f ca="1">IF(H$4&lt;=n,IF($A16&lt;=n,OFFSET(INDIRECT($R16),0,HLOOKUP(H$4,INDIRECT($S16):INDIRECT($T16),2,FALSE),1,1),""),"")</f>
        <v/>
      </c>
      <c r="I16" s="82" t="str">
        <f ca="1">IF(I$4&lt;=n,IF($A16&lt;=n,OFFSET(INDIRECT($R16),0,HLOOKUP(I$4,INDIRECT($S16):INDIRECT($T16),2,FALSE),1,1),""),"")</f>
        <v/>
      </c>
      <c r="J16" s="82" t="str">
        <f ca="1">IF(J$4&lt;=n,IF($A16&lt;=n,OFFSET(INDIRECT($R16),0,HLOOKUP(J$4,INDIRECT($S16):INDIRECT($T16),2,FALSE),1,1),""),"")</f>
        <v/>
      </c>
      <c r="K16" s="82" t="str">
        <f ca="1">IF(K$4&lt;=n,IF($A16&lt;=n,OFFSET(INDIRECT($R16),0,HLOOKUP(K$4,INDIRECT($S16):INDIRECT($T16),2,FALSE),1,1),""),"")</f>
        <v/>
      </c>
      <c r="L16" s="80" t="str">
        <f ca="1">IF(L$4&lt;=n,IF($A16&lt;=n,OFFSET(INDIRECT($R16),0,HLOOKUP(L$4,INDIRECT($S16):INDIRECT($T16),2,FALSE),1,1),""),"")</f>
        <v/>
      </c>
      <c r="M16" s="96" t="str">
        <f ca="1">IF(M$4&lt;=n,IF($A16&lt;=n,OFFSET(INDIRECT($R16),0,HLOOKUP(M$4,INDIRECT($S16):INDIRECT($T16),2,FALSE),1,1),""),"")</f>
        <v/>
      </c>
      <c r="N16" s="96" t="str">
        <f ca="1">IF(N$4&lt;=n,IF($A16&lt;=n,OFFSET(INDIRECT($R16),0,HLOOKUP(N$4,INDIRECT($S16):INDIRECT($T16),2,FALSE),1,1),""),"")</f>
        <v/>
      </c>
      <c r="O16" s="83" t="str">
        <f ca="1">IF(O$4&lt;=n,IF($A16&lt;=n,OFFSET(INDIRECT($R16),0,HLOOKUP(O$4,INDIRECT($S16):INDIRECT($T16),2,FALSE),1,1),""),"")</f>
        <v/>
      </c>
      <c r="P16" s="131"/>
      <c r="R16" s="6" t="str">
        <f>CONCATENATE("'",A16,"'!B56")</f>
        <v>'9'!B56</v>
      </c>
      <c r="S16" s="6" t="str">
        <f t="shared" si="3"/>
        <v>'9'!B16</v>
      </c>
      <c r="T16" s="6" t="str">
        <f t="shared" si="1"/>
        <v>'9'!N17</v>
      </c>
    </row>
    <row r="17" spans="1:20" s="6" customFormat="1" ht="24.9" customHeight="1" thickBot="1" x14ac:dyDescent="0.3">
      <c r="A17" s="6">
        <f t="shared" si="4"/>
        <v>10</v>
      </c>
      <c r="B17" s="168" t="str">
        <f ca="1">CONCATENATE(OFFSET(Résultats!$B$3,Compilation!A17,0,1,1),"  ",OFFSET(Résultats!$C$3,Compilation!A17,0,1,1))</f>
        <v xml:space="preserve">  </v>
      </c>
      <c r="C17" s="169"/>
      <c r="D17" s="97" t="str">
        <f ca="1">IF(D$4&lt;=n,IF($A17&lt;=n,OFFSET(INDIRECT($R17),0,HLOOKUP(D$4,INDIRECT($S17):INDIRECT($T17),2,FALSE),1,1),""),"")</f>
        <v/>
      </c>
      <c r="E17" s="82" t="str">
        <f ca="1">IF(E$4&lt;=n,IF($A17&lt;=n,OFFSET(INDIRECT($R17),0,HLOOKUP(E$4,INDIRECT($S17):INDIRECT($T17),2,FALSE),1,1),""),"")</f>
        <v/>
      </c>
      <c r="F17" s="82" t="str">
        <f ca="1">IF(F$4&lt;=n,IF($A17&lt;=n,OFFSET(INDIRECT($R17),0,HLOOKUP(F$4,INDIRECT($S17):INDIRECT($T17),2,FALSE),1,1),""),"")</f>
        <v/>
      </c>
      <c r="G17" s="82" t="str">
        <f ca="1">IF(G$4&lt;=n,IF($A17&lt;=n,OFFSET(INDIRECT($R17),0,HLOOKUP(G$4,INDIRECT($S17):INDIRECT($T17),2,FALSE),1,1),""),"")</f>
        <v/>
      </c>
      <c r="H17" s="82" t="str">
        <f ca="1">IF(H$4&lt;=n,IF($A17&lt;=n,OFFSET(INDIRECT($R17),0,HLOOKUP(H$4,INDIRECT($S17):INDIRECT($T17),2,FALSE),1,1),""),"")</f>
        <v/>
      </c>
      <c r="I17" s="82" t="str">
        <f ca="1">IF(I$4&lt;=n,IF($A17&lt;=n,OFFSET(INDIRECT($R17),0,HLOOKUP(I$4,INDIRECT($S17):INDIRECT($T17),2,FALSE),1,1),""),"")</f>
        <v/>
      </c>
      <c r="J17" s="82" t="str">
        <f ca="1">IF(J$4&lt;=n,IF($A17&lt;=n,OFFSET(INDIRECT($R17),0,HLOOKUP(J$4,INDIRECT($S17):INDIRECT($T17),2,FALSE),1,1),""),"")</f>
        <v/>
      </c>
      <c r="K17" s="82" t="str">
        <f ca="1">IF(K$4&lt;=n,IF($A17&lt;=n,OFFSET(INDIRECT($R17),0,HLOOKUP(K$4,INDIRECT($S17):INDIRECT($T17),2,FALSE),1,1),""),"")</f>
        <v/>
      </c>
      <c r="L17" s="82" t="str">
        <f ca="1">IF(L$4&lt;=n,IF($A17&lt;=n,OFFSET(INDIRECT($R17),0,HLOOKUP(L$4,INDIRECT($S17):INDIRECT($T17),2,FALSE),1,1),""),"")</f>
        <v/>
      </c>
      <c r="M17" s="130" t="str">
        <f ca="1">IF(M$4&lt;=n,IF($A17&lt;=n,OFFSET(INDIRECT($R17),0,HLOOKUP(M$4,INDIRECT($S17):INDIRECT($T17),2,FALSE),1,1),""),"")</f>
        <v/>
      </c>
      <c r="N17" s="96" t="str">
        <f ca="1">IF(N$4&lt;=n,IF($A17&lt;=n,OFFSET(INDIRECT($R17),0,HLOOKUP(N$4,INDIRECT($S17):INDIRECT($T17),2,FALSE),1,1),""),"")</f>
        <v/>
      </c>
      <c r="O17" s="83" t="str">
        <f ca="1">IF(O$4&lt;=n,IF($A17&lt;=n,OFFSET(INDIRECT($R17),0,HLOOKUP(O$4,INDIRECT($S17):INDIRECT($T17),2,FALSE),1,1),""),"")</f>
        <v/>
      </c>
      <c r="P17" s="131"/>
      <c r="R17" s="6" t="str">
        <f t="shared" si="2"/>
        <v>'10'!B56</v>
      </c>
      <c r="S17" s="6" t="str">
        <f>CONCATENATE("'",A17,"'!B16")</f>
        <v>'10'!B16</v>
      </c>
      <c r="T17" s="6" t="str">
        <f t="shared" si="1"/>
        <v>'10'!N17</v>
      </c>
    </row>
    <row r="18" spans="1:20" s="6" customFormat="1" ht="24.9" customHeight="1" thickBot="1" x14ac:dyDescent="0.3">
      <c r="A18" s="6">
        <f t="shared" si="4"/>
        <v>11</v>
      </c>
      <c r="B18" s="168" t="str">
        <f ca="1">CONCATENATE(OFFSET(Résultats!$B$3,Compilation!A18,0,1,1),"  ",OFFSET(Résultats!$C$3,Compilation!A18,0,1,1))</f>
        <v xml:space="preserve">  </v>
      </c>
      <c r="C18" s="169"/>
      <c r="D18" s="97" t="str">
        <f ca="1">IF(D$4&lt;=n,IF($A18&lt;=n,OFFSET(INDIRECT($R18),0,HLOOKUP(D$4,INDIRECT($S18):INDIRECT($T18),2,FALSE),1,1),""),"")</f>
        <v/>
      </c>
      <c r="E18" s="82" t="str">
        <f ca="1">IF(E$4&lt;=n,IF($A18&lt;=n,OFFSET(INDIRECT($R18),0,HLOOKUP(E$4,INDIRECT($S18):INDIRECT($T18),2,FALSE),1,1),""),"")</f>
        <v/>
      </c>
      <c r="F18" s="82" t="str">
        <f ca="1">IF(F$4&lt;=n,IF($A18&lt;=n,OFFSET(INDIRECT($R18),0,HLOOKUP(F$4,INDIRECT($S18):INDIRECT($T18),2,FALSE),1,1),""),"")</f>
        <v/>
      </c>
      <c r="G18" s="82" t="str">
        <f ca="1">IF(G$4&lt;=n,IF($A18&lt;=n,OFFSET(INDIRECT($R18),0,HLOOKUP(G$4,INDIRECT($S18):INDIRECT($T18),2,FALSE),1,1),""),"")</f>
        <v/>
      </c>
      <c r="H18" s="82" t="str">
        <f ca="1">IF(H$4&lt;=n,IF($A18&lt;=n,OFFSET(INDIRECT($R18),0,HLOOKUP(H$4,INDIRECT($S18):INDIRECT($T18),2,FALSE),1,1),""),"")</f>
        <v/>
      </c>
      <c r="I18" s="82" t="str">
        <f ca="1">IF(I$4&lt;=n,IF($A18&lt;=n,OFFSET(INDIRECT($R18),0,HLOOKUP(I$4,INDIRECT($S18):INDIRECT($T18),2,FALSE),1,1),""),"")</f>
        <v/>
      </c>
      <c r="J18" s="82" t="str">
        <f ca="1">IF(J$4&lt;=n,IF($A18&lt;=n,OFFSET(INDIRECT($R18),0,HLOOKUP(J$4,INDIRECT($S18):INDIRECT($T18),2,FALSE),1,1),""),"")</f>
        <v/>
      </c>
      <c r="K18" s="82" t="str">
        <f ca="1">IF(K$4&lt;=n,IF($A18&lt;=n,OFFSET(INDIRECT($R18),0,HLOOKUP(K$4,INDIRECT($S18):INDIRECT($T18),2,FALSE),1,1),""),"")</f>
        <v/>
      </c>
      <c r="L18" s="82" t="str">
        <f ca="1">IF(L$4&lt;=n,IF($A18&lt;=n,OFFSET(INDIRECT($R18),0,HLOOKUP(L$4,INDIRECT($S18):INDIRECT($T18),2,FALSE),1,1),""),"")</f>
        <v/>
      </c>
      <c r="M18" s="96" t="str">
        <f ca="1">IF(M$4&lt;=n,IF($A18&lt;=n,OFFSET(INDIRECT($R18),0,HLOOKUP(M$4,INDIRECT($S18):INDIRECT($T18),2,FALSE),1,1),""),"")</f>
        <v/>
      </c>
      <c r="N18" s="130" t="str">
        <f ca="1">IF(N$4&lt;=n,IF($A18&lt;=n,OFFSET(INDIRECT($R18),0,HLOOKUP(N$4,INDIRECT($S18):INDIRECT($T18),2,FALSE),1,1),""),"")</f>
        <v/>
      </c>
      <c r="O18" s="83" t="str">
        <f ca="1">IF(O$4&lt;=n,IF($A18&lt;=n,OFFSET(INDIRECT($R18),0,HLOOKUP(O$4,INDIRECT($S18):INDIRECT($T18),2,FALSE),1,1),""),"")</f>
        <v/>
      </c>
      <c r="P18" s="125"/>
      <c r="R18" s="6" t="str">
        <f t="shared" si="2"/>
        <v>'11'!B56</v>
      </c>
      <c r="S18" s="6" t="str">
        <f>CONCATENATE("'",A18,"'!B16")</f>
        <v>'11'!B16</v>
      </c>
      <c r="T18" s="6" t="str">
        <f t="shared" si="1"/>
        <v>'11'!N17</v>
      </c>
    </row>
    <row r="19" spans="1:20" s="6" customFormat="1" ht="24.9" customHeight="1" thickBot="1" x14ac:dyDescent="0.3">
      <c r="A19" s="6">
        <f t="shared" si="4"/>
        <v>12</v>
      </c>
      <c r="B19" s="168" t="str">
        <f ca="1">CONCATENATE(OFFSET(Résultats!$B$3,Compilation!A19,0,1,1),"  ",OFFSET(Résultats!$C$3,Compilation!A19,0,1,1))</f>
        <v xml:space="preserve">  </v>
      </c>
      <c r="C19" s="169"/>
      <c r="D19" s="97" t="str">
        <f ca="1">IF(D$4&lt;=n,IF($A19&lt;=n,OFFSET(INDIRECT($R19),0,HLOOKUP(D$4,INDIRECT($S19):INDIRECT($T19),2,FALSE),1,1),""),"")</f>
        <v/>
      </c>
      <c r="E19" s="82" t="str">
        <f ca="1">IF(E$4&lt;=n,IF($A19&lt;=n,OFFSET(INDIRECT($R19),0,HLOOKUP(E$4,INDIRECT($S19):INDIRECT($T19),2,FALSE),1,1),""),"")</f>
        <v/>
      </c>
      <c r="F19" s="82" t="str">
        <f ca="1">IF(F$4&lt;=n,IF($A19&lt;=n,OFFSET(INDIRECT($R19),0,HLOOKUP(F$4,INDIRECT($S19):INDIRECT($T19),2,FALSE),1,1),""),"")</f>
        <v/>
      </c>
      <c r="G19" s="82" t="str">
        <f ca="1">IF(G$4&lt;=n,IF($A19&lt;=n,OFFSET(INDIRECT($R19),0,HLOOKUP(G$4,INDIRECT($S19):INDIRECT($T19),2,FALSE),1,1),""),"")</f>
        <v/>
      </c>
      <c r="H19" s="82" t="str">
        <f ca="1">IF(H$4&lt;=n,IF($A19&lt;=n,OFFSET(INDIRECT($R19),0,HLOOKUP(H$4,INDIRECT($S19):INDIRECT($T19),2,FALSE),1,1),""),"")</f>
        <v/>
      </c>
      <c r="I19" s="82" t="str">
        <f ca="1">IF(I$4&lt;=n,IF($A19&lt;=n,OFFSET(INDIRECT($R19),0,HLOOKUP(I$4,INDIRECT($S19):INDIRECT($T19),2,FALSE),1,1),""),"")</f>
        <v/>
      </c>
      <c r="J19" s="82" t="str">
        <f ca="1">IF(J$4&lt;=n,IF($A19&lt;=n,OFFSET(INDIRECT($R19),0,HLOOKUP(J$4,INDIRECT($S19):INDIRECT($T19),2,FALSE),1,1),""),"")</f>
        <v/>
      </c>
      <c r="K19" s="82" t="str">
        <f ca="1">IF(K$4&lt;=n,IF($A19&lt;=n,OFFSET(INDIRECT($R19),0,HLOOKUP(K$4,INDIRECT($S19):INDIRECT($T19),2,FALSE),1,1),""),"")</f>
        <v/>
      </c>
      <c r="L19" s="82" t="str">
        <f ca="1">IF(L$4&lt;=n,IF($A19&lt;=n,OFFSET(INDIRECT($R19),0,HLOOKUP(L$4,INDIRECT($S19):INDIRECT($T19),2,FALSE),1,1),""),"")</f>
        <v/>
      </c>
      <c r="M19" s="96" t="str">
        <f ca="1">IF(M$4&lt;=n,IF($A19&lt;=n,OFFSET(INDIRECT($R19),0,HLOOKUP(M$4,INDIRECT($S19):INDIRECT($T19),2,FALSE),1,1),""),"")</f>
        <v/>
      </c>
      <c r="N19" s="96" t="str">
        <f ca="1">IF(N$4&lt;=n,IF($A19&lt;=n,OFFSET(INDIRECT($R19),0,HLOOKUP(N$4,INDIRECT($S19):INDIRECT($T19),2,FALSE),1,1),""),"")</f>
        <v/>
      </c>
      <c r="O19" s="99" t="str">
        <f ca="1">IF(O$4&lt;=n,IF($A19&lt;=n,OFFSET(INDIRECT($R19),0,HLOOKUP(O$4,INDIRECT($S19):INDIRECT($T19),2,FALSE),1,1),""),"")</f>
        <v/>
      </c>
      <c r="P19" s="89" t="s">
        <v>36</v>
      </c>
      <c r="R19" s="6" t="str">
        <f>CONCATENATE("'",A19,"'!B56")</f>
        <v>'12'!B56</v>
      </c>
      <c r="S19" s="6" t="str">
        <f>CONCATENATE("'",A19,"'!B16")</f>
        <v>'12'!B16</v>
      </c>
      <c r="T19" s="6" t="str">
        <f t="shared" si="1"/>
        <v>'12'!N17</v>
      </c>
    </row>
    <row r="20" spans="1:20" s="6" customFormat="1" ht="24.9" customHeight="1" thickBot="1" x14ac:dyDescent="0.3">
      <c r="B20" s="176" t="s">
        <v>3</v>
      </c>
      <c r="C20" s="177"/>
      <c r="D20" s="100">
        <f ca="1">IF(ISERROR(AVERAGE(D8:D15)),"",AVERAGE(D8:D15))</f>
        <v>0.99576073232323237</v>
      </c>
      <c r="E20" s="84">
        <f t="shared" ref="E20:O20" ca="1" si="5">IF(ISERROR(AVERAGE(E8:E15)),"",AVERAGE(E8:E15))</f>
        <v>0.98697555916305935</v>
      </c>
      <c r="F20" s="84">
        <f t="shared" ca="1" si="5"/>
        <v>0.99562680375180379</v>
      </c>
      <c r="G20" s="84">
        <f t="shared" ca="1" si="5"/>
        <v>0.98799738455988462</v>
      </c>
      <c r="H20" s="84">
        <f t="shared" ca="1" si="5"/>
        <v>0.99939709595959603</v>
      </c>
      <c r="I20" s="84">
        <f t="shared" ca="1" si="5"/>
        <v>1.0062026515151516</v>
      </c>
      <c r="J20" s="84">
        <f t="shared" ca="1" si="5"/>
        <v>1.0235344516594518</v>
      </c>
      <c r="K20" s="122">
        <f t="shared" ca="1" si="5"/>
        <v>1.0045053210678212</v>
      </c>
      <c r="L20" s="123" t="str">
        <f t="shared" ca="1" si="5"/>
        <v/>
      </c>
      <c r="M20" s="123" t="str">
        <f t="shared" ca="1" si="5"/>
        <v/>
      </c>
      <c r="N20" s="123" t="str">
        <f t="shared" ca="1" si="5"/>
        <v/>
      </c>
      <c r="O20" s="123" t="str">
        <f t="shared" ca="1" si="5"/>
        <v/>
      </c>
      <c r="P20" s="88">
        <f ca="1">SUM(OFFSET(D20,0,0,1,B3))</f>
        <v>8</v>
      </c>
    </row>
  </sheetData>
  <mergeCells count="26">
    <mergeCell ref="O6:O7"/>
    <mergeCell ref="B20:C20"/>
    <mergeCell ref="B14:C14"/>
    <mergeCell ref="B15:C15"/>
    <mergeCell ref="B2:K2"/>
    <mergeCell ref="D6:D7"/>
    <mergeCell ref="E6:E7"/>
    <mergeCell ref="F6:F7"/>
    <mergeCell ref="G6:G7"/>
    <mergeCell ref="J6:J7"/>
    <mergeCell ref="K6:K7"/>
    <mergeCell ref="B19:C19"/>
    <mergeCell ref="B8:C8"/>
    <mergeCell ref="B9:C9"/>
    <mergeCell ref="B10:C10"/>
    <mergeCell ref="B11:C11"/>
    <mergeCell ref="B17:C17"/>
    <mergeCell ref="B18:C18"/>
    <mergeCell ref="M6:M7"/>
    <mergeCell ref="N6:N7"/>
    <mergeCell ref="B16:C16"/>
    <mergeCell ref="B13:C13"/>
    <mergeCell ref="H6:H7"/>
    <mergeCell ref="I6:I7"/>
    <mergeCell ref="L6:L7"/>
    <mergeCell ref="B12:C12"/>
  </mergeCells>
  <phoneticPr fontId="0" type="noConversion"/>
  <pageMargins left="0.75" right="0.75" top="1" bottom="1" header="0.4921259845" footer="0.492125984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BQ225"/>
  <sheetViews>
    <sheetView topLeftCell="A13" zoomScale="115" zoomScaleNormal="115" workbookViewId="0">
      <selection activeCell="C42" sqref="C42"/>
    </sheetView>
  </sheetViews>
  <sheetFormatPr baseColWidth="10" defaultColWidth="11.44140625" defaultRowHeight="13.2" x14ac:dyDescent="0.25"/>
  <cols>
    <col min="1" max="1" width="5.6640625" customWidth="1"/>
    <col min="2" max="3" width="20.6640625" customWidth="1"/>
    <col min="4" max="5" width="9.109375" customWidth="1"/>
    <col min="6" max="6" width="6.88671875" customWidth="1"/>
    <col min="7" max="25" width="3.6640625" customWidth="1"/>
    <col min="26" max="26" width="6.44140625" customWidth="1"/>
    <col min="27" max="27" width="5.109375" customWidth="1"/>
    <col min="28" max="67" width="3.6640625" customWidth="1"/>
    <col min="68" max="69" width="20.6640625" customWidth="1"/>
  </cols>
  <sheetData>
    <row r="1" spans="1:69" ht="15.6" x14ac:dyDescent="0.3">
      <c r="B1" s="72" t="s">
        <v>57</v>
      </c>
    </row>
    <row r="3" spans="1:69" x14ac:dyDescent="0.25">
      <c r="B3" s="111" t="s">
        <v>63</v>
      </c>
      <c r="C3" s="1">
        <f>MAX(A8:A207)</f>
        <v>34</v>
      </c>
      <c r="G3">
        <f>MAX(G6:AJ6)</f>
        <v>30</v>
      </c>
      <c r="AL3">
        <f>MAX(AL8:AL207)</f>
        <v>9</v>
      </c>
      <c r="AM3">
        <f t="shared" ref="AM3:BN3" si="0">MAX(AM8:AM207)</f>
        <v>9</v>
      </c>
      <c r="AN3">
        <f t="shared" si="0"/>
        <v>8</v>
      </c>
      <c r="AO3">
        <f t="shared" si="0"/>
        <v>8</v>
      </c>
      <c r="AP3">
        <f t="shared" si="0"/>
        <v>0</v>
      </c>
      <c r="AQ3">
        <f t="shared" si="0"/>
        <v>0</v>
      </c>
      <c r="AR3">
        <f t="shared" si="0"/>
        <v>0</v>
      </c>
      <c r="AS3">
        <f t="shared" si="0"/>
        <v>0</v>
      </c>
      <c r="AT3">
        <f t="shared" si="0"/>
        <v>0</v>
      </c>
      <c r="AU3">
        <f t="shared" si="0"/>
        <v>0</v>
      </c>
      <c r="AV3">
        <f t="shared" si="0"/>
        <v>0</v>
      </c>
      <c r="AW3">
        <f t="shared" si="0"/>
        <v>0</v>
      </c>
      <c r="AX3">
        <f t="shared" si="0"/>
        <v>0</v>
      </c>
      <c r="AY3">
        <f t="shared" si="0"/>
        <v>0</v>
      </c>
      <c r="AZ3">
        <f t="shared" si="0"/>
        <v>0</v>
      </c>
      <c r="BA3">
        <f t="shared" si="0"/>
        <v>0</v>
      </c>
      <c r="BB3">
        <f t="shared" si="0"/>
        <v>0</v>
      </c>
      <c r="BC3">
        <f t="shared" si="0"/>
        <v>0</v>
      </c>
      <c r="BD3">
        <f t="shared" si="0"/>
        <v>0</v>
      </c>
      <c r="BE3">
        <f t="shared" si="0"/>
        <v>0</v>
      </c>
      <c r="BF3">
        <f t="shared" si="0"/>
        <v>0</v>
      </c>
      <c r="BG3">
        <f t="shared" si="0"/>
        <v>0</v>
      </c>
      <c r="BH3">
        <f t="shared" si="0"/>
        <v>0</v>
      </c>
      <c r="BI3">
        <f t="shared" si="0"/>
        <v>0</v>
      </c>
      <c r="BJ3">
        <f t="shared" si="0"/>
        <v>0</v>
      </c>
      <c r="BK3">
        <f t="shared" si="0"/>
        <v>0</v>
      </c>
      <c r="BL3">
        <f t="shared" si="0"/>
        <v>0</v>
      </c>
      <c r="BM3">
        <f t="shared" si="0"/>
        <v>0</v>
      </c>
      <c r="BN3">
        <f t="shared" si="0"/>
        <v>0</v>
      </c>
      <c r="BO3">
        <f>MAX(BO8:BO207)</f>
        <v>0</v>
      </c>
    </row>
    <row r="4" spans="1:69" x14ac:dyDescent="0.25">
      <c r="B4" s="111" t="s">
        <v>64</v>
      </c>
      <c r="C4" s="1">
        <f>MAX(D8:D207)</f>
        <v>4</v>
      </c>
    </row>
    <row r="5" spans="1:69" x14ac:dyDescent="0.25">
      <c r="Z5" t="s">
        <v>73</v>
      </c>
      <c r="AA5" t="s">
        <v>76</v>
      </c>
    </row>
    <row r="6" spans="1:69" x14ac:dyDescent="0.25">
      <c r="B6" s="16" t="s">
        <v>20</v>
      </c>
      <c r="C6" s="16" t="s">
        <v>21</v>
      </c>
      <c r="D6" s="73" t="s">
        <v>58</v>
      </c>
      <c r="E6" s="73" t="s">
        <v>72</v>
      </c>
      <c r="G6">
        <v>1</v>
      </c>
      <c r="H6">
        <f>G6+1</f>
        <v>2</v>
      </c>
      <c r="I6">
        <f t="shared" ref="I6:Q6" si="1">H6+1</f>
        <v>3</v>
      </c>
      <c r="J6">
        <f t="shared" si="1"/>
        <v>4</v>
      </c>
      <c r="K6">
        <f t="shared" si="1"/>
        <v>5</v>
      </c>
      <c r="L6">
        <f t="shared" si="1"/>
        <v>6</v>
      </c>
      <c r="M6">
        <f t="shared" si="1"/>
        <v>7</v>
      </c>
      <c r="N6">
        <f t="shared" si="1"/>
        <v>8</v>
      </c>
      <c r="O6">
        <f t="shared" si="1"/>
        <v>9</v>
      </c>
      <c r="P6">
        <f t="shared" si="1"/>
        <v>10</v>
      </c>
      <c r="Q6">
        <f t="shared" si="1"/>
        <v>11</v>
      </c>
      <c r="R6">
        <f t="shared" ref="R6:AC6" si="2">Q6+1</f>
        <v>12</v>
      </c>
      <c r="S6">
        <f t="shared" si="2"/>
        <v>13</v>
      </c>
      <c r="T6">
        <f t="shared" si="2"/>
        <v>14</v>
      </c>
      <c r="U6">
        <f t="shared" si="2"/>
        <v>15</v>
      </c>
      <c r="V6">
        <f t="shared" si="2"/>
        <v>16</v>
      </c>
      <c r="W6">
        <f t="shared" si="2"/>
        <v>17</v>
      </c>
      <c r="X6">
        <f t="shared" si="2"/>
        <v>18</v>
      </c>
      <c r="Y6">
        <f t="shared" si="2"/>
        <v>19</v>
      </c>
      <c r="Z6" t="s">
        <v>73</v>
      </c>
      <c r="AA6" t="s">
        <v>76</v>
      </c>
      <c r="AB6">
        <v>22</v>
      </c>
      <c r="AC6">
        <f t="shared" si="2"/>
        <v>23</v>
      </c>
      <c r="AD6">
        <f t="shared" ref="AD6:AJ6" si="3">AC6+1</f>
        <v>24</v>
      </c>
      <c r="AE6">
        <f t="shared" si="3"/>
        <v>25</v>
      </c>
      <c r="AF6">
        <f t="shared" si="3"/>
        <v>26</v>
      </c>
      <c r="AG6">
        <f t="shared" si="3"/>
        <v>27</v>
      </c>
      <c r="AH6">
        <f t="shared" si="3"/>
        <v>28</v>
      </c>
      <c r="AI6">
        <f t="shared" si="3"/>
        <v>29</v>
      </c>
      <c r="AJ6">
        <f t="shared" si="3"/>
        <v>30</v>
      </c>
      <c r="AL6">
        <v>1</v>
      </c>
      <c r="AM6">
        <f>AL6+1</f>
        <v>2</v>
      </c>
      <c r="AN6">
        <f t="shared" ref="AN6:AV6" si="4">AM6+1</f>
        <v>3</v>
      </c>
      <c r="AO6">
        <f t="shared" si="4"/>
        <v>4</v>
      </c>
      <c r="AP6">
        <f t="shared" si="4"/>
        <v>5</v>
      </c>
      <c r="AQ6">
        <f t="shared" si="4"/>
        <v>6</v>
      </c>
      <c r="AR6">
        <f t="shared" si="4"/>
        <v>7</v>
      </c>
      <c r="AS6">
        <f t="shared" si="4"/>
        <v>8</v>
      </c>
      <c r="AT6">
        <f t="shared" si="4"/>
        <v>9</v>
      </c>
      <c r="AU6">
        <f t="shared" si="4"/>
        <v>10</v>
      </c>
      <c r="AV6">
        <f t="shared" si="4"/>
        <v>11</v>
      </c>
      <c r="AW6">
        <f t="shared" ref="AW6:BO6" si="5">AV6+1</f>
        <v>12</v>
      </c>
      <c r="AX6">
        <f t="shared" si="5"/>
        <v>13</v>
      </c>
      <c r="AY6">
        <f t="shared" si="5"/>
        <v>14</v>
      </c>
      <c r="AZ6">
        <f t="shared" si="5"/>
        <v>15</v>
      </c>
      <c r="BA6">
        <f t="shared" si="5"/>
        <v>16</v>
      </c>
      <c r="BB6">
        <f t="shared" si="5"/>
        <v>17</v>
      </c>
      <c r="BC6">
        <f t="shared" si="5"/>
        <v>18</v>
      </c>
      <c r="BD6">
        <f t="shared" si="5"/>
        <v>19</v>
      </c>
      <c r="BE6" t="s">
        <v>73</v>
      </c>
      <c r="BF6" t="s">
        <v>76</v>
      </c>
      <c r="BG6">
        <v>22</v>
      </c>
      <c r="BH6">
        <f t="shared" si="5"/>
        <v>23</v>
      </c>
      <c r="BI6">
        <f t="shared" si="5"/>
        <v>24</v>
      </c>
      <c r="BJ6">
        <f t="shared" si="5"/>
        <v>25</v>
      </c>
      <c r="BK6">
        <f t="shared" si="5"/>
        <v>26</v>
      </c>
      <c r="BL6">
        <f t="shared" si="5"/>
        <v>27</v>
      </c>
      <c r="BM6">
        <f t="shared" si="5"/>
        <v>28</v>
      </c>
      <c r="BN6">
        <f t="shared" si="5"/>
        <v>29</v>
      </c>
      <c r="BO6">
        <f t="shared" si="5"/>
        <v>30</v>
      </c>
    </row>
    <row r="8" spans="1:69" x14ac:dyDescent="0.25">
      <c r="A8">
        <v>1</v>
      </c>
      <c r="B8" t="s">
        <v>87</v>
      </c>
      <c r="C8" t="s">
        <v>88</v>
      </c>
      <c r="D8">
        <v>4</v>
      </c>
      <c r="E8" s="109"/>
      <c r="G8">
        <f t="shared" ref="G8:G32" si="6">IF($D8=G$6,G7+1,G7)</f>
        <v>0</v>
      </c>
      <c r="H8">
        <f t="shared" ref="H8:H32" si="7">IF($D8=H$6,H7+1,H7)</f>
        <v>0</v>
      </c>
      <c r="I8">
        <f t="shared" ref="I8:I32" si="8">IF($D8=I$6,I7+1,I7)</f>
        <v>0</v>
      </c>
      <c r="J8">
        <f t="shared" ref="J8:J32" si="9">IF($D8=J$6,J7+1,J7)</f>
        <v>1</v>
      </c>
      <c r="K8">
        <f t="shared" ref="K8:K32" si="10">IF($D8=K$6,K7+1,K7)</f>
        <v>0</v>
      </c>
      <c r="L8">
        <f t="shared" ref="L8:L32" si="11">IF($D8=L$6,L7+1,L7)</f>
        <v>0</v>
      </c>
      <c r="M8">
        <f t="shared" ref="M8:M32" si="12">IF($D8=M$6,M7+1,M7)</f>
        <v>0</v>
      </c>
      <c r="N8">
        <f t="shared" ref="N8:N32" si="13">IF($D8=N$6,N7+1,N7)</f>
        <v>0</v>
      </c>
      <c r="O8">
        <f t="shared" ref="O8:O32" si="14">IF($D8=O$6,O7+1,O7)</f>
        <v>0</v>
      </c>
      <c r="P8">
        <f t="shared" ref="P8:P32" si="15">IF($D8=P$6,P7+1,P7)</f>
        <v>0</v>
      </c>
      <c r="Q8">
        <f t="shared" ref="Q8:Q32" si="16">IF($D8=Q$6,Q7+1,Q7)</f>
        <v>0</v>
      </c>
      <c r="R8">
        <f t="shared" ref="R8:R39" si="17">IF($D8=R$6,R7+1,R7)</f>
        <v>0</v>
      </c>
      <c r="S8">
        <f t="shared" ref="S8:S32" si="18">IF($D8=S$6,S7+1,S7)</f>
        <v>0</v>
      </c>
      <c r="T8">
        <f t="shared" ref="T8:T32" si="19">IF($D8=T$6,T7+1,T7)</f>
        <v>0</v>
      </c>
      <c r="U8">
        <f t="shared" ref="U8:U32" si="20">IF($D8=U$6,U7+1,U7)</f>
        <v>0</v>
      </c>
      <c r="V8">
        <f t="shared" ref="V8:V32" si="21">IF($D8=V$6,V7+1,V7)</f>
        <v>0</v>
      </c>
      <c r="W8">
        <f t="shared" ref="W8:W32" si="22">IF($D8=W$6,W7+1,W7)</f>
        <v>0</v>
      </c>
      <c r="X8">
        <f t="shared" ref="X8:X32" si="23">IF($D8=X$6,X7+1,X7)</f>
        <v>0</v>
      </c>
      <c r="Y8">
        <f t="shared" ref="Y8:Y32" si="24">IF($D8=Y$6,Y7+1,Y7)</f>
        <v>0</v>
      </c>
      <c r="Z8">
        <f>IF($E8=Z$5,Z7+1,Z7)</f>
        <v>0</v>
      </c>
      <c r="AA8">
        <f>IF($E8=AA$5,AA7+1,AA7)</f>
        <v>0</v>
      </c>
      <c r="AB8">
        <f t="shared" ref="AB8:AB32" si="25">IF($D8=AB$6,AB7+1,AB7)</f>
        <v>0</v>
      </c>
      <c r="AC8">
        <f t="shared" ref="AC8:AC32" si="26">IF($D8=AC$6,AC7+1,AC7)</f>
        <v>0</v>
      </c>
      <c r="AD8">
        <f t="shared" ref="AD8:AD34" si="27">IF($D8=AD$6,AD7+1,AD7)</f>
        <v>0</v>
      </c>
      <c r="AE8">
        <f t="shared" ref="AE8:AE33" si="28">IF($D8=AE$6,AE7+1,AE7)</f>
        <v>0</v>
      </c>
      <c r="AF8">
        <f t="shared" ref="AF8:AF33" si="29">IF($D8=AF$6,AF7+1,AF7)</f>
        <v>0</v>
      </c>
      <c r="AG8">
        <f t="shared" ref="AG8:AG33" si="30">IF($D8=AG$6,AG7+1,AG7)</f>
        <v>0</v>
      </c>
      <c r="AH8">
        <f t="shared" ref="AH8:AH33" si="31">IF($D8=AH$6,AH7+1,AH7)</f>
        <v>0</v>
      </c>
      <c r="AI8">
        <f t="shared" ref="AI8:AI33" si="32">IF($D8=AI$6,AI7+1,AI7)</f>
        <v>0</v>
      </c>
      <c r="AJ8">
        <f t="shared" ref="AJ8:AJ33" si="33">IF($D8=AJ$6,AJ7+1,AJ7)</f>
        <v>0</v>
      </c>
      <c r="AL8">
        <f t="shared" ref="AL8:AL32" si="34">IF(G8=G7,0,G8)</f>
        <v>0</v>
      </c>
      <c r="AM8">
        <f t="shared" ref="AM8:AM32" si="35">IF(H8=H7,0,H8)</f>
        <v>0</v>
      </c>
      <c r="AN8">
        <f t="shared" ref="AN8:AN32" si="36">IF(I8=I7,0,I8)</f>
        <v>0</v>
      </c>
      <c r="AO8">
        <f t="shared" ref="AO8:AO32" si="37">IF(J8=J7,0,J8)</f>
        <v>1</v>
      </c>
      <c r="AP8">
        <f t="shared" ref="AP8:AP32" si="38">IF(K8=K7,0,K8)</f>
        <v>0</v>
      </c>
      <c r="AQ8">
        <f t="shared" ref="AQ8:AQ32" si="39">IF(L8=L7,0,L8)</f>
        <v>0</v>
      </c>
      <c r="AR8">
        <f t="shared" ref="AR8:AR32" si="40">IF(M8=M7,0,M8)</f>
        <v>0</v>
      </c>
      <c r="AS8">
        <f t="shared" ref="AS8:AS32" si="41">IF(N8=N7,0,N8)</f>
        <v>0</v>
      </c>
      <c r="AT8">
        <f t="shared" ref="AT8:AT32" si="42">IF(O8=O7,0,O8)</f>
        <v>0</v>
      </c>
      <c r="AU8">
        <f t="shared" ref="AU8:AU32" si="43">IF(P8=P7,0,P8)</f>
        <v>0</v>
      </c>
      <c r="AV8">
        <f t="shared" ref="AV8:AV32" si="44">IF(Q8=Q7,0,Q8)</f>
        <v>0</v>
      </c>
      <c r="AW8">
        <f t="shared" ref="AW8:AW39" si="45">IF(R8=R7,0,R8)</f>
        <v>0</v>
      </c>
      <c r="AX8">
        <f t="shared" ref="AX8:AX32" si="46">IF(S8=S7,0,S8)</f>
        <v>0</v>
      </c>
      <c r="AY8">
        <f t="shared" ref="AY8:AY32" si="47">IF(T8=T7,0,T8)</f>
        <v>0</v>
      </c>
      <c r="AZ8">
        <f t="shared" ref="AZ8:AZ32" si="48">IF(U8=U7,0,U8)</f>
        <v>0</v>
      </c>
      <c r="BA8">
        <f t="shared" ref="BA8:BA32" si="49">IF(V8=V7,0,V8)</f>
        <v>0</v>
      </c>
      <c r="BB8">
        <f t="shared" ref="BB8:BB32" si="50">IF(W8=W7,0,W8)</f>
        <v>0</v>
      </c>
      <c r="BC8">
        <f t="shared" ref="BC8:BC32" si="51">IF(X8=X7,0,X8)</f>
        <v>0</v>
      </c>
      <c r="BD8">
        <f t="shared" ref="BD8:BD32" si="52">IF(Y8=Y7,0,Y8)</f>
        <v>0</v>
      </c>
      <c r="BE8">
        <f t="shared" ref="BE8:BE32" si="53">IF(Z8=Z7,0,Z8)</f>
        <v>0</v>
      </c>
      <c r="BF8">
        <f t="shared" ref="BF8:BF32" si="54">IF(AA8=AA7,0,AA8)</f>
        <v>0</v>
      </c>
      <c r="BG8">
        <f t="shared" ref="BG8:BG32" si="55">IF(AB8=AB7,0,AB8)</f>
        <v>0</v>
      </c>
      <c r="BH8">
        <f t="shared" ref="BH8:BH32" si="56">IF(AC8=AC7,0,AC8)</f>
        <v>0</v>
      </c>
      <c r="BI8">
        <f t="shared" ref="BI8:BI32" si="57">IF(AD8=AD7,0,AD8)</f>
        <v>0</v>
      </c>
      <c r="BJ8">
        <f t="shared" ref="BJ8:BJ32" si="58">IF(AE8=AE7,0,AE8)</f>
        <v>0</v>
      </c>
      <c r="BK8">
        <f t="shared" ref="BK8:BK32" si="59">IF(AF8=AF7,0,AF8)</f>
        <v>0</v>
      </c>
      <c r="BL8">
        <f t="shared" ref="BL8:BL32" si="60">IF(AG8=AG7,0,AG8)</f>
        <v>0</v>
      </c>
      <c r="BM8">
        <f t="shared" ref="BM8:BM39" si="61">IF(AH8=AH7,0,AH8)</f>
        <v>0</v>
      </c>
      <c r="BN8">
        <f t="shared" ref="BN8:BN32" si="62">IF(AI8=AI7,0,AI8)</f>
        <v>0</v>
      </c>
      <c r="BO8">
        <f t="shared" ref="BO8:BO32" si="63">IF(AJ8=AJ7,0,AJ8)</f>
        <v>0</v>
      </c>
      <c r="BP8" t="str">
        <f t="shared" ref="BP8:BP39" si="64">B8</f>
        <v>Anillo</v>
      </c>
      <c r="BQ8" t="str">
        <f t="shared" ref="BQ8:BQ39" si="65">C8</f>
        <v xml:space="preserve"> Luis Felipe</v>
      </c>
    </row>
    <row r="9" spans="1:69" x14ac:dyDescent="0.25">
      <c r="A9">
        <f>A8+1</f>
        <v>2</v>
      </c>
      <c r="B9" t="s">
        <v>89</v>
      </c>
      <c r="C9" t="s">
        <v>90</v>
      </c>
      <c r="D9">
        <v>4</v>
      </c>
      <c r="E9" s="109"/>
      <c r="G9">
        <f t="shared" si="6"/>
        <v>0</v>
      </c>
      <c r="H9">
        <f t="shared" si="7"/>
        <v>0</v>
      </c>
      <c r="I9">
        <f t="shared" si="8"/>
        <v>0</v>
      </c>
      <c r="J9">
        <f t="shared" si="9"/>
        <v>2</v>
      </c>
      <c r="K9">
        <f t="shared" si="10"/>
        <v>0</v>
      </c>
      <c r="L9">
        <f t="shared" si="11"/>
        <v>0</v>
      </c>
      <c r="M9">
        <f t="shared" si="12"/>
        <v>0</v>
      </c>
      <c r="N9">
        <f t="shared" si="13"/>
        <v>0</v>
      </c>
      <c r="O9">
        <f t="shared" si="14"/>
        <v>0</v>
      </c>
      <c r="P9">
        <f t="shared" si="15"/>
        <v>0</v>
      </c>
      <c r="Q9">
        <f t="shared" si="16"/>
        <v>0</v>
      </c>
      <c r="R9">
        <f t="shared" si="17"/>
        <v>0</v>
      </c>
      <c r="S9">
        <f t="shared" si="18"/>
        <v>0</v>
      </c>
      <c r="T9">
        <f t="shared" si="19"/>
        <v>0</v>
      </c>
      <c r="U9">
        <f t="shared" si="20"/>
        <v>0</v>
      </c>
      <c r="V9">
        <f t="shared" si="21"/>
        <v>0</v>
      </c>
      <c r="W9">
        <f t="shared" si="22"/>
        <v>0</v>
      </c>
      <c r="X9">
        <f t="shared" si="23"/>
        <v>0</v>
      </c>
      <c r="Y9">
        <f t="shared" si="24"/>
        <v>0</v>
      </c>
      <c r="Z9">
        <f t="shared" ref="Z9:Z29" si="66">IF($E9=Z$5,Z8+1,Z8)</f>
        <v>0</v>
      </c>
      <c r="AA9">
        <f t="shared" ref="AA9:AA29" si="67">IF($E9=AA$5,AA8+1,AA8)</f>
        <v>0</v>
      </c>
      <c r="AB9">
        <f t="shared" si="25"/>
        <v>0</v>
      </c>
      <c r="AC9">
        <f t="shared" si="26"/>
        <v>0</v>
      </c>
      <c r="AD9">
        <f t="shared" si="27"/>
        <v>0</v>
      </c>
      <c r="AE9">
        <f t="shared" si="28"/>
        <v>0</v>
      </c>
      <c r="AF9">
        <f t="shared" si="29"/>
        <v>0</v>
      </c>
      <c r="AG9">
        <f t="shared" si="30"/>
        <v>0</v>
      </c>
      <c r="AH9">
        <f t="shared" si="31"/>
        <v>0</v>
      </c>
      <c r="AI9">
        <f t="shared" si="32"/>
        <v>0</v>
      </c>
      <c r="AJ9">
        <f t="shared" si="33"/>
        <v>0</v>
      </c>
      <c r="AL9">
        <f t="shared" si="34"/>
        <v>0</v>
      </c>
      <c r="AM9">
        <f t="shared" si="35"/>
        <v>0</v>
      </c>
      <c r="AN9">
        <f t="shared" si="36"/>
        <v>0</v>
      </c>
      <c r="AO9">
        <f t="shared" si="37"/>
        <v>2</v>
      </c>
      <c r="AP9">
        <f t="shared" si="38"/>
        <v>0</v>
      </c>
      <c r="AQ9">
        <f t="shared" si="39"/>
        <v>0</v>
      </c>
      <c r="AR9">
        <f t="shared" si="40"/>
        <v>0</v>
      </c>
      <c r="AS9">
        <f t="shared" si="41"/>
        <v>0</v>
      </c>
      <c r="AT9">
        <f t="shared" si="42"/>
        <v>0</v>
      </c>
      <c r="AU9">
        <f t="shared" si="43"/>
        <v>0</v>
      </c>
      <c r="AV9">
        <f t="shared" si="44"/>
        <v>0</v>
      </c>
      <c r="AW9">
        <f t="shared" si="45"/>
        <v>0</v>
      </c>
      <c r="AX9">
        <f t="shared" si="46"/>
        <v>0</v>
      </c>
      <c r="AY9">
        <f t="shared" si="47"/>
        <v>0</v>
      </c>
      <c r="AZ9">
        <f t="shared" si="48"/>
        <v>0</v>
      </c>
      <c r="BA9">
        <f t="shared" si="49"/>
        <v>0</v>
      </c>
      <c r="BB9">
        <f t="shared" si="50"/>
        <v>0</v>
      </c>
      <c r="BC9">
        <f t="shared" si="51"/>
        <v>0</v>
      </c>
      <c r="BD9">
        <f t="shared" si="52"/>
        <v>0</v>
      </c>
      <c r="BE9">
        <f t="shared" si="53"/>
        <v>0</v>
      </c>
      <c r="BF9">
        <f t="shared" si="54"/>
        <v>0</v>
      </c>
      <c r="BG9">
        <f t="shared" si="55"/>
        <v>0</v>
      </c>
      <c r="BH9">
        <f t="shared" si="56"/>
        <v>0</v>
      </c>
      <c r="BI9">
        <f t="shared" si="57"/>
        <v>0</v>
      </c>
      <c r="BJ9">
        <f t="shared" si="58"/>
        <v>0</v>
      </c>
      <c r="BK9">
        <f t="shared" si="59"/>
        <v>0</v>
      </c>
      <c r="BL9">
        <f t="shared" si="60"/>
        <v>0</v>
      </c>
      <c r="BM9">
        <f t="shared" si="61"/>
        <v>0</v>
      </c>
      <c r="BN9">
        <f t="shared" si="62"/>
        <v>0</v>
      </c>
      <c r="BO9">
        <f t="shared" si="63"/>
        <v>0</v>
      </c>
      <c r="BP9" t="str">
        <f t="shared" si="64"/>
        <v>Bardier</v>
      </c>
      <c r="BQ9" t="str">
        <f t="shared" si="65"/>
        <v xml:space="preserve"> Louis-Philippe</v>
      </c>
    </row>
    <row r="10" spans="1:69" x14ac:dyDescent="0.25">
      <c r="A10">
        <f t="shared" ref="A10:A41" si="68">A9+1</f>
        <v>3</v>
      </c>
      <c r="B10" t="s">
        <v>91</v>
      </c>
      <c r="C10" t="s">
        <v>92</v>
      </c>
      <c r="D10">
        <v>2</v>
      </c>
      <c r="E10" s="109"/>
      <c r="G10">
        <f t="shared" si="6"/>
        <v>0</v>
      </c>
      <c r="H10">
        <f t="shared" si="7"/>
        <v>1</v>
      </c>
      <c r="I10">
        <f t="shared" si="8"/>
        <v>0</v>
      </c>
      <c r="J10">
        <f t="shared" si="9"/>
        <v>2</v>
      </c>
      <c r="K10">
        <f t="shared" si="10"/>
        <v>0</v>
      </c>
      <c r="L10">
        <f t="shared" si="11"/>
        <v>0</v>
      </c>
      <c r="M10">
        <f t="shared" si="12"/>
        <v>0</v>
      </c>
      <c r="N10">
        <f t="shared" si="13"/>
        <v>0</v>
      </c>
      <c r="O10">
        <f t="shared" si="14"/>
        <v>0</v>
      </c>
      <c r="P10">
        <f t="shared" si="15"/>
        <v>0</v>
      </c>
      <c r="Q10">
        <f t="shared" si="16"/>
        <v>0</v>
      </c>
      <c r="R10">
        <f t="shared" si="17"/>
        <v>0</v>
      </c>
      <c r="S10">
        <f t="shared" si="18"/>
        <v>0</v>
      </c>
      <c r="T10">
        <f t="shared" si="19"/>
        <v>0</v>
      </c>
      <c r="U10">
        <f t="shared" si="20"/>
        <v>0</v>
      </c>
      <c r="V10">
        <f t="shared" si="21"/>
        <v>0</v>
      </c>
      <c r="W10">
        <f t="shared" si="22"/>
        <v>0</v>
      </c>
      <c r="X10">
        <f t="shared" si="23"/>
        <v>0</v>
      </c>
      <c r="Y10">
        <f t="shared" si="24"/>
        <v>0</v>
      </c>
      <c r="Z10">
        <f t="shared" si="66"/>
        <v>0</v>
      </c>
      <c r="AA10">
        <f t="shared" si="67"/>
        <v>0</v>
      </c>
      <c r="AB10">
        <f t="shared" si="25"/>
        <v>0</v>
      </c>
      <c r="AC10">
        <f t="shared" si="26"/>
        <v>0</v>
      </c>
      <c r="AD10">
        <f t="shared" si="27"/>
        <v>0</v>
      </c>
      <c r="AE10">
        <f t="shared" si="28"/>
        <v>0</v>
      </c>
      <c r="AF10">
        <f t="shared" si="29"/>
        <v>0</v>
      </c>
      <c r="AG10">
        <f t="shared" si="30"/>
        <v>0</v>
      </c>
      <c r="AH10">
        <f t="shared" si="31"/>
        <v>0</v>
      </c>
      <c r="AI10">
        <f t="shared" si="32"/>
        <v>0</v>
      </c>
      <c r="AJ10">
        <f t="shared" si="33"/>
        <v>0</v>
      </c>
      <c r="AL10">
        <f t="shared" si="34"/>
        <v>0</v>
      </c>
      <c r="AM10">
        <f t="shared" si="35"/>
        <v>1</v>
      </c>
      <c r="AN10">
        <f t="shared" si="36"/>
        <v>0</v>
      </c>
      <c r="AO10">
        <f t="shared" si="37"/>
        <v>0</v>
      </c>
      <c r="AP10">
        <f t="shared" si="38"/>
        <v>0</v>
      </c>
      <c r="AQ10">
        <f t="shared" si="39"/>
        <v>0</v>
      </c>
      <c r="AR10">
        <f t="shared" si="40"/>
        <v>0</v>
      </c>
      <c r="AS10">
        <f t="shared" si="41"/>
        <v>0</v>
      </c>
      <c r="AT10">
        <f t="shared" si="42"/>
        <v>0</v>
      </c>
      <c r="AU10">
        <f t="shared" si="43"/>
        <v>0</v>
      </c>
      <c r="AV10">
        <f t="shared" si="44"/>
        <v>0</v>
      </c>
      <c r="AW10">
        <f t="shared" si="45"/>
        <v>0</v>
      </c>
      <c r="AX10">
        <f t="shared" si="46"/>
        <v>0</v>
      </c>
      <c r="AY10">
        <f t="shared" si="47"/>
        <v>0</v>
      </c>
      <c r="AZ10">
        <f t="shared" si="48"/>
        <v>0</v>
      </c>
      <c r="BA10">
        <f t="shared" si="49"/>
        <v>0</v>
      </c>
      <c r="BB10">
        <f t="shared" si="50"/>
        <v>0</v>
      </c>
      <c r="BC10">
        <f t="shared" si="51"/>
        <v>0</v>
      </c>
      <c r="BD10">
        <f t="shared" si="52"/>
        <v>0</v>
      </c>
      <c r="BE10">
        <f t="shared" si="53"/>
        <v>0</v>
      </c>
      <c r="BF10">
        <f t="shared" si="54"/>
        <v>0</v>
      </c>
      <c r="BG10">
        <f t="shared" si="55"/>
        <v>0</v>
      </c>
      <c r="BH10">
        <f t="shared" si="56"/>
        <v>0</v>
      </c>
      <c r="BI10">
        <f t="shared" si="57"/>
        <v>0</v>
      </c>
      <c r="BJ10">
        <f t="shared" si="58"/>
        <v>0</v>
      </c>
      <c r="BK10">
        <f t="shared" si="59"/>
        <v>0</v>
      </c>
      <c r="BL10">
        <f t="shared" si="60"/>
        <v>0</v>
      </c>
      <c r="BM10">
        <f t="shared" si="61"/>
        <v>0</v>
      </c>
      <c r="BN10">
        <f t="shared" si="62"/>
        <v>0</v>
      </c>
      <c r="BO10">
        <f t="shared" si="63"/>
        <v>0</v>
      </c>
      <c r="BP10" t="str">
        <f t="shared" si="64"/>
        <v>Beauregard</v>
      </c>
      <c r="BQ10" t="str">
        <f t="shared" si="65"/>
        <v xml:space="preserve"> Cédrik</v>
      </c>
    </row>
    <row r="11" spans="1:69" x14ac:dyDescent="0.25">
      <c r="A11">
        <f t="shared" si="68"/>
        <v>4</v>
      </c>
      <c r="B11" t="s">
        <v>93</v>
      </c>
      <c r="C11" t="s">
        <v>94</v>
      </c>
      <c r="D11">
        <v>2</v>
      </c>
      <c r="E11" s="109"/>
      <c r="G11">
        <f t="shared" si="6"/>
        <v>0</v>
      </c>
      <c r="H11">
        <f t="shared" si="7"/>
        <v>2</v>
      </c>
      <c r="I11">
        <f t="shared" si="8"/>
        <v>0</v>
      </c>
      <c r="J11">
        <f t="shared" si="9"/>
        <v>2</v>
      </c>
      <c r="K11">
        <f t="shared" si="10"/>
        <v>0</v>
      </c>
      <c r="L11">
        <f t="shared" si="11"/>
        <v>0</v>
      </c>
      <c r="M11">
        <f t="shared" si="12"/>
        <v>0</v>
      </c>
      <c r="N11">
        <f t="shared" si="13"/>
        <v>0</v>
      </c>
      <c r="O11">
        <f t="shared" si="14"/>
        <v>0</v>
      </c>
      <c r="P11">
        <f t="shared" si="15"/>
        <v>0</v>
      </c>
      <c r="Q11">
        <f t="shared" si="16"/>
        <v>0</v>
      </c>
      <c r="R11">
        <f t="shared" si="17"/>
        <v>0</v>
      </c>
      <c r="S11">
        <f t="shared" si="18"/>
        <v>0</v>
      </c>
      <c r="T11">
        <f t="shared" si="19"/>
        <v>0</v>
      </c>
      <c r="U11">
        <f t="shared" si="20"/>
        <v>0</v>
      </c>
      <c r="V11">
        <f t="shared" si="21"/>
        <v>0</v>
      </c>
      <c r="W11">
        <f t="shared" si="22"/>
        <v>0</v>
      </c>
      <c r="X11">
        <f t="shared" si="23"/>
        <v>0</v>
      </c>
      <c r="Y11">
        <f t="shared" si="24"/>
        <v>0</v>
      </c>
      <c r="Z11">
        <f t="shared" si="66"/>
        <v>0</v>
      </c>
      <c r="AA11">
        <f t="shared" si="67"/>
        <v>0</v>
      </c>
      <c r="AB11">
        <f t="shared" si="25"/>
        <v>0</v>
      </c>
      <c r="AC11">
        <f t="shared" si="26"/>
        <v>0</v>
      </c>
      <c r="AD11">
        <f t="shared" si="27"/>
        <v>0</v>
      </c>
      <c r="AE11">
        <f t="shared" si="28"/>
        <v>0</v>
      </c>
      <c r="AF11">
        <f t="shared" si="29"/>
        <v>0</v>
      </c>
      <c r="AG11">
        <f t="shared" si="30"/>
        <v>0</v>
      </c>
      <c r="AH11">
        <f t="shared" si="31"/>
        <v>0</v>
      </c>
      <c r="AI11">
        <f t="shared" si="32"/>
        <v>0</v>
      </c>
      <c r="AJ11">
        <f t="shared" si="33"/>
        <v>0</v>
      </c>
      <c r="AL11">
        <f t="shared" si="34"/>
        <v>0</v>
      </c>
      <c r="AM11">
        <f t="shared" si="35"/>
        <v>2</v>
      </c>
      <c r="AN11">
        <f t="shared" si="36"/>
        <v>0</v>
      </c>
      <c r="AO11">
        <f t="shared" si="37"/>
        <v>0</v>
      </c>
      <c r="AP11">
        <f t="shared" si="38"/>
        <v>0</v>
      </c>
      <c r="AQ11">
        <f t="shared" si="39"/>
        <v>0</v>
      </c>
      <c r="AR11">
        <f t="shared" si="40"/>
        <v>0</v>
      </c>
      <c r="AS11">
        <f t="shared" si="41"/>
        <v>0</v>
      </c>
      <c r="AT11">
        <f t="shared" si="42"/>
        <v>0</v>
      </c>
      <c r="AU11">
        <f t="shared" si="43"/>
        <v>0</v>
      </c>
      <c r="AV11">
        <f t="shared" si="44"/>
        <v>0</v>
      </c>
      <c r="AW11">
        <f t="shared" si="45"/>
        <v>0</v>
      </c>
      <c r="AX11">
        <f t="shared" si="46"/>
        <v>0</v>
      </c>
      <c r="AY11">
        <f t="shared" si="47"/>
        <v>0</v>
      </c>
      <c r="AZ11">
        <f t="shared" si="48"/>
        <v>0</v>
      </c>
      <c r="BA11">
        <f t="shared" si="49"/>
        <v>0</v>
      </c>
      <c r="BB11">
        <f t="shared" si="50"/>
        <v>0</v>
      </c>
      <c r="BC11">
        <f t="shared" si="51"/>
        <v>0</v>
      </c>
      <c r="BD11">
        <f t="shared" si="52"/>
        <v>0</v>
      </c>
      <c r="BE11">
        <f t="shared" si="53"/>
        <v>0</v>
      </c>
      <c r="BF11">
        <f t="shared" si="54"/>
        <v>0</v>
      </c>
      <c r="BG11">
        <f t="shared" si="55"/>
        <v>0</v>
      </c>
      <c r="BH11">
        <f t="shared" si="56"/>
        <v>0</v>
      </c>
      <c r="BI11">
        <f t="shared" si="57"/>
        <v>0</v>
      </c>
      <c r="BJ11">
        <f t="shared" si="58"/>
        <v>0</v>
      </c>
      <c r="BK11">
        <f t="shared" si="59"/>
        <v>0</v>
      </c>
      <c r="BL11">
        <f t="shared" si="60"/>
        <v>0</v>
      </c>
      <c r="BM11">
        <f t="shared" si="61"/>
        <v>0</v>
      </c>
      <c r="BN11">
        <f t="shared" si="62"/>
        <v>0</v>
      </c>
      <c r="BO11">
        <f t="shared" si="63"/>
        <v>0</v>
      </c>
      <c r="BP11" t="str">
        <f t="shared" si="64"/>
        <v>Bergeron-Lavoie</v>
      </c>
      <c r="BQ11" t="str">
        <f t="shared" si="65"/>
        <v xml:space="preserve"> Vincent</v>
      </c>
    </row>
    <row r="12" spans="1:69" x14ac:dyDescent="0.25">
      <c r="A12">
        <f t="shared" si="68"/>
        <v>5</v>
      </c>
      <c r="B12" t="s">
        <v>95</v>
      </c>
      <c r="C12" t="s">
        <v>96</v>
      </c>
      <c r="D12">
        <v>4</v>
      </c>
      <c r="E12" s="109"/>
      <c r="G12">
        <f t="shared" si="6"/>
        <v>0</v>
      </c>
      <c r="H12">
        <f t="shared" si="7"/>
        <v>2</v>
      </c>
      <c r="I12">
        <f t="shared" si="8"/>
        <v>0</v>
      </c>
      <c r="J12">
        <f t="shared" si="9"/>
        <v>3</v>
      </c>
      <c r="K12">
        <f t="shared" si="10"/>
        <v>0</v>
      </c>
      <c r="L12">
        <f t="shared" si="11"/>
        <v>0</v>
      </c>
      <c r="M12">
        <f t="shared" si="12"/>
        <v>0</v>
      </c>
      <c r="N12">
        <f t="shared" si="13"/>
        <v>0</v>
      </c>
      <c r="O12">
        <f t="shared" si="14"/>
        <v>0</v>
      </c>
      <c r="P12">
        <f t="shared" si="15"/>
        <v>0</v>
      </c>
      <c r="Q12">
        <f t="shared" si="16"/>
        <v>0</v>
      </c>
      <c r="R12">
        <f t="shared" si="17"/>
        <v>0</v>
      </c>
      <c r="S12">
        <f t="shared" si="18"/>
        <v>0</v>
      </c>
      <c r="T12">
        <f t="shared" si="19"/>
        <v>0</v>
      </c>
      <c r="U12">
        <f t="shared" si="20"/>
        <v>0</v>
      </c>
      <c r="V12">
        <f t="shared" si="21"/>
        <v>0</v>
      </c>
      <c r="W12">
        <f t="shared" si="22"/>
        <v>0</v>
      </c>
      <c r="X12">
        <f t="shared" si="23"/>
        <v>0</v>
      </c>
      <c r="Y12">
        <f t="shared" si="24"/>
        <v>0</v>
      </c>
      <c r="Z12">
        <f t="shared" si="66"/>
        <v>0</v>
      </c>
      <c r="AA12">
        <f t="shared" si="67"/>
        <v>0</v>
      </c>
      <c r="AB12">
        <f t="shared" si="25"/>
        <v>0</v>
      </c>
      <c r="AC12">
        <f t="shared" si="26"/>
        <v>0</v>
      </c>
      <c r="AD12">
        <f t="shared" si="27"/>
        <v>0</v>
      </c>
      <c r="AE12">
        <f t="shared" si="28"/>
        <v>0</v>
      </c>
      <c r="AF12">
        <f t="shared" si="29"/>
        <v>0</v>
      </c>
      <c r="AG12">
        <f t="shared" si="30"/>
        <v>0</v>
      </c>
      <c r="AH12">
        <f t="shared" si="31"/>
        <v>0</v>
      </c>
      <c r="AI12">
        <f t="shared" si="32"/>
        <v>0</v>
      </c>
      <c r="AJ12">
        <f t="shared" si="33"/>
        <v>0</v>
      </c>
      <c r="AL12">
        <f t="shared" si="34"/>
        <v>0</v>
      </c>
      <c r="AM12">
        <f t="shared" si="35"/>
        <v>0</v>
      </c>
      <c r="AN12">
        <f t="shared" si="36"/>
        <v>0</v>
      </c>
      <c r="AO12">
        <f t="shared" si="37"/>
        <v>3</v>
      </c>
      <c r="AP12">
        <f t="shared" si="38"/>
        <v>0</v>
      </c>
      <c r="AQ12">
        <f t="shared" si="39"/>
        <v>0</v>
      </c>
      <c r="AR12">
        <f t="shared" si="40"/>
        <v>0</v>
      </c>
      <c r="AS12">
        <f t="shared" si="41"/>
        <v>0</v>
      </c>
      <c r="AT12">
        <f t="shared" si="42"/>
        <v>0</v>
      </c>
      <c r="AU12">
        <f t="shared" si="43"/>
        <v>0</v>
      </c>
      <c r="AV12">
        <f t="shared" si="44"/>
        <v>0</v>
      </c>
      <c r="AW12">
        <f t="shared" si="45"/>
        <v>0</v>
      </c>
      <c r="AX12">
        <f t="shared" si="46"/>
        <v>0</v>
      </c>
      <c r="AY12">
        <f t="shared" si="47"/>
        <v>0</v>
      </c>
      <c r="AZ12">
        <f t="shared" si="48"/>
        <v>0</v>
      </c>
      <c r="BA12">
        <f t="shared" si="49"/>
        <v>0</v>
      </c>
      <c r="BB12">
        <f t="shared" si="50"/>
        <v>0</v>
      </c>
      <c r="BC12">
        <f t="shared" si="51"/>
        <v>0</v>
      </c>
      <c r="BD12">
        <f t="shared" si="52"/>
        <v>0</v>
      </c>
      <c r="BE12">
        <f t="shared" si="53"/>
        <v>0</v>
      </c>
      <c r="BF12">
        <f t="shared" si="54"/>
        <v>0</v>
      </c>
      <c r="BG12">
        <f t="shared" si="55"/>
        <v>0</v>
      </c>
      <c r="BH12">
        <f t="shared" si="56"/>
        <v>0</v>
      </c>
      <c r="BI12">
        <f t="shared" si="57"/>
        <v>0</v>
      </c>
      <c r="BJ12">
        <f t="shared" si="58"/>
        <v>0</v>
      </c>
      <c r="BK12">
        <f t="shared" si="59"/>
        <v>0</v>
      </c>
      <c r="BL12">
        <f t="shared" si="60"/>
        <v>0</v>
      </c>
      <c r="BM12">
        <f t="shared" si="61"/>
        <v>0</v>
      </c>
      <c r="BN12">
        <f t="shared" si="62"/>
        <v>0</v>
      </c>
      <c r="BO12">
        <f t="shared" si="63"/>
        <v>0</v>
      </c>
      <c r="BP12" t="str">
        <f t="shared" si="64"/>
        <v>Berthelot</v>
      </c>
      <c r="BQ12" t="str">
        <f t="shared" si="65"/>
        <v xml:space="preserve"> Frédéric</v>
      </c>
    </row>
    <row r="13" spans="1:69" x14ac:dyDescent="0.25">
      <c r="A13">
        <f t="shared" si="68"/>
        <v>6</v>
      </c>
      <c r="B13" t="s">
        <v>83</v>
      </c>
      <c r="C13" t="s">
        <v>97</v>
      </c>
      <c r="D13">
        <v>3</v>
      </c>
      <c r="E13" s="109"/>
      <c r="G13">
        <f t="shared" si="6"/>
        <v>0</v>
      </c>
      <c r="H13">
        <f t="shared" si="7"/>
        <v>2</v>
      </c>
      <c r="I13">
        <f t="shared" si="8"/>
        <v>1</v>
      </c>
      <c r="J13">
        <f t="shared" si="9"/>
        <v>3</v>
      </c>
      <c r="K13">
        <f t="shared" si="10"/>
        <v>0</v>
      </c>
      <c r="L13">
        <f t="shared" si="11"/>
        <v>0</v>
      </c>
      <c r="M13">
        <f t="shared" si="12"/>
        <v>0</v>
      </c>
      <c r="N13">
        <f t="shared" si="13"/>
        <v>0</v>
      </c>
      <c r="O13">
        <f t="shared" si="14"/>
        <v>0</v>
      </c>
      <c r="P13">
        <f t="shared" si="15"/>
        <v>0</v>
      </c>
      <c r="Q13">
        <f t="shared" si="16"/>
        <v>0</v>
      </c>
      <c r="R13">
        <f t="shared" si="17"/>
        <v>0</v>
      </c>
      <c r="S13">
        <f t="shared" si="18"/>
        <v>0</v>
      </c>
      <c r="T13">
        <f t="shared" si="19"/>
        <v>0</v>
      </c>
      <c r="U13">
        <f t="shared" si="20"/>
        <v>0</v>
      </c>
      <c r="V13">
        <f t="shared" si="21"/>
        <v>0</v>
      </c>
      <c r="W13">
        <f t="shared" si="22"/>
        <v>0</v>
      </c>
      <c r="X13">
        <f t="shared" si="23"/>
        <v>0</v>
      </c>
      <c r="Y13">
        <f t="shared" si="24"/>
        <v>0</v>
      </c>
      <c r="Z13">
        <f t="shared" si="66"/>
        <v>0</v>
      </c>
      <c r="AA13">
        <f t="shared" si="67"/>
        <v>0</v>
      </c>
      <c r="AB13">
        <f t="shared" si="25"/>
        <v>0</v>
      </c>
      <c r="AC13">
        <f t="shared" si="26"/>
        <v>0</v>
      </c>
      <c r="AD13">
        <f t="shared" si="27"/>
        <v>0</v>
      </c>
      <c r="AE13">
        <f t="shared" si="28"/>
        <v>0</v>
      </c>
      <c r="AF13">
        <f t="shared" si="29"/>
        <v>0</v>
      </c>
      <c r="AG13">
        <f t="shared" si="30"/>
        <v>0</v>
      </c>
      <c r="AH13">
        <f t="shared" si="31"/>
        <v>0</v>
      </c>
      <c r="AI13">
        <f t="shared" si="32"/>
        <v>0</v>
      </c>
      <c r="AJ13">
        <f t="shared" si="33"/>
        <v>0</v>
      </c>
      <c r="AL13">
        <f t="shared" si="34"/>
        <v>0</v>
      </c>
      <c r="AM13">
        <f t="shared" si="35"/>
        <v>0</v>
      </c>
      <c r="AN13">
        <f t="shared" si="36"/>
        <v>1</v>
      </c>
      <c r="AO13">
        <f t="shared" si="37"/>
        <v>0</v>
      </c>
      <c r="AP13">
        <f t="shared" si="38"/>
        <v>0</v>
      </c>
      <c r="AQ13">
        <f t="shared" si="39"/>
        <v>0</v>
      </c>
      <c r="AR13">
        <f t="shared" si="40"/>
        <v>0</v>
      </c>
      <c r="AS13">
        <f t="shared" si="41"/>
        <v>0</v>
      </c>
      <c r="AT13">
        <f t="shared" si="42"/>
        <v>0</v>
      </c>
      <c r="AU13">
        <f t="shared" si="43"/>
        <v>0</v>
      </c>
      <c r="AV13">
        <f t="shared" si="44"/>
        <v>0</v>
      </c>
      <c r="AW13">
        <f t="shared" si="45"/>
        <v>0</v>
      </c>
      <c r="AX13">
        <f t="shared" si="46"/>
        <v>0</v>
      </c>
      <c r="AY13">
        <f t="shared" si="47"/>
        <v>0</v>
      </c>
      <c r="AZ13">
        <f t="shared" si="48"/>
        <v>0</v>
      </c>
      <c r="BA13">
        <f t="shared" si="49"/>
        <v>0</v>
      </c>
      <c r="BB13">
        <f t="shared" si="50"/>
        <v>0</v>
      </c>
      <c r="BC13">
        <f t="shared" si="51"/>
        <v>0</v>
      </c>
      <c r="BD13">
        <f t="shared" si="52"/>
        <v>0</v>
      </c>
      <c r="BE13">
        <f t="shared" si="53"/>
        <v>0</v>
      </c>
      <c r="BF13">
        <f t="shared" si="54"/>
        <v>0</v>
      </c>
      <c r="BG13">
        <f t="shared" si="55"/>
        <v>0</v>
      </c>
      <c r="BH13">
        <f t="shared" si="56"/>
        <v>0</v>
      </c>
      <c r="BI13">
        <f t="shared" si="57"/>
        <v>0</v>
      </c>
      <c r="BJ13">
        <f t="shared" si="58"/>
        <v>0</v>
      </c>
      <c r="BK13">
        <f t="shared" si="59"/>
        <v>0</v>
      </c>
      <c r="BL13">
        <f t="shared" si="60"/>
        <v>0</v>
      </c>
      <c r="BM13">
        <f t="shared" si="61"/>
        <v>0</v>
      </c>
      <c r="BN13">
        <f t="shared" si="62"/>
        <v>0</v>
      </c>
      <c r="BO13">
        <f t="shared" si="63"/>
        <v>0</v>
      </c>
      <c r="BP13" t="str">
        <f t="shared" si="64"/>
        <v>Boilard</v>
      </c>
      <c r="BQ13" t="str">
        <f t="shared" si="65"/>
        <v xml:space="preserve"> Jonathan</v>
      </c>
    </row>
    <row r="14" spans="1:69" x14ac:dyDescent="0.25">
      <c r="A14">
        <f t="shared" si="68"/>
        <v>7</v>
      </c>
      <c r="B14" t="s">
        <v>98</v>
      </c>
      <c r="C14" t="s">
        <v>99</v>
      </c>
      <c r="D14">
        <v>3</v>
      </c>
      <c r="E14" s="109"/>
      <c r="G14">
        <f t="shared" si="6"/>
        <v>0</v>
      </c>
      <c r="H14">
        <f t="shared" si="7"/>
        <v>2</v>
      </c>
      <c r="I14">
        <f t="shared" si="8"/>
        <v>2</v>
      </c>
      <c r="J14">
        <f t="shared" si="9"/>
        <v>3</v>
      </c>
      <c r="K14">
        <f t="shared" si="10"/>
        <v>0</v>
      </c>
      <c r="L14">
        <f t="shared" si="11"/>
        <v>0</v>
      </c>
      <c r="M14">
        <f t="shared" si="12"/>
        <v>0</v>
      </c>
      <c r="N14">
        <f t="shared" si="13"/>
        <v>0</v>
      </c>
      <c r="O14">
        <f t="shared" si="14"/>
        <v>0</v>
      </c>
      <c r="P14">
        <f t="shared" si="15"/>
        <v>0</v>
      </c>
      <c r="Q14">
        <f t="shared" si="16"/>
        <v>0</v>
      </c>
      <c r="R14">
        <f t="shared" si="17"/>
        <v>0</v>
      </c>
      <c r="S14">
        <f t="shared" si="18"/>
        <v>0</v>
      </c>
      <c r="T14">
        <f t="shared" si="19"/>
        <v>0</v>
      </c>
      <c r="U14">
        <f t="shared" si="20"/>
        <v>0</v>
      </c>
      <c r="V14">
        <f t="shared" si="21"/>
        <v>0</v>
      </c>
      <c r="W14">
        <f t="shared" si="22"/>
        <v>0</v>
      </c>
      <c r="X14">
        <f t="shared" si="23"/>
        <v>0</v>
      </c>
      <c r="Y14">
        <f t="shared" si="24"/>
        <v>0</v>
      </c>
      <c r="Z14">
        <f t="shared" si="66"/>
        <v>0</v>
      </c>
      <c r="AA14">
        <f t="shared" si="67"/>
        <v>0</v>
      </c>
      <c r="AB14">
        <f t="shared" si="25"/>
        <v>0</v>
      </c>
      <c r="AC14">
        <f t="shared" si="26"/>
        <v>0</v>
      </c>
      <c r="AD14">
        <f t="shared" si="27"/>
        <v>0</v>
      </c>
      <c r="AE14">
        <f t="shared" si="28"/>
        <v>0</v>
      </c>
      <c r="AF14">
        <f t="shared" si="29"/>
        <v>0</v>
      </c>
      <c r="AG14">
        <f t="shared" si="30"/>
        <v>0</v>
      </c>
      <c r="AH14">
        <f t="shared" si="31"/>
        <v>0</v>
      </c>
      <c r="AI14">
        <f t="shared" si="32"/>
        <v>0</v>
      </c>
      <c r="AJ14">
        <f t="shared" si="33"/>
        <v>0</v>
      </c>
      <c r="AL14">
        <f t="shared" si="34"/>
        <v>0</v>
      </c>
      <c r="AM14">
        <f t="shared" si="35"/>
        <v>0</v>
      </c>
      <c r="AN14">
        <f t="shared" si="36"/>
        <v>2</v>
      </c>
      <c r="AO14">
        <f t="shared" si="37"/>
        <v>0</v>
      </c>
      <c r="AP14">
        <f t="shared" si="38"/>
        <v>0</v>
      </c>
      <c r="AQ14">
        <f t="shared" si="39"/>
        <v>0</v>
      </c>
      <c r="AR14">
        <f t="shared" si="40"/>
        <v>0</v>
      </c>
      <c r="AS14">
        <f t="shared" si="41"/>
        <v>0</v>
      </c>
      <c r="AT14">
        <f t="shared" si="42"/>
        <v>0</v>
      </c>
      <c r="AU14">
        <f t="shared" si="43"/>
        <v>0</v>
      </c>
      <c r="AV14">
        <f t="shared" si="44"/>
        <v>0</v>
      </c>
      <c r="AW14">
        <f t="shared" si="45"/>
        <v>0</v>
      </c>
      <c r="AX14">
        <f t="shared" si="46"/>
        <v>0</v>
      </c>
      <c r="AY14">
        <f t="shared" si="47"/>
        <v>0</v>
      </c>
      <c r="AZ14">
        <f t="shared" si="48"/>
        <v>0</v>
      </c>
      <c r="BA14">
        <f t="shared" si="49"/>
        <v>0</v>
      </c>
      <c r="BB14">
        <f t="shared" si="50"/>
        <v>0</v>
      </c>
      <c r="BC14">
        <f t="shared" si="51"/>
        <v>0</v>
      </c>
      <c r="BD14">
        <f t="shared" si="52"/>
        <v>0</v>
      </c>
      <c r="BE14">
        <f t="shared" si="53"/>
        <v>0</v>
      </c>
      <c r="BF14">
        <f t="shared" si="54"/>
        <v>0</v>
      </c>
      <c r="BG14">
        <f t="shared" si="55"/>
        <v>0</v>
      </c>
      <c r="BH14">
        <f t="shared" si="56"/>
        <v>0</v>
      </c>
      <c r="BI14">
        <f t="shared" si="57"/>
        <v>0</v>
      </c>
      <c r="BJ14">
        <f t="shared" si="58"/>
        <v>0</v>
      </c>
      <c r="BK14">
        <f t="shared" si="59"/>
        <v>0</v>
      </c>
      <c r="BL14">
        <f t="shared" si="60"/>
        <v>0</v>
      </c>
      <c r="BM14">
        <f t="shared" si="61"/>
        <v>0</v>
      </c>
      <c r="BN14">
        <f t="shared" si="62"/>
        <v>0</v>
      </c>
      <c r="BO14">
        <f t="shared" si="63"/>
        <v>0</v>
      </c>
      <c r="BP14" t="str">
        <f t="shared" si="64"/>
        <v>Boulerice</v>
      </c>
      <c r="BQ14" t="str">
        <f t="shared" si="65"/>
        <v xml:space="preserve"> Samuel</v>
      </c>
    </row>
    <row r="15" spans="1:69" x14ac:dyDescent="0.25">
      <c r="A15">
        <f t="shared" si="68"/>
        <v>8</v>
      </c>
      <c r="B15" t="s">
        <v>100</v>
      </c>
      <c r="C15" t="s">
        <v>101</v>
      </c>
      <c r="D15">
        <v>1</v>
      </c>
      <c r="E15" s="109"/>
      <c r="G15">
        <f t="shared" si="6"/>
        <v>1</v>
      </c>
      <c r="H15">
        <f t="shared" si="7"/>
        <v>2</v>
      </c>
      <c r="I15">
        <f t="shared" si="8"/>
        <v>2</v>
      </c>
      <c r="J15">
        <f t="shared" si="9"/>
        <v>3</v>
      </c>
      <c r="K15">
        <f t="shared" si="10"/>
        <v>0</v>
      </c>
      <c r="L15">
        <f t="shared" si="11"/>
        <v>0</v>
      </c>
      <c r="M15">
        <f t="shared" si="12"/>
        <v>0</v>
      </c>
      <c r="N15">
        <f t="shared" si="13"/>
        <v>0</v>
      </c>
      <c r="O15">
        <f t="shared" si="14"/>
        <v>0</v>
      </c>
      <c r="P15">
        <f t="shared" si="15"/>
        <v>0</v>
      </c>
      <c r="Q15">
        <f t="shared" si="16"/>
        <v>0</v>
      </c>
      <c r="R15">
        <f t="shared" si="17"/>
        <v>0</v>
      </c>
      <c r="S15">
        <f t="shared" si="18"/>
        <v>0</v>
      </c>
      <c r="T15">
        <f t="shared" si="19"/>
        <v>0</v>
      </c>
      <c r="U15">
        <f t="shared" si="20"/>
        <v>0</v>
      </c>
      <c r="V15">
        <f t="shared" si="21"/>
        <v>0</v>
      </c>
      <c r="W15">
        <f t="shared" si="22"/>
        <v>0</v>
      </c>
      <c r="X15">
        <f t="shared" si="23"/>
        <v>0</v>
      </c>
      <c r="Y15">
        <f t="shared" si="24"/>
        <v>0</v>
      </c>
      <c r="Z15">
        <f t="shared" si="66"/>
        <v>0</v>
      </c>
      <c r="AA15">
        <f t="shared" si="67"/>
        <v>0</v>
      </c>
      <c r="AB15">
        <f t="shared" si="25"/>
        <v>0</v>
      </c>
      <c r="AC15">
        <f t="shared" si="26"/>
        <v>0</v>
      </c>
      <c r="AD15">
        <f t="shared" si="27"/>
        <v>0</v>
      </c>
      <c r="AE15">
        <f t="shared" si="28"/>
        <v>0</v>
      </c>
      <c r="AF15">
        <f t="shared" si="29"/>
        <v>0</v>
      </c>
      <c r="AG15">
        <f t="shared" si="30"/>
        <v>0</v>
      </c>
      <c r="AH15">
        <f t="shared" si="31"/>
        <v>0</v>
      </c>
      <c r="AI15">
        <f t="shared" si="32"/>
        <v>0</v>
      </c>
      <c r="AJ15">
        <f t="shared" si="33"/>
        <v>0</v>
      </c>
      <c r="AL15">
        <f t="shared" si="34"/>
        <v>1</v>
      </c>
      <c r="AM15">
        <f t="shared" si="35"/>
        <v>0</v>
      </c>
      <c r="AN15">
        <f t="shared" si="36"/>
        <v>0</v>
      </c>
      <c r="AO15">
        <f t="shared" si="37"/>
        <v>0</v>
      </c>
      <c r="AP15">
        <f t="shared" si="38"/>
        <v>0</v>
      </c>
      <c r="AQ15">
        <f t="shared" si="39"/>
        <v>0</v>
      </c>
      <c r="AR15">
        <f t="shared" si="40"/>
        <v>0</v>
      </c>
      <c r="AS15">
        <f t="shared" si="41"/>
        <v>0</v>
      </c>
      <c r="AT15">
        <f t="shared" si="42"/>
        <v>0</v>
      </c>
      <c r="AU15">
        <f t="shared" si="43"/>
        <v>0</v>
      </c>
      <c r="AV15">
        <f t="shared" si="44"/>
        <v>0</v>
      </c>
      <c r="AW15">
        <f t="shared" si="45"/>
        <v>0</v>
      </c>
      <c r="AX15">
        <f t="shared" si="46"/>
        <v>0</v>
      </c>
      <c r="AY15">
        <f t="shared" si="47"/>
        <v>0</v>
      </c>
      <c r="AZ15">
        <f t="shared" si="48"/>
        <v>0</v>
      </c>
      <c r="BA15">
        <f t="shared" si="49"/>
        <v>0</v>
      </c>
      <c r="BB15">
        <f t="shared" si="50"/>
        <v>0</v>
      </c>
      <c r="BC15">
        <f t="shared" si="51"/>
        <v>0</v>
      </c>
      <c r="BD15">
        <f t="shared" si="52"/>
        <v>0</v>
      </c>
      <c r="BE15">
        <f t="shared" si="53"/>
        <v>0</v>
      </c>
      <c r="BF15">
        <f t="shared" si="54"/>
        <v>0</v>
      </c>
      <c r="BG15">
        <f t="shared" si="55"/>
        <v>0</v>
      </c>
      <c r="BH15">
        <f t="shared" si="56"/>
        <v>0</v>
      </c>
      <c r="BI15">
        <f t="shared" si="57"/>
        <v>0</v>
      </c>
      <c r="BJ15">
        <f t="shared" si="58"/>
        <v>0</v>
      </c>
      <c r="BK15">
        <f t="shared" si="59"/>
        <v>0</v>
      </c>
      <c r="BL15">
        <f t="shared" si="60"/>
        <v>0</v>
      </c>
      <c r="BM15">
        <f t="shared" si="61"/>
        <v>0</v>
      </c>
      <c r="BN15">
        <f t="shared" si="62"/>
        <v>0</v>
      </c>
      <c r="BO15">
        <f t="shared" si="63"/>
        <v>0</v>
      </c>
      <c r="BP15" t="str">
        <f t="shared" si="64"/>
        <v>Bourassa</v>
      </c>
      <c r="BQ15" t="str">
        <f t="shared" si="65"/>
        <v xml:space="preserve"> Philippe</v>
      </c>
    </row>
    <row r="16" spans="1:69" x14ac:dyDescent="0.25">
      <c r="A16">
        <f t="shared" si="68"/>
        <v>9</v>
      </c>
      <c r="B16" t="s">
        <v>102</v>
      </c>
      <c r="C16" t="s">
        <v>103</v>
      </c>
      <c r="D16">
        <v>1</v>
      </c>
      <c r="E16" s="109"/>
      <c r="G16">
        <f t="shared" si="6"/>
        <v>2</v>
      </c>
      <c r="H16">
        <f t="shared" si="7"/>
        <v>2</v>
      </c>
      <c r="I16">
        <f t="shared" si="8"/>
        <v>2</v>
      </c>
      <c r="J16">
        <f t="shared" si="9"/>
        <v>3</v>
      </c>
      <c r="K16">
        <f t="shared" si="10"/>
        <v>0</v>
      </c>
      <c r="L16">
        <f t="shared" si="11"/>
        <v>0</v>
      </c>
      <c r="M16">
        <f t="shared" si="12"/>
        <v>0</v>
      </c>
      <c r="N16">
        <f t="shared" si="13"/>
        <v>0</v>
      </c>
      <c r="O16">
        <f t="shared" si="14"/>
        <v>0</v>
      </c>
      <c r="P16">
        <f t="shared" si="15"/>
        <v>0</v>
      </c>
      <c r="Q16">
        <f t="shared" si="16"/>
        <v>0</v>
      </c>
      <c r="R16">
        <f t="shared" si="17"/>
        <v>0</v>
      </c>
      <c r="S16">
        <f t="shared" si="18"/>
        <v>0</v>
      </c>
      <c r="T16">
        <f t="shared" si="19"/>
        <v>0</v>
      </c>
      <c r="U16">
        <f t="shared" si="20"/>
        <v>0</v>
      </c>
      <c r="V16">
        <f t="shared" si="21"/>
        <v>0</v>
      </c>
      <c r="W16">
        <f t="shared" si="22"/>
        <v>0</v>
      </c>
      <c r="X16">
        <f t="shared" si="23"/>
        <v>0</v>
      </c>
      <c r="Y16">
        <f t="shared" si="24"/>
        <v>0</v>
      </c>
      <c r="Z16">
        <f t="shared" si="66"/>
        <v>0</v>
      </c>
      <c r="AA16">
        <f t="shared" si="67"/>
        <v>0</v>
      </c>
      <c r="AB16">
        <f t="shared" si="25"/>
        <v>0</v>
      </c>
      <c r="AC16">
        <f t="shared" si="26"/>
        <v>0</v>
      </c>
      <c r="AD16">
        <f t="shared" si="27"/>
        <v>0</v>
      </c>
      <c r="AE16">
        <f t="shared" si="28"/>
        <v>0</v>
      </c>
      <c r="AF16">
        <f t="shared" si="29"/>
        <v>0</v>
      </c>
      <c r="AG16">
        <f t="shared" si="30"/>
        <v>0</v>
      </c>
      <c r="AH16">
        <f t="shared" si="31"/>
        <v>0</v>
      </c>
      <c r="AI16">
        <f t="shared" si="32"/>
        <v>0</v>
      </c>
      <c r="AJ16">
        <f t="shared" si="33"/>
        <v>0</v>
      </c>
      <c r="AL16">
        <f t="shared" si="34"/>
        <v>2</v>
      </c>
      <c r="AM16">
        <f t="shared" si="35"/>
        <v>0</v>
      </c>
      <c r="AN16">
        <f t="shared" si="36"/>
        <v>0</v>
      </c>
      <c r="AO16">
        <f t="shared" si="37"/>
        <v>0</v>
      </c>
      <c r="AP16">
        <f t="shared" si="38"/>
        <v>0</v>
      </c>
      <c r="AQ16">
        <f t="shared" si="39"/>
        <v>0</v>
      </c>
      <c r="AR16">
        <f t="shared" si="40"/>
        <v>0</v>
      </c>
      <c r="AS16">
        <f t="shared" si="41"/>
        <v>0</v>
      </c>
      <c r="AT16">
        <f t="shared" si="42"/>
        <v>0</v>
      </c>
      <c r="AU16">
        <f t="shared" si="43"/>
        <v>0</v>
      </c>
      <c r="AV16">
        <f t="shared" si="44"/>
        <v>0</v>
      </c>
      <c r="AW16">
        <f t="shared" si="45"/>
        <v>0</v>
      </c>
      <c r="AX16">
        <f t="shared" si="46"/>
        <v>0</v>
      </c>
      <c r="AY16">
        <f t="shared" si="47"/>
        <v>0</v>
      </c>
      <c r="AZ16">
        <f t="shared" si="48"/>
        <v>0</v>
      </c>
      <c r="BA16">
        <f t="shared" si="49"/>
        <v>0</v>
      </c>
      <c r="BB16">
        <f t="shared" si="50"/>
        <v>0</v>
      </c>
      <c r="BC16">
        <f t="shared" si="51"/>
        <v>0</v>
      </c>
      <c r="BD16">
        <f t="shared" si="52"/>
        <v>0</v>
      </c>
      <c r="BE16">
        <f t="shared" si="53"/>
        <v>0</v>
      </c>
      <c r="BF16">
        <f t="shared" si="54"/>
        <v>0</v>
      </c>
      <c r="BG16">
        <f t="shared" si="55"/>
        <v>0</v>
      </c>
      <c r="BH16">
        <f t="shared" si="56"/>
        <v>0</v>
      </c>
      <c r="BI16">
        <f t="shared" si="57"/>
        <v>0</v>
      </c>
      <c r="BJ16">
        <f t="shared" si="58"/>
        <v>0</v>
      </c>
      <c r="BK16">
        <f t="shared" si="59"/>
        <v>0</v>
      </c>
      <c r="BL16">
        <f t="shared" si="60"/>
        <v>0</v>
      </c>
      <c r="BM16">
        <f t="shared" si="61"/>
        <v>0</v>
      </c>
      <c r="BN16">
        <f t="shared" si="62"/>
        <v>0</v>
      </c>
      <c r="BO16">
        <f t="shared" si="63"/>
        <v>0</v>
      </c>
      <c r="BP16" t="str">
        <f t="shared" si="64"/>
        <v>Brunet</v>
      </c>
      <c r="BQ16" t="str">
        <f t="shared" si="65"/>
        <v xml:space="preserve"> François</v>
      </c>
    </row>
    <row r="17" spans="1:69" x14ac:dyDescent="0.25">
      <c r="A17">
        <f t="shared" si="68"/>
        <v>10</v>
      </c>
      <c r="B17" t="s">
        <v>104</v>
      </c>
      <c r="C17" t="s">
        <v>105</v>
      </c>
      <c r="D17">
        <v>3</v>
      </c>
      <c r="E17" s="109"/>
      <c r="G17">
        <f t="shared" si="6"/>
        <v>2</v>
      </c>
      <c r="H17">
        <f t="shared" si="7"/>
        <v>2</v>
      </c>
      <c r="I17">
        <f t="shared" si="8"/>
        <v>3</v>
      </c>
      <c r="J17">
        <f t="shared" si="9"/>
        <v>3</v>
      </c>
      <c r="K17">
        <f t="shared" si="10"/>
        <v>0</v>
      </c>
      <c r="L17">
        <f t="shared" si="11"/>
        <v>0</v>
      </c>
      <c r="M17">
        <f t="shared" si="12"/>
        <v>0</v>
      </c>
      <c r="N17">
        <f t="shared" si="13"/>
        <v>0</v>
      </c>
      <c r="O17">
        <f t="shared" si="14"/>
        <v>0</v>
      </c>
      <c r="P17">
        <f t="shared" si="15"/>
        <v>0</v>
      </c>
      <c r="Q17">
        <f t="shared" si="16"/>
        <v>0</v>
      </c>
      <c r="R17">
        <f t="shared" si="17"/>
        <v>0</v>
      </c>
      <c r="S17">
        <f t="shared" si="18"/>
        <v>0</v>
      </c>
      <c r="T17">
        <f t="shared" si="19"/>
        <v>0</v>
      </c>
      <c r="U17">
        <f t="shared" si="20"/>
        <v>0</v>
      </c>
      <c r="V17">
        <f t="shared" si="21"/>
        <v>0</v>
      </c>
      <c r="W17">
        <f t="shared" si="22"/>
        <v>0</v>
      </c>
      <c r="X17">
        <f t="shared" si="23"/>
        <v>0</v>
      </c>
      <c r="Y17">
        <f t="shared" si="24"/>
        <v>0</v>
      </c>
      <c r="Z17">
        <f t="shared" si="66"/>
        <v>0</v>
      </c>
      <c r="AA17">
        <f t="shared" si="67"/>
        <v>0</v>
      </c>
      <c r="AB17">
        <f t="shared" si="25"/>
        <v>0</v>
      </c>
      <c r="AC17">
        <f t="shared" si="26"/>
        <v>0</v>
      </c>
      <c r="AD17">
        <f t="shared" si="27"/>
        <v>0</v>
      </c>
      <c r="AE17">
        <f t="shared" si="28"/>
        <v>0</v>
      </c>
      <c r="AF17">
        <f t="shared" si="29"/>
        <v>0</v>
      </c>
      <c r="AG17">
        <f t="shared" si="30"/>
        <v>0</v>
      </c>
      <c r="AH17">
        <f t="shared" si="31"/>
        <v>0</v>
      </c>
      <c r="AI17">
        <f t="shared" si="32"/>
        <v>0</v>
      </c>
      <c r="AJ17">
        <f t="shared" si="33"/>
        <v>0</v>
      </c>
      <c r="AL17">
        <f t="shared" si="34"/>
        <v>0</v>
      </c>
      <c r="AM17">
        <f t="shared" si="35"/>
        <v>0</v>
      </c>
      <c r="AN17">
        <f t="shared" si="36"/>
        <v>3</v>
      </c>
      <c r="AO17">
        <f t="shared" si="37"/>
        <v>0</v>
      </c>
      <c r="AP17">
        <f t="shared" si="38"/>
        <v>0</v>
      </c>
      <c r="AQ17">
        <f t="shared" si="39"/>
        <v>0</v>
      </c>
      <c r="AR17">
        <f t="shared" si="40"/>
        <v>0</v>
      </c>
      <c r="AS17">
        <f t="shared" si="41"/>
        <v>0</v>
      </c>
      <c r="AT17">
        <f t="shared" si="42"/>
        <v>0</v>
      </c>
      <c r="AU17">
        <f t="shared" si="43"/>
        <v>0</v>
      </c>
      <c r="AV17">
        <f t="shared" si="44"/>
        <v>0</v>
      </c>
      <c r="AW17">
        <f t="shared" si="45"/>
        <v>0</v>
      </c>
      <c r="AX17">
        <f t="shared" si="46"/>
        <v>0</v>
      </c>
      <c r="AY17">
        <f t="shared" si="47"/>
        <v>0</v>
      </c>
      <c r="AZ17">
        <f t="shared" si="48"/>
        <v>0</v>
      </c>
      <c r="BA17">
        <f t="shared" si="49"/>
        <v>0</v>
      </c>
      <c r="BB17">
        <f t="shared" si="50"/>
        <v>0</v>
      </c>
      <c r="BC17">
        <f t="shared" si="51"/>
        <v>0</v>
      </c>
      <c r="BD17">
        <f t="shared" si="52"/>
        <v>0</v>
      </c>
      <c r="BE17">
        <f t="shared" si="53"/>
        <v>0</v>
      </c>
      <c r="BF17">
        <f t="shared" si="54"/>
        <v>0</v>
      </c>
      <c r="BG17">
        <f t="shared" si="55"/>
        <v>0</v>
      </c>
      <c r="BH17">
        <f t="shared" si="56"/>
        <v>0</v>
      </c>
      <c r="BI17">
        <f t="shared" si="57"/>
        <v>0</v>
      </c>
      <c r="BJ17">
        <f t="shared" si="58"/>
        <v>0</v>
      </c>
      <c r="BK17">
        <f t="shared" si="59"/>
        <v>0</v>
      </c>
      <c r="BL17">
        <f t="shared" si="60"/>
        <v>0</v>
      </c>
      <c r="BM17">
        <f t="shared" si="61"/>
        <v>0</v>
      </c>
      <c r="BN17">
        <f t="shared" si="62"/>
        <v>0</v>
      </c>
      <c r="BO17">
        <f t="shared" si="63"/>
        <v>0</v>
      </c>
      <c r="BP17" t="str">
        <f t="shared" si="64"/>
        <v>Chabot</v>
      </c>
      <c r="BQ17" t="str">
        <f t="shared" si="65"/>
        <v xml:space="preserve"> Kevin</v>
      </c>
    </row>
    <row r="18" spans="1:69" x14ac:dyDescent="0.25">
      <c r="A18">
        <f t="shared" si="68"/>
        <v>11</v>
      </c>
      <c r="B18" t="s">
        <v>106</v>
      </c>
      <c r="C18" t="s">
        <v>107</v>
      </c>
      <c r="D18">
        <v>2</v>
      </c>
      <c r="E18" s="109"/>
      <c r="G18">
        <f t="shared" si="6"/>
        <v>2</v>
      </c>
      <c r="H18">
        <f t="shared" si="7"/>
        <v>3</v>
      </c>
      <c r="I18">
        <f t="shared" si="8"/>
        <v>3</v>
      </c>
      <c r="J18">
        <f t="shared" si="9"/>
        <v>3</v>
      </c>
      <c r="K18">
        <f t="shared" si="10"/>
        <v>0</v>
      </c>
      <c r="L18">
        <f t="shared" si="11"/>
        <v>0</v>
      </c>
      <c r="M18">
        <f t="shared" si="12"/>
        <v>0</v>
      </c>
      <c r="N18">
        <f t="shared" si="13"/>
        <v>0</v>
      </c>
      <c r="O18">
        <f t="shared" si="14"/>
        <v>0</v>
      </c>
      <c r="P18">
        <f t="shared" si="15"/>
        <v>0</v>
      </c>
      <c r="Q18">
        <f t="shared" si="16"/>
        <v>0</v>
      </c>
      <c r="R18">
        <f t="shared" si="17"/>
        <v>0</v>
      </c>
      <c r="S18">
        <f t="shared" si="18"/>
        <v>0</v>
      </c>
      <c r="T18">
        <f t="shared" si="19"/>
        <v>0</v>
      </c>
      <c r="U18">
        <f t="shared" si="20"/>
        <v>0</v>
      </c>
      <c r="V18">
        <f t="shared" si="21"/>
        <v>0</v>
      </c>
      <c r="W18">
        <f t="shared" si="22"/>
        <v>0</v>
      </c>
      <c r="X18">
        <f t="shared" si="23"/>
        <v>0</v>
      </c>
      <c r="Y18">
        <f t="shared" si="24"/>
        <v>0</v>
      </c>
      <c r="Z18">
        <f t="shared" si="66"/>
        <v>0</v>
      </c>
      <c r="AA18">
        <f t="shared" si="67"/>
        <v>0</v>
      </c>
      <c r="AB18">
        <f t="shared" si="25"/>
        <v>0</v>
      </c>
      <c r="AC18">
        <f t="shared" si="26"/>
        <v>0</v>
      </c>
      <c r="AD18">
        <f t="shared" si="27"/>
        <v>0</v>
      </c>
      <c r="AE18">
        <f t="shared" si="28"/>
        <v>0</v>
      </c>
      <c r="AF18">
        <f t="shared" si="29"/>
        <v>0</v>
      </c>
      <c r="AG18">
        <f t="shared" si="30"/>
        <v>0</v>
      </c>
      <c r="AH18">
        <f t="shared" si="31"/>
        <v>0</v>
      </c>
      <c r="AI18">
        <f t="shared" si="32"/>
        <v>0</v>
      </c>
      <c r="AJ18">
        <f t="shared" si="33"/>
        <v>0</v>
      </c>
      <c r="AL18">
        <f t="shared" si="34"/>
        <v>0</v>
      </c>
      <c r="AM18">
        <f t="shared" si="35"/>
        <v>3</v>
      </c>
      <c r="AN18">
        <f t="shared" si="36"/>
        <v>0</v>
      </c>
      <c r="AO18">
        <f t="shared" si="37"/>
        <v>0</v>
      </c>
      <c r="AP18">
        <f t="shared" si="38"/>
        <v>0</v>
      </c>
      <c r="AQ18">
        <f t="shared" si="39"/>
        <v>0</v>
      </c>
      <c r="AR18">
        <f t="shared" si="40"/>
        <v>0</v>
      </c>
      <c r="AS18">
        <f t="shared" si="41"/>
        <v>0</v>
      </c>
      <c r="AT18">
        <f t="shared" si="42"/>
        <v>0</v>
      </c>
      <c r="AU18">
        <f t="shared" si="43"/>
        <v>0</v>
      </c>
      <c r="AV18">
        <f t="shared" si="44"/>
        <v>0</v>
      </c>
      <c r="AW18">
        <f t="shared" si="45"/>
        <v>0</v>
      </c>
      <c r="AX18">
        <f t="shared" si="46"/>
        <v>0</v>
      </c>
      <c r="AY18">
        <f t="shared" si="47"/>
        <v>0</v>
      </c>
      <c r="AZ18">
        <f t="shared" si="48"/>
        <v>0</v>
      </c>
      <c r="BA18">
        <f t="shared" si="49"/>
        <v>0</v>
      </c>
      <c r="BB18">
        <f t="shared" si="50"/>
        <v>0</v>
      </c>
      <c r="BC18">
        <f t="shared" si="51"/>
        <v>0</v>
      </c>
      <c r="BD18">
        <f t="shared" si="52"/>
        <v>0</v>
      </c>
      <c r="BE18">
        <f t="shared" si="53"/>
        <v>0</v>
      </c>
      <c r="BF18">
        <f t="shared" si="54"/>
        <v>0</v>
      </c>
      <c r="BG18">
        <f t="shared" si="55"/>
        <v>0</v>
      </c>
      <c r="BH18">
        <f t="shared" si="56"/>
        <v>0</v>
      </c>
      <c r="BI18">
        <f t="shared" si="57"/>
        <v>0</v>
      </c>
      <c r="BJ18">
        <f t="shared" si="58"/>
        <v>0</v>
      </c>
      <c r="BK18">
        <f t="shared" si="59"/>
        <v>0</v>
      </c>
      <c r="BL18">
        <f t="shared" si="60"/>
        <v>0</v>
      </c>
      <c r="BM18">
        <f t="shared" si="61"/>
        <v>0</v>
      </c>
      <c r="BN18">
        <f t="shared" si="62"/>
        <v>0</v>
      </c>
      <c r="BO18">
        <f t="shared" si="63"/>
        <v>0</v>
      </c>
      <c r="BP18" t="str">
        <f t="shared" si="64"/>
        <v>Chrétien</v>
      </c>
      <c r="BQ18" t="str">
        <f t="shared" si="65"/>
        <v xml:space="preserve"> Claude Samuel</v>
      </c>
    </row>
    <row r="19" spans="1:69" x14ac:dyDescent="0.25">
      <c r="A19">
        <f t="shared" si="68"/>
        <v>12</v>
      </c>
      <c r="B19" t="s">
        <v>108</v>
      </c>
      <c r="C19" t="s">
        <v>109</v>
      </c>
      <c r="D19">
        <v>1</v>
      </c>
      <c r="E19" s="109"/>
      <c r="G19">
        <f t="shared" si="6"/>
        <v>3</v>
      </c>
      <c r="H19">
        <f t="shared" si="7"/>
        <v>3</v>
      </c>
      <c r="I19">
        <f t="shared" si="8"/>
        <v>3</v>
      </c>
      <c r="J19">
        <f t="shared" si="9"/>
        <v>3</v>
      </c>
      <c r="K19">
        <f t="shared" si="10"/>
        <v>0</v>
      </c>
      <c r="L19">
        <f t="shared" si="11"/>
        <v>0</v>
      </c>
      <c r="M19">
        <f t="shared" si="12"/>
        <v>0</v>
      </c>
      <c r="N19">
        <f t="shared" si="13"/>
        <v>0</v>
      </c>
      <c r="O19">
        <f t="shared" si="14"/>
        <v>0</v>
      </c>
      <c r="P19">
        <f t="shared" si="15"/>
        <v>0</v>
      </c>
      <c r="Q19">
        <f t="shared" si="16"/>
        <v>0</v>
      </c>
      <c r="R19">
        <f t="shared" si="17"/>
        <v>0</v>
      </c>
      <c r="S19">
        <f t="shared" si="18"/>
        <v>0</v>
      </c>
      <c r="T19">
        <f t="shared" si="19"/>
        <v>0</v>
      </c>
      <c r="U19">
        <f t="shared" si="20"/>
        <v>0</v>
      </c>
      <c r="V19">
        <f t="shared" si="21"/>
        <v>0</v>
      </c>
      <c r="W19">
        <f t="shared" si="22"/>
        <v>0</v>
      </c>
      <c r="X19">
        <f t="shared" si="23"/>
        <v>0</v>
      </c>
      <c r="Y19">
        <f t="shared" si="24"/>
        <v>0</v>
      </c>
      <c r="Z19">
        <f t="shared" si="66"/>
        <v>0</v>
      </c>
      <c r="AA19">
        <f t="shared" si="67"/>
        <v>0</v>
      </c>
      <c r="AB19">
        <f t="shared" si="25"/>
        <v>0</v>
      </c>
      <c r="AC19">
        <f t="shared" si="26"/>
        <v>0</v>
      </c>
      <c r="AD19">
        <f t="shared" si="27"/>
        <v>0</v>
      </c>
      <c r="AE19">
        <f t="shared" si="28"/>
        <v>0</v>
      </c>
      <c r="AF19">
        <f t="shared" si="29"/>
        <v>0</v>
      </c>
      <c r="AG19">
        <f t="shared" si="30"/>
        <v>0</v>
      </c>
      <c r="AH19">
        <f t="shared" si="31"/>
        <v>0</v>
      </c>
      <c r="AI19">
        <f t="shared" si="32"/>
        <v>0</v>
      </c>
      <c r="AJ19">
        <f t="shared" si="33"/>
        <v>0</v>
      </c>
      <c r="AL19">
        <f t="shared" si="34"/>
        <v>3</v>
      </c>
      <c r="AM19">
        <f t="shared" si="35"/>
        <v>0</v>
      </c>
      <c r="AN19">
        <f t="shared" si="36"/>
        <v>0</v>
      </c>
      <c r="AO19">
        <f t="shared" si="37"/>
        <v>0</v>
      </c>
      <c r="AP19">
        <f t="shared" si="38"/>
        <v>0</v>
      </c>
      <c r="AQ19">
        <f t="shared" si="39"/>
        <v>0</v>
      </c>
      <c r="AR19">
        <f t="shared" si="40"/>
        <v>0</v>
      </c>
      <c r="AS19">
        <f t="shared" si="41"/>
        <v>0</v>
      </c>
      <c r="AT19">
        <f t="shared" si="42"/>
        <v>0</v>
      </c>
      <c r="AU19">
        <f t="shared" si="43"/>
        <v>0</v>
      </c>
      <c r="AV19">
        <f t="shared" si="44"/>
        <v>0</v>
      </c>
      <c r="AW19">
        <f t="shared" si="45"/>
        <v>0</v>
      </c>
      <c r="AX19">
        <f t="shared" si="46"/>
        <v>0</v>
      </c>
      <c r="AY19">
        <f t="shared" si="47"/>
        <v>0</v>
      </c>
      <c r="AZ19">
        <f t="shared" si="48"/>
        <v>0</v>
      </c>
      <c r="BA19">
        <f t="shared" si="49"/>
        <v>0</v>
      </c>
      <c r="BB19">
        <f t="shared" si="50"/>
        <v>0</v>
      </c>
      <c r="BC19">
        <f t="shared" si="51"/>
        <v>0</v>
      </c>
      <c r="BD19">
        <f t="shared" si="52"/>
        <v>0</v>
      </c>
      <c r="BE19">
        <f t="shared" si="53"/>
        <v>0</v>
      </c>
      <c r="BF19">
        <f t="shared" si="54"/>
        <v>0</v>
      </c>
      <c r="BG19">
        <f t="shared" si="55"/>
        <v>0</v>
      </c>
      <c r="BH19">
        <f t="shared" si="56"/>
        <v>0</v>
      </c>
      <c r="BI19">
        <f t="shared" si="57"/>
        <v>0</v>
      </c>
      <c r="BJ19">
        <f t="shared" si="58"/>
        <v>0</v>
      </c>
      <c r="BK19">
        <f t="shared" si="59"/>
        <v>0</v>
      </c>
      <c r="BL19">
        <f t="shared" si="60"/>
        <v>0</v>
      </c>
      <c r="BM19">
        <f t="shared" si="61"/>
        <v>0</v>
      </c>
      <c r="BN19">
        <f t="shared" si="62"/>
        <v>0</v>
      </c>
      <c r="BO19">
        <f t="shared" si="63"/>
        <v>0</v>
      </c>
      <c r="BP19" t="str">
        <f t="shared" si="64"/>
        <v>Cloutier</v>
      </c>
      <c r="BQ19" t="str">
        <f t="shared" si="65"/>
        <v xml:space="preserve"> Nicolas</v>
      </c>
    </row>
    <row r="20" spans="1:69" x14ac:dyDescent="0.25">
      <c r="A20">
        <f t="shared" si="68"/>
        <v>13</v>
      </c>
      <c r="B20" t="s">
        <v>110</v>
      </c>
      <c r="C20" t="s">
        <v>111</v>
      </c>
      <c r="D20">
        <v>4</v>
      </c>
      <c r="E20" s="109"/>
      <c r="G20">
        <f t="shared" si="6"/>
        <v>3</v>
      </c>
      <c r="H20">
        <f t="shared" si="7"/>
        <v>3</v>
      </c>
      <c r="I20">
        <f t="shared" si="8"/>
        <v>3</v>
      </c>
      <c r="J20">
        <f t="shared" si="9"/>
        <v>4</v>
      </c>
      <c r="K20">
        <f t="shared" si="10"/>
        <v>0</v>
      </c>
      <c r="L20">
        <f t="shared" si="11"/>
        <v>0</v>
      </c>
      <c r="M20">
        <f t="shared" si="12"/>
        <v>0</v>
      </c>
      <c r="N20">
        <f t="shared" si="13"/>
        <v>0</v>
      </c>
      <c r="O20">
        <f t="shared" si="14"/>
        <v>0</v>
      </c>
      <c r="P20">
        <f t="shared" si="15"/>
        <v>0</v>
      </c>
      <c r="Q20">
        <f t="shared" si="16"/>
        <v>0</v>
      </c>
      <c r="R20">
        <f t="shared" si="17"/>
        <v>0</v>
      </c>
      <c r="S20">
        <f t="shared" si="18"/>
        <v>0</v>
      </c>
      <c r="T20">
        <f t="shared" si="19"/>
        <v>0</v>
      </c>
      <c r="U20">
        <f t="shared" si="20"/>
        <v>0</v>
      </c>
      <c r="V20">
        <f t="shared" si="21"/>
        <v>0</v>
      </c>
      <c r="W20">
        <f t="shared" si="22"/>
        <v>0</v>
      </c>
      <c r="X20">
        <f t="shared" si="23"/>
        <v>0</v>
      </c>
      <c r="Y20">
        <f t="shared" si="24"/>
        <v>0</v>
      </c>
      <c r="Z20">
        <f t="shared" si="66"/>
        <v>0</v>
      </c>
      <c r="AA20">
        <f t="shared" si="67"/>
        <v>0</v>
      </c>
      <c r="AB20">
        <f t="shared" si="25"/>
        <v>0</v>
      </c>
      <c r="AC20">
        <f t="shared" si="26"/>
        <v>0</v>
      </c>
      <c r="AD20">
        <f t="shared" si="27"/>
        <v>0</v>
      </c>
      <c r="AE20">
        <f t="shared" si="28"/>
        <v>0</v>
      </c>
      <c r="AF20">
        <f t="shared" si="29"/>
        <v>0</v>
      </c>
      <c r="AG20">
        <f t="shared" si="30"/>
        <v>0</v>
      </c>
      <c r="AH20">
        <f t="shared" si="31"/>
        <v>0</v>
      </c>
      <c r="AI20">
        <f t="shared" si="32"/>
        <v>0</v>
      </c>
      <c r="AJ20">
        <f t="shared" si="33"/>
        <v>0</v>
      </c>
      <c r="AL20">
        <f t="shared" si="34"/>
        <v>0</v>
      </c>
      <c r="AM20">
        <f t="shared" si="35"/>
        <v>0</v>
      </c>
      <c r="AN20">
        <f t="shared" si="36"/>
        <v>0</v>
      </c>
      <c r="AO20">
        <f t="shared" si="37"/>
        <v>4</v>
      </c>
      <c r="AP20">
        <f t="shared" si="38"/>
        <v>0</v>
      </c>
      <c r="AQ20">
        <f t="shared" si="39"/>
        <v>0</v>
      </c>
      <c r="AR20">
        <f t="shared" si="40"/>
        <v>0</v>
      </c>
      <c r="AS20">
        <f t="shared" si="41"/>
        <v>0</v>
      </c>
      <c r="AT20">
        <f t="shared" si="42"/>
        <v>0</v>
      </c>
      <c r="AU20">
        <f t="shared" si="43"/>
        <v>0</v>
      </c>
      <c r="AV20">
        <f t="shared" si="44"/>
        <v>0</v>
      </c>
      <c r="AW20">
        <f t="shared" si="45"/>
        <v>0</v>
      </c>
      <c r="AX20">
        <f t="shared" si="46"/>
        <v>0</v>
      </c>
      <c r="AY20">
        <f t="shared" si="47"/>
        <v>0</v>
      </c>
      <c r="AZ20">
        <f t="shared" si="48"/>
        <v>0</v>
      </c>
      <c r="BA20">
        <f t="shared" si="49"/>
        <v>0</v>
      </c>
      <c r="BB20">
        <f t="shared" si="50"/>
        <v>0</v>
      </c>
      <c r="BC20">
        <f t="shared" si="51"/>
        <v>0</v>
      </c>
      <c r="BD20">
        <f t="shared" si="52"/>
        <v>0</v>
      </c>
      <c r="BE20">
        <f t="shared" si="53"/>
        <v>0</v>
      </c>
      <c r="BF20">
        <f t="shared" si="54"/>
        <v>0</v>
      </c>
      <c r="BG20">
        <f t="shared" si="55"/>
        <v>0</v>
      </c>
      <c r="BH20">
        <f t="shared" si="56"/>
        <v>0</v>
      </c>
      <c r="BI20">
        <f t="shared" si="57"/>
        <v>0</v>
      </c>
      <c r="BJ20">
        <f t="shared" si="58"/>
        <v>0</v>
      </c>
      <c r="BK20">
        <f t="shared" si="59"/>
        <v>0</v>
      </c>
      <c r="BL20">
        <f t="shared" si="60"/>
        <v>0</v>
      </c>
      <c r="BM20">
        <f t="shared" si="61"/>
        <v>0</v>
      </c>
      <c r="BN20">
        <f t="shared" si="62"/>
        <v>0</v>
      </c>
      <c r="BO20">
        <f t="shared" si="63"/>
        <v>0</v>
      </c>
      <c r="BP20" t="str">
        <f t="shared" si="64"/>
        <v>Crête</v>
      </c>
      <c r="BQ20" t="str">
        <f t="shared" si="65"/>
        <v xml:space="preserve"> Jean-Nicolas</v>
      </c>
    </row>
    <row r="21" spans="1:69" x14ac:dyDescent="0.25">
      <c r="A21">
        <f t="shared" si="68"/>
        <v>14</v>
      </c>
      <c r="B21" t="s">
        <v>112</v>
      </c>
      <c r="C21" t="s">
        <v>113</v>
      </c>
      <c r="D21">
        <v>3</v>
      </c>
      <c r="E21" s="109"/>
      <c r="G21">
        <f t="shared" si="6"/>
        <v>3</v>
      </c>
      <c r="H21">
        <f t="shared" si="7"/>
        <v>3</v>
      </c>
      <c r="I21">
        <f t="shared" si="8"/>
        <v>4</v>
      </c>
      <c r="J21">
        <f t="shared" si="9"/>
        <v>4</v>
      </c>
      <c r="K21">
        <f t="shared" si="10"/>
        <v>0</v>
      </c>
      <c r="L21">
        <f t="shared" si="11"/>
        <v>0</v>
      </c>
      <c r="M21">
        <f t="shared" si="12"/>
        <v>0</v>
      </c>
      <c r="N21">
        <f t="shared" si="13"/>
        <v>0</v>
      </c>
      <c r="O21">
        <f t="shared" si="14"/>
        <v>0</v>
      </c>
      <c r="P21">
        <f t="shared" si="15"/>
        <v>0</v>
      </c>
      <c r="Q21">
        <f t="shared" si="16"/>
        <v>0</v>
      </c>
      <c r="R21">
        <f t="shared" si="17"/>
        <v>0</v>
      </c>
      <c r="S21">
        <f t="shared" si="18"/>
        <v>0</v>
      </c>
      <c r="T21">
        <f t="shared" si="19"/>
        <v>0</v>
      </c>
      <c r="U21">
        <f t="shared" si="20"/>
        <v>0</v>
      </c>
      <c r="V21">
        <f t="shared" si="21"/>
        <v>0</v>
      </c>
      <c r="W21">
        <f t="shared" si="22"/>
        <v>0</v>
      </c>
      <c r="X21">
        <f t="shared" si="23"/>
        <v>0</v>
      </c>
      <c r="Y21">
        <f t="shared" si="24"/>
        <v>0</v>
      </c>
      <c r="Z21">
        <f t="shared" si="66"/>
        <v>0</v>
      </c>
      <c r="AA21">
        <f t="shared" si="67"/>
        <v>0</v>
      </c>
      <c r="AB21">
        <f t="shared" si="25"/>
        <v>0</v>
      </c>
      <c r="AC21">
        <f t="shared" si="26"/>
        <v>0</v>
      </c>
      <c r="AD21">
        <f t="shared" si="27"/>
        <v>0</v>
      </c>
      <c r="AE21">
        <f t="shared" si="28"/>
        <v>0</v>
      </c>
      <c r="AF21">
        <f t="shared" si="29"/>
        <v>0</v>
      </c>
      <c r="AG21">
        <f t="shared" si="30"/>
        <v>0</v>
      </c>
      <c r="AH21">
        <f t="shared" si="31"/>
        <v>0</v>
      </c>
      <c r="AI21">
        <f t="shared" si="32"/>
        <v>0</v>
      </c>
      <c r="AJ21">
        <f t="shared" si="33"/>
        <v>0</v>
      </c>
      <c r="AL21">
        <f t="shared" si="34"/>
        <v>0</v>
      </c>
      <c r="AM21">
        <f t="shared" si="35"/>
        <v>0</v>
      </c>
      <c r="AN21">
        <f t="shared" si="36"/>
        <v>4</v>
      </c>
      <c r="AO21">
        <f t="shared" si="37"/>
        <v>0</v>
      </c>
      <c r="AP21">
        <f t="shared" si="38"/>
        <v>0</v>
      </c>
      <c r="AQ21">
        <f t="shared" si="39"/>
        <v>0</v>
      </c>
      <c r="AR21">
        <f t="shared" si="40"/>
        <v>0</v>
      </c>
      <c r="AS21">
        <f t="shared" si="41"/>
        <v>0</v>
      </c>
      <c r="AT21">
        <f t="shared" si="42"/>
        <v>0</v>
      </c>
      <c r="AU21">
        <f t="shared" si="43"/>
        <v>0</v>
      </c>
      <c r="AV21">
        <f t="shared" si="44"/>
        <v>0</v>
      </c>
      <c r="AW21">
        <f t="shared" si="45"/>
        <v>0</v>
      </c>
      <c r="AX21">
        <f t="shared" si="46"/>
        <v>0</v>
      </c>
      <c r="AY21">
        <f t="shared" si="47"/>
        <v>0</v>
      </c>
      <c r="AZ21">
        <f t="shared" si="48"/>
        <v>0</v>
      </c>
      <c r="BA21">
        <f t="shared" si="49"/>
        <v>0</v>
      </c>
      <c r="BB21">
        <f t="shared" si="50"/>
        <v>0</v>
      </c>
      <c r="BC21">
        <f t="shared" si="51"/>
        <v>0</v>
      </c>
      <c r="BD21">
        <f t="shared" si="52"/>
        <v>0</v>
      </c>
      <c r="BE21">
        <f t="shared" si="53"/>
        <v>0</v>
      </c>
      <c r="BF21">
        <f t="shared" si="54"/>
        <v>0</v>
      </c>
      <c r="BG21">
        <f t="shared" si="55"/>
        <v>0</v>
      </c>
      <c r="BH21">
        <f t="shared" si="56"/>
        <v>0</v>
      </c>
      <c r="BI21">
        <f t="shared" si="57"/>
        <v>0</v>
      </c>
      <c r="BJ21">
        <f t="shared" si="58"/>
        <v>0</v>
      </c>
      <c r="BK21">
        <f t="shared" si="59"/>
        <v>0</v>
      </c>
      <c r="BL21">
        <f t="shared" si="60"/>
        <v>0</v>
      </c>
      <c r="BM21">
        <f t="shared" si="61"/>
        <v>0</v>
      </c>
      <c r="BN21">
        <f t="shared" si="62"/>
        <v>0</v>
      </c>
      <c r="BO21">
        <f t="shared" si="63"/>
        <v>0</v>
      </c>
      <c r="BP21" t="str">
        <f t="shared" si="64"/>
        <v>De Blois</v>
      </c>
      <c r="BQ21" t="str">
        <f t="shared" si="65"/>
        <v xml:space="preserve"> Cindy</v>
      </c>
    </row>
    <row r="22" spans="1:69" x14ac:dyDescent="0.25">
      <c r="A22">
        <f t="shared" si="68"/>
        <v>15</v>
      </c>
      <c r="B22" t="s">
        <v>85</v>
      </c>
      <c r="C22" t="s">
        <v>114</v>
      </c>
      <c r="D22">
        <v>2</v>
      </c>
      <c r="E22" s="109"/>
      <c r="G22">
        <f t="shared" si="6"/>
        <v>3</v>
      </c>
      <c r="H22">
        <f t="shared" si="7"/>
        <v>4</v>
      </c>
      <c r="I22">
        <f t="shared" si="8"/>
        <v>4</v>
      </c>
      <c r="J22">
        <f t="shared" si="9"/>
        <v>4</v>
      </c>
      <c r="K22">
        <f t="shared" si="10"/>
        <v>0</v>
      </c>
      <c r="L22">
        <f t="shared" si="11"/>
        <v>0</v>
      </c>
      <c r="M22">
        <f t="shared" si="12"/>
        <v>0</v>
      </c>
      <c r="N22">
        <f t="shared" si="13"/>
        <v>0</v>
      </c>
      <c r="O22">
        <f t="shared" si="14"/>
        <v>0</v>
      </c>
      <c r="P22">
        <f t="shared" si="15"/>
        <v>0</v>
      </c>
      <c r="Q22">
        <f t="shared" si="16"/>
        <v>0</v>
      </c>
      <c r="R22">
        <f t="shared" si="17"/>
        <v>0</v>
      </c>
      <c r="S22">
        <f t="shared" si="18"/>
        <v>0</v>
      </c>
      <c r="T22">
        <f t="shared" si="19"/>
        <v>0</v>
      </c>
      <c r="U22">
        <f t="shared" si="20"/>
        <v>0</v>
      </c>
      <c r="V22">
        <f t="shared" si="21"/>
        <v>0</v>
      </c>
      <c r="W22">
        <f t="shared" si="22"/>
        <v>0</v>
      </c>
      <c r="X22">
        <f t="shared" si="23"/>
        <v>0</v>
      </c>
      <c r="Y22">
        <f t="shared" si="24"/>
        <v>0</v>
      </c>
      <c r="Z22">
        <f t="shared" si="66"/>
        <v>0</v>
      </c>
      <c r="AA22">
        <f t="shared" si="67"/>
        <v>0</v>
      </c>
      <c r="AB22">
        <f t="shared" si="25"/>
        <v>0</v>
      </c>
      <c r="AC22">
        <f t="shared" si="26"/>
        <v>0</v>
      </c>
      <c r="AD22">
        <f t="shared" si="27"/>
        <v>0</v>
      </c>
      <c r="AE22">
        <f t="shared" si="28"/>
        <v>0</v>
      </c>
      <c r="AF22">
        <f t="shared" si="29"/>
        <v>0</v>
      </c>
      <c r="AG22">
        <f t="shared" si="30"/>
        <v>0</v>
      </c>
      <c r="AH22">
        <f t="shared" si="31"/>
        <v>0</v>
      </c>
      <c r="AI22">
        <f t="shared" si="32"/>
        <v>0</v>
      </c>
      <c r="AJ22">
        <f t="shared" si="33"/>
        <v>0</v>
      </c>
      <c r="AL22">
        <f t="shared" si="34"/>
        <v>0</v>
      </c>
      <c r="AM22">
        <f t="shared" si="35"/>
        <v>4</v>
      </c>
      <c r="AN22">
        <f t="shared" si="36"/>
        <v>0</v>
      </c>
      <c r="AO22">
        <f t="shared" si="37"/>
        <v>0</v>
      </c>
      <c r="AP22">
        <f t="shared" si="38"/>
        <v>0</v>
      </c>
      <c r="AQ22">
        <f t="shared" si="39"/>
        <v>0</v>
      </c>
      <c r="AR22">
        <f t="shared" si="40"/>
        <v>0</v>
      </c>
      <c r="AS22">
        <f t="shared" si="41"/>
        <v>0</v>
      </c>
      <c r="AT22">
        <f t="shared" si="42"/>
        <v>0</v>
      </c>
      <c r="AU22">
        <f t="shared" si="43"/>
        <v>0</v>
      </c>
      <c r="AV22">
        <f t="shared" si="44"/>
        <v>0</v>
      </c>
      <c r="AW22">
        <f t="shared" si="45"/>
        <v>0</v>
      </c>
      <c r="AX22">
        <f t="shared" si="46"/>
        <v>0</v>
      </c>
      <c r="AY22">
        <f t="shared" si="47"/>
        <v>0</v>
      </c>
      <c r="AZ22">
        <f t="shared" si="48"/>
        <v>0</v>
      </c>
      <c r="BA22">
        <f t="shared" si="49"/>
        <v>0</v>
      </c>
      <c r="BB22">
        <f t="shared" si="50"/>
        <v>0</v>
      </c>
      <c r="BC22">
        <f t="shared" si="51"/>
        <v>0</v>
      </c>
      <c r="BD22">
        <f t="shared" si="52"/>
        <v>0</v>
      </c>
      <c r="BE22">
        <f t="shared" si="53"/>
        <v>0</v>
      </c>
      <c r="BF22">
        <f t="shared" si="54"/>
        <v>0</v>
      </c>
      <c r="BG22">
        <f t="shared" si="55"/>
        <v>0</v>
      </c>
      <c r="BH22">
        <f t="shared" si="56"/>
        <v>0</v>
      </c>
      <c r="BI22">
        <f t="shared" si="57"/>
        <v>0</v>
      </c>
      <c r="BJ22">
        <f t="shared" si="58"/>
        <v>0</v>
      </c>
      <c r="BK22">
        <f t="shared" si="59"/>
        <v>0</v>
      </c>
      <c r="BL22">
        <f t="shared" si="60"/>
        <v>0</v>
      </c>
      <c r="BM22">
        <f t="shared" si="61"/>
        <v>0</v>
      </c>
      <c r="BN22">
        <f t="shared" si="62"/>
        <v>0</v>
      </c>
      <c r="BO22">
        <f t="shared" si="63"/>
        <v>0</v>
      </c>
      <c r="BP22" t="str">
        <f t="shared" si="64"/>
        <v>Ez Zaaf</v>
      </c>
      <c r="BQ22" t="str">
        <f t="shared" si="65"/>
        <v xml:space="preserve"> Jihane</v>
      </c>
    </row>
    <row r="23" spans="1:69" x14ac:dyDescent="0.25">
      <c r="A23">
        <f t="shared" si="68"/>
        <v>16</v>
      </c>
      <c r="B23" t="s">
        <v>115</v>
      </c>
      <c r="C23" t="s">
        <v>96</v>
      </c>
      <c r="D23">
        <v>1</v>
      </c>
      <c r="E23" s="109"/>
      <c r="G23">
        <f t="shared" si="6"/>
        <v>4</v>
      </c>
      <c r="H23">
        <f t="shared" si="7"/>
        <v>4</v>
      </c>
      <c r="I23">
        <f t="shared" si="8"/>
        <v>4</v>
      </c>
      <c r="J23">
        <f t="shared" si="9"/>
        <v>4</v>
      </c>
      <c r="K23">
        <f t="shared" si="10"/>
        <v>0</v>
      </c>
      <c r="L23">
        <f t="shared" si="11"/>
        <v>0</v>
      </c>
      <c r="M23">
        <f t="shared" si="12"/>
        <v>0</v>
      </c>
      <c r="N23">
        <f t="shared" si="13"/>
        <v>0</v>
      </c>
      <c r="O23">
        <f t="shared" si="14"/>
        <v>0</v>
      </c>
      <c r="P23">
        <f t="shared" si="15"/>
        <v>0</v>
      </c>
      <c r="Q23">
        <f t="shared" si="16"/>
        <v>0</v>
      </c>
      <c r="R23">
        <f t="shared" si="17"/>
        <v>0</v>
      </c>
      <c r="S23">
        <f t="shared" si="18"/>
        <v>0</v>
      </c>
      <c r="T23">
        <f t="shared" si="19"/>
        <v>0</v>
      </c>
      <c r="U23">
        <f t="shared" si="20"/>
        <v>0</v>
      </c>
      <c r="V23">
        <f t="shared" si="21"/>
        <v>0</v>
      </c>
      <c r="W23">
        <f t="shared" si="22"/>
        <v>0</v>
      </c>
      <c r="X23">
        <f t="shared" si="23"/>
        <v>0</v>
      </c>
      <c r="Y23">
        <f t="shared" si="24"/>
        <v>0</v>
      </c>
      <c r="Z23">
        <f t="shared" si="66"/>
        <v>0</v>
      </c>
      <c r="AA23">
        <f t="shared" si="67"/>
        <v>0</v>
      </c>
      <c r="AB23">
        <f t="shared" si="25"/>
        <v>0</v>
      </c>
      <c r="AC23">
        <f t="shared" si="26"/>
        <v>0</v>
      </c>
      <c r="AD23">
        <f t="shared" si="27"/>
        <v>0</v>
      </c>
      <c r="AE23">
        <f t="shared" si="28"/>
        <v>0</v>
      </c>
      <c r="AF23">
        <f t="shared" si="29"/>
        <v>0</v>
      </c>
      <c r="AG23">
        <f t="shared" si="30"/>
        <v>0</v>
      </c>
      <c r="AH23">
        <f t="shared" si="31"/>
        <v>0</v>
      </c>
      <c r="AI23">
        <f t="shared" si="32"/>
        <v>0</v>
      </c>
      <c r="AJ23">
        <f t="shared" si="33"/>
        <v>0</v>
      </c>
      <c r="AL23">
        <f t="shared" si="34"/>
        <v>4</v>
      </c>
      <c r="AM23">
        <f t="shared" si="35"/>
        <v>0</v>
      </c>
      <c r="AN23">
        <f t="shared" si="36"/>
        <v>0</v>
      </c>
      <c r="AO23">
        <f t="shared" si="37"/>
        <v>0</v>
      </c>
      <c r="AP23">
        <f t="shared" si="38"/>
        <v>0</v>
      </c>
      <c r="AQ23">
        <f t="shared" si="39"/>
        <v>0</v>
      </c>
      <c r="AR23">
        <f t="shared" si="40"/>
        <v>0</v>
      </c>
      <c r="AS23">
        <f t="shared" si="41"/>
        <v>0</v>
      </c>
      <c r="AT23">
        <f t="shared" si="42"/>
        <v>0</v>
      </c>
      <c r="AU23">
        <f t="shared" si="43"/>
        <v>0</v>
      </c>
      <c r="AV23">
        <f t="shared" si="44"/>
        <v>0</v>
      </c>
      <c r="AW23">
        <f t="shared" si="45"/>
        <v>0</v>
      </c>
      <c r="AX23">
        <f t="shared" si="46"/>
        <v>0</v>
      </c>
      <c r="AY23">
        <f t="shared" si="47"/>
        <v>0</v>
      </c>
      <c r="AZ23">
        <f t="shared" si="48"/>
        <v>0</v>
      </c>
      <c r="BA23">
        <f t="shared" si="49"/>
        <v>0</v>
      </c>
      <c r="BB23">
        <f t="shared" si="50"/>
        <v>0</v>
      </c>
      <c r="BC23">
        <f t="shared" si="51"/>
        <v>0</v>
      </c>
      <c r="BD23">
        <f t="shared" si="52"/>
        <v>0</v>
      </c>
      <c r="BE23">
        <f t="shared" si="53"/>
        <v>0</v>
      </c>
      <c r="BF23">
        <f t="shared" si="54"/>
        <v>0</v>
      </c>
      <c r="BG23">
        <f t="shared" si="55"/>
        <v>0</v>
      </c>
      <c r="BH23">
        <f t="shared" si="56"/>
        <v>0</v>
      </c>
      <c r="BI23">
        <f t="shared" si="57"/>
        <v>0</v>
      </c>
      <c r="BJ23">
        <f t="shared" si="58"/>
        <v>0</v>
      </c>
      <c r="BK23">
        <f t="shared" si="59"/>
        <v>0</v>
      </c>
      <c r="BL23">
        <f t="shared" si="60"/>
        <v>0</v>
      </c>
      <c r="BM23">
        <f t="shared" si="61"/>
        <v>0</v>
      </c>
      <c r="BN23">
        <f t="shared" si="62"/>
        <v>0</v>
      </c>
      <c r="BO23">
        <f t="shared" si="63"/>
        <v>0</v>
      </c>
      <c r="BP23" t="str">
        <f t="shared" si="64"/>
        <v>Fafard</v>
      </c>
      <c r="BQ23" t="str">
        <f t="shared" si="65"/>
        <v xml:space="preserve"> Frédéric</v>
      </c>
    </row>
    <row r="24" spans="1:69" x14ac:dyDescent="0.25">
      <c r="A24">
        <f t="shared" si="68"/>
        <v>17</v>
      </c>
      <c r="B24" t="s">
        <v>116</v>
      </c>
      <c r="C24" t="s">
        <v>117</v>
      </c>
      <c r="D24">
        <v>1</v>
      </c>
      <c r="E24" s="109"/>
      <c r="G24">
        <f t="shared" si="6"/>
        <v>5</v>
      </c>
      <c r="H24">
        <f t="shared" si="7"/>
        <v>4</v>
      </c>
      <c r="I24">
        <f t="shared" si="8"/>
        <v>4</v>
      </c>
      <c r="J24">
        <f t="shared" si="9"/>
        <v>4</v>
      </c>
      <c r="K24">
        <f t="shared" si="10"/>
        <v>0</v>
      </c>
      <c r="L24">
        <f t="shared" si="11"/>
        <v>0</v>
      </c>
      <c r="M24">
        <f t="shared" si="12"/>
        <v>0</v>
      </c>
      <c r="N24">
        <f t="shared" si="13"/>
        <v>0</v>
      </c>
      <c r="O24">
        <f t="shared" si="14"/>
        <v>0</v>
      </c>
      <c r="P24">
        <f t="shared" si="15"/>
        <v>0</v>
      </c>
      <c r="Q24">
        <f t="shared" si="16"/>
        <v>0</v>
      </c>
      <c r="R24">
        <f t="shared" si="17"/>
        <v>0</v>
      </c>
      <c r="S24">
        <f t="shared" si="18"/>
        <v>0</v>
      </c>
      <c r="T24">
        <f t="shared" si="19"/>
        <v>0</v>
      </c>
      <c r="U24">
        <f t="shared" si="20"/>
        <v>0</v>
      </c>
      <c r="V24">
        <f t="shared" si="21"/>
        <v>0</v>
      </c>
      <c r="W24">
        <f t="shared" si="22"/>
        <v>0</v>
      </c>
      <c r="X24">
        <f t="shared" si="23"/>
        <v>0</v>
      </c>
      <c r="Y24">
        <f t="shared" si="24"/>
        <v>0</v>
      </c>
      <c r="Z24">
        <f t="shared" si="66"/>
        <v>0</v>
      </c>
      <c r="AA24">
        <f t="shared" si="67"/>
        <v>0</v>
      </c>
      <c r="AB24">
        <f t="shared" si="25"/>
        <v>0</v>
      </c>
      <c r="AC24">
        <f t="shared" si="26"/>
        <v>0</v>
      </c>
      <c r="AD24">
        <f t="shared" si="27"/>
        <v>0</v>
      </c>
      <c r="AE24">
        <f t="shared" si="28"/>
        <v>0</v>
      </c>
      <c r="AF24">
        <f t="shared" si="29"/>
        <v>0</v>
      </c>
      <c r="AG24">
        <f t="shared" si="30"/>
        <v>0</v>
      </c>
      <c r="AH24">
        <f t="shared" si="31"/>
        <v>0</v>
      </c>
      <c r="AI24">
        <f t="shared" si="32"/>
        <v>0</v>
      </c>
      <c r="AJ24">
        <f t="shared" si="33"/>
        <v>0</v>
      </c>
      <c r="AL24">
        <f t="shared" si="34"/>
        <v>5</v>
      </c>
      <c r="AM24">
        <f t="shared" si="35"/>
        <v>0</v>
      </c>
      <c r="AN24">
        <f t="shared" si="36"/>
        <v>0</v>
      </c>
      <c r="AO24">
        <f t="shared" si="37"/>
        <v>0</v>
      </c>
      <c r="AP24">
        <f t="shared" si="38"/>
        <v>0</v>
      </c>
      <c r="AQ24">
        <f t="shared" si="39"/>
        <v>0</v>
      </c>
      <c r="AR24">
        <f t="shared" si="40"/>
        <v>0</v>
      </c>
      <c r="AS24">
        <f t="shared" si="41"/>
        <v>0</v>
      </c>
      <c r="AT24">
        <f t="shared" si="42"/>
        <v>0</v>
      </c>
      <c r="AU24">
        <f t="shared" si="43"/>
        <v>0</v>
      </c>
      <c r="AV24">
        <f t="shared" si="44"/>
        <v>0</v>
      </c>
      <c r="AW24">
        <f t="shared" si="45"/>
        <v>0</v>
      </c>
      <c r="AX24">
        <f t="shared" si="46"/>
        <v>0</v>
      </c>
      <c r="AY24">
        <f t="shared" si="47"/>
        <v>0</v>
      </c>
      <c r="AZ24">
        <f t="shared" si="48"/>
        <v>0</v>
      </c>
      <c r="BA24">
        <f t="shared" si="49"/>
        <v>0</v>
      </c>
      <c r="BB24">
        <f t="shared" si="50"/>
        <v>0</v>
      </c>
      <c r="BC24">
        <f t="shared" si="51"/>
        <v>0</v>
      </c>
      <c r="BD24">
        <f t="shared" si="52"/>
        <v>0</v>
      </c>
      <c r="BE24">
        <f t="shared" si="53"/>
        <v>0</v>
      </c>
      <c r="BF24">
        <f t="shared" si="54"/>
        <v>0</v>
      </c>
      <c r="BG24">
        <f t="shared" si="55"/>
        <v>0</v>
      </c>
      <c r="BH24">
        <f t="shared" si="56"/>
        <v>0</v>
      </c>
      <c r="BI24">
        <f t="shared" si="57"/>
        <v>0</v>
      </c>
      <c r="BJ24">
        <f t="shared" si="58"/>
        <v>0</v>
      </c>
      <c r="BK24">
        <f t="shared" si="59"/>
        <v>0</v>
      </c>
      <c r="BL24">
        <f t="shared" si="60"/>
        <v>0</v>
      </c>
      <c r="BM24">
        <f t="shared" si="61"/>
        <v>0</v>
      </c>
      <c r="BN24">
        <f t="shared" si="62"/>
        <v>0</v>
      </c>
      <c r="BO24">
        <f t="shared" si="63"/>
        <v>0</v>
      </c>
      <c r="BP24" t="str">
        <f t="shared" si="64"/>
        <v>Gaudreault</v>
      </c>
      <c r="BQ24" t="str">
        <f t="shared" si="65"/>
        <v xml:space="preserve"> David</v>
      </c>
    </row>
    <row r="25" spans="1:69" x14ac:dyDescent="0.25">
      <c r="A25">
        <f t="shared" si="68"/>
        <v>18</v>
      </c>
      <c r="B25" t="s">
        <v>118</v>
      </c>
      <c r="C25" t="s">
        <v>119</v>
      </c>
      <c r="D25">
        <v>3</v>
      </c>
      <c r="E25" s="109"/>
      <c r="G25">
        <f t="shared" si="6"/>
        <v>5</v>
      </c>
      <c r="H25">
        <f t="shared" si="7"/>
        <v>4</v>
      </c>
      <c r="I25">
        <f t="shared" si="8"/>
        <v>5</v>
      </c>
      <c r="J25">
        <f t="shared" si="9"/>
        <v>4</v>
      </c>
      <c r="K25">
        <f t="shared" si="10"/>
        <v>0</v>
      </c>
      <c r="L25">
        <f t="shared" si="11"/>
        <v>0</v>
      </c>
      <c r="M25">
        <f t="shared" si="12"/>
        <v>0</v>
      </c>
      <c r="N25">
        <f t="shared" si="13"/>
        <v>0</v>
      </c>
      <c r="O25">
        <f t="shared" si="14"/>
        <v>0</v>
      </c>
      <c r="P25">
        <f t="shared" si="15"/>
        <v>0</v>
      </c>
      <c r="Q25">
        <f t="shared" si="16"/>
        <v>0</v>
      </c>
      <c r="R25">
        <f t="shared" si="17"/>
        <v>0</v>
      </c>
      <c r="S25">
        <f t="shared" si="18"/>
        <v>0</v>
      </c>
      <c r="T25">
        <f t="shared" si="19"/>
        <v>0</v>
      </c>
      <c r="U25">
        <f t="shared" si="20"/>
        <v>0</v>
      </c>
      <c r="V25">
        <f t="shared" si="21"/>
        <v>0</v>
      </c>
      <c r="W25">
        <f t="shared" si="22"/>
        <v>0</v>
      </c>
      <c r="X25">
        <f t="shared" si="23"/>
        <v>0</v>
      </c>
      <c r="Y25">
        <f t="shared" si="24"/>
        <v>0</v>
      </c>
      <c r="Z25">
        <f t="shared" si="66"/>
        <v>0</v>
      </c>
      <c r="AA25">
        <f t="shared" si="67"/>
        <v>0</v>
      </c>
      <c r="AB25">
        <f t="shared" si="25"/>
        <v>0</v>
      </c>
      <c r="AC25">
        <f t="shared" si="26"/>
        <v>0</v>
      </c>
      <c r="AD25">
        <f t="shared" si="27"/>
        <v>0</v>
      </c>
      <c r="AE25">
        <f t="shared" si="28"/>
        <v>0</v>
      </c>
      <c r="AF25">
        <f t="shared" si="29"/>
        <v>0</v>
      </c>
      <c r="AG25">
        <f t="shared" si="30"/>
        <v>0</v>
      </c>
      <c r="AH25">
        <f t="shared" si="31"/>
        <v>0</v>
      </c>
      <c r="AI25">
        <f t="shared" si="32"/>
        <v>0</v>
      </c>
      <c r="AJ25">
        <f t="shared" si="33"/>
        <v>0</v>
      </c>
      <c r="AL25">
        <f t="shared" si="34"/>
        <v>0</v>
      </c>
      <c r="AM25">
        <f t="shared" si="35"/>
        <v>0</v>
      </c>
      <c r="AN25">
        <f t="shared" si="36"/>
        <v>5</v>
      </c>
      <c r="AO25">
        <f t="shared" si="37"/>
        <v>0</v>
      </c>
      <c r="AP25">
        <f t="shared" si="38"/>
        <v>0</v>
      </c>
      <c r="AQ25">
        <f t="shared" si="39"/>
        <v>0</v>
      </c>
      <c r="AR25">
        <f t="shared" si="40"/>
        <v>0</v>
      </c>
      <c r="AS25">
        <f t="shared" si="41"/>
        <v>0</v>
      </c>
      <c r="AT25">
        <f t="shared" si="42"/>
        <v>0</v>
      </c>
      <c r="AU25">
        <f t="shared" si="43"/>
        <v>0</v>
      </c>
      <c r="AV25">
        <f t="shared" si="44"/>
        <v>0</v>
      </c>
      <c r="AW25">
        <f t="shared" si="45"/>
        <v>0</v>
      </c>
      <c r="AX25">
        <f t="shared" si="46"/>
        <v>0</v>
      </c>
      <c r="AY25">
        <f t="shared" si="47"/>
        <v>0</v>
      </c>
      <c r="AZ25">
        <f t="shared" si="48"/>
        <v>0</v>
      </c>
      <c r="BA25">
        <f t="shared" si="49"/>
        <v>0</v>
      </c>
      <c r="BB25">
        <f t="shared" si="50"/>
        <v>0</v>
      </c>
      <c r="BC25">
        <f t="shared" si="51"/>
        <v>0</v>
      </c>
      <c r="BD25">
        <f t="shared" si="52"/>
        <v>0</v>
      </c>
      <c r="BE25">
        <f t="shared" si="53"/>
        <v>0</v>
      </c>
      <c r="BF25">
        <f t="shared" si="54"/>
        <v>0</v>
      </c>
      <c r="BG25">
        <f t="shared" si="55"/>
        <v>0</v>
      </c>
      <c r="BH25">
        <f t="shared" si="56"/>
        <v>0</v>
      </c>
      <c r="BI25">
        <f t="shared" si="57"/>
        <v>0</v>
      </c>
      <c r="BJ25">
        <f t="shared" si="58"/>
        <v>0</v>
      </c>
      <c r="BK25">
        <f t="shared" si="59"/>
        <v>0</v>
      </c>
      <c r="BL25">
        <f t="shared" si="60"/>
        <v>0</v>
      </c>
      <c r="BM25">
        <f t="shared" si="61"/>
        <v>0</v>
      </c>
      <c r="BN25">
        <f t="shared" si="62"/>
        <v>0</v>
      </c>
      <c r="BO25">
        <f t="shared" si="63"/>
        <v>0</v>
      </c>
      <c r="BP25" t="str">
        <f t="shared" si="64"/>
        <v>Gauvin</v>
      </c>
      <c r="BQ25" t="str">
        <f t="shared" si="65"/>
        <v xml:space="preserve"> Pierre-Olivier</v>
      </c>
    </row>
    <row r="26" spans="1:69" x14ac:dyDescent="0.25">
      <c r="A26">
        <f t="shared" si="68"/>
        <v>19</v>
      </c>
      <c r="B26" t="s">
        <v>84</v>
      </c>
      <c r="C26" t="s">
        <v>120</v>
      </c>
      <c r="D26">
        <v>4</v>
      </c>
      <c r="E26" s="109"/>
      <c r="G26">
        <f t="shared" si="6"/>
        <v>5</v>
      </c>
      <c r="H26">
        <f t="shared" si="7"/>
        <v>4</v>
      </c>
      <c r="I26">
        <f t="shared" si="8"/>
        <v>5</v>
      </c>
      <c r="J26">
        <f t="shared" si="9"/>
        <v>5</v>
      </c>
      <c r="K26">
        <f t="shared" si="10"/>
        <v>0</v>
      </c>
      <c r="L26">
        <f t="shared" si="11"/>
        <v>0</v>
      </c>
      <c r="M26">
        <f t="shared" si="12"/>
        <v>0</v>
      </c>
      <c r="N26">
        <f t="shared" si="13"/>
        <v>0</v>
      </c>
      <c r="O26">
        <f t="shared" si="14"/>
        <v>0</v>
      </c>
      <c r="P26">
        <f t="shared" si="15"/>
        <v>0</v>
      </c>
      <c r="Q26">
        <f t="shared" si="16"/>
        <v>0</v>
      </c>
      <c r="R26">
        <f t="shared" si="17"/>
        <v>0</v>
      </c>
      <c r="S26">
        <f t="shared" si="18"/>
        <v>0</v>
      </c>
      <c r="T26">
        <f t="shared" si="19"/>
        <v>0</v>
      </c>
      <c r="U26">
        <f t="shared" si="20"/>
        <v>0</v>
      </c>
      <c r="V26">
        <f t="shared" si="21"/>
        <v>0</v>
      </c>
      <c r="W26">
        <f t="shared" si="22"/>
        <v>0</v>
      </c>
      <c r="X26">
        <f t="shared" si="23"/>
        <v>0</v>
      </c>
      <c r="Y26">
        <f t="shared" si="24"/>
        <v>0</v>
      </c>
      <c r="Z26">
        <f t="shared" si="66"/>
        <v>0</v>
      </c>
      <c r="AA26">
        <f t="shared" si="67"/>
        <v>0</v>
      </c>
      <c r="AB26">
        <f t="shared" si="25"/>
        <v>0</v>
      </c>
      <c r="AC26">
        <f t="shared" si="26"/>
        <v>0</v>
      </c>
      <c r="AD26">
        <f t="shared" si="27"/>
        <v>0</v>
      </c>
      <c r="AE26">
        <f t="shared" si="28"/>
        <v>0</v>
      </c>
      <c r="AF26">
        <f t="shared" si="29"/>
        <v>0</v>
      </c>
      <c r="AG26">
        <f t="shared" si="30"/>
        <v>0</v>
      </c>
      <c r="AH26">
        <f t="shared" si="31"/>
        <v>0</v>
      </c>
      <c r="AI26">
        <f t="shared" si="32"/>
        <v>0</v>
      </c>
      <c r="AJ26">
        <f t="shared" si="33"/>
        <v>0</v>
      </c>
      <c r="AL26">
        <f t="shared" si="34"/>
        <v>0</v>
      </c>
      <c r="AM26">
        <f t="shared" si="35"/>
        <v>0</v>
      </c>
      <c r="AN26">
        <f t="shared" si="36"/>
        <v>0</v>
      </c>
      <c r="AO26">
        <f t="shared" si="37"/>
        <v>5</v>
      </c>
      <c r="AP26">
        <f t="shared" si="38"/>
        <v>0</v>
      </c>
      <c r="AQ26">
        <f t="shared" si="39"/>
        <v>0</v>
      </c>
      <c r="AR26">
        <f t="shared" si="40"/>
        <v>0</v>
      </c>
      <c r="AS26">
        <f t="shared" si="41"/>
        <v>0</v>
      </c>
      <c r="AT26">
        <f t="shared" si="42"/>
        <v>0</v>
      </c>
      <c r="AU26">
        <f t="shared" si="43"/>
        <v>0</v>
      </c>
      <c r="AV26">
        <f t="shared" si="44"/>
        <v>0</v>
      </c>
      <c r="AW26">
        <f t="shared" si="45"/>
        <v>0</v>
      </c>
      <c r="AX26">
        <f t="shared" si="46"/>
        <v>0</v>
      </c>
      <c r="AY26">
        <f t="shared" si="47"/>
        <v>0</v>
      </c>
      <c r="AZ26">
        <f t="shared" si="48"/>
        <v>0</v>
      </c>
      <c r="BA26">
        <f t="shared" si="49"/>
        <v>0</v>
      </c>
      <c r="BB26">
        <f t="shared" si="50"/>
        <v>0</v>
      </c>
      <c r="BC26">
        <f t="shared" si="51"/>
        <v>0</v>
      </c>
      <c r="BD26">
        <f t="shared" si="52"/>
        <v>0</v>
      </c>
      <c r="BE26">
        <f t="shared" si="53"/>
        <v>0</v>
      </c>
      <c r="BF26">
        <f t="shared" si="54"/>
        <v>0</v>
      </c>
      <c r="BG26">
        <f t="shared" si="55"/>
        <v>0</v>
      </c>
      <c r="BH26">
        <f t="shared" si="56"/>
        <v>0</v>
      </c>
      <c r="BI26">
        <f t="shared" si="57"/>
        <v>0</v>
      </c>
      <c r="BJ26">
        <f t="shared" si="58"/>
        <v>0</v>
      </c>
      <c r="BK26">
        <f t="shared" si="59"/>
        <v>0</v>
      </c>
      <c r="BL26">
        <f t="shared" si="60"/>
        <v>0</v>
      </c>
      <c r="BM26">
        <f t="shared" si="61"/>
        <v>0</v>
      </c>
      <c r="BN26">
        <f t="shared" si="62"/>
        <v>0</v>
      </c>
      <c r="BO26">
        <f t="shared" si="63"/>
        <v>0</v>
      </c>
      <c r="BP26" t="str">
        <f t="shared" si="64"/>
        <v>Girard</v>
      </c>
      <c r="BQ26" t="str">
        <f t="shared" si="65"/>
        <v xml:space="preserve"> Alexandre</v>
      </c>
    </row>
    <row r="27" spans="1:69" x14ac:dyDescent="0.25">
      <c r="A27">
        <f t="shared" si="68"/>
        <v>20</v>
      </c>
      <c r="B27" t="s">
        <v>121</v>
      </c>
      <c r="C27" t="s">
        <v>120</v>
      </c>
      <c r="D27">
        <v>4</v>
      </c>
      <c r="E27" s="109"/>
      <c r="G27">
        <f t="shared" si="6"/>
        <v>5</v>
      </c>
      <c r="H27">
        <f t="shared" si="7"/>
        <v>4</v>
      </c>
      <c r="I27">
        <f t="shared" si="8"/>
        <v>5</v>
      </c>
      <c r="J27">
        <f t="shared" si="9"/>
        <v>6</v>
      </c>
      <c r="K27">
        <f t="shared" si="10"/>
        <v>0</v>
      </c>
      <c r="L27">
        <f t="shared" si="11"/>
        <v>0</v>
      </c>
      <c r="M27">
        <f t="shared" si="12"/>
        <v>0</v>
      </c>
      <c r="N27">
        <f t="shared" si="13"/>
        <v>0</v>
      </c>
      <c r="O27">
        <f t="shared" si="14"/>
        <v>0</v>
      </c>
      <c r="P27">
        <f t="shared" si="15"/>
        <v>0</v>
      </c>
      <c r="Q27">
        <f t="shared" si="16"/>
        <v>0</v>
      </c>
      <c r="R27">
        <f t="shared" si="17"/>
        <v>0</v>
      </c>
      <c r="S27">
        <f t="shared" si="18"/>
        <v>0</v>
      </c>
      <c r="T27">
        <f t="shared" si="19"/>
        <v>0</v>
      </c>
      <c r="U27">
        <f t="shared" si="20"/>
        <v>0</v>
      </c>
      <c r="V27">
        <f t="shared" si="21"/>
        <v>0</v>
      </c>
      <c r="W27">
        <f t="shared" si="22"/>
        <v>0</v>
      </c>
      <c r="X27">
        <f t="shared" si="23"/>
        <v>0</v>
      </c>
      <c r="Y27">
        <f t="shared" si="24"/>
        <v>0</v>
      </c>
      <c r="Z27">
        <f t="shared" si="66"/>
        <v>0</v>
      </c>
      <c r="AA27">
        <f t="shared" si="67"/>
        <v>0</v>
      </c>
      <c r="AB27">
        <f t="shared" si="25"/>
        <v>0</v>
      </c>
      <c r="AC27">
        <f t="shared" si="26"/>
        <v>0</v>
      </c>
      <c r="AD27">
        <f t="shared" si="27"/>
        <v>0</v>
      </c>
      <c r="AE27">
        <f t="shared" si="28"/>
        <v>0</v>
      </c>
      <c r="AF27">
        <f t="shared" si="29"/>
        <v>0</v>
      </c>
      <c r="AG27">
        <f t="shared" si="30"/>
        <v>0</v>
      </c>
      <c r="AH27">
        <f t="shared" si="31"/>
        <v>0</v>
      </c>
      <c r="AI27">
        <f t="shared" si="32"/>
        <v>0</v>
      </c>
      <c r="AJ27">
        <f t="shared" si="33"/>
        <v>0</v>
      </c>
      <c r="AL27">
        <f t="shared" si="34"/>
        <v>0</v>
      </c>
      <c r="AM27">
        <f t="shared" si="35"/>
        <v>0</v>
      </c>
      <c r="AN27">
        <f t="shared" si="36"/>
        <v>0</v>
      </c>
      <c r="AO27">
        <f t="shared" si="37"/>
        <v>6</v>
      </c>
      <c r="AP27">
        <f t="shared" si="38"/>
        <v>0</v>
      </c>
      <c r="AQ27">
        <f t="shared" si="39"/>
        <v>0</v>
      </c>
      <c r="AR27">
        <f t="shared" si="40"/>
        <v>0</v>
      </c>
      <c r="AS27">
        <f t="shared" si="41"/>
        <v>0</v>
      </c>
      <c r="AT27">
        <f t="shared" si="42"/>
        <v>0</v>
      </c>
      <c r="AU27">
        <f t="shared" si="43"/>
        <v>0</v>
      </c>
      <c r="AV27">
        <f t="shared" si="44"/>
        <v>0</v>
      </c>
      <c r="AW27">
        <f t="shared" si="45"/>
        <v>0</v>
      </c>
      <c r="AX27">
        <f t="shared" si="46"/>
        <v>0</v>
      </c>
      <c r="AY27">
        <f t="shared" si="47"/>
        <v>0</v>
      </c>
      <c r="AZ27">
        <f t="shared" si="48"/>
        <v>0</v>
      </c>
      <c r="BA27">
        <f t="shared" si="49"/>
        <v>0</v>
      </c>
      <c r="BB27">
        <f t="shared" si="50"/>
        <v>0</v>
      </c>
      <c r="BC27">
        <f t="shared" si="51"/>
        <v>0</v>
      </c>
      <c r="BD27">
        <f t="shared" si="52"/>
        <v>0</v>
      </c>
      <c r="BE27">
        <f t="shared" si="53"/>
        <v>0</v>
      </c>
      <c r="BF27">
        <f t="shared" si="54"/>
        <v>0</v>
      </c>
      <c r="BG27">
        <f t="shared" si="55"/>
        <v>0</v>
      </c>
      <c r="BH27">
        <f t="shared" si="56"/>
        <v>0</v>
      </c>
      <c r="BI27">
        <f t="shared" si="57"/>
        <v>0</v>
      </c>
      <c r="BJ27">
        <f t="shared" si="58"/>
        <v>0</v>
      </c>
      <c r="BK27">
        <f t="shared" si="59"/>
        <v>0</v>
      </c>
      <c r="BL27">
        <f t="shared" si="60"/>
        <v>0</v>
      </c>
      <c r="BM27">
        <f t="shared" si="61"/>
        <v>0</v>
      </c>
      <c r="BN27">
        <f t="shared" si="62"/>
        <v>0</v>
      </c>
      <c r="BO27">
        <f t="shared" si="63"/>
        <v>0</v>
      </c>
      <c r="BP27" t="str">
        <f t="shared" si="64"/>
        <v>Guay</v>
      </c>
      <c r="BQ27" t="str">
        <f t="shared" si="65"/>
        <v xml:space="preserve"> Alexandre</v>
      </c>
    </row>
    <row r="28" spans="1:69" x14ac:dyDescent="0.25">
      <c r="A28">
        <f t="shared" si="68"/>
        <v>21</v>
      </c>
      <c r="B28" t="s">
        <v>122</v>
      </c>
      <c r="C28" t="s">
        <v>123</v>
      </c>
      <c r="D28">
        <v>4</v>
      </c>
      <c r="E28" s="109"/>
      <c r="G28">
        <f t="shared" si="6"/>
        <v>5</v>
      </c>
      <c r="H28">
        <f t="shared" si="7"/>
        <v>4</v>
      </c>
      <c r="I28">
        <f t="shared" si="8"/>
        <v>5</v>
      </c>
      <c r="J28">
        <f t="shared" si="9"/>
        <v>7</v>
      </c>
      <c r="K28">
        <f t="shared" si="10"/>
        <v>0</v>
      </c>
      <c r="L28">
        <f t="shared" si="11"/>
        <v>0</v>
      </c>
      <c r="M28">
        <f t="shared" si="12"/>
        <v>0</v>
      </c>
      <c r="N28">
        <f t="shared" si="13"/>
        <v>0</v>
      </c>
      <c r="O28">
        <f t="shared" si="14"/>
        <v>0</v>
      </c>
      <c r="P28">
        <f t="shared" si="15"/>
        <v>0</v>
      </c>
      <c r="Q28">
        <f t="shared" si="16"/>
        <v>0</v>
      </c>
      <c r="R28">
        <f t="shared" si="17"/>
        <v>0</v>
      </c>
      <c r="S28">
        <f t="shared" si="18"/>
        <v>0</v>
      </c>
      <c r="T28">
        <f t="shared" si="19"/>
        <v>0</v>
      </c>
      <c r="U28">
        <f t="shared" si="20"/>
        <v>0</v>
      </c>
      <c r="V28">
        <f t="shared" si="21"/>
        <v>0</v>
      </c>
      <c r="W28">
        <f t="shared" si="22"/>
        <v>0</v>
      </c>
      <c r="X28">
        <f t="shared" si="23"/>
        <v>0</v>
      </c>
      <c r="Y28">
        <f t="shared" si="24"/>
        <v>0</v>
      </c>
      <c r="Z28">
        <f t="shared" si="66"/>
        <v>0</v>
      </c>
      <c r="AA28">
        <f t="shared" si="67"/>
        <v>0</v>
      </c>
      <c r="AB28">
        <f t="shared" si="25"/>
        <v>0</v>
      </c>
      <c r="AC28">
        <f t="shared" si="26"/>
        <v>0</v>
      </c>
      <c r="AD28">
        <f t="shared" si="27"/>
        <v>0</v>
      </c>
      <c r="AE28">
        <f t="shared" si="28"/>
        <v>0</v>
      </c>
      <c r="AF28">
        <f t="shared" si="29"/>
        <v>0</v>
      </c>
      <c r="AG28">
        <f t="shared" si="30"/>
        <v>0</v>
      </c>
      <c r="AH28">
        <f t="shared" si="31"/>
        <v>0</v>
      </c>
      <c r="AI28">
        <f t="shared" si="32"/>
        <v>0</v>
      </c>
      <c r="AJ28">
        <f t="shared" si="33"/>
        <v>0</v>
      </c>
      <c r="AL28">
        <f t="shared" si="34"/>
        <v>0</v>
      </c>
      <c r="AM28">
        <f t="shared" si="35"/>
        <v>0</v>
      </c>
      <c r="AN28">
        <f t="shared" si="36"/>
        <v>0</v>
      </c>
      <c r="AO28">
        <f t="shared" si="37"/>
        <v>7</v>
      </c>
      <c r="AP28">
        <f t="shared" si="38"/>
        <v>0</v>
      </c>
      <c r="AQ28">
        <f t="shared" si="39"/>
        <v>0</v>
      </c>
      <c r="AR28">
        <f t="shared" si="40"/>
        <v>0</v>
      </c>
      <c r="AS28">
        <f t="shared" si="41"/>
        <v>0</v>
      </c>
      <c r="AT28">
        <f t="shared" si="42"/>
        <v>0</v>
      </c>
      <c r="AU28">
        <f t="shared" si="43"/>
        <v>0</v>
      </c>
      <c r="AV28">
        <f t="shared" si="44"/>
        <v>0</v>
      </c>
      <c r="AW28">
        <f t="shared" si="45"/>
        <v>0</v>
      </c>
      <c r="AX28">
        <f t="shared" si="46"/>
        <v>0</v>
      </c>
      <c r="AY28">
        <f t="shared" si="47"/>
        <v>0</v>
      </c>
      <c r="AZ28">
        <f t="shared" si="48"/>
        <v>0</v>
      </c>
      <c r="BA28">
        <f t="shared" si="49"/>
        <v>0</v>
      </c>
      <c r="BB28">
        <f t="shared" si="50"/>
        <v>0</v>
      </c>
      <c r="BC28">
        <f t="shared" si="51"/>
        <v>0</v>
      </c>
      <c r="BD28">
        <f t="shared" si="52"/>
        <v>0</v>
      </c>
      <c r="BE28">
        <f t="shared" si="53"/>
        <v>0</v>
      </c>
      <c r="BF28">
        <f t="shared" si="54"/>
        <v>0</v>
      </c>
      <c r="BG28">
        <f t="shared" si="55"/>
        <v>0</v>
      </c>
      <c r="BH28">
        <f t="shared" si="56"/>
        <v>0</v>
      </c>
      <c r="BI28">
        <f t="shared" si="57"/>
        <v>0</v>
      </c>
      <c r="BJ28">
        <f t="shared" si="58"/>
        <v>0</v>
      </c>
      <c r="BK28">
        <f t="shared" si="59"/>
        <v>0</v>
      </c>
      <c r="BL28">
        <f t="shared" si="60"/>
        <v>0</v>
      </c>
      <c r="BM28">
        <f t="shared" si="61"/>
        <v>0</v>
      </c>
      <c r="BN28">
        <f t="shared" si="62"/>
        <v>0</v>
      </c>
      <c r="BO28">
        <f t="shared" si="63"/>
        <v>0</v>
      </c>
      <c r="BP28" t="str">
        <f t="shared" si="64"/>
        <v>Guilmain</v>
      </c>
      <c r="BQ28" t="str">
        <f t="shared" si="65"/>
        <v xml:space="preserve"> Gabriel</v>
      </c>
    </row>
    <row r="29" spans="1:69" x14ac:dyDescent="0.25">
      <c r="A29">
        <f t="shared" si="68"/>
        <v>22</v>
      </c>
      <c r="B29" t="s">
        <v>124</v>
      </c>
      <c r="C29" t="s">
        <v>125</v>
      </c>
      <c r="D29">
        <v>2</v>
      </c>
      <c r="E29" s="109"/>
      <c r="G29">
        <f t="shared" si="6"/>
        <v>5</v>
      </c>
      <c r="H29">
        <f t="shared" si="7"/>
        <v>5</v>
      </c>
      <c r="I29">
        <f t="shared" si="8"/>
        <v>5</v>
      </c>
      <c r="J29">
        <f t="shared" si="9"/>
        <v>7</v>
      </c>
      <c r="K29">
        <f t="shared" si="10"/>
        <v>0</v>
      </c>
      <c r="L29">
        <f t="shared" si="11"/>
        <v>0</v>
      </c>
      <c r="M29">
        <f t="shared" si="12"/>
        <v>0</v>
      </c>
      <c r="N29">
        <f t="shared" si="13"/>
        <v>0</v>
      </c>
      <c r="O29">
        <f t="shared" si="14"/>
        <v>0</v>
      </c>
      <c r="P29">
        <f t="shared" si="15"/>
        <v>0</v>
      </c>
      <c r="Q29">
        <f t="shared" si="16"/>
        <v>0</v>
      </c>
      <c r="R29">
        <f t="shared" si="17"/>
        <v>0</v>
      </c>
      <c r="S29">
        <f t="shared" si="18"/>
        <v>0</v>
      </c>
      <c r="T29">
        <f t="shared" si="19"/>
        <v>0</v>
      </c>
      <c r="U29">
        <f t="shared" si="20"/>
        <v>0</v>
      </c>
      <c r="V29">
        <f t="shared" si="21"/>
        <v>0</v>
      </c>
      <c r="W29">
        <f t="shared" si="22"/>
        <v>0</v>
      </c>
      <c r="X29">
        <f t="shared" si="23"/>
        <v>0</v>
      </c>
      <c r="Y29">
        <f t="shared" si="24"/>
        <v>0</v>
      </c>
      <c r="Z29">
        <f t="shared" si="66"/>
        <v>0</v>
      </c>
      <c r="AA29">
        <f t="shared" si="67"/>
        <v>0</v>
      </c>
      <c r="AB29">
        <f t="shared" si="25"/>
        <v>0</v>
      </c>
      <c r="AC29">
        <f t="shared" si="26"/>
        <v>0</v>
      </c>
      <c r="AD29">
        <f t="shared" si="27"/>
        <v>0</v>
      </c>
      <c r="AE29">
        <f t="shared" si="28"/>
        <v>0</v>
      </c>
      <c r="AF29">
        <f t="shared" si="29"/>
        <v>0</v>
      </c>
      <c r="AG29">
        <f t="shared" si="30"/>
        <v>0</v>
      </c>
      <c r="AH29">
        <f t="shared" si="31"/>
        <v>0</v>
      </c>
      <c r="AI29">
        <f t="shared" si="32"/>
        <v>0</v>
      </c>
      <c r="AJ29">
        <f t="shared" si="33"/>
        <v>0</v>
      </c>
      <c r="AL29">
        <f t="shared" si="34"/>
        <v>0</v>
      </c>
      <c r="AM29">
        <f t="shared" si="35"/>
        <v>5</v>
      </c>
      <c r="AN29">
        <f t="shared" si="36"/>
        <v>0</v>
      </c>
      <c r="AO29">
        <f t="shared" si="37"/>
        <v>0</v>
      </c>
      <c r="AP29">
        <f t="shared" si="38"/>
        <v>0</v>
      </c>
      <c r="AQ29">
        <f t="shared" si="39"/>
        <v>0</v>
      </c>
      <c r="AR29">
        <f t="shared" si="40"/>
        <v>0</v>
      </c>
      <c r="AS29">
        <f t="shared" si="41"/>
        <v>0</v>
      </c>
      <c r="AT29">
        <f t="shared" si="42"/>
        <v>0</v>
      </c>
      <c r="AU29">
        <f t="shared" si="43"/>
        <v>0</v>
      </c>
      <c r="AV29">
        <f t="shared" si="44"/>
        <v>0</v>
      </c>
      <c r="AW29">
        <f t="shared" si="45"/>
        <v>0</v>
      </c>
      <c r="AX29">
        <f t="shared" si="46"/>
        <v>0</v>
      </c>
      <c r="AY29">
        <f t="shared" si="47"/>
        <v>0</v>
      </c>
      <c r="AZ29">
        <f t="shared" si="48"/>
        <v>0</v>
      </c>
      <c r="BA29">
        <f t="shared" si="49"/>
        <v>0</v>
      </c>
      <c r="BB29">
        <f t="shared" si="50"/>
        <v>0</v>
      </c>
      <c r="BC29">
        <f t="shared" si="51"/>
        <v>0</v>
      </c>
      <c r="BD29">
        <f t="shared" si="52"/>
        <v>0</v>
      </c>
      <c r="BE29">
        <f t="shared" si="53"/>
        <v>0</v>
      </c>
      <c r="BF29">
        <f t="shared" si="54"/>
        <v>0</v>
      </c>
      <c r="BG29">
        <f t="shared" si="55"/>
        <v>0</v>
      </c>
      <c r="BH29">
        <f t="shared" si="56"/>
        <v>0</v>
      </c>
      <c r="BI29">
        <f t="shared" si="57"/>
        <v>0</v>
      </c>
      <c r="BJ29">
        <f t="shared" si="58"/>
        <v>0</v>
      </c>
      <c r="BK29">
        <f t="shared" si="59"/>
        <v>0</v>
      </c>
      <c r="BL29">
        <f t="shared" si="60"/>
        <v>0</v>
      </c>
      <c r="BM29">
        <f t="shared" si="61"/>
        <v>0</v>
      </c>
      <c r="BN29">
        <f t="shared" si="62"/>
        <v>0</v>
      </c>
      <c r="BO29">
        <f t="shared" si="63"/>
        <v>0</v>
      </c>
      <c r="BP29" t="str">
        <f t="shared" si="64"/>
        <v>Houle</v>
      </c>
      <c r="BQ29" t="str">
        <f t="shared" si="65"/>
        <v xml:space="preserve"> Félix</v>
      </c>
    </row>
    <row r="30" spans="1:69" x14ac:dyDescent="0.25">
      <c r="A30">
        <f t="shared" si="68"/>
        <v>23</v>
      </c>
      <c r="B30" t="s">
        <v>126</v>
      </c>
      <c r="C30" t="s">
        <v>127</v>
      </c>
      <c r="D30">
        <v>3</v>
      </c>
      <c r="E30" s="109"/>
      <c r="G30">
        <f t="shared" si="6"/>
        <v>5</v>
      </c>
      <c r="H30">
        <f t="shared" si="7"/>
        <v>5</v>
      </c>
      <c r="I30">
        <f t="shared" si="8"/>
        <v>6</v>
      </c>
      <c r="J30">
        <f t="shared" si="9"/>
        <v>7</v>
      </c>
      <c r="K30">
        <f t="shared" si="10"/>
        <v>0</v>
      </c>
      <c r="L30">
        <f t="shared" si="11"/>
        <v>0</v>
      </c>
      <c r="M30">
        <f t="shared" si="12"/>
        <v>0</v>
      </c>
      <c r="N30">
        <f t="shared" si="13"/>
        <v>0</v>
      </c>
      <c r="O30">
        <f t="shared" si="14"/>
        <v>0</v>
      </c>
      <c r="P30">
        <f t="shared" si="15"/>
        <v>0</v>
      </c>
      <c r="Q30">
        <f t="shared" si="16"/>
        <v>0</v>
      </c>
      <c r="R30">
        <f t="shared" si="17"/>
        <v>0</v>
      </c>
      <c r="S30">
        <f t="shared" si="18"/>
        <v>0</v>
      </c>
      <c r="T30">
        <f t="shared" si="19"/>
        <v>0</v>
      </c>
      <c r="U30">
        <f t="shared" si="20"/>
        <v>0</v>
      </c>
      <c r="V30">
        <f t="shared" si="21"/>
        <v>0</v>
      </c>
      <c r="W30">
        <f t="shared" si="22"/>
        <v>0</v>
      </c>
      <c r="X30">
        <f t="shared" si="23"/>
        <v>0</v>
      </c>
      <c r="Y30">
        <f t="shared" si="24"/>
        <v>0</v>
      </c>
      <c r="Z30">
        <f t="shared" ref="Z30:Z93" si="69">IF($E30=Z$5,Z29+1,Z29)</f>
        <v>0</v>
      </c>
      <c r="AA30">
        <f t="shared" ref="AA30:AA93" si="70">IF($E30=AA$5,AA29+1,AA29)</f>
        <v>0</v>
      </c>
      <c r="AB30">
        <f t="shared" si="25"/>
        <v>0</v>
      </c>
      <c r="AC30">
        <f t="shared" si="26"/>
        <v>0</v>
      </c>
      <c r="AD30">
        <f t="shared" si="27"/>
        <v>0</v>
      </c>
      <c r="AE30">
        <f t="shared" si="28"/>
        <v>0</v>
      </c>
      <c r="AF30">
        <f t="shared" si="29"/>
        <v>0</v>
      </c>
      <c r="AG30">
        <f t="shared" si="30"/>
        <v>0</v>
      </c>
      <c r="AH30">
        <f t="shared" si="31"/>
        <v>0</v>
      </c>
      <c r="AI30">
        <f t="shared" si="32"/>
        <v>0</v>
      </c>
      <c r="AJ30">
        <f t="shared" si="33"/>
        <v>0</v>
      </c>
      <c r="AL30">
        <f t="shared" si="34"/>
        <v>0</v>
      </c>
      <c r="AM30">
        <f t="shared" si="35"/>
        <v>0</v>
      </c>
      <c r="AN30">
        <f t="shared" si="36"/>
        <v>6</v>
      </c>
      <c r="AO30">
        <f t="shared" si="37"/>
        <v>0</v>
      </c>
      <c r="AP30">
        <f t="shared" si="38"/>
        <v>0</v>
      </c>
      <c r="AQ30">
        <f t="shared" si="39"/>
        <v>0</v>
      </c>
      <c r="AR30">
        <f t="shared" si="40"/>
        <v>0</v>
      </c>
      <c r="AS30">
        <f t="shared" si="41"/>
        <v>0</v>
      </c>
      <c r="AT30">
        <f t="shared" si="42"/>
        <v>0</v>
      </c>
      <c r="AU30">
        <f t="shared" si="43"/>
        <v>0</v>
      </c>
      <c r="AV30">
        <f t="shared" si="44"/>
        <v>0</v>
      </c>
      <c r="AW30">
        <f t="shared" si="45"/>
        <v>0</v>
      </c>
      <c r="AX30">
        <f t="shared" si="46"/>
        <v>0</v>
      </c>
      <c r="AY30">
        <f t="shared" si="47"/>
        <v>0</v>
      </c>
      <c r="AZ30">
        <f t="shared" si="48"/>
        <v>0</v>
      </c>
      <c r="BA30">
        <f t="shared" si="49"/>
        <v>0</v>
      </c>
      <c r="BB30">
        <f t="shared" si="50"/>
        <v>0</v>
      </c>
      <c r="BC30">
        <f t="shared" si="51"/>
        <v>0</v>
      </c>
      <c r="BD30">
        <f t="shared" si="52"/>
        <v>0</v>
      </c>
      <c r="BE30">
        <f t="shared" si="53"/>
        <v>0</v>
      </c>
      <c r="BF30">
        <f t="shared" si="54"/>
        <v>0</v>
      </c>
      <c r="BG30">
        <f t="shared" si="55"/>
        <v>0</v>
      </c>
      <c r="BH30">
        <f t="shared" si="56"/>
        <v>0</v>
      </c>
      <c r="BI30">
        <f t="shared" si="57"/>
        <v>0</v>
      </c>
      <c r="BJ30">
        <f t="shared" si="58"/>
        <v>0</v>
      </c>
      <c r="BK30">
        <f t="shared" si="59"/>
        <v>0</v>
      </c>
      <c r="BL30">
        <f t="shared" si="60"/>
        <v>0</v>
      </c>
      <c r="BM30">
        <f t="shared" si="61"/>
        <v>0</v>
      </c>
      <c r="BN30">
        <f t="shared" si="62"/>
        <v>0</v>
      </c>
      <c r="BO30">
        <f t="shared" si="63"/>
        <v>0</v>
      </c>
      <c r="BP30" t="str">
        <f t="shared" si="64"/>
        <v>Huard</v>
      </c>
      <c r="BQ30" t="str">
        <f t="shared" si="65"/>
        <v xml:space="preserve"> Pascal</v>
      </c>
    </row>
    <row r="31" spans="1:69" x14ac:dyDescent="0.25">
      <c r="A31">
        <f t="shared" si="68"/>
        <v>24</v>
      </c>
      <c r="B31" t="s">
        <v>128</v>
      </c>
      <c r="C31" t="s">
        <v>129</v>
      </c>
      <c r="D31">
        <v>1</v>
      </c>
      <c r="E31" s="109"/>
      <c r="G31">
        <f t="shared" si="6"/>
        <v>6</v>
      </c>
      <c r="H31">
        <f t="shared" si="7"/>
        <v>5</v>
      </c>
      <c r="I31">
        <f t="shared" si="8"/>
        <v>6</v>
      </c>
      <c r="J31">
        <f t="shared" si="9"/>
        <v>7</v>
      </c>
      <c r="K31">
        <f t="shared" si="10"/>
        <v>0</v>
      </c>
      <c r="L31">
        <f t="shared" si="11"/>
        <v>0</v>
      </c>
      <c r="M31">
        <f t="shared" si="12"/>
        <v>0</v>
      </c>
      <c r="N31">
        <f t="shared" si="13"/>
        <v>0</v>
      </c>
      <c r="O31">
        <f t="shared" si="14"/>
        <v>0</v>
      </c>
      <c r="P31">
        <f t="shared" si="15"/>
        <v>0</v>
      </c>
      <c r="Q31">
        <f t="shared" si="16"/>
        <v>0</v>
      </c>
      <c r="R31">
        <f t="shared" si="17"/>
        <v>0</v>
      </c>
      <c r="S31">
        <f t="shared" si="18"/>
        <v>0</v>
      </c>
      <c r="T31">
        <f t="shared" si="19"/>
        <v>0</v>
      </c>
      <c r="U31">
        <f t="shared" si="20"/>
        <v>0</v>
      </c>
      <c r="V31">
        <f t="shared" si="21"/>
        <v>0</v>
      </c>
      <c r="W31">
        <f t="shared" si="22"/>
        <v>0</v>
      </c>
      <c r="X31">
        <f t="shared" si="23"/>
        <v>0</v>
      </c>
      <c r="Y31">
        <f t="shared" si="24"/>
        <v>0</v>
      </c>
      <c r="Z31">
        <f t="shared" si="69"/>
        <v>0</v>
      </c>
      <c r="AA31">
        <f t="shared" si="70"/>
        <v>0</v>
      </c>
      <c r="AB31">
        <f t="shared" si="25"/>
        <v>0</v>
      </c>
      <c r="AC31">
        <f t="shared" si="26"/>
        <v>0</v>
      </c>
      <c r="AD31">
        <f t="shared" si="27"/>
        <v>0</v>
      </c>
      <c r="AE31">
        <f t="shared" si="28"/>
        <v>0</v>
      </c>
      <c r="AF31">
        <f t="shared" si="29"/>
        <v>0</v>
      </c>
      <c r="AG31">
        <f t="shared" si="30"/>
        <v>0</v>
      </c>
      <c r="AH31">
        <f t="shared" si="31"/>
        <v>0</v>
      </c>
      <c r="AI31">
        <f t="shared" si="32"/>
        <v>0</v>
      </c>
      <c r="AJ31">
        <f t="shared" si="33"/>
        <v>0</v>
      </c>
      <c r="AL31">
        <f t="shared" si="34"/>
        <v>6</v>
      </c>
      <c r="AM31">
        <f t="shared" si="35"/>
        <v>0</v>
      </c>
      <c r="AN31">
        <f t="shared" si="36"/>
        <v>0</v>
      </c>
      <c r="AO31">
        <f t="shared" si="37"/>
        <v>0</v>
      </c>
      <c r="AP31">
        <f t="shared" si="38"/>
        <v>0</v>
      </c>
      <c r="AQ31">
        <f t="shared" si="39"/>
        <v>0</v>
      </c>
      <c r="AR31">
        <f t="shared" si="40"/>
        <v>0</v>
      </c>
      <c r="AS31">
        <f t="shared" si="41"/>
        <v>0</v>
      </c>
      <c r="AT31">
        <f t="shared" si="42"/>
        <v>0</v>
      </c>
      <c r="AU31">
        <f t="shared" si="43"/>
        <v>0</v>
      </c>
      <c r="AV31">
        <f t="shared" si="44"/>
        <v>0</v>
      </c>
      <c r="AW31">
        <f t="shared" si="45"/>
        <v>0</v>
      </c>
      <c r="AX31">
        <f t="shared" si="46"/>
        <v>0</v>
      </c>
      <c r="AY31">
        <f t="shared" si="47"/>
        <v>0</v>
      </c>
      <c r="AZ31">
        <f t="shared" si="48"/>
        <v>0</v>
      </c>
      <c r="BA31">
        <f t="shared" si="49"/>
        <v>0</v>
      </c>
      <c r="BB31">
        <f t="shared" si="50"/>
        <v>0</v>
      </c>
      <c r="BC31">
        <f t="shared" si="51"/>
        <v>0</v>
      </c>
      <c r="BD31">
        <f t="shared" si="52"/>
        <v>0</v>
      </c>
      <c r="BE31">
        <f t="shared" si="53"/>
        <v>0</v>
      </c>
      <c r="BF31">
        <f t="shared" si="54"/>
        <v>0</v>
      </c>
      <c r="BG31">
        <f t="shared" si="55"/>
        <v>0</v>
      </c>
      <c r="BH31">
        <f t="shared" si="56"/>
        <v>0</v>
      </c>
      <c r="BI31">
        <f t="shared" si="57"/>
        <v>0</v>
      </c>
      <c r="BJ31">
        <f t="shared" si="58"/>
        <v>0</v>
      </c>
      <c r="BK31">
        <f t="shared" si="59"/>
        <v>0</v>
      </c>
      <c r="BL31">
        <f t="shared" si="60"/>
        <v>0</v>
      </c>
      <c r="BM31">
        <f t="shared" si="61"/>
        <v>0</v>
      </c>
      <c r="BN31">
        <f t="shared" si="62"/>
        <v>0</v>
      </c>
      <c r="BO31">
        <f t="shared" si="63"/>
        <v>0</v>
      </c>
      <c r="BP31" t="str">
        <f t="shared" si="64"/>
        <v>Lajoie</v>
      </c>
      <c r="BQ31" t="str">
        <f t="shared" si="65"/>
        <v xml:space="preserve"> Stéphane</v>
      </c>
    </row>
    <row r="32" spans="1:69" x14ac:dyDescent="0.25">
      <c r="A32">
        <f t="shared" si="68"/>
        <v>25</v>
      </c>
      <c r="B32" t="s">
        <v>130</v>
      </c>
      <c r="C32" t="s">
        <v>99</v>
      </c>
      <c r="D32">
        <v>2</v>
      </c>
      <c r="E32" s="109"/>
      <c r="G32">
        <f t="shared" si="6"/>
        <v>6</v>
      </c>
      <c r="H32">
        <f t="shared" si="7"/>
        <v>6</v>
      </c>
      <c r="I32">
        <f t="shared" si="8"/>
        <v>6</v>
      </c>
      <c r="J32">
        <f t="shared" si="9"/>
        <v>7</v>
      </c>
      <c r="K32">
        <f t="shared" si="10"/>
        <v>0</v>
      </c>
      <c r="L32">
        <f t="shared" si="11"/>
        <v>0</v>
      </c>
      <c r="M32">
        <f t="shared" si="12"/>
        <v>0</v>
      </c>
      <c r="N32">
        <f t="shared" si="13"/>
        <v>0</v>
      </c>
      <c r="O32">
        <f t="shared" si="14"/>
        <v>0</v>
      </c>
      <c r="P32">
        <f t="shared" si="15"/>
        <v>0</v>
      </c>
      <c r="Q32">
        <f t="shared" si="16"/>
        <v>0</v>
      </c>
      <c r="R32">
        <f t="shared" si="17"/>
        <v>0</v>
      </c>
      <c r="S32">
        <f t="shared" si="18"/>
        <v>0</v>
      </c>
      <c r="T32">
        <f t="shared" si="19"/>
        <v>0</v>
      </c>
      <c r="U32">
        <f t="shared" si="20"/>
        <v>0</v>
      </c>
      <c r="V32">
        <f t="shared" si="21"/>
        <v>0</v>
      </c>
      <c r="W32">
        <f t="shared" si="22"/>
        <v>0</v>
      </c>
      <c r="X32">
        <f t="shared" si="23"/>
        <v>0</v>
      </c>
      <c r="Y32">
        <f t="shared" si="24"/>
        <v>0</v>
      </c>
      <c r="Z32">
        <f t="shared" si="69"/>
        <v>0</v>
      </c>
      <c r="AA32">
        <f t="shared" si="70"/>
        <v>0</v>
      </c>
      <c r="AB32">
        <f t="shared" si="25"/>
        <v>0</v>
      </c>
      <c r="AC32">
        <f t="shared" si="26"/>
        <v>0</v>
      </c>
      <c r="AD32">
        <f t="shared" si="27"/>
        <v>0</v>
      </c>
      <c r="AE32">
        <f t="shared" si="28"/>
        <v>0</v>
      </c>
      <c r="AF32">
        <f t="shared" si="29"/>
        <v>0</v>
      </c>
      <c r="AG32">
        <f t="shared" si="30"/>
        <v>0</v>
      </c>
      <c r="AH32">
        <f t="shared" si="31"/>
        <v>0</v>
      </c>
      <c r="AI32">
        <f t="shared" si="32"/>
        <v>0</v>
      </c>
      <c r="AJ32">
        <f t="shared" si="33"/>
        <v>0</v>
      </c>
      <c r="AL32">
        <f t="shared" si="34"/>
        <v>0</v>
      </c>
      <c r="AM32">
        <f t="shared" si="35"/>
        <v>6</v>
      </c>
      <c r="AN32">
        <f t="shared" si="36"/>
        <v>0</v>
      </c>
      <c r="AO32">
        <f t="shared" si="37"/>
        <v>0</v>
      </c>
      <c r="AP32">
        <f t="shared" si="38"/>
        <v>0</v>
      </c>
      <c r="AQ32">
        <f t="shared" si="39"/>
        <v>0</v>
      </c>
      <c r="AR32">
        <f t="shared" si="40"/>
        <v>0</v>
      </c>
      <c r="AS32">
        <f t="shared" si="41"/>
        <v>0</v>
      </c>
      <c r="AT32">
        <f t="shared" si="42"/>
        <v>0</v>
      </c>
      <c r="AU32">
        <f t="shared" si="43"/>
        <v>0</v>
      </c>
      <c r="AV32">
        <f t="shared" si="44"/>
        <v>0</v>
      </c>
      <c r="AW32">
        <f t="shared" si="45"/>
        <v>0</v>
      </c>
      <c r="AX32">
        <f t="shared" si="46"/>
        <v>0</v>
      </c>
      <c r="AY32">
        <f t="shared" si="47"/>
        <v>0</v>
      </c>
      <c r="AZ32">
        <f t="shared" si="48"/>
        <v>0</v>
      </c>
      <c r="BA32">
        <f t="shared" si="49"/>
        <v>0</v>
      </c>
      <c r="BB32">
        <f t="shared" si="50"/>
        <v>0</v>
      </c>
      <c r="BC32">
        <f t="shared" si="51"/>
        <v>0</v>
      </c>
      <c r="BD32">
        <f t="shared" si="52"/>
        <v>0</v>
      </c>
      <c r="BE32">
        <f t="shared" si="53"/>
        <v>0</v>
      </c>
      <c r="BF32">
        <f t="shared" si="54"/>
        <v>0</v>
      </c>
      <c r="BG32">
        <f t="shared" si="55"/>
        <v>0</v>
      </c>
      <c r="BH32">
        <f t="shared" si="56"/>
        <v>0</v>
      </c>
      <c r="BI32">
        <f t="shared" si="57"/>
        <v>0</v>
      </c>
      <c r="BJ32">
        <f t="shared" si="58"/>
        <v>0</v>
      </c>
      <c r="BK32">
        <f t="shared" si="59"/>
        <v>0</v>
      </c>
      <c r="BL32">
        <f t="shared" si="60"/>
        <v>0</v>
      </c>
      <c r="BM32">
        <f t="shared" si="61"/>
        <v>0</v>
      </c>
      <c r="BN32">
        <f t="shared" si="62"/>
        <v>0</v>
      </c>
      <c r="BO32">
        <f t="shared" si="63"/>
        <v>0</v>
      </c>
      <c r="BP32" t="str">
        <f t="shared" si="64"/>
        <v>Lavoie</v>
      </c>
      <c r="BQ32" t="str">
        <f t="shared" si="65"/>
        <v xml:space="preserve"> Samuel</v>
      </c>
    </row>
    <row r="33" spans="1:69" x14ac:dyDescent="0.25">
      <c r="A33">
        <f t="shared" si="68"/>
        <v>26</v>
      </c>
      <c r="B33" t="s">
        <v>131</v>
      </c>
      <c r="C33" t="s">
        <v>123</v>
      </c>
      <c r="D33">
        <v>2</v>
      </c>
      <c r="E33" s="109"/>
      <c r="G33">
        <f t="shared" ref="G33:G70" si="71">IF($D33=G$6,G32+1,G32)</f>
        <v>6</v>
      </c>
      <c r="H33">
        <f t="shared" ref="H33:H70" si="72">IF($D33=H$6,H32+1,H32)</f>
        <v>7</v>
      </c>
      <c r="I33">
        <f t="shared" ref="I33:I70" si="73">IF($D33=I$6,I32+1,I32)</f>
        <v>6</v>
      </c>
      <c r="J33">
        <f t="shared" ref="J33:J70" si="74">IF($D33=J$6,J32+1,J32)</f>
        <v>7</v>
      </c>
      <c r="K33">
        <f t="shared" ref="K33:K70" si="75">IF($D33=K$6,K32+1,K32)</f>
        <v>0</v>
      </c>
      <c r="L33">
        <f t="shared" ref="L33:L70" si="76">IF($D33=L$6,L32+1,L32)</f>
        <v>0</v>
      </c>
      <c r="M33">
        <f t="shared" ref="M33:Q84" si="77">IF($D33=M$6,M32+1,M32)</f>
        <v>0</v>
      </c>
      <c r="N33">
        <f t="shared" si="77"/>
        <v>0</v>
      </c>
      <c r="O33">
        <f t="shared" si="77"/>
        <v>0</v>
      </c>
      <c r="P33">
        <f t="shared" si="77"/>
        <v>0</v>
      </c>
      <c r="Q33">
        <f t="shared" si="77"/>
        <v>0</v>
      </c>
      <c r="R33">
        <f t="shared" si="17"/>
        <v>0</v>
      </c>
      <c r="S33">
        <f t="shared" ref="S33:S64" si="78">IF($D33=S$6,S32+1,S32)</f>
        <v>0</v>
      </c>
      <c r="T33">
        <f t="shared" ref="T33:T64" si="79">IF($D33=T$6,T32+1,T32)</f>
        <v>0</v>
      </c>
      <c r="U33">
        <f t="shared" ref="U33:U64" si="80">IF($D33=U$6,U32+1,U32)</f>
        <v>0</v>
      </c>
      <c r="V33">
        <f t="shared" ref="V33:V64" si="81">IF($D33=V$6,V32+1,V32)</f>
        <v>0</v>
      </c>
      <c r="W33">
        <f t="shared" ref="W33:W64" si="82">IF($D33=W$6,W32+1,W32)</f>
        <v>0</v>
      </c>
      <c r="X33">
        <f t="shared" ref="X33:X64" si="83">IF($D33=X$6,X32+1,X32)</f>
        <v>0</v>
      </c>
      <c r="Y33">
        <f t="shared" ref="Y33:Y64" si="84">IF($D33=Y$6,Y32+1,Y32)</f>
        <v>0</v>
      </c>
      <c r="Z33">
        <f t="shared" si="69"/>
        <v>0</v>
      </c>
      <c r="AA33">
        <f t="shared" si="70"/>
        <v>0</v>
      </c>
      <c r="AB33">
        <f t="shared" ref="AB33:AB64" si="85">IF($D33=AB$6,AB32+1,AB32)</f>
        <v>0</v>
      </c>
      <c r="AC33">
        <f t="shared" ref="AC33:AC64" si="86">IF($D33=AC$6,AC32+1,AC32)</f>
        <v>0</v>
      </c>
      <c r="AD33">
        <f t="shared" si="27"/>
        <v>0</v>
      </c>
      <c r="AE33">
        <f t="shared" si="28"/>
        <v>0</v>
      </c>
      <c r="AF33">
        <f t="shared" si="29"/>
        <v>0</v>
      </c>
      <c r="AG33">
        <f t="shared" si="30"/>
        <v>0</v>
      </c>
      <c r="AH33">
        <f t="shared" si="31"/>
        <v>0</v>
      </c>
      <c r="AI33">
        <f t="shared" si="32"/>
        <v>0</v>
      </c>
      <c r="AJ33">
        <f t="shared" si="33"/>
        <v>0</v>
      </c>
      <c r="AL33">
        <f t="shared" ref="AL33:AL70" si="87">IF(G33=G32,0,G33)</f>
        <v>0</v>
      </c>
      <c r="AM33">
        <f t="shared" ref="AM33:AM70" si="88">IF(H33=H32,0,H33)</f>
        <v>7</v>
      </c>
      <c r="AN33">
        <f t="shared" ref="AN33:AN70" si="89">IF(I33=I32,0,I33)</f>
        <v>0</v>
      </c>
      <c r="AO33">
        <f t="shared" ref="AO33:AO70" si="90">IF(J33=J32,0,J33)</f>
        <v>0</v>
      </c>
      <c r="AP33">
        <f t="shared" ref="AP33:AP70" si="91">IF(K33=K32,0,K33)</f>
        <v>0</v>
      </c>
      <c r="AQ33">
        <f t="shared" ref="AQ33:AQ70" si="92">IF(L33=L32,0,L33)</f>
        <v>0</v>
      </c>
      <c r="AR33">
        <f t="shared" ref="AR33:AV84" si="93">IF(M33=M32,0,M33)</f>
        <v>0</v>
      </c>
      <c r="AS33">
        <f t="shared" si="93"/>
        <v>0</v>
      </c>
      <c r="AT33">
        <f t="shared" si="93"/>
        <v>0</v>
      </c>
      <c r="AU33">
        <f t="shared" si="93"/>
        <v>0</v>
      </c>
      <c r="AV33">
        <f t="shared" si="93"/>
        <v>0</v>
      </c>
      <c r="AW33">
        <f t="shared" si="45"/>
        <v>0</v>
      </c>
      <c r="AX33">
        <f t="shared" ref="AX33:AX80" si="94">IF(S33=S32,0,S33)</f>
        <v>0</v>
      </c>
      <c r="AY33">
        <f t="shared" ref="AY33:AY80" si="95">IF(T33=T32,0,T33)</f>
        <v>0</v>
      </c>
      <c r="AZ33">
        <f t="shared" ref="AZ33:AZ80" si="96">IF(U33=U32,0,U33)</f>
        <v>0</v>
      </c>
      <c r="BA33">
        <f t="shared" ref="BA33:BA80" si="97">IF(V33=V32,0,V33)</f>
        <v>0</v>
      </c>
      <c r="BB33">
        <f t="shared" ref="BB33:BB80" si="98">IF(W33=W32,0,W33)</f>
        <v>0</v>
      </c>
      <c r="BC33">
        <f t="shared" ref="BC33:BC80" si="99">IF(X33=X32,0,X33)</f>
        <v>0</v>
      </c>
      <c r="BD33">
        <f t="shared" ref="BD33:BD80" si="100">IF(Y33=Y32,0,Y33)</f>
        <v>0</v>
      </c>
      <c r="BE33">
        <f t="shared" ref="BE33:BE80" si="101">IF(Z33=Z32,0,Z33)</f>
        <v>0</v>
      </c>
      <c r="BF33">
        <f t="shared" ref="BF33:BF80" si="102">IF(AA33=AA32,0,AA33)</f>
        <v>0</v>
      </c>
      <c r="BG33">
        <f t="shared" ref="BG33:BG80" si="103">IF(AB33=AB32,0,AB33)</f>
        <v>0</v>
      </c>
      <c r="BH33">
        <f t="shared" ref="BH33:BH80" si="104">IF(AC33=AC32,0,AC33)</f>
        <v>0</v>
      </c>
      <c r="BI33">
        <f t="shared" ref="BI33:BI80" si="105">IF(AD33=AD32,0,AD33)</f>
        <v>0</v>
      </c>
      <c r="BJ33">
        <f t="shared" ref="BJ33:BJ80" si="106">IF(AE33=AE32,0,AE33)</f>
        <v>0</v>
      </c>
      <c r="BK33">
        <f t="shared" ref="BK33:BK80" si="107">IF(AF33=AF32,0,AF33)</f>
        <v>0</v>
      </c>
      <c r="BL33">
        <f t="shared" ref="BL33:BL80" si="108">IF(AG33=AG32,0,AG33)</f>
        <v>0</v>
      </c>
      <c r="BM33">
        <f t="shared" si="61"/>
        <v>0</v>
      </c>
      <c r="BN33">
        <f t="shared" ref="BN33:BN80" si="109">IF(AI33=AI32,0,AI33)</f>
        <v>0</v>
      </c>
      <c r="BO33">
        <f t="shared" ref="BO33:BO80" si="110">IF(AJ33=AJ32,0,AJ33)</f>
        <v>0</v>
      </c>
      <c r="BP33" t="str">
        <f t="shared" si="64"/>
        <v>Lemieux</v>
      </c>
      <c r="BQ33" t="str">
        <f t="shared" si="65"/>
        <v xml:space="preserve"> Gabriel</v>
      </c>
    </row>
    <row r="34" spans="1:69" x14ac:dyDescent="0.25">
      <c r="A34">
        <f t="shared" si="68"/>
        <v>27</v>
      </c>
      <c r="B34" t="s">
        <v>132</v>
      </c>
      <c r="C34" t="s">
        <v>133</v>
      </c>
      <c r="D34">
        <v>3</v>
      </c>
      <c r="E34" s="109"/>
      <c r="G34">
        <f t="shared" si="71"/>
        <v>6</v>
      </c>
      <c r="H34">
        <f t="shared" si="72"/>
        <v>7</v>
      </c>
      <c r="I34">
        <f t="shared" si="73"/>
        <v>7</v>
      </c>
      <c r="J34">
        <f t="shared" si="74"/>
        <v>7</v>
      </c>
      <c r="K34">
        <f t="shared" si="75"/>
        <v>0</v>
      </c>
      <c r="L34">
        <f t="shared" si="76"/>
        <v>0</v>
      </c>
      <c r="M34">
        <f t="shared" si="77"/>
        <v>0</v>
      </c>
      <c r="N34">
        <f t="shared" si="77"/>
        <v>0</v>
      </c>
      <c r="O34">
        <f t="shared" si="77"/>
        <v>0</v>
      </c>
      <c r="P34">
        <f t="shared" si="77"/>
        <v>0</v>
      </c>
      <c r="Q34">
        <f t="shared" si="77"/>
        <v>0</v>
      </c>
      <c r="R34">
        <f t="shared" si="17"/>
        <v>0</v>
      </c>
      <c r="S34">
        <f t="shared" si="78"/>
        <v>0</v>
      </c>
      <c r="T34">
        <f t="shared" si="79"/>
        <v>0</v>
      </c>
      <c r="U34">
        <f t="shared" si="80"/>
        <v>0</v>
      </c>
      <c r="V34">
        <f t="shared" si="81"/>
        <v>0</v>
      </c>
      <c r="W34">
        <f t="shared" si="82"/>
        <v>0</v>
      </c>
      <c r="X34">
        <f t="shared" si="83"/>
        <v>0</v>
      </c>
      <c r="Y34">
        <f t="shared" si="84"/>
        <v>0</v>
      </c>
      <c r="Z34">
        <f t="shared" si="69"/>
        <v>0</v>
      </c>
      <c r="AA34">
        <f t="shared" si="70"/>
        <v>0</v>
      </c>
      <c r="AB34">
        <f t="shared" si="85"/>
        <v>0</v>
      </c>
      <c r="AC34">
        <f t="shared" si="86"/>
        <v>0</v>
      </c>
      <c r="AD34">
        <f t="shared" si="27"/>
        <v>0</v>
      </c>
      <c r="AE34">
        <f t="shared" ref="AE34:AJ34" si="111">IF($D34=AE$6,AE33+1,AE33)</f>
        <v>0</v>
      </c>
      <c r="AF34">
        <f t="shared" si="111"/>
        <v>0</v>
      </c>
      <c r="AG34">
        <f t="shared" si="111"/>
        <v>0</v>
      </c>
      <c r="AH34">
        <f t="shared" si="111"/>
        <v>0</v>
      </c>
      <c r="AI34">
        <f t="shared" si="111"/>
        <v>0</v>
      </c>
      <c r="AJ34">
        <f t="shared" si="111"/>
        <v>0</v>
      </c>
      <c r="AL34">
        <f t="shared" si="87"/>
        <v>0</v>
      </c>
      <c r="AM34">
        <f t="shared" si="88"/>
        <v>0</v>
      </c>
      <c r="AN34">
        <f t="shared" si="89"/>
        <v>7</v>
      </c>
      <c r="AO34">
        <f t="shared" si="90"/>
        <v>0</v>
      </c>
      <c r="AP34">
        <f t="shared" si="91"/>
        <v>0</v>
      </c>
      <c r="AQ34">
        <f t="shared" si="92"/>
        <v>0</v>
      </c>
      <c r="AR34">
        <f t="shared" si="93"/>
        <v>0</v>
      </c>
      <c r="AS34">
        <f t="shared" si="93"/>
        <v>0</v>
      </c>
      <c r="AT34">
        <f t="shared" si="93"/>
        <v>0</v>
      </c>
      <c r="AU34">
        <f t="shared" si="93"/>
        <v>0</v>
      </c>
      <c r="AV34">
        <f t="shared" si="93"/>
        <v>0</v>
      </c>
      <c r="AW34">
        <f t="shared" si="45"/>
        <v>0</v>
      </c>
      <c r="AX34">
        <f t="shared" si="94"/>
        <v>0</v>
      </c>
      <c r="AY34">
        <f t="shared" si="95"/>
        <v>0</v>
      </c>
      <c r="AZ34">
        <f t="shared" si="96"/>
        <v>0</v>
      </c>
      <c r="BA34">
        <f t="shared" si="97"/>
        <v>0</v>
      </c>
      <c r="BB34">
        <f t="shared" si="98"/>
        <v>0</v>
      </c>
      <c r="BC34">
        <f t="shared" si="99"/>
        <v>0</v>
      </c>
      <c r="BD34">
        <f t="shared" si="100"/>
        <v>0</v>
      </c>
      <c r="BE34">
        <f t="shared" si="101"/>
        <v>0</v>
      </c>
      <c r="BF34">
        <f t="shared" si="102"/>
        <v>0</v>
      </c>
      <c r="BG34">
        <f t="shared" si="103"/>
        <v>0</v>
      </c>
      <c r="BH34">
        <f t="shared" si="104"/>
        <v>0</v>
      </c>
      <c r="BI34">
        <f t="shared" si="105"/>
        <v>0</v>
      </c>
      <c r="BJ34">
        <f t="shared" si="106"/>
        <v>0</v>
      </c>
      <c r="BK34">
        <f t="shared" si="107"/>
        <v>0</v>
      </c>
      <c r="BL34">
        <f t="shared" si="108"/>
        <v>0</v>
      </c>
      <c r="BM34">
        <f t="shared" si="61"/>
        <v>0</v>
      </c>
      <c r="BN34">
        <f t="shared" si="109"/>
        <v>0</v>
      </c>
      <c r="BO34">
        <f t="shared" si="110"/>
        <v>0</v>
      </c>
      <c r="BP34" t="str">
        <f t="shared" si="64"/>
        <v>Lepitre</v>
      </c>
      <c r="BQ34" t="str">
        <f t="shared" si="65"/>
        <v xml:space="preserve"> Louis</v>
      </c>
    </row>
    <row r="35" spans="1:69" x14ac:dyDescent="0.25">
      <c r="A35">
        <f t="shared" si="68"/>
        <v>28</v>
      </c>
      <c r="B35" t="s">
        <v>134</v>
      </c>
      <c r="C35" t="s">
        <v>120</v>
      </c>
      <c r="D35">
        <v>2</v>
      </c>
      <c r="E35" s="109"/>
      <c r="G35">
        <f t="shared" si="71"/>
        <v>6</v>
      </c>
      <c r="H35">
        <f t="shared" si="72"/>
        <v>8</v>
      </c>
      <c r="I35">
        <f t="shared" si="73"/>
        <v>7</v>
      </c>
      <c r="J35">
        <f t="shared" si="74"/>
        <v>7</v>
      </c>
      <c r="K35">
        <f t="shared" si="75"/>
        <v>0</v>
      </c>
      <c r="L35">
        <f t="shared" si="76"/>
        <v>0</v>
      </c>
      <c r="M35">
        <f t="shared" si="77"/>
        <v>0</v>
      </c>
      <c r="N35">
        <f t="shared" si="77"/>
        <v>0</v>
      </c>
      <c r="O35">
        <f t="shared" si="77"/>
        <v>0</v>
      </c>
      <c r="P35">
        <f t="shared" si="77"/>
        <v>0</v>
      </c>
      <c r="Q35">
        <f t="shared" si="77"/>
        <v>0</v>
      </c>
      <c r="R35">
        <f t="shared" si="17"/>
        <v>0</v>
      </c>
      <c r="S35">
        <f t="shared" si="78"/>
        <v>0</v>
      </c>
      <c r="T35">
        <f t="shared" si="79"/>
        <v>0</v>
      </c>
      <c r="U35">
        <f t="shared" si="80"/>
        <v>0</v>
      </c>
      <c r="V35">
        <f t="shared" si="81"/>
        <v>0</v>
      </c>
      <c r="W35">
        <f t="shared" si="82"/>
        <v>0</v>
      </c>
      <c r="X35">
        <f t="shared" si="83"/>
        <v>0</v>
      </c>
      <c r="Y35">
        <f t="shared" si="84"/>
        <v>0</v>
      </c>
      <c r="Z35">
        <f t="shared" si="69"/>
        <v>0</v>
      </c>
      <c r="AA35">
        <f t="shared" si="70"/>
        <v>0</v>
      </c>
      <c r="AB35">
        <f t="shared" si="85"/>
        <v>0</v>
      </c>
      <c r="AC35">
        <f t="shared" si="86"/>
        <v>0</v>
      </c>
      <c r="AD35">
        <f t="shared" ref="AD35:AJ71" si="112">IF($D35=AD$6,AD34+1,AD34)</f>
        <v>0</v>
      </c>
      <c r="AE35">
        <f t="shared" si="112"/>
        <v>0</v>
      </c>
      <c r="AF35">
        <f t="shared" si="112"/>
        <v>0</v>
      </c>
      <c r="AG35">
        <f t="shared" si="112"/>
        <v>0</v>
      </c>
      <c r="AH35">
        <f t="shared" si="112"/>
        <v>0</v>
      </c>
      <c r="AI35">
        <f t="shared" si="112"/>
        <v>0</v>
      </c>
      <c r="AJ35">
        <f t="shared" si="112"/>
        <v>0</v>
      </c>
      <c r="AL35">
        <f t="shared" si="87"/>
        <v>0</v>
      </c>
      <c r="AM35">
        <f t="shared" si="88"/>
        <v>8</v>
      </c>
      <c r="AN35">
        <f t="shared" si="89"/>
        <v>0</v>
      </c>
      <c r="AO35">
        <f t="shared" si="90"/>
        <v>0</v>
      </c>
      <c r="AP35">
        <f t="shared" si="91"/>
        <v>0</v>
      </c>
      <c r="AQ35">
        <f t="shared" si="92"/>
        <v>0</v>
      </c>
      <c r="AR35">
        <f t="shared" si="93"/>
        <v>0</v>
      </c>
      <c r="AS35">
        <f t="shared" si="93"/>
        <v>0</v>
      </c>
      <c r="AT35">
        <f t="shared" si="93"/>
        <v>0</v>
      </c>
      <c r="AU35">
        <f t="shared" si="93"/>
        <v>0</v>
      </c>
      <c r="AV35">
        <f t="shared" si="93"/>
        <v>0</v>
      </c>
      <c r="AW35">
        <f t="shared" si="45"/>
        <v>0</v>
      </c>
      <c r="AX35">
        <f t="shared" si="94"/>
        <v>0</v>
      </c>
      <c r="AY35">
        <f t="shared" si="95"/>
        <v>0</v>
      </c>
      <c r="AZ35">
        <f t="shared" si="96"/>
        <v>0</v>
      </c>
      <c r="BA35">
        <f t="shared" si="97"/>
        <v>0</v>
      </c>
      <c r="BB35">
        <f t="shared" si="98"/>
        <v>0</v>
      </c>
      <c r="BC35">
        <f t="shared" si="99"/>
        <v>0</v>
      </c>
      <c r="BD35">
        <f t="shared" si="100"/>
        <v>0</v>
      </c>
      <c r="BE35">
        <f t="shared" si="101"/>
        <v>0</v>
      </c>
      <c r="BF35">
        <f t="shared" si="102"/>
        <v>0</v>
      </c>
      <c r="BG35">
        <f t="shared" si="103"/>
        <v>0</v>
      </c>
      <c r="BH35">
        <f t="shared" si="104"/>
        <v>0</v>
      </c>
      <c r="BI35">
        <f t="shared" si="105"/>
        <v>0</v>
      </c>
      <c r="BJ35">
        <f t="shared" si="106"/>
        <v>0</v>
      </c>
      <c r="BK35">
        <f t="shared" si="107"/>
        <v>0</v>
      </c>
      <c r="BL35">
        <f t="shared" si="108"/>
        <v>0</v>
      </c>
      <c r="BM35">
        <f t="shared" si="61"/>
        <v>0</v>
      </c>
      <c r="BN35">
        <f t="shared" si="109"/>
        <v>0</v>
      </c>
      <c r="BO35">
        <f t="shared" si="110"/>
        <v>0</v>
      </c>
      <c r="BP35" t="str">
        <f t="shared" si="64"/>
        <v>Massie Godon</v>
      </c>
      <c r="BQ35" t="str">
        <f t="shared" si="65"/>
        <v xml:space="preserve"> Alexandre</v>
      </c>
    </row>
    <row r="36" spans="1:69" x14ac:dyDescent="0.25">
      <c r="A36">
        <f t="shared" si="68"/>
        <v>29</v>
      </c>
      <c r="B36" t="s">
        <v>135</v>
      </c>
      <c r="C36" t="s">
        <v>99</v>
      </c>
      <c r="D36">
        <v>1</v>
      </c>
      <c r="E36" s="109"/>
      <c r="G36">
        <f t="shared" si="71"/>
        <v>7</v>
      </c>
      <c r="H36">
        <f t="shared" si="72"/>
        <v>8</v>
      </c>
      <c r="I36">
        <f t="shared" si="73"/>
        <v>7</v>
      </c>
      <c r="J36">
        <f t="shared" si="74"/>
        <v>7</v>
      </c>
      <c r="K36">
        <f t="shared" si="75"/>
        <v>0</v>
      </c>
      <c r="L36">
        <f t="shared" si="76"/>
        <v>0</v>
      </c>
      <c r="M36">
        <f t="shared" si="77"/>
        <v>0</v>
      </c>
      <c r="N36">
        <f t="shared" si="77"/>
        <v>0</v>
      </c>
      <c r="O36">
        <f t="shared" si="77"/>
        <v>0</v>
      </c>
      <c r="P36">
        <f t="shared" si="77"/>
        <v>0</v>
      </c>
      <c r="Q36">
        <f t="shared" si="77"/>
        <v>0</v>
      </c>
      <c r="R36">
        <f t="shared" si="17"/>
        <v>0</v>
      </c>
      <c r="S36">
        <f t="shared" si="78"/>
        <v>0</v>
      </c>
      <c r="T36">
        <f t="shared" si="79"/>
        <v>0</v>
      </c>
      <c r="U36">
        <f t="shared" si="80"/>
        <v>0</v>
      </c>
      <c r="V36">
        <f t="shared" si="81"/>
        <v>0</v>
      </c>
      <c r="W36">
        <f t="shared" si="82"/>
        <v>0</v>
      </c>
      <c r="X36">
        <f t="shared" si="83"/>
        <v>0</v>
      </c>
      <c r="Y36">
        <f t="shared" si="84"/>
        <v>0</v>
      </c>
      <c r="Z36">
        <f t="shared" si="69"/>
        <v>0</v>
      </c>
      <c r="AA36">
        <f t="shared" si="70"/>
        <v>0</v>
      </c>
      <c r="AB36">
        <f t="shared" si="85"/>
        <v>0</v>
      </c>
      <c r="AC36">
        <f t="shared" si="86"/>
        <v>0</v>
      </c>
      <c r="AD36">
        <f t="shared" si="112"/>
        <v>0</v>
      </c>
      <c r="AE36">
        <f t="shared" si="112"/>
        <v>0</v>
      </c>
      <c r="AF36">
        <f t="shared" si="112"/>
        <v>0</v>
      </c>
      <c r="AG36">
        <f t="shared" si="112"/>
        <v>0</v>
      </c>
      <c r="AH36">
        <f t="shared" si="112"/>
        <v>0</v>
      </c>
      <c r="AI36">
        <f t="shared" si="112"/>
        <v>0</v>
      </c>
      <c r="AJ36">
        <f t="shared" si="112"/>
        <v>0</v>
      </c>
      <c r="AL36">
        <f t="shared" si="87"/>
        <v>7</v>
      </c>
      <c r="AM36">
        <f t="shared" si="88"/>
        <v>0</v>
      </c>
      <c r="AN36">
        <f t="shared" si="89"/>
        <v>0</v>
      </c>
      <c r="AO36">
        <f t="shared" si="90"/>
        <v>0</v>
      </c>
      <c r="AP36">
        <f t="shared" si="91"/>
        <v>0</v>
      </c>
      <c r="AQ36">
        <f t="shared" si="92"/>
        <v>0</v>
      </c>
      <c r="AR36">
        <f t="shared" si="93"/>
        <v>0</v>
      </c>
      <c r="AS36">
        <f t="shared" si="93"/>
        <v>0</v>
      </c>
      <c r="AT36">
        <f t="shared" si="93"/>
        <v>0</v>
      </c>
      <c r="AU36">
        <f t="shared" si="93"/>
        <v>0</v>
      </c>
      <c r="AV36">
        <f t="shared" si="93"/>
        <v>0</v>
      </c>
      <c r="AW36">
        <f t="shared" si="45"/>
        <v>0</v>
      </c>
      <c r="AX36">
        <f t="shared" si="94"/>
        <v>0</v>
      </c>
      <c r="AY36">
        <f t="shared" si="95"/>
        <v>0</v>
      </c>
      <c r="AZ36">
        <f t="shared" si="96"/>
        <v>0</v>
      </c>
      <c r="BA36">
        <f t="shared" si="97"/>
        <v>0</v>
      </c>
      <c r="BB36">
        <f t="shared" si="98"/>
        <v>0</v>
      </c>
      <c r="BC36">
        <f t="shared" si="99"/>
        <v>0</v>
      </c>
      <c r="BD36">
        <f t="shared" si="100"/>
        <v>0</v>
      </c>
      <c r="BE36">
        <f t="shared" si="101"/>
        <v>0</v>
      </c>
      <c r="BF36">
        <f t="shared" si="102"/>
        <v>0</v>
      </c>
      <c r="BG36">
        <f t="shared" si="103"/>
        <v>0</v>
      </c>
      <c r="BH36">
        <f t="shared" si="104"/>
        <v>0</v>
      </c>
      <c r="BI36">
        <f t="shared" si="105"/>
        <v>0</v>
      </c>
      <c r="BJ36">
        <f t="shared" si="106"/>
        <v>0</v>
      </c>
      <c r="BK36">
        <f t="shared" si="107"/>
        <v>0</v>
      </c>
      <c r="BL36">
        <f t="shared" si="108"/>
        <v>0</v>
      </c>
      <c r="BM36">
        <f t="shared" si="61"/>
        <v>0</v>
      </c>
      <c r="BN36">
        <f t="shared" si="109"/>
        <v>0</v>
      </c>
      <c r="BO36">
        <f t="shared" si="110"/>
        <v>0</v>
      </c>
      <c r="BP36" t="str">
        <f t="shared" si="64"/>
        <v>Ouellette</v>
      </c>
      <c r="BQ36" t="str">
        <f t="shared" si="65"/>
        <v xml:space="preserve"> Samuel</v>
      </c>
    </row>
    <row r="37" spans="1:69" x14ac:dyDescent="0.25">
      <c r="A37">
        <f t="shared" si="68"/>
        <v>30</v>
      </c>
      <c r="B37" t="s">
        <v>136</v>
      </c>
      <c r="C37" t="s">
        <v>96</v>
      </c>
      <c r="D37">
        <v>1</v>
      </c>
      <c r="E37" s="109"/>
      <c r="G37">
        <f t="shared" si="71"/>
        <v>8</v>
      </c>
      <c r="H37">
        <f t="shared" si="72"/>
        <v>8</v>
      </c>
      <c r="I37">
        <f t="shared" si="73"/>
        <v>7</v>
      </c>
      <c r="J37">
        <f t="shared" si="74"/>
        <v>7</v>
      </c>
      <c r="K37">
        <f t="shared" si="75"/>
        <v>0</v>
      </c>
      <c r="L37">
        <f t="shared" si="76"/>
        <v>0</v>
      </c>
      <c r="M37">
        <f>IF($D37=M$6,M36+1,M36)</f>
        <v>0</v>
      </c>
      <c r="N37">
        <f>IF($D37=N$6,N36+1,N36)</f>
        <v>0</v>
      </c>
      <c r="O37">
        <f>IF($D37=O$6,O36+1,O36)</f>
        <v>0</v>
      </c>
      <c r="P37">
        <f>IF($D37=P$6,P36+1,P36)</f>
        <v>0</v>
      </c>
      <c r="Q37">
        <f>IF($D37=Q$6,Q36+1,Q36)</f>
        <v>0</v>
      </c>
      <c r="R37">
        <f t="shared" si="17"/>
        <v>0</v>
      </c>
      <c r="S37">
        <f t="shared" si="78"/>
        <v>0</v>
      </c>
      <c r="T37">
        <f t="shared" si="79"/>
        <v>0</v>
      </c>
      <c r="U37">
        <f t="shared" si="80"/>
        <v>0</v>
      </c>
      <c r="V37">
        <f t="shared" si="81"/>
        <v>0</v>
      </c>
      <c r="W37">
        <f t="shared" si="82"/>
        <v>0</v>
      </c>
      <c r="X37">
        <f t="shared" si="83"/>
        <v>0</v>
      </c>
      <c r="Y37">
        <f t="shared" si="84"/>
        <v>0</v>
      </c>
      <c r="Z37">
        <f t="shared" si="69"/>
        <v>0</v>
      </c>
      <c r="AA37">
        <f t="shared" si="70"/>
        <v>0</v>
      </c>
      <c r="AB37">
        <f t="shared" si="85"/>
        <v>0</v>
      </c>
      <c r="AC37">
        <f t="shared" si="86"/>
        <v>0</v>
      </c>
      <c r="AD37">
        <f t="shared" si="112"/>
        <v>0</v>
      </c>
      <c r="AE37">
        <f t="shared" si="112"/>
        <v>0</v>
      </c>
      <c r="AF37">
        <f t="shared" si="112"/>
        <v>0</v>
      </c>
      <c r="AG37">
        <f t="shared" si="112"/>
        <v>0</v>
      </c>
      <c r="AH37">
        <f t="shared" si="112"/>
        <v>0</v>
      </c>
      <c r="AI37">
        <f t="shared" si="112"/>
        <v>0</v>
      </c>
      <c r="AJ37">
        <f t="shared" si="112"/>
        <v>0</v>
      </c>
      <c r="AL37">
        <f t="shared" si="87"/>
        <v>8</v>
      </c>
      <c r="AM37">
        <f t="shared" si="88"/>
        <v>0</v>
      </c>
      <c r="AN37">
        <f t="shared" si="89"/>
        <v>0</v>
      </c>
      <c r="AO37">
        <f t="shared" si="90"/>
        <v>0</v>
      </c>
      <c r="AP37">
        <f t="shared" si="91"/>
        <v>0</v>
      </c>
      <c r="AQ37">
        <f t="shared" si="92"/>
        <v>0</v>
      </c>
      <c r="AR37">
        <f>IF(M37=M36,0,M37)</f>
        <v>0</v>
      </c>
      <c r="AS37">
        <f>IF(N37=N36,0,N37)</f>
        <v>0</v>
      </c>
      <c r="AT37">
        <f>IF(O37=O36,0,O37)</f>
        <v>0</v>
      </c>
      <c r="AU37">
        <f>IF(P37=P36,0,P37)</f>
        <v>0</v>
      </c>
      <c r="AV37">
        <f>IF(Q37=Q36,0,Q37)</f>
        <v>0</v>
      </c>
      <c r="AW37">
        <f t="shared" si="45"/>
        <v>0</v>
      </c>
      <c r="AX37">
        <f t="shared" si="94"/>
        <v>0</v>
      </c>
      <c r="AY37">
        <f t="shared" si="95"/>
        <v>0</v>
      </c>
      <c r="AZ37">
        <f t="shared" si="96"/>
        <v>0</v>
      </c>
      <c r="BA37">
        <f t="shared" si="97"/>
        <v>0</v>
      </c>
      <c r="BB37">
        <f t="shared" si="98"/>
        <v>0</v>
      </c>
      <c r="BC37">
        <f t="shared" si="99"/>
        <v>0</v>
      </c>
      <c r="BD37">
        <f t="shared" si="100"/>
        <v>0</v>
      </c>
      <c r="BE37">
        <f t="shared" si="101"/>
        <v>0</v>
      </c>
      <c r="BF37">
        <f t="shared" si="102"/>
        <v>0</v>
      </c>
      <c r="BG37">
        <f t="shared" si="103"/>
        <v>0</v>
      </c>
      <c r="BH37">
        <f t="shared" si="104"/>
        <v>0</v>
      </c>
      <c r="BI37">
        <f t="shared" si="105"/>
        <v>0</v>
      </c>
      <c r="BJ37">
        <f t="shared" si="106"/>
        <v>0</v>
      </c>
      <c r="BK37">
        <f t="shared" si="107"/>
        <v>0</v>
      </c>
      <c r="BL37">
        <f t="shared" si="108"/>
        <v>0</v>
      </c>
      <c r="BM37">
        <f t="shared" si="61"/>
        <v>0</v>
      </c>
      <c r="BN37">
        <f t="shared" si="109"/>
        <v>0</v>
      </c>
      <c r="BO37">
        <f t="shared" si="110"/>
        <v>0</v>
      </c>
      <c r="BP37" t="str">
        <f t="shared" si="64"/>
        <v>Perron</v>
      </c>
      <c r="BQ37" t="str">
        <f t="shared" si="65"/>
        <v xml:space="preserve"> Frédéric</v>
      </c>
    </row>
    <row r="38" spans="1:69" x14ac:dyDescent="0.25">
      <c r="A38">
        <f t="shared" si="68"/>
        <v>31</v>
      </c>
      <c r="B38" t="s">
        <v>137</v>
      </c>
      <c r="C38" t="s">
        <v>138</v>
      </c>
      <c r="D38">
        <v>2</v>
      </c>
      <c r="E38" s="109"/>
      <c r="G38">
        <f t="shared" si="71"/>
        <v>8</v>
      </c>
      <c r="H38">
        <f t="shared" si="72"/>
        <v>9</v>
      </c>
      <c r="I38">
        <f t="shared" si="73"/>
        <v>7</v>
      </c>
      <c r="J38">
        <f t="shared" si="74"/>
        <v>7</v>
      </c>
      <c r="K38">
        <f t="shared" si="75"/>
        <v>0</v>
      </c>
      <c r="L38">
        <f t="shared" si="76"/>
        <v>0</v>
      </c>
      <c r="M38">
        <f t="shared" si="77"/>
        <v>0</v>
      </c>
      <c r="N38">
        <f t="shared" si="77"/>
        <v>0</v>
      </c>
      <c r="O38">
        <f t="shared" si="77"/>
        <v>0</v>
      </c>
      <c r="P38">
        <f t="shared" si="77"/>
        <v>0</v>
      </c>
      <c r="Q38">
        <f t="shared" si="77"/>
        <v>0</v>
      </c>
      <c r="R38">
        <f t="shared" si="17"/>
        <v>0</v>
      </c>
      <c r="S38">
        <f t="shared" si="78"/>
        <v>0</v>
      </c>
      <c r="T38">
        <f t="shared" si="79"/>
        <v>0</v>
      </c>
      <c r="U38">
        <f t="shared" si="80"/>
        <v>0</v>
      </c>
      <c r="V38">
        <f t="shared" si="81"/>
        <v>0</v>
      </c>
      <c r="W38">
        <f t="shared" si="82"/>
        <v>0</v>
      </c>
      <c r="X38">
        <f t="shared" si="83"/>
        <v>0</v>
      </c>
      <c r="Y38">
        <f t="shared" si="84"/>
        <v>0</v>
      </c>
      <c r="Z38">
        <f t="shared" si="69"/>
        <v>0</v>
      </c>
      <c r="AA38">
        <f t="shared" si="70"/>
        <v>0</v>
      </c>
      <c r="AB38">
        <f t="shared" si="85"/>
        <v>0</v>
      </c>
      <c r="AC38">
        <f t="shared" si="86"/>
        <v>0</v>
      </c>
      <c r="AD38">
        <f t="shared" si="112"/>
        <v>0</v>
      </c>
      <c r="AE38">
        <f t="shared" si="112"/>
        <v>0</v>
      </c>
      <c r="AF38">
        <f t="shared" si="112"/>
        <v>0</v>
      </c>
      <c r="AG38">
        <f t="shared" si="112"/>
        <v>0</v>
      </c>
      <c r="AH38">
        <f t="shared" si="112"/>
        <v>0</v>
      </c>
      <c r="AI38">
        <f t="shared" si="112"/>
        <v>0</v>
      </c>
      <c r="AJ38">
        <f t="shared" si="112"/>
        <v>0</v>
      </c>
      <c r="AL38">
        <f t="shared" si="87"/>
        <v>0</v>
      </c>
      <c r="AM38">
        <f t="shared" si="88"/>
        <v>9</v>
      </c>
      <c r="AN38">
        <f t="shared" si="89"/>
        <v>0</v>
      </c>
      <c r="AO38">
        <f t="shared" si="90"/>
        <v>0</v>
      </c>
      <c r="AP38">
        <f t="shared" si="91"/>
        <v>0</v>
      </c>
      <c r="AQ38">
        <f t="shared" si="92"/>
        <v>0</v>
      </c>
      <c r="AR38">
        <f t="shared" si="93"/>
        <v>0</v>
      </c>
      <c r="AS38">
        <f t="shared" si="93"/>
        <v>0</v>
      </c>
      <c r="AT38">
        <f t="shared" si="93"/>
        <v>0</v>
      </c>
      <c r="AU38">
        <f t="shared" si="93"/>
        <v>0</v>
      </c>
      <c r="AV38">
        <f t="shared" si="93"/>
        <v>0</v>
      </c>
      <c r="AW38">
        <f t="shared" si="45"/>
        <v>0</v>
      </c>
      <c r="AX38">
        <f t="shared" si="94"/>
        <v>0</v>
      </c>
      <c r="AY38">
        <f t="shared" si="95"/>
        <v>0</v>
      </c>
      <c r="AZ38">
        <f t="shared" si="96"/>
        <v>0</v>
      </c>
      <c r="BA38">
        <f t="shared" si="97"/>
        <v>0</v>
      </c>
      <c r="BB38">
        <f t="shared" si="98"/>
        <v>0</v>
      </c>
      <c r="BC38">
        <f t="shared" si="99"/>
        <v>0</v>
      </c>
      <c r="BD38">
        <f t="shared" si="100"/>
        <v>0</v>
      </c>
      <c r="BE38">
        <f t="shared" si="101"/>
        <v>0</v>
      </c>
      <c r="BF38">
        <f t="shared" si="102"/>
        <v>0</v>
      </c>
      <c r="BG38">
        <f t="shared" si="103"/>
        <v>0</v>
      </c>
      <c r="BH38">
        <f t="shared" si="104"/>
        <v>0</v>
      </c>
      <c r="BI38">
        <f t="shared" si="105"/>
        <v>0</v>
      </c>
      <c r="BJ38">
        <f t="shared" si="106"/>
        <v>0</v>
      </c>
      <c r="BK38">
        <f t="shared" si="107"/>
        <v>0</v>
      </c>
      <c r="BL38">
        <f t="shared" si="108"/>
        <v>0</v>
      </c>
      <c r="BM38">
        <f t="shared" si="61"/>
        <v>0</v>
      </c>
      <c r="BN38">
        <f t="shared" si="109"/>
        <v>0</v>
      </c>
      <c r="BO38">
        <f t="shared" si="110"/>
        <v>0</v>
      </c>
      <c r="BP38" t="str">
        <f t="shared" si="64"/>
        <v>Rahem</v>
      </c>
      <c r="BQ38" t="str">
        <f t="shared" si="65"/>
        <v xml:space="preserve"> Rémy</v>
      </c>
    </row>
    <row r="39" spans="1:69" x14ac:dyDescent="0.25">
      <c r="A39">
        <f t="shared" si="68"/>
        <v>32</v>
      </c>
      <c r="B39" t="s">
        <v>139</v>
      </c>
      <c r="C39" t="s">
        <v>140</v>
      </c>
      <c r="D39">
        <v>3</v>
      </c>
      <c r="E39" s="109"/>
      <c r="G39">
        <f t="shared" si="71"/>
        <v>8</v>
      </c>
      <c r="H39">
        <f t="shared" si="72"/>
        <v>9</v>
      </c>
      <c r="I39">
        <f t="shared" si="73"/>
        <v>8</v>
      </c>
      <c r="J39">
        <f t="shared" si="74"/>
        <v>7</v>
      </c>
      <c r="K39">
        <f t="shared" si="75"/>
        <v>0</v>
      </c>
      <c r="L39">
        <f t="shared" si="76"/>
        <v>0</v>
      </c>
      <c r="M39">
        <f t="shared" si="77"/>
        <v>0</v>
      </c>
      <c r="N39">
        <f t="shared" si="77"/>
        <v>0</v>
      </c>
      <c r="O39">
        <f t="shared" si="77"/>
        <v>0</v>
      </c>
      <c r="P39">
        <f t="shared" si="77"/>
        <v>0</v>
      </c>
      <c r="Q39">
        <f t="shared" si="77"/>
        <v>0</v>
      </c>
      <c r="R39">
        <f t="shared" si="17"/>
        <v>0</v>
      </c>
      <c r="S39">
        <f t="shared" si="78"/>
        <v>0</v>
      </c>
      <c r="T39">
        <f t="shared" si="79"/>
        <v>0</v>
      </c>
      <c r="U39">
        <f t="shared" si="80"/>
        <v>0</v>
      </c>
      <c r="V39">
        <f t="shared" si="81"/>
        <v>0</v>
      </c>
      <c r="W39">
        <f t="shared" si="82"/>
        <v>0</v>
      </c>
      <c r="X39">
        <f t="shared" si="83"/>
        <v>0</v>
      </c>
      <c r="Y39">
        <f t="shared" si="84"/>
        <v>0</v>
      </c>
      <c r="Z39">
        <f t="shared" si="69"/>
        <v>0</v>
      </c>
      <c r="AA39">
        <f t="shared" si="70"/>
        <v>0</v>
      </c>
      <c r="AB39">
        <f t="shared" si="85"/>
        <v>0</v>
      </c>
      <c r="AC39">
        <f t="shared" si="86"/>
        <v>0</v>
      </c>
      <c r="AD39">
        <f t="shared" si="112"/>
        <v>0</v>
      </c>
      <c r="AE39">
        <f t="shared" si="112"/>
        <v>0</v>
      </c>
      <c r="AF39">
        <f t="shared" si="112"/>
        <v>0</v>
      </c>
      <c r="AG39">
        <f t="shared" si="112"/>
        <v>0</v>
      </c>
      <c r="AH39">
        <f t="shared" si="112"/>
        <v>0</v>
      </c>
      <c r="AI39">
        <f t="shared" si="112"/>
        <v>0</v>
      </c>
      <c r="AJ39">
        <f t="shared" si="112"/>
        <v>0</v>
      </c>
      <c r="AL39">
        <f t="shared" si="87"/>
        <v>0</v>
      </c>
      <c r="AM39">
        <f t="shared" si="88"/>
        <v>0</v>
      </c>
      <c r="AN39">
        <f t="shared" si="89"/>
        <v>8</v>
      </c>
      <c r="AO39">
        <f t="shared" si="90"/>
        <v>0</v>
      </c>
      <c r="AP39">
        <f t="shared" si="91"/>
        <v>0</v>
      </c>
      <c r="AQ39">
        <f t="shared" si="92"/>
        <v>0</v>
      </c>
      <c r="AR39">
        <f t="shared" si="93"/>
        <v>0</v>
      </c>
      <c r="AS39">
        <f t="shared" si="93"/>
        <v>0</v>
      </c>
      <c r="AT39">
        <f t="shared" si="93"/>
        <v>0</v>
      </c>
      <c r="AU39">
        <f t="shared" si="93"/>
        <v>0</v>
      </c>
      <c r="AV39">
        <f t="shared" si="93"/>
        <v>0</v>
      </c>
      <c r="AW39">
        <f t="shared" si="45"/>
        <v>0</v>
      </c>
      <c r="AX39">
        <f t="shared" si="94"/>
        <v>0</v>
      </c>
      <c r="AY39">
        <f t="shared" si="95"/>
        <v>0</v>
      </c>
      <c r="AZ39">
        <f t="shared" si="96"/>
        <v>0</v>
      </c>
      <c r="BA39">
        <f t="shared" si="97"/>
        <v>0</v>
      </c>
      <c r="BB39">
        <f t="shared" si="98"/>
        <v>0</v>
      </c>
      <c r="BC39">
        <f t="shared" si="99"/>
        <v>0</v>
      </c>
      <c r="BD39">
        <f t="shared" si="100"/>
        <v>0</v>
      </c>
      <c r="BE39">
        <f t="shared" si="101"/>
        <v>0</v>
      </c>
      <c r="BF39">
        <f t="shared" si="102"/>
        <v>0</v>
      </c>
      <c r="BG39">
        <f t="shared" si="103"/>
        <v>0</v>
      </c>
      <c r="BH39">
        <f t="shared" si="104"/>
        <v>0</v>
      </c>
      <c r="BI39">
        <f t="shared" si="105"/>
        <v>0</v>
      </c>
      <c r="BJ39">
        <f t="shared" si="106"/>
        <v>0</v>
      </c>
      <c r="BK39">
        <f t="shared" si="107"/>
        <v>0</v>
      </c>
      <c r="BL39">
        <f t="shared" si="108"/>
        <v>0</v>
      </c>
      <c r="BM39">
        <f t="shared" si="61"/>
        <v>0</v>
      </c>
      <c r="BN39">
        <f t="shared" si="109"/>
        <v>0</v>
      </c>
      <c r="BO39">
        <f t="shared" si="110"/>
        <v>0</v>
      </c>
      <c r="BP39" t="str">
        <f t="shared" si="64"/>
        <v>Taillon</v>
      </c>
      <c r="BQ39" t="str">
        <f t="shared" si="65"/>
        <v xml:space="preserve"> Guillaume</v>
      </c>
    </row>
    <row r="40" spans="1:69" x14ac:dyDescent="0.25">
      <c r="A40">
        <f t="shared" si="68"/>
        <v>33</v>
      </c>
      <c r="B40" t="s">
        <v>141</v>
      </c>
      <c r="C40" t="s">
        <v>120</v>
      </c>
      <c r="D40">
        <v>4</v>
      </c>
      <c r="E40" s="109"/>
      <c r="G40">
        <f t="shared" si="71"/>
        <v>8</v>
      </c>
      <c r="H40">
        <f t="shared" si="72"/>
        <v>9</v>
      </c>
      <c r="I40">
        <f t="shared" si="73"/>
        <v>8</v>
      </c>
      <c r="J40">
        <f t="shared" si="74"/>
        <v>8</v>
      </c>
      <c r="K40">
        <f t="shared" si="75"/>
        <v>0</v>
      </c>
      <c r="L40">
        <f t="shared" si="76"/>
        <v>0</v>
      </c>
      <c r="M40">
        <f t="shared" si="77"/>
        <v>0</v>
      </c>
      <c r="N40">
        <f t="shared" si="77"/>
        <v>0</v>
      </c>
      <c r="O40">
        <f t="shared" si="77"/>
        <v>0</v>
      </c>
      <c r="P40">
        <f t="shared" si="77"/>
        <v>0</v>
      </c>
      <c r="Q40">
        <f t="shared" si="77"/>
        <v>0</v>
      </c>
      <c r="R40">
        <f t="shared" ref="R40:R71" si="113">IF($D40=R$6,R39+1,R39)</f>
        <v>0</v>
      </c>
      <c r="S40">
        <f t="shared" si="78"/>
        <v>0</v>
      </c>
      <c r="T40">
        <f t="shared" si="79"/>
        <v>0</v>
      </c>
      <c r="U40">
        <f t="shared" si="80"/>
        <v>0</v>
      </c>
      <c r="V40">
        <f t="shared" si="81"/>
        <v>0</v>
      </c>
      <c r="W40">
        <f t="shared" si="82"/>
        <v>0</v>
      </c>
      <c r="X40">
        <f t="shared" si="83"/>
        <v>0</v>
      </c>
      <c r="Y40">
        <f t="shared" si="84"/>
        <v>0</v>
      </c>
      <c r="Z40">
        <f t="shared" si="69"/>
        <v>0</v>
      </c>
      <c r="AA40">
        <f t="shared" si="70"/>
        <v>0</v>
      </c>
      <c r="AB40">
        <f t="shared" si="85"/>
        <v>0</v>
      </c>
      <c r="AC40">
        <f t="shared" si="86"/>
        <v>0</v>
      </c>
      <c r="AD40">
        <f t="shared" si="112"/>
        <v>0</v>
      </c>
      <c r="AE40">
        <f t="shared" si="112"/>
        <v>0</v>
      </c>
      <c r="AF40">
        <f t="shared" si="112"/>
        <v>0</v>
      </c>
      <c r="AG40">
        <f t="shared" si="112"/>
        <v>0</v>
      </c>
      <c r="AH40">
        <f t="shared" si="112"/>
        <v>0</v>
      </c>
      <c r="AI40">
        <f t="shared" si="112"/>
        <v>0</v>
      </c>
      <c r="AJ40">
        <f t="shared" si="112"/>
        <v>0</v>
      </c>
      <c r="AL40">
        <f t="shared" si="87"/>
        <v>0</v>
      </c>
      <c r="AM40">
        <f t="shared" si="88"/>
        <v>0</v>
      </c>
      <c r="AN40">
        <f t="shared" si="89"/>
        <v>0</v>
      </c>
      <c r="AO40">
        <f t="shared" si="90"/>
        <v>8</v>
      </c>
      <c r="AP40">
        <f t="shared" si="91"/>
        <v>0</v>
      </c>
      <c r="AQ40">
        <f t="shared" si="92"/>
        <v>0</v>
      </c>
      <c r="AR40">
        <f t="shared" si="93"/>
        <v>0</v>
      </c>
      <c r="AS40">
        <f t="shared" si="93"/>
        <v>0</v>
      </c>
      <c r="AT40">
        <f t="shared" si="93"/>
        <v>0</v>
      </c>
      <c r="AU40">
        <f t="shared" si="93"/>
        <v>0</v>
      </c>
      <c r="AV40">
        <f t="shared" si="93"/>
        <v>0</v>
      </c>
      <c r="AW40">
        <f t="shared" ref="AW40:AW71" si="114">IF(R40=R39,0,R40)</f>
        <v>0</v>
      </c>
      <c r="AX40">
        <f t="shared" si="94"/>
        <v>0</v>
      </c>
      <c r="AY40">
        <f t="shared" si="95"/>
        <v>0</v>
      </c>
      <c r="AZ40">
        <f t="shared" si="96"/>
        <v>0</v>
      </c>
      <c r="BA40">
        <f t="shared" si="97"/>
        <v>0</v>
      </c>
      <c r="BB40">
        <f t="shared" si="98"/>
        <v>0</v>
      </c>
      <c r="BC40">
        <f t="shared" si="99"/>
        <v>0</v>
      </c>
      <c r="BD40">
        <f t="shared" si="100"/>
        <v>0</v>
      </c>
      <c r="BE40">
        <f t="shared" si="101"/>
        <v>0</v>
      </c>
      <c r="BF40">
        <f t="shared" si="102"/>
        <v>0</v>
      </c>
      <c r="BG40">
        <f t="shared" si="103"/>
        <v>0</v>
      </c>
      <c r="BH40">
        <f t="shared" si="104"/>
        <v>0</v>
      </c>
      <c r="BI40">
        <f t="shared" si="105"/>
        <v>0</v>
      </c>
      <c r="BJ40">
        <f t="shared" si="106"/>
        <v>0</v>
      </c>
      <c r="BK40">
        <f t="shared" si="107"/>
        <v>0</v>
      </c>
      <c r="BL40">
        <f t="shared" si="108"/>
        <v>0</v>
      </c>
      <c r="BM40">
        <f t="shared" ref="BM40:BM71" si="115">IF(AH40=AH39,0,AH40)</f>
        <v>0</v>
      </c>
      <c r="BN40">
        <f t="shared" si="109"/>
        <v>0</v>
      </c>
      <c r="BO40">
        <f t="shared" si="110"/>
        <v>0</v>
      </c>
      <c r="BP40" t="str">
        <f t="shared" ref="BP40:BP71" si="116">B40</f>
        <v>Thibeault</v>
      </c>
      <c r="BQ40" t="str">
        <f t="shared" ref="BQ40:BQ71" si="117">C40</f>
        <v xml:space="preserve"> Alexandre</v>
      </c>
    </row>
    <row r="41" spans="1:69" x14ac:dyDescent="0.25">
      <c r="A41">
        <f t="shared" si="68"/>
        <v>34</v>
      </c>
      <c r="B41" t="s">
        <v>142</v>
      </c>
      <c r="C41" t="s">
        <v>143</v>
      </c>
      <c r="D41">
        <v>1</v>
      </c>
      <c r="E41" s="109"/>
      <c r="G41">
        <f t="shared" si="71"/>
        <v>9</v>
      </c>
      <c r="H41">
        <f t="shared" si="72"/>
        <v>9</v>
      </c>
      <c r="I41">
        <f t="shared" si="73"/>
        <v>8</v>
      </c>
      <c r="J41">
        <f t="shared" si="74"/>
        <v>8</v>
      </c>
      <c r="K41">
        <f t="shared" si="75"/>
        <v>0</v>
      </c>
      <c r="L41">
        <f t="shared" si="76"/>
        <v>0</v>
      </c>
      <c r="M41">
        <f t="shared" si="77"/>
        <v>0</v>
      </c>
      <c r="N41">
        <f t="shared" si="77"/>
        <v>0</v>
      </c>
      <c r="O41">
        <f t="shared" si="77"/>
        <v>0</v>
      </c>
      <c r="P41">
        <f t="shared" si="77"/>
        <v>0</v>
      </c>
      <c r="Q41">
        <f t="shared" si="77"/>
        <v>0</v>
      </c>
      <c r="R41">
        <f t="shared" si="113"/>
        <v>0</v>
      </c>
      <c r="S41">
        <f t="shared" si="78"/>
        <v>0</v>
      </c>
      <c r="T41">
        <f t="shared" si="79"/>
        <v>0</v>
      </c>
      <c r="U41">
        <f t="shared" si="80"/>
        <v>0</v>
      </c>
      <c r="V41">
        <f t="shared" si="81"/>
        <v>0</v>
      </c>
      <c r="W41">
        <f t="shared" si="82"/>
        <v>0</v>
      </c>
      <c r="X41">
        <f t="shared" si="83"/>
        <v>0</v>
      </c>
      <c r="Y41">
        <f t="shared" si="84"/>
        <v>0</v>
      </c>
      <c r="Z41">
        <f t="shared" si="69"/>
        <v>0</v>
      </c>
      <c r="AA41">
        <f t="shared" si="70"/>
        <v>0</v>
      </c>
      <c r="AB41">
        <f t="shared" si="85"/>
        <v>0</v>
      </c>
      <c r="AC41">
        <f t="shared" si="86"/>
        <v>0</v>
      </c>
      <c r="AD41">
        <f t="shared" si="112"/>
        <v>0</v>
      </c>
      <c r="AE41">
        <f t="shared" si="112"/>
        <v>0</v>
      </c>
      <c r="AF41">
        <f t="shared" si="112"/>
        <v>0</v>
      </c>
      <c r="AG41">
        <f t="shared" si="112"/>
        <v>0</v>
      </c>
      <c r="AH41">
        <f t="shared" si="112"/>
        <v>0</v>
      </c>
      <c r="AI41">
        <f t="shared" si="112"/>
        <v>0</v>
      </c>
      <c r="AJ41">
        <f t="shared" si="112"/>
        <v>0</v>
      </c>
      <c r="AL41">
        <f t="shared" si="87"/>
        <v>9</v>
      </c>
      <c r="AM41">
        <f t="shared" si="88"/>
        <v>0</v>
      </c>
      <c r="AN41">
        <f t="shared" si="89"/>
        <v>0</v>
      </c>
      <c r="AO41">
        <f t="shared" si="90"/>
        <v>0</v>
      </c>
      <c r="AP41">
        <f t="shared" si="91"/>
        <v>0</v>
      </c>
      <c r="AQ41">
        <f t="shared" si="92"/>
        <v>0</v>
      </c>
      <c r="AR41">
        <f t="shared" si="93"/>
        <v>0</v>
      </c>
      <c r="AS41">
        <f t="shared" si="93"/>
        <v>0</v>
      </c>
      <c r="AT41">
        <f t="shared" si="93"/>
        <v>0</v>
      </c>
      <c r="AU41">
        <f t="shared" si="93"/>
        <v>0</v>
      </c>
      <c r="AV41">
        <f t="shared" si="93"/>
        <v>0</v>
      </c>
      <c r="AW41">
        <f t="shared" si="114"/>
        <v>0</v>
      </c>
      <c r="AX41">
        <f t="shared" si="94"/>
        <v>0</v>
      </c>
      <c r="AY41">
        <f t="shared" si="95"/>
        <v>0</v>
      </c>
      <c r="AZ41">
        <f t="shared" si="96"/>
        <v>0</v>
      </c>
      <c r="BA41">
        <f t="shared" si="97"/>
        <v>0</v>
      </c>
      <c r="BB41">
        <f t="shared" si="98"/>
        <v>0</v>
      </c>
      <c r="BC41">
        <f t="shared" si="99"/>
        <v>0</v>
      </c>
      <c r="BD41">
        <f t="shared" si="100"/>
        <v>0</v>
      </c>
      <c r="BE41">
        <f t="shared" si="101"/>
        <v>0</v>
      </c>
      <c r="BF41">
        <f t="shared" si="102"/>
        <v>0</v>
      </c>
      <c r="BG41">
        <f t="shared" si="103"/>
        <v>0</v>
      </c>
      <c r="BH41">
        <f t="shared" si="104"/>
        <v>0</v>
      </c>
      <c r="BI41">
        <f t="shared" si="105"/>
        <v>0</v>
      </c>
      <c r="BJ41">
        <f t="shared" si="106"/>
        <v>0</v>
      </c>
      <c r="BK41">
        <f t="shared" si="107"/>
        <v>0</v>
      </c>
      <c r="BL41">
        <f t="shared" si="108"/>
        <v>0</v>
      </c>
      <c r="BM41">
        <f t="shared" si="115"/>
        <v>0</v>
      </c>
      <c r="BN41">
        <f t="shared" si="109"/>
        <v>0</v>
      </c>
      <c r="BO41">
        <f t="shared" si="110"/>
        <v>0</v>
      </c>
      <c r="BP41" t="str">
        <f t="shared" si="116"/>
        <v>Tulane</v>
      </c>
      <c r="BQ41" t="str">
        <f t="shared" si="117"/>
        <v xml:space="preserve"> Michel</v>
      </c>
    </row>
    <row r="42" spans="1:69" x14ac:dyDescent="0.25">
      <c r="D42" s="1"/>
      <c r="E42" s="109"/>
      <c r="G42">
        <f t="shared" si="71"/>
        <v>9</v>
      </c>
      <c r="H42">
        <f t="shared" si="72"/>
        <v>9</v>
      </c>
      <c r="I42">
        <f t="shared" si="73"/>
        <v>8</v>
      </c>
      <c r="J42">
        <f t="shared" si="74"/>
        <v>8</v>
      </c>
      <c r="K42">
        <f t="shared" si="75"/>
        <v>0</v>
      </c>
      <c r="L42">
        <f t="shared" si="76"/>
        <v>0</v>
      </c>
      <c r="M42">
        <f t="shared" si="77"/>
        <v>0</v>
      </c>
      <c r="N42">
        <f t="shared" si="77"/>
        <v>0</v>
      </c>
      <c r="O42">
        <f t="shared" si="77"/>
        <v>0</v>
      </c>
      <c r="P42">
        <f t="shared" si="77"/>
        <v>0</v>
      </c>
      <c r="Q42">
        <f t="shared" si="77"/>
        <v>0</v>
      </c>
      <c r="R42">
        <f t="shared" si="113"/>
        <v>0</v>
      </c>
      <c r="S42">
        <f t="shared" si="78"/>
        <v>0</v>
      </c>
      <c r="T42">
        <f t="shared" si="79"/>
        <v>0</v>
      </c>
      <c r="U42">
        <f t="shared" si="80"/>
        <v>0</v>
      </c>
      <c r="V42">
        <f t="shared" si="81"/>
        <v>0</v>
      </c>
      <c r="W42">
        <f t="shared" si="82"/>
        <v>0</v>
      </c>
      <c r="X42">
        <f t="shared" si="83"/>
        <v>0</v>
      </c>
      <c r="Y42">
        <f t="shared" si="84"/>
        <v>0</v>
      </c>
      <c r="Z42">
        <f t="shared" si="69"/>
        <v>0</v>
      </c>
      <c r="AA42">
        <f t="shared" si="70"/>
        <v>0</v>
      </c>
      <c r="AB42">
        <f t="shared" si="85"/>
        <v>0</v>
      </c>
      <c r="AC42">
        <f t="shared" si="86"/>
        <v>0</v>
      </c>
      <c r="AD42">
        <f t="shared" si="112"/>
        <v>0</v>
      </c>
      <c r="AE42">
        <f t="shared" si="112"/>
        <v>0</v>
      </c>
      <c r="AF42">
        <f t="shared" si="112"/>
        <v>0</v>
      </c>
      <c r="AG42">
        <f t="shared" si="112"/>
        <v>0</v>
      </c>
      <c r="AH42">
        <f t="shared" si="112"/>
        <v>0</v>
      </c>
      <c r="AI42">
        <f t="shared" si="112"/>
        <v>0</v>
      </c>
      <c r="AJ42">
        <f t="shared" si="112"/>
        <v>0</v>
      </c>
      <c r="AL42">
        <f t="shared" si="87"/>
        <v>0</v>
      </c>
      <c r="AM42">
        <f t="shared" si="88"/>
        <v>0</v>
      </c>
      <c r="AN42">
        <f t="shared" si="89"/>
        <v>0</v>
      </c>
      <c r="AO42">
        <f t="shared" si="90"/>
        <v>0</v>
      </c>
      <c r="AP42">
        <f t="shared" si="91"/>
        <v>0</v>
      </c>
      <c r="AQ42">
        <f t="shared" si="92"/>
        <v>0</v>
      </c>
      <c r="AR42">
        <f t="shared" si="93"/>
        <v>0</v>
      </c>
      <c r="AS42">
        <f t="shared" si="93"/>
        <v>0</v>
      </c>
      <c r="AT42">
        <f t="shared" si="93"/>
        <v>0</v>
      </c>
      <c r="AU42">
        <f t="shared" si="93"/>
        <v>0</v>
      </c>
      <c r="AV42">
        <f t="shared" si="93"/>
        <v>0</v>
      </c>
      <c r="AW42">
        <f t="shared" si="114"/>
        <v>0</v>
      </c>
      <c r="AX42">
        <f t="shared" si="94"/>
        <v>0</v>
      </c>
      <c r="AY42">
        <f t="shared" si="95"/>
        <v>0</v>
      </c>
      <c r="AZ42">
        <f t="shared" si="96"/>
        <v>0</v>
      </c>
      <c r="BA42">
        <f t="shared" si="97"/>
        <v>0</v>
      </c>
      <c r="BB42">
        <f t="shared" si="98"/>
        <v>0</v>
      </c>
      <c r="BC42">
        <f t="shared" si="99"/>
        <v>0</v>
      </c>
      <c r="BD42">
        <f t="shared" si="100"/>
        <v>0</v>
      </c>
      <c r="BE42">
        <f t="shared" si="101"/>
        <v>0</v>
      </c>
      <c r="BF42">
        <f t="shared" si="102"/>
        <v>0</v>
      </c>
      <c r="BG42">
        <f t="shared" si="103"/>
        <v>0</v>
      </c>
      <c r="BH42">
        <f t="shared" si="104"/>
        <v>0</v>
      </c>
      <c r="BI42">
        <f t="shared" si="105"/>
        <v>0</v>
      </c>
      <c r="BJ42">
        <f t="shared" si="106"/>
        <v>0</v>
      </c>
      <c r="BK42">
        <f t="shared" si="107"/>
        <v>0</v>
      </c>
      <c r="BL42">
        <f t="shared" si="108"/>
        <v>0</v>
      </c>
      <c r="BM42">
        <f t="shared" si="115"/>
        <v>0</v>
      </c>
      <c r="BN42">
        <f t="shared" si="109"/>
        <v>0</v>
      </c>
      <c r="BO42">
        <f t="shared" si="110"/>
        <v>0</v>
      </c>
      <c r="BP42">
        <f t="shared" si="116"/>
        <v>0</v>
      </c>
      <c r="BQ42">
        <f t="shared" si="117"/>
        <v>0</v>
      </c>
    </row>
    <row r="43" spans="1:69" x14ac:dyDescent="0.25">
      <c r="D43" s="1"/>
      <c r="E43" s="109"/>
      <c r="G43">
        <f t="shared" si="71"/>
        <v>9</v>
      </c>
      <c r="H43">
        <f t="shared" si="72"/>
        <v>9</v>
      </c>
      <c r="I43">
        <f t="shared" si="73"/>
        <v>8</v>
      </c>
      <c r="J43">
        <f t="shared" si="74"/>
        <v>8</v>
      </c>
      <c r="K43">
        <f t="shared" si="75"/>
        <v>0</v>
      </c>
      <c r="L43">
        <f t="shared" si="76"/>
        <v>0</v>
      </c>
      <c r="M43">
        <f t="shared" si="77"/>
        <v>0</v>
      </c>
      <c r="N43">
        <f t="shared" si="77"/>
        <v>0</v>
      </c>
      <c r="O43">
        <f t="shared" si="77"/>
        <v>0</v>
      </c>
      <c r="P43">
        <f t="shared" si="77"/>
        <v>0</v>
      </c>
      <c r="Q43">
        <f t="shared" si="77"/>
        <v>0</v>
      </c>
      <c r="R43">
        <f t="shared" si="113"/>
        <v>0</v>
      </c>
      <c r="S43">
        <f t="shared" si="78"/>
        <v>0</v>
      </c>
      <c r="T43">
        <f t="shared" si="79"/>
        <v>0</v>
      </c>
      <c r="U43">
        <f t="shared" si="80"/>
        <v>0</v>
      </c>
      <c r="V43">
        <f t="shared" si="81"/>
        <v>0</v>
      </c>
      <c r="W43">
        <f t="shared" si="82"/>
        <v>0</v>
      </c>
      <c r="X43">
        <f t="shared" si="83"/>
        <v>0</v>
      </c>
      <c r="Y43">
        <f t="shared" si="84"/>
        <v>0</v>
      </c>
      <c r="Z43">
        <f t="shared" si="69"/>
        <v>0</v>
      </c>
      <c r="AA43">
        <f t="shared" si="70"/>
        <v>0</v>
      </c>
      <c r="AB43">
        <f t="shared" si="85"/>
        <v>0</v>
      </c>
      <c r="AC43">
        <f t="shared" si="86"/>
        <v>0</v>
      </c>
      <c r="AD43">
        <f t="shared" si="112"/>
        <v>0</v>
      </c>
      <c r="AE43">
        <f t="shared" si="112"/>
        <v>0</v>
      </c>
      <c r="AF43">
        <f t="shared" si="112"/>
        <v>0</v>
      </c>
      <c r="AG43">
        <f t="shared" si="112"/>
        <v>0</v>
      </c>
      <c r="AH43">
        <f t="shared" si="112"/>
        <v>0</v>
      </c>
      <c r="AI43">
        <f t="shared" si="112"/>
        <v>0</v>
      </c>
      <c r="AJ43">
        <f t="shared" si="112"/>
        <v>0</v>
      </c>
      <c r="AL43">
        <f t="shared" si="87"/>
        <v>0</v>
      </c>
      <c r="AM43">
        <f t="shared" si="88"/>
        <v>0</v>
      </c>
      <c r="AN43">
        <f t="shared" si="89"/>
        <v>0</v>
      </c>
      <c r="AO43">
        <f t="shared" si="90"/>
        <v>0</v>
      </c>
      <c r="AP43">
        <f t="shared" si="91"/>
        <v>0</v>
      </c>
      <c r="AQ43">
        <f t="shared" si="92"/>
        <v>0</v>
      </c>
      <c r="AR43">
        <f t="shared" si="93"/>
        <v>0</v>
      </c>
      <c r="AS43">
        <f t="shared" si="93"/>
        <v>0</v>
      </c>
      <c r="AT43">
        <f t="shared" si="93"/>
        <v>0</v>
      </c>
      <c r="AU43">
        <f t="shared" si="93"/>
        <v>0</v>
      </c>
      <c r="AV43">
        <f t="shared" si="93"/>
        <v>0</v>
      </c>
      <c r="AW43">
        <f t="shared" si="114"/>
        <v>0</v>
      </c>
      <c r="AX43">
        <f t="shared" si="94"/>
        <v>0</v>
      </c>
      <c r="AY43">
        <f t="shared" si="95"/>
        <v>0</v>
      </c>
      <c r="AZ43">
        <f t="shared" si="96"/>
        <v>0</v>
      </c>
      <c r="BA43">
        <f t="shared" si="97"/>
        <v>0</v>
      </c>
      <c r="BB43">
        <f t="shared" si="98"/>
        <v>0</v>
      </c>
      <c r="BC43">
        <f t="shared" si="99"/>
        <v>0</v>
      </c>
      <c r="BD43">
        <f t="shared" si="100"/>
        <v>0</v>
      </c>
      <c r="BE43">
        <f t="shared" si="101"/>
        <v>0</v>
      </c>
      <c r="BF43">
        <f t="shared" si="102"/>
        <v>0</v>
      </c>
      <c r="BG43">
        <f t="shared" si="103"/>
        <v>0</v>
      </c>
      <c r="BH43">
        <f t="shared" si="104"/>
        <v>0</v>
      </c>
      <c r="BI43">
        <f t="shared" si="105"/>
        <v>0</v>
      </c>
      <c r="BJ43">
        <f t="shared" si="106"/>
        <v>0</v>
      </c>
      <c r="BK43">
        <f t="shared" si="107"/>
        <v>0</v>
      </c>
      <c r="BL43">
        <f t="shared" si="108"/>
        <v>0</v>
      </c>
      <c r="BM43">
        <f t="shared" si="115"/>
        <v>0</v>
      </c>
      <c r="BN43">
        <f t="shared" si="109"/>
        <v>0</v>
      </c>
      <c r="BO43">
        <f t="shared" si="110"/>
        <v>0</v>
      </c>
      <c r="BP43">
        <f t="shared" si="116"/>
        <v>0</v>
      </c>
      <c r="BQ43">
        <f t="shared" si="117"/>
        <v>0</v>
      </c>
    </row>
    <row r="44" spans="1:69" x14ac:dyDescent="0.25">
      <c r="D44" s="1"/>
      <c r="E44" s="109"/>
      <c r="G44">
        <f t="shared" si="71"/>
        <v>9</v>
      </c>
      <c r="H44">
        <f t="shared" si="72"/>
        <v>9</v>
      </c>
      <c r="I44">
        <f t="shared" si="73"/>
        <v>8</v>
      </c>
      <c r="J44">
        <f t="shared" si="74"/>
        <v>8</v>
      </c>
      <c r="K44">
        <f t="shared" si="75"/>
        <v>0</v>
      </c>
      <c r="L44">
        <f t="shared" si="76"/>
        <v>0</v>
      </c>
      <c r="M44">
        <f t="shared" si="77"/>
        <v>0</v>
      </c>
      <c r="N44">
        <f t="shared" si="77"/>
        <v>0</v>
      </c>
      <c r="O44">
        <f t="shared" si="77"/>
        <v>0</v>
      </c>
      <c r="P44">
        <f t="shared" si="77"/>
        <v>0</v>
      </c>
      <c r="Q44">
        <f t="shared" si="77"/>
        <v>0</v>
      </c>
      <c r="R44">
        <f t="shared" si="113"/>
        <v>0</v>
      </c>
      <c r="S44">
        <f t="shared" si="78"/>
        <v>0</v>
      </c>
      <c r="T44">
        <f t="shared" si="79"/>
        <v>0</v>
      </c>
      <c r="U44">
        <f t="shared" si="80"/>
        <v>0</v>
      </c>
      <c r="V44">
        <f t="shared" si="81"/>
        <v>0</v>
      </c>
      <c r="W44">
        <f t="shared" si="82"/>
        <v>0</v>
      </c>
      <c r="X44">
        <f t="shared" si="83"/>
        <v>0</v>
      </c>
      <c r="Y44">
        <f t="shared" si="84"/>
        <v>0</v>
      </c>
      <c r="Z44">
        <f t="shared" si="69"/>
        <v>0</v>
      </c>
      <c r="AA44">
        <f t="shared" si="70"/>
        <v>0</v>
      </c>
      <c r="AB44">
        <f t="shared" si="85"/>
        <v>0</v>
      </c>
      <c r="AC44">
        <f t="shared" si="86"/>
        <v>0</v>
      </c>
      <c r="AD44">
        <f t="shared" si="112"/>
        <v>0</v>
      </c>
      <c r="AE44">
        <f t="shared" si="112"/>
        <v>0</v>
      </c>
      <c r="AF44">
        <f t="shared" si="112"/>
        <v>0</v>
      </c>
      <c r="AG44">
        <f t="shared" si="112"/>
        <v>0</v>
      </c>
      <c r="AH44">
        <f t="shared" si="112"/>
        <v>0</v>
      </c>
      <c r="AI44">
        <f t="shared" si="112"/>
        <v>0</v>
      </c>
      <c r="AJ44">
        <f t="shared" si="112"/>
        <v>0</v>
      </c>
      <c r="AL44">
        <f t="shared" si="87"/>
        <v>0</v>
      </c>
      <c r="AM44">
        <f t="shared" si="88"/>
        <v>0</v>
      </c>
      <c r="AN44">
        <f t="shared" si="89"/>
        <v>0</v>
      </c>
      <c r="AO44">
        <f t="shared" si="90"/>
        <v>0</v>
      </c>
      <c r="AP44">
        <f t="shared" si="91"/>
        <v>0</v>
      </c>
      <c r="AQ44">
        <f t="shared" si="92"/>
        <v>0</v>
      </c>
      <c r="AR44">
        <f t="shared" si="93"/>
        <v>0</v>
      </c>
      <c r="AS44">
        <f t="shared" si="93"/>
        <v>0</v>
      </c>
      <c r="AT44">
        <f t="shared" si="93"/>
        <v>0</v>
      </c>
      <c r="AU44">
        <f t="shared" si="93"/>
        <v>0</v>
      </c>
      <c r="AV44">
        <f t="shared" si="93"/>
        <v>0</v>
      </c>
      <c r="AW44">
        <f t="shared" si="114"/>
        <v>0</v>
      </c>
      <c r="AX44">
        <f t="shared" si="94"/>
        <v>0</v>
      </c>
      <c r="AY44">
        <f t="shared" si="95"/>
        <v>0</v>
      </c>
      <c r="AZ44">
        <f t="shared" si="96"/>
        <v>0</v>
      </c>
      <c r="BA44">
        <f t="shared" si="97"/>
        <v>0</v>
      </c>
      <c r="BB44">
        <f t="shared" si="98"/>
        <v>0</v>
      </c>
      <c r="BC44">
        <f t="shared" si="99"/>
        <v>0</v>
      </c>
      <c r="BD44">
        <f t="shared" si="100"/>
        <v>0</v>
      </c>
      <c r="BE44">
        <f t="shared" si="101"/>
        <v>0</v>
      </c>
      <c r="BF44">
        <f t="shared" si="102"/>
        <v>0</v>
      </c>
      <c r="BG44">
        <f t="shared" si="103"/>
        <v>0</v>
      </c>
      <c r="BH44">
        <f t="shared" si="104"/>
        <v>0</v>
      </c>
      <c r="BI44">
        <f t="shared" si="105"/>
        <v>0</v>
      </c>
      <c r="BJ44">
        <f t="shared" si="106"/>
        <v>0</v>
      </c>
      <c r="BK44">
        <f t="shared" si="107"/>
        <v>0</v>
      </c>
      <c r="BL44">
        <f t="shared" si="108"/>
        <v>0</v>
      </c>
      <c r="BM44">
        <f t="shared" si="115"/>
        <v>0</v>
      </c>
      <c r="BN44">
        <f t="shared" si="109"/>
        <v>0</v>
      </c>
      <c r="BO44">
        <f t="shared" si="110"/>
        <v>0</v>
      </c>
      <c r="BP44">
        <f t="shared" si="116"/>
        <v>0</v>
      </c>
      <c r="BQ44">
        <f t="shared" si="117"/>
        <v>0</v>
      </c>
    </row>
    <row r="45" spans="1:69" x14ac:dyDescent="0.25">
      <c r="D45" s="1"/>
      <c r="E45" s="109"/>
      <c r="G45">
        <f t="shared" si="71"/>
        <v>9</v>
      </c>
      <c r="H45">
        <f t="shared" si="72"/>
        <v>9</v>
      </c>
      <c r="I45">
        <f t="shared" si="73"/>
        <v>8</v>
      </c>
      <c r="J45">
        <f t="shared" si="74"/>
        <v>8</v>
      </c>
      <c r="K45">
        <f t="shared" si="75"/>
        <v>0</v>
      </c>
      <c r="L45">
        <f t="shared" si="76"/>
        <v>0</v>
      </c>
      <c r="M45">
        <f t="shared" si="77"/>
        <v>0</v>
      </c>
      <c r="N45">
        <f t="shared" si="77"/>
        <v>0</v>
      </c>
      <c r="O45">
        <f t="shared" si="77"/>
        <v>0</v>
      </c>
      <c r="P45">
        <f t="shared" si="77"/>
        <v>0</v>
      </c>
      <c r="Q45">
        <f t="shared" si="77"/>
        <v>0</v>
      </c>
      <c r="R45">
        <f t="shared" si="113"/>
        <v>0</v>
      </c>
      <c r="S45">
        <f t="shared" si="78"/>
        <v>0</v>
      </c>
      <c r="T45">
        <f t="shared" si="79"/>
        <v>0</v>
      </c>
      <c r="U45">
        <f t="shared" si="80"/>
        <v>0</v>
      </c>
      <c r="V45">
        <f t="shared" si="81"/>
        <v>0</v>
      </c>
      <c r="W45">
        <f t="shared" si="82"/>
        <v>0</v>
      </c>
      <c r="X45">
        <f t="shared" si="83"/>
        <v>0</v>
      </c>
      <c r="Y45">
        <f t="shared" si="84"/>
        <v>0</v>
      </c>
      <c r="Z45">
        <f t="shared" si="69"/>
        <v>0</v>
      </c>
      <c r="AA45">
        <f t="shared" si="70"/>
        <v>0</v>
      </c>
      <c r="AB45">
        <f t="shared" si="85"/>
        <v>0</v>
      </c>
      <c r="AC45">
        <f t="shared" si="86"/>
        <v>0</v>
      </c>
      <c r="AD45">
        <f t="shared" si="112"/>
        <v>0</v>
      </c>
      <c r="AE45">
        <f t="shared" si="112"/>
        <v>0</v>
      </c>
      <c r="AF45">
        <f t="shared" si="112"/>
        <v>0</v>
      </c>
      <c r="AG45">
        <f t="shared" si="112"/>
        <v>0</v>
      </c>
      <c r="AH45">
        <f t="shared" si="112"/>
        <v>0</v>
      </c>
      <c r="AI45">
        <f t="shared" si="112"/>
        <v>0</v>
      </c>
      <c r="AJ45">
        <f t="shared" si="112"/>
        <v>0</v>
      </c>
      <c r="AL45">
        <f t="shared" si="87"/>
        <v>0</v>
      </c>
      <c r="AM45">
        <f t="shared" si="88"/>
        <v>0</v>
      </c>
      <c r="AN45">
        <f t="shared" si="89"/>
        <v>0</v>
      </c>
      <c r="AO45">
        <f t="shared" si="90"/>
        <v>0</v>
      </c>
      <c r="AP45">
        <f t="shared" si="91"/>
        <v>0</v>
      </c>
      <c r="AQ45">
        <f t="shared" si="92"/>
        <v>0</v>
      </c>
      <c r="AR45">
        <f t="shared" si="93"/>
        <v>0</v>
      </c>
      <c r="AS45">
        <f t="shared" si="93"/>
        <v>0</v>
      </c>
      <c r="AT45">
        <f t="shared" si="93"/>
        <v>0</v>
      </c>
      <c r="AU45">
        <f t="shared" si="93"/>
        <v>0</v>
      </c>
      <c r="AV45">
        <f t="shared" si="93"/>
        <v>0</v>
      </c>
      <c r="AW45">
        <f t="shared" si="114"/>
        <v>0</v>
      </c>
      <c r="AX45">
        <f t="shared" si="94"/>
        <v>0</v>
      </c>
      <c r="AY45">
        <f t="shared" si="95"/>
        <v>0</v>
      </c>
      <c r="AZ45">
        <f t="shared" si="96"/>
        <v>0</v>
      </c>
      <c r="BA45">
        <f t="shared" si="97"/>
        <v>0</v>
      </c>
      <c r="BB45">
        <f t="shared" si="98"/>
        <v>0</v>
      </c>
      <c r="BC45">
        <f t="shared" si="99"/>
        <v>0</v>
      </c>
      <c r="BD45">
        <f t="shared" si="100"/>
        <v>0</v>
      </c>
      <c r="BE45">
        <f t="shared" si="101"/>
        <v>0</v>
      </c>
      <c r="BF45">
        <f t="shared" si="102"/>
        <v>0</v>
      </c>
      <c r="BG45">
        <f t="shared" si="103"/>
        <v>0</v>
      </c>
      <c r="BH45">
        <f t="shared" si="104"/>
        <v>0</v>
      </c>
      <c r="BI45">
        <f t="shared" si="105"/>
        <v>0</v>
      </c>
      <c r="BJ45">
        <f t="shared" si="106"/>
        <v>0</v>
      </c>
      <c r="BK45">
        <f t="shared" si="107"/>
        <v>0</v>
      </c>
      <c r="BL45">
        <f t="shared" si="108"/>
        <v>0</v>
      </c>
      <c r="BM45">
        <f t="shared" si="115"/>
        <v>0</v>
      </c>
      <c r="BN45">
        <f t="shared" si="109"/>
        <v>0</v>
      </c>
      <c r="BO45">
        <f t="shared" si="110"/>
        <v>0</v>
      </c>
      <c r="BP45">
        <f t="shared" si="116"/>
        <v>0</v>
      </c>
      <c r="BQ45">
        <f t="shared" si="117"/>
        <v>0</v>
      </c>
    </row>
    <row r="46" spans="1:69" x14ac:dyDescent="0.25">
      <c r="D46" s="1"/>
      <c r="E46" s="109"/>
      <c r="G46">
        <f t="shared" si="71"/>
        <v>9</v>
      </c>
      <c r="H46">
        <f t="shared" si="72"/>
        <v>9</v>
      </c>
      <c r="I46">
        <f t="shared" si="73"/>
        <v>8</v>
      </c>
      <c r="J46">
        <f t="shared" si="74"/>
        <v>8</v>
      </c>
      <c r="K46">
        <f t="shared" si="75"/>
        <v>0</v>
      </c>
      <c r="L46">
        <f t="shared" si="76"/>
        <v>0</v>
      </c>
      <c r="M46">
        <f t="shared" si="77"/>
        <v>0</v>
      </c>
      <c r="N46">
        <f t="shared" si="77"/>
        <v>0</v>
      </c>
      <c r="O46">
        <f t="shared" si="77"/>
        <v>0</v>
      </c>
      <c r="P46">
        <f t="shared" si="77"/>
        <v>0</v>
      </c>
      <c r="Q46">
        <f t="shared" si="77"/>
        <v>0</v>
      </c>
      <c r="R46">
        <f t="shared" si="113"/>
        <v>0</v>
      </c>
      <c r="S46">
        <f t="shared" si="78"/>
        <v>0</v>
      </c>
      <c r="T46">
        <f t="shared" si="79"/>
        <v>0</v>
      </c>
      <c r="U46">
        <f t="shared" si="80"/>
        <v>0</v>
      </c>
      <c r="V46">
        <f t="shared" si="81"/>
        <v>0</v>
      </c>
      <c r="W46">
        <f t="shared" si="82"/>
        <v>0</v>
      </c>
      <c r="X46">
        <f t="shared" si="83"/>
        <v>0</v>
      </c>
      <c r="Y46">
        <f t="shared" si="84"/>
        <v>0</v>
      </c>
      <c r="Z46">
        <f t="shared" si="69"/>
        <v>0</v>
      </c>
      <c r="AA46">
        <f t="shared" si="70"/>
        <v>0</v>
      </c>
      <c r="AB46">
        <f t="shared" si="85"/>
        <v>0</v>
      </c>
      <c r="AC46">
        <f t="shared" si="86"/>
        <v>0</v>
      </c>
      <c r="AD46">
        <f t="shared" si="112"/>
        <v>0</v>
      </c>
      <c r="AE46">
        <f t="shared" si="112"/>
        <v>0</v>
      </c>
      <c r="AF46">
        <f t="shared" si="112"/>
        <v>0</v>
      </c>
      <c r="AG46">
        <f t="shared" si="112"/>
        <v>0</v>
      </c>
      <c r="AH46">
        <f t="shared" si="112"/>
        <v>0</v>
      </c>
      <c r="AI46">
        <f t="shared" si="112"/>
        <v>0</v>
      </c>
      <c r="AJ46">
        <f t="shared" si="112"/>
        <v>0</v>
      </c>
      <c r="AL46">
        <f t="shared" si="87"/>
        <v>0</v>
      </c>
      <c r="AM46">
        <f t="shared" si="88"/>
        <v>0</v>
      </c>
      <c r="AN46">
        <f t="shared" si="89"/>
        <v>0</v>
      </c>
      <c r="AO46">
        <f t="shared" si="90"/>
        <v>0</v>
      </c>
      <c r="AP46">
        <f t="shared" si="91"/>
        <v>0</v>
      </c>
      <c r="AQ46">
        <f t="shared" si="92"/>
        <v>0</v>
      </c>
      <c r="AR46">
        <f t="shared" si="93"/>
        <v>0</v>
      </c>
      <c r="AS46">
        <f t="shared" si="93"/>
        <v>0</v>
      </c>
      <c r="AT46">
        <f t="shared" si="93"/>
        <v>0</v>
      </c>
      <c r="AU46">
        <f t="shared" si="93"/>
        <v>0</v>
      </c>
      <c r="AV46">
        <f t="shared" si="93"/>
        <v>0</v>
      </c>
      <c r="AW46">
        <f t="shared" si="114"/>
        <v>0</v>
      </c>
      <c r="AX46">
        <f t="shared" si="94"/>
        <v>0</v>
      </c>
      <c r="AY46">
        <f t="shared" si="95"/>
        <v>0</v>
      </c>
      <c r="AZ46">
        <f t="shared" si="96"/>
        <v>0</v>
      </c>
      <c r="BA46">
        <f t="shared" si="97"/>
        <v>0</v>
      </c>
      <c r="BB46">
        <f t="shared" si="98"/>
        <v>0</v>
      </c>
      <c r="BC46">
        <f t="shared" si="99"/>
        <v>0</v>
      </c>
      <c r="BD46">
        <f t="shared" si="100"/>
        <v>0</v>
      </c>
      <c r="BE46">
        <f t="shared" si="101"/>
        <v>0</v>
      </c>
      <c r="BF46">
        <f t="shared" si="102"/>
        <v>0</v>
      </c>
      <c r="BG46">
        <f t="shared" si="103"/>
        <v>0</v>
      </c>
      <c r="BH46">
        <f t="shared" si="104"/>
        <v>0</v>
      </c>
      <c r="BI46">
        <f t="shared" si="105"/>
        <v>0</v>
      </c>
      <c r="BJ46">
        <f t="shared" si="106"/>
        <v>0</v>
      </c>
      <c r="BK46">
        <f t="shared" si="107"/>
        <v>0</v>
      </c>
      <c r="BL46">
        <f t="shared" si="108"/>
        <v>0</v>
      </c>
      <c r="BM46">
        <f t="shared" si="115"/>
        <v>0</v>
      </c>
      <c r="BN46">
        <f t="shared" si="109"/>
        <v>0</v>
      </c>
      <c r="BO46">
        <f t="shared" si="110"/>
        <v>0</v>
      </c>
      <c r="BP46">
        <f t="shared" si="116"/>
        <v>0</v>
      </c>
      <c r="BQ46">
        <f t="shared" si="117"/>
        <v>0</v>
      </c>
    </row>
    <row r="47" spans="1:69" x14ac:dyDescent="0.25">
      <c r="B47" s="139"/>
      <c r="C47" s="139"/>
      <c r="D47" s="1"/>
      <c r="E47" s="109"/>
      <c r="G47">
        <f t="shared" si="71"/>
        <v>9</v>
      </c>
      <c r="H47">
        <f t="shared" si="72"/>
        <v>9</v>
      </c>
      <c r="I47">
        <f t="shared" si="73"/>
        <v>8</v>
      </c>
      <c r="J47">
        <f t="shared" si="74"/>
        <v>8</v>
      </c>
      <c r="K47">
        <f t="shared" si="75"/>
        <v>0</v>
      </c>
      <c r="L47">
        <f t="shared" si="76"/>
        <v>0</v>
      </c>
      <c r="M47">
        <f t="shared" si="77"/>
        <v>0</v>
      </c>
      <c r="N47">
        <f t="shared" si="77"/>
        <v>0</v>
      </c>
      <c r="O47">
        <f t="shared" si="77"/>
        <v>0</v>
      </c>
      <c r="P47">
        <f t="shared" si="77"/>
        <v>0</v>
      </c>
      <c r="Q47">
        <f t="shared" si="77"/>
        <v>0</v>
      </c>
      <c r="R47">
        <f t="shared" si="113"/>
        <v>0</v>
      </c>
      <c r="S47">
        <f t="shared" si="78"/>
        <v>0</v>
      </c>
      <c r="T47">
        <f t="shared" si="79"/>
        <v>0</v>
      </c>
      <c r="U47">
        <f t="shared" si="80"/>
        <v>0</v>
      </c>
      <c r="V47">
        <f t="shared" si="81"/>
        <v>0</v>
      </c>
      <c r="W47">
        <f t="shared" si="82"/>
        <v>0</v>
      </c>
      <c r="X47">
        <f t="shared" si="83"/>
        <v>0</v>
      </c>
      <c r="Y47">
        <f t="shared" si="84"/>
        <v>0</v>
      </c>
      <c r="Z47">
        <f t="shared" si="69"/>
        <v>0</v>
      </c>
      <c r="AA47">
        <f t="shared" si="70"/>
        <v>0</v>
      </c>
      <c r="AB47">
        <f t="shared" si="85"/>
        <v>0</v>
      </c>
      <c r="AC47">
        <f t="shared" si="86"/>
        <v>0</v>
      </c>
      <c r="AD47">
        <f t="shared" si="112"/>
        <v>0</v>
      </c>
      <c r="AE47">
        <f t="shared" si="112"/>
        <v>0</v>
      </c>
      <c r="AF47">
        <f t="shared" si="112"/>
        <v>0</v>
      </c>
      <c r="AG47">
        <f t="shared" si="112"/>
        <v>0</v>
      </c>
      <c r="AH47">
        <f t="shared" si="112"/>
        <v>0</v>
      </c>
      <c r="AI47">
        <f t="shared" si="112"/>
        <v>0</v>
      </c>
      <c r="AJ47">
        <f t="shared" si="112"/>
        <v>0</v>
      </c>
      <c r="AL47">
        <f t="shared" si="87"/>
        <v>0</v>
      </c>
      <c r="AM47">
        <f t="shared" si="88"/>
        <v>0</v>
      </c>
      <c r="AN47">
        <f t="shared" si="89"/>
        <v>0</v>
      </c>
      <c r="AO47">
        <f t="shared" si="90"/>
        <v>0</v>
      </c>
      <c r="AP47">
        <f t="shared" si="91"/>
        <v>0</v>
      </c>
      <c r="AQ47">
        <f t="shared" si="92"/>
        <v>0</v>
      </c>
      <c r="AR47">
        <f t="shared" si="93"/>
        <v>0</v>
      </c>
      <c r="AS47">
        <f t="shared" si="93"/>
        <v>0</v>
      </c>
      <c r="AT47">
        <f t="shared" si="93"/>
        <v>0</v>
      </c>
      <c r="AU47">
        <f t="shared" si="93"/>
        <v>0</v>
      </c>
      <c r="AV47">
        <f t="shared" si="93"/>
        <v>0</v>
      </c>
      <c r="AW47">
        <f t="shared" si="114"/>
        <v>0</v>
      </c>
      <c r="AX47">
        <f t="shared" si="94"/>
        <v>0</v>
      </c>
      <c r="AY47">
        <f t="shared" si="95"/>
        <v>0</v>
      </c>
      <c r="AZ47">
        <f t="shared" si="96"/>
        <v>0</v>
      </c>
      <c r="BA47">
        <f t="shared" si="97"/>
        <v>0</v>
      </c>
      <c r="BB47">
        <f t="shared" si="98"/>
        <v>0</v>
      </c>
      <c r="BC47">
        <f t="shared" si="99"/>
        <v>0</v>
      </c>
      <c r="BD47">
        <f t="shared" si="100"/>
        <v>0</v>
      </c>
      <c r="BE47">
        <f t="shared" si="101"/>
        <v>0</v>
      </c>
      <c r="BF47">
        <f t="shared" si="102"/>
        <v>0</v>
      </c>
      <c r="BG47">
        <f t="shared" si="103"/>
        <v>0</v>
      </c>
      <c r="BH47">
        <f t="shared" si="104"/>
        <v>0</v>
      </c>
      <c r="BI47">
        <f t="shared" si="105"/>
        <v>0</v>
      </c>
      <c r="BJ47">
        <f t="shared" si="106"/>
        <v>0</v>
      </c>
      <c r="BK47">
        <f t="shared" si="107"/>
        <v>0</v>
      </c>
      <c r="BL47">
        <f t="shared" si="108"/>
        <v>0</v>
      </c>
      <c r="BM47">
        <f t="shared" si="115"/>
        <v>0</v>
      </c>
      <c r="BN47">
        <f t="shared" si="109"/>
        <v>0</v>
      </c>
      <c r="BO47">
        <f t="shared" si="110"/>
        <v>0</v>
      </c>
      <c r="BP47">
        <f t="shared" si="116"/>
        <v>0</v>
      </c>
      <c r="BQ47">
        <f t="shared" si="117"/>
        <v>0</v>
      </c>
    </row>
    <row r="48" spans="1:69" x14ac:dyDescent="0.25">
      <c r="D48" s="1"/>
      <c r="E48" s="109"/>
      <c r="G48">
        <f t="shared" si="71"/>
        <v>9</v>
      </c>
      <c r="H48">
        <f t="shared" si="72"/>
        <v>9</v>
      </c>
      <c r="I48">
        <f t="shared" si="73"/>
        <v>8</v>
      </c>
      <c r="J48">
        <f t="shared" si="74"/>
        <v>8</v>
      </c>
      <c r="K48">
        <f t="shared" si="75"/>
        <v>0</v>
      </c>
      <c r="L48">
        <f t="shared" si="76"/>
        <v>0</v>
      </c>
      <c r="M48">
        <f t="shared" si="77"/>
        <v>0</v>
      </c>
      <c r="N48">
        <f t="shared" si="77"/>
        <v>0</v>
      </c>
      <c r="O48">
        <f t="shared" si="77"/>
        <v>0</v>
      </c>
      <c r="P48">
        <f t="shared" si="77"/>
        <v>0</v>
      </c>
      <c r="Q48">
        <f t="shared" si="77"/>
        <v>0</v>
      </c>
      <c r="R48">
        <f t="shared" si="113"/>
        <v>0</v>
      </c>
      <c r="S48">
        <f t="shared" si="78"/>
        <v>0</v>
      </c>
      <c r="T48">
        <f t="shared" si="79"/>
        <v>0</v>
      </c>
      <c r="U48">
        <f t="shared" si="80"/>
        <v>0</v>
      </c>
      <c r="V48">
        <f t="shared" si="81"/>
        <v>0</v>
      </c>
      <c r="W48">
        <f t="shared" si="82"/>
        <v>0</v>
      </c>
      <c r="X48">
        <f t="shared" si="83"/>
        <v>0</v>
      </c>
      <c r="Y48">
        <f t="shared" si="84"/>
        <v>0</v>
      </c>
      <c r="Z48">
        <f t="shared" si="69"/>
        <v>0</v>
      </c>
      <c r="AA48">
        <f t="shared" si="70"/>
        <v>0</v>
      </c>
      <c r="AB48">
        <f t="shared" si="85"/>
        <v>0</v>
      </c>
      <c r="AC48">
        <f t="shared" si="86"/>
        <v>0</v>
      </c>
      <c r="AD48">
        <f t="shared" si="112"/>
        <v>0</v>
      </c>
      <c r="AE48">
        <f t="shared" si="112"/>
        <v>0</v>
      </c>
      <c r="AF48">
        <f t="shared" si="112"/>
        <v>0</v>
      </c>
      <c r="AG48">
        <f t="shared" si="112"/>
        <v>0</v>
      </c>
      <c r="AH48">
        <f t="shared" si="112"/>
        <v>0</v>
      </c>
      <c r="AI48">
        <f t="shared" si="112"/>
        <v>0</v>
      </c>
      <c r="AJ48">
        <f t="shared" si="112"/>
        <v>0</v>
      </c>
      <c r="AL48">
        <f t="shared" si="87"/>
        <v>0</v>
      </c>
      <c r="AM48">
        <f t="shared" si="88"/>
        <v>0</v>
      </c>
      <c r="AN48">
        <f t="shared" si="89"/>
        <v>0</v>
      </c>
      <c r="AO48">
        <f t="shared" si="90"/>
        <v>0</v>
      </c>
      <c r="AP48">
        <f t="shared" si="91"/>
        <v>0</v>
      </c>
      <c r="AQ48">
        <f t="shared" si="92"/>
        <v>0</v>
      </c>
      <c r="AR48">
        <f t="shared" si="93"/>
        <v>0</v>
      </c>
      <c r="AS48">
        <f t="shared" si="93"/>
        <v>0</v>
      </c>
      <c r="AT48">
        <f t="shared" si="93"/>
        <v>0</v>
      </c>
      <c r="AU48">
        <f t="shared" si="93"/>
        <v>0</v>
      </c>
      <c r="AV48">
        <f t="shared" si="93"/>
        <v>0</v>
      </c>
      <c r="AW48">
        <f t="shared" si="114"/>
        <v>0</v>
      </c>
      <c r="AX48">
        <f t="shared" si="94"/>
        <v>0</v>
      </c>
      <c r="AY48">
        <f t="shared" si="95"/>
        <v>0</v>
      </c>
      <c r="AZ48">
        <f t="shared" si="96"/>
        <v>0</v>
      </c>
      <c r="BA48">
        <f t="shared" si="97"/>
        <v>0</v>
      </c>
      <c r="BB48">
        <f t="shared" si="98"/>
        <v>0</v>
      </c>
      <c r="BC48">
        <f t="shared" si="99"/>
        <v>0</v>
      </c>
      <c r="BD48">
        <f t="shared" si="100"/>
        <v>0</v>
      </c>
      <c r="BE48">
        <f t="shared" si="101"/>
        <v>0</v>
      </c>
      <c r="BF48">
        <f t="shared" si="102"/>
        <v>0</v>
      </c>
      <c r="BG48">
        <f t="shared" si="103"/>
        <v>0</v>
      </c>
      <c r="BH48">
        <f t="shared" si="104"/>
        <v>0</v>
      </c>
      <c r="BI48">
        <f t="shared" si="105"/>
        <v>0</v>
      </c>
      <c r="BJ48">
        <f t="shared" si="106"/>
        <v>0</v>
      </c>
      <c r="BK48">
        <f t="shared" si="107"/>
        <v>0</v>
      </c>
      <c r="BL48">
        <f t="shared" si="108"/>
        <v>0</v>
      </c>
      <c r="BM48">
        <f t="shared" si="115"/>
        <v>0</v>
      </c>
      <c r="BN48">
        <f t="shared" si="109"/>
        <v>0</v>
      </c>
      <c r="BO48">
        <f t="shared" si="110"/>
        <v>0</v>
      </c>
      <c r="BP48">
        <f t="shared" si="116"/>
        <v>0</v>
      </c>
      <c r="BQ48">
        <f t="shared" si="117"/>
        <v>0</v>
      </c>
    </row>
    <row r="49" spans="4:69" x14ac:dyDescent="0.25">
      <c r="D49" s="1"/>
      <c r="E49" s="109"/>
      <c r="G49">
        <f t="shared" si="71"/>
        <v>9</v>
      </c>
      <c r="H49">
        <f t="shared" si="72"/>
        <v>9</v>
      </c>
      <c r="I49">
        <f t="shared" si="73"/>
        <v>8</v>
      </c>
      <c r="J49">
        <f t="shared" si="74"/>
        <v>8</v>
      </c>
      <c r="K49">
        <f t="shared" si="75"/>
        <v>0</v>
      </c>
      <c r="L49">
        <f t="shared" si="76"/>
        <v>0</v>
      </c>
      <c r="M49">
        <f t="shared" si="77"/>
        <v>0</v>
      </c>
      <c r="N49">
        <f t="shared" si="77"/>
        <v>0</v>
      </c>
      <c r="O49">
        <f t="shared" si="77"/>
        <v>0</v>
      </c>
      <c r="P49">
        <f t="shared" si="77"/>
        <v>0</v>
      </c>
      <c r="Q49">
        <f t="shared" si="77"/>
        <v>0</v>
      </c>
      <c r="R49">
        <f t="shared" si="113"/>
        <v>0</v>
      </c>
      <c r="S49">
        <f t="shared" si="78"/>
        <v>0</v>
      </c>
      <c r="T49">
        <f t="shared" si="79"/>
        <v>0</v>
      </c>
      <c r="U49">
        <f t="shared" si="80"/>
        <v>0</v>
      </c>
      <c r="V49">
        <f t="shared" si="81"/>
        <v>0</v>
      </c>
      <c r="W49">
        <f t="shared" si="82"/>
        <v>0</v>
      </c>
      <c r="X49">
        <f t="shared" si="83"/>
        <v>0</v>
      </c>
      <c r="Y49">
        <f t="shared" si="84"/>
        <v>0</v>
      </c>
      <c r="Z49">
        <f t="shared" si="69"/>
        <v>0</v>
      </c>
      <c r="AA49">
        <f t="shared" si="70"/>
        <v>0</v>
      </c>
      <c r="AB49">
        <f t="shared" si="85"/>
        <v>0</v>
      </c>
      <c r="AC49">
        <f t="shared" si="86"/>
        <v>0</v>
      </c>
      <c r="AD49">
        <f t="shared" si="112"/>
        <v>0</v>
      </c>
      <c r="AE49">
        <f t="shared" si="112"/>
        <v>0</v>
      </c>
      <c r="AF49">
        <f t="shared" si="112"/>
        <v>0</v>
      </c>
      <c r="AG49">
        <f t="shared" si="112"/>
        <v>0</v>
      </c>
      <c r="AH49">
        <f t="shared" si="112"/>
        <v>0</v>
      </c>
      <c r="AI49">
        <f t="shared" si="112"/>
        <v>0</v>
      </c>
      <c r="AJ49">
        <f t="shared" si="112"/>
        <v>0</v>
      </c>
      <c r="AL49">
        <f t="shared" si="87"/>
        <v>0</v>
      </c>
      <c r="AM49">
        <f t="shared" si="88"/>
        <v>0</v>
      </c>
      <c r="AN49">
        <f t="shared" si="89"/>
        <v>0</v>
      </c>
      <c r="AO49">
        <f t="shared" si="90"/>
        <v>0</v>
      </c>
      <c r="AP49">
        <f t="shared" si="91"/>
        <v>0</v>
      </c>
      <c r="AQ49">
        <f t="shared" si="92"/>
        <v>0</v>
      </c>
      <c r="AR49">
        <f t="shared" si="93"/>
        <v>0</v>
      </c>
      <c r="AS49">
        <f t="shared" si="93"/>
        <v>0</v>
      </c>
      <c r="AT49">
        <f t="shared" si="93"/>
        <v>0</v>
      </c>
      <c r="AU49">
        <f t="shared" si="93"/>
        <v>0</v>
      </c>
      <c r="AV49">
        <f t="shared" si="93"/>
        <v>0</v>
      </c>
      <c r="AW49">
        <f t="shared" si="114"/>
        <v>0</v>
      </c>
      <c r="AX49">
        <f t="shared" si="94"/>
        <v>0</v>
      </c>
      <c r="AY49">
        <f t="shared" si="95"/>
        <v>0</v>
      </c>
      <c r="AZ49">
        <f t="shared" si="96"/>
        <v>0</v>
      </c>
      <c r="BA49">
        <f t="shared" si="97"/>
        <v>0</v>
      </c>
      <c r="BB49">
        <f t="shared" si="98"/>
        <v>0</v>
      </c>
      <c r="BC49">
        <f t="shared" si="99"/>
        <v>0</v>
      </c>
      <c r="BD49">
        <f t="shared" si="100"/>
        <v>0</v>
      </c>
      <c r="BE49">
        <f t="shared" si="101"/>
        <v>0</v>
      </c>
      <c r="BF49">
        <f t="shared" si="102"/>
        <v>0</v>
      </c>
      <c r="BG49">
        <f t="shared" si="103"/>
        <v>0</v>
      </c>
      <c r="BH49">
        <f t="shared" si="104"/>
        <v>0</v>
      </c>
      <c r="BI49">
        <f t="shared" si="105"/>
        <v>0</v>
      </c>
      <c r="BJ49">
        <f t="shared" si="106"/>
        <v>0</v>
      </c>
      <c r="BK49">
        <f t="shared" si="107"/>
        <v>0</v>
      </c>
      <c r="BL49">
        <f t="shared" si="108"/>
        <v>0</v>
      </c>
      <c r="BM49">
        <f t="shared" si="115"/>
        <v>0</v>
      </c>
      <c r="BN49">
        <f t="shared" si="109"/>
        <v>0</v>
      </c>
      <c r="BO49">
        <f t="shared" si="110"/>
        <v>0</v>
      </c>
      <c r="BP49">
        <f t="shared" si="116"/>
        <v>0</v>
      </c>
      <c r="BQ49">
        <f t="shared" si="117"/>
        <v>0</v>
      </c>
    </row>
    <row r="50" spans="4:69" x14ac:dyDescent="0.25">
      <c r="D50" s="1"/>
      <c r="E50" s="109"/>
      <c r="G50">
        <f t="shared" si="71"/>
        <v>9</v>
      </c>
      <c r="H50">
        <f t="shared" si="72"/>
        <v>9</v>
      </c>
      <c r="I50">
        <f t="shared" si="73"/>
        <v>8</v>
      </c>
      <c r="J50">
        <f t="shared" si="74"/>
        <v>8</v>
      </c>
      <c r="K50">
        <f t="shared" si="75"/>
        <v>0</v>
      </c>
      <c r="L50">
        <f t="shared" si="76"/>
        <v>0</v>
      </c>
      <c r="M50">
        <f t="shared" si="77"/>
        <v>0</v>
      </c>
      <c r="N50">
        <f t="shared" si="77"/>
        <v>0</v>
      </c>
      <c r="O50">
        <f t="shared" si="77"/>
        <v>0</v>
      </c>
      <c r="P50">
        <f t="shared" si="77"/>
        <v>0</v>
      </c>
      <c r="Q50">
        <f t="shared" si="77"/>
        <v>0</v>
      </c>
      <c r="R50">
        <f t="shared" si="113"/>
        <v>0</v>
      </c>
      <c r="S50">
        <f t="shared" si="78"/>
        <v>0</v>
      </c>
      <c r="T50">
        <f t="shared" si="79"/>
        <v>0</v>
      </c>
      <c r="U50">
        <f t="shared" si="80"/>
        <v>0</v>
      </c>
      <c r="V50">
        <f t="shared" si="81"/>
        <v>0</v>
      </c>
      <c r="W50">
        <f t="shared" si="82"/>
        <v>0</v>
      </c>
      <c r="X50">
        <f t="shared" si="83"/>
        <v>0</v>
      </c>
      <c r="Y50">
        <f t="shared" si="84"/>
        <v>0</v>
      </c>
      <c r="Z50">
        <f t="shared" si="69"/>
        <v>0</v>
      </c>
      <c r="AA50">
        <f t="shared" si="70"/>
        <v>0</v>
      </c>
      <c r="AB50">
        <f t="shared" si="85"/>
        <v>0</v>
      </c>
      <c r="AC50">
        <f t="shared" si="86"/>
        <v>0</v>
      </c>
      <c r="AD50">
        <f t="shared" si="112"/>
        <v>0</v>
      </c>
      <c r="AE50">
        <f t="shared" si="112"/>
        <v>0</v>
      </c>
      <c r="AF50">
        <f t="shared" si="112"/>
        <v>0</v>
      </c>
      <c r="AG50">
        <f t="shared" si="112"/>
        <v>0</v>
      </c>
      <c r="AH50">
        <f t="shared" si="112"/>
        <v>0</v>
      </c>
      <c r="AI50">
        <f t="shared" si="112"/>
        <v>0</v>
      </c>
      <c r="AJ50">
        <f t="shared" si="112"/>
        <v>0</v>
      </c>
      <c r="AL50">
        <f t="shared" si="87"/>
        <v>0</v>
      </c>
      <c r="AM50">
        <f t="shared" si="88"/>
        <v>0</v>
      </c>
      <c r="AN50">
        <f t="shared" si="89"/>
        <v>0</v>
      </c>
      <c r="AO50">
        <f t="shared" si="90"/>
        <v>0</v>
      </c>
      <c r="AP50">
        <f t="shared" si="91"/>
        <v>0</v>
      </c>
      <c r="AQ50">
        <f t="shared" si="92"/>
        <v>0</v>
      </c>
      <c r="AR50">
        <f t="shared" si="93"/>
        <v>0</v>
      </c>
      <c r="AS50">
        <f t="shared" si="93"/>
        <v>0</v>
      </c>
      <c r="AT50">
        <f t="shared" si="93"/>
        <v>0</v>
      </c>
      <c r="AU50">
        <f t="shared" si="93"/>
        <v>0</v>
      </c>
      <c r="AV50">
        <f t="shared" si="93"/>
        <v>0</v>
      </c>
      <c r="AW50">
        <f t="shared" si="114"/>
        <v>0</v>
      </c>
      <c r="AX50">
        <f t="shared" si="94"/>
        <v>0</v>
      </c>
      <c r="AY50">
        <f t="shared" si="95"/>
        <v>0</v>
      </c>
      <c r="AZ50">
        <f t="shared" si="96"/>
        <v>0</v>
      </c>
      <c r="BA50">
        <f t="shared" si="97"/>
        <v>0</v>
      </c>
      <c r="BB50">
        <f t="shared" si="98"/>
        <v>0</v>
      </c>
      <c r="BC50">
        <f t="shared" si="99"/>
        <v>0</v>
      </c>
      <c r="BD50">
        <f t="shared" si="100"/>
        <v>0</v>
      </c>
      <c r="BE50">
        <f t="shared" si="101"/>
        <v>0</v>
      </c>
      <c r="BF50">
        <f t="shared" si="102"/>
        <v>0</v>
      </c>
      <c r="BG50">
        <f t="shared" si="103"/>
        <v>0</v>
      </c>
      <c r="BH50">
        <f t="shared" si="104"/>
        <v>0</v>
      </c>
      <c r="BI50">
        <f t="shared" si="105"/>
        <v>0</v>
      </c>
      <c r="BJ50">
        <f t="shared" si="106"/>
        <v>0</v>
      </c>
      <c r="BK50">
        <f t="shared" si="107"/>
        <v>0</v>
      </c>
      <c r="BL50">
        <f t="shared" si="108"/>
        <v>0</v>
      </c>
      <c r="BM50">
        <f t="shared" si="115"/>
        <v>0</v>
      </c>
      <c r="BN50">
        <f t="shared" si="109"/>
        <v>0</v>
      </c>
      <c r="BO50">
        <f t="shared" si="110"/>
        <v>0</v>
      </c>
      <c r="BP50">
        <f t="shared" si="116"/>
        <v>0</v>
      </c>
      <c r="BQ50">
        <f t="shared" si="117"/>
        <v>0</v>
      </c>
    </row>
    <row r="51" spans="4:69" x14ac:dyDescent="0.25">
      <c r="D51" s="1"/>
      <c r="E51" s="109"/>
      <c r="G51">
        <f t="shared" si="71"/>
        <v>9</v>
      </c>
      <c r="H51">
        <f t="shared" si="72"/>
        <v>9</v>
      </c>
      <c r="I51">
        <f t="shared" si="73"/>
        <v>8</v>
      </c>
      <c r="J51">
        <f t="shared" si="74"/>
        <v>8</v>
      </c>
      <c r="K51">
        <f t="shared" si="75"/>
        <v>0</v>
      </c>
      <c r="L51">
        <f t="shared" si="76"/>
        <v>0</v>
      </c>
      <c r="M51">
        <f t="shared" si="77"/>
        <v>0</v>
      </c>
      <c r="N51">
        <f t="shared" si="77"/>
        <v>0</v>
      </c>
      <c r="O51">
        <f t="shared" si="77"/>
        <v>0</v>
      </c>
      <c r="P51">
        <f t="shared" si="77"/>
        <v>0</v>
      </c>
      <c r="Q51">
        <f t="shared" si="77"/>
        <v>0</v>
      </c>
      <c r="R51">
        <f t="shared" si="113"/>
        <v>0</v>
      </c>
      <c r="S51">
        <f t="shared" si="78"/>
        <v>0</v>
      </c>
      <c r="T51">
        <f t="shared" si="79"/>
        <v>0</v>
      </c>
      <c r="U51">
        <f t="shared" si="80"/>
        <v>0</v>
      </c>
      <c r="V51">
        <f t="shared" si="81"/>
        <v>0</v>
      </c>
      <c r="W51">
        <f t="shared" si="82"/>
        <v>0</v>
      </c>
      <c r="X51">
        <f t="shared" si="83"/>
        <v>0</v>
      </c>
      <c r="Y51">
        <f t="shared" si="84"/>
        <v>0</v>
      </c>
      <c r="Z51">
        <f t="shared" si="69"/>
        <v>0</v>
      </c>
      <c r="AA51">
        <f t="shared" si="70"/>
        <v>0</v>
      </c>
      <c r="AB51">
        <f t="shared" si="85"/>
        <v>0</v>
      </c>
      <c r="AC51">
        <f t="shared" si="86"/>
        <v>0</v>
      </c>
      <c r="AD51">
        <f t="shared" si="112"/>
        <v>0</v>
      </c>
      <c r="AE51">
        <f t="shared" si="112"/>
        <v>0</v>
      </c>
      <c r="AF51">
        <f t="shared" si="112"/>
        <v>0</v>
      </c>
      <c r="AG51">
        <f t="shared" si="112"/>
        <v>0</v>
      </c>
      <c r="AH51">
        <f t="shared" si="112"/>
        <v>0</v>
      </c>
      <c r="AI51">
        <f t="shared" si="112"/>
        <v>0</v>
      </c>
      <c r="AJ51">
        <f t="shared" si="112"/>
        <v>0</v>
      </c>
      <c r="AL51">
        <f t="shared" si="87"/>
        <v>0</v>
      </c>
      <c r="AM51">
        <f t="shared" si="88"/>
        <v>0</v>
      </c>
      <c r="AN51">
        <f t="shared" si="89"/>
        <v>0</v>
      </c>
      <c r="AO51">
        <f t="shared" si="90"/>
        <v>0</v>
      </c>
      <c r="AP51">
        <f t="shared" si="91"/>
        <v>0</v>
      </c>
      <c r="AQ51">
        <f t="shared" si="92"/>
        <v>0</v>
      </c>
      <c r="AR51">
        <f t="shared" si="93"/>
        <v>0</v>
      </c>
      <c r="AS51">
        <f t="shared" si="93"/>
        <v>0</v>
      </c>
      <c r="AT51">
        <f t="shared" si="93"/>
        <v>0</v>
      </c>
      <c r="AU51">
        <f t="shared" si="93"/>
        <v>0</v>
      </c>
      <c r="AV51">
        <f t="shared" si="93"/>
        <v>0</v>
      </c>
      <c r="AW51">
        <f t="shared" si="114"/>
        <v>0</v>
      </c>
      <c r="AX51">
        <f t="shared" si="94"/>
        <v>0</v>
      </c>
      <c r="AY51">
        <f t="shared" si="95"/>
        <v>0</v>
      </c>
      <c r="AZ51">
        <f t="shared" si="96"/>
        <v>0</v>
      </c>
      <c r="BA51">
        <f t="shared" si="97"/>
        <v>0</v>
      </c>
      <c r="BB51">
        <f t="shared" si="98"/>
        <v>0</v>
      </c>
      <c r="BC51">
        <f t="shared" si="99"/>
        <v>0</v>
      </c>
      <c r="BD51">
        <f t="shared" si="100"/>
        <v>0</v>
      </c>
      <c r="BE51">
        <f t="shared" si="101"/>
        <v>0</v>
      </c>
      <c r="BF51">
        <f t="shared" si="102"/>
        <v>0</v>
      </c>
      <c r="BG51">
        <f t="shared" si="103"/>
        <v>0</v>
      </c>
      <c r="BH51">
        <f t="shared" si="104"/>
        <v>0</v>
      </c>
      <c r="BI51">
        <f t="shared" si="105"/>
        <v>0</v>
      </c>
      <c r="BJ51">
        <f t="shared" si="106"/>
        <v>0</v>
      </c>
      <c r="BK51">
        <f t="shared" si="107"/>
        <v>0</v>
      </c>
      <c r="BL51">
        <f t="shared" si="108"/>
        <v>0</v>
      </c>
      <c r="BM51">
        <f t="shared" si="115"/>
        <v>0</v>
      </c>
      <c r="BN51">
        <f t="shared" si="109"/>
        <v>0</v>
      </c>
      <c r="BO51">
        <f t="shared" si="110"/>
        <v>0</v>
      </c>
      <c r="BP51">
        <f t="shared" si="116"/>
        <v>0</v>
      </c>
      <c r="BQ51">
        <f t="shared" si="117"/>
        <v>0</v>
      </c>
    </row>
    <row r="52" spans="4:69" x14ac:dyDescent="0.25">
      <c r="D52" s="1"/>
      <c r="E52" s="109"/>
      <c r="G52">
        <f t="shared" si="71"/>
        <v>9</v>
      </c>
      <c r="H52">
        <f t="shared" si="72"/>
        <v>9</v>
      </c>
      <c r="I52">
        <f t="shared" si="73"/>
        <v>8</v>
      </c>
      <c r="J52">
        <f t="shared" si="74"/>
        <v>8</v>
      </c>
      <c r="K52">
        <f t="shared" si="75"/>
        <v>0</v>
      </c>
      <c r="L52">
        <f t="shared" si="76"/>
        <v>0</v>
      </c>
      <c r="M52">
        <f t="shared" si="77"/>
        <v>0</v>
      </c>
      <c r="N52">
        <f t="shared" si="77"/>
        <v>0</v>
      </c>
      <c r="O52">
        <f t="shared" si="77"/>
        <v>0</v>
      </c>
      <c r="P52">
        <f t="shared" si="77"/>
        <v>0</v>
      </c>
      <c r="Q52">
        <f t="shared" si="77"/>
        <v>0</v>
      </c>
      <c r="R52">
        <f t="shared" si="113"/>
        <v>0</v>
      </c>
      <c r="S52">
        <f t="shared" si="78"/>
        <v>0</v>
      </c>
      <c r="T52">
        <f t="shared" si="79"/>
        <v>0</v>
      </c>
      <c r="U52">
        <f t="shared" si="80"/>
        <v>0</v>
      </c>
      <c r="V52">
        <f t="shared" si="81"/>
        <v>0</v>
      </c>
      <c r="W52">
        <f t="shared" si="82"/>
        <v>0</v>
      </c>
      <c r="X52">
        <f t="shared" si="83"/>
        <v>0</v>
      </c>
      <c r="Y52">
        <f t="shared" si="84"/>
        <v>0</v>
      </c>
      <c r="Z52">
        <f t="shared" si="69"/>
        <v>0</v>
      </c>
      <c r="AA52">
        <f t="shared" si="70"/>
        <v>0</v>
      </c>
      <c r="AB52">
        <f t="shared" si="85"/>
        <v>0</v>
      </c>
      <c r="AC52">
        <f t="shared" si="86"/>
        <v>0</v>
      </c>
      <c r="AD52">
        <f t="shared" si="112"/>
        <v>0</v>
      </c>
      <c r="AE52">
        <f t="shared" si="112"/>
        <v>0</v>
      </c>
      <c r="AF52">
        <f t="shared" si="112"/>
        <v>0</v>
      </c>
      <c r="AG52">
        <f t="shared" si="112"/>
        <v>0</v>
      </c>
      <c r="AH52">
        <f t="shared" si="112"/>
        <v>0</v>
      </c>
      <c r="AI52">
        <f t="shared" si="112"/>
        <v>0</v>
      </c>
      <c r="AJ52">
        <f t="shared" si="112"/>
        <v>0</v>
      </c>
      <c r="AL52">
        <f t="shared" si="87"/>
        <v>0</v>
      </c>
      <c r="AM52">
        <f t="shared" si="88"/>
        <v>0</v>
      </c>
      <c r="AN52">
        <f t="shared" si="89"/>
        <v>0</v>
      </c>
      <c r="AO52">
        <f t="shared" si="90"/>
        <v>0</v>
      </c>
      <c r="AP52">
        <f t="shared" si="91"/>
        <v>0</v>
      </c>
      <c r="AQ52">
        <f t="shared" si="92"/>
        <v>0</v>
      </c>
      <c r="AR52">
        <f t="shared" si="93"/>
        <v>0</v>
      </c>
      <c r="AS52">
        <f t="shared" si="93"/>
        <v>0</v>
      </c>
      <c r="AT52">
        <f t="shared" si="93"/>
        <v>0</v>
      </c>
      <c r="AU52">
        <f t="shared" si="93"/>
        <v>0</v>
      </c>
      <c r="AV52">
        <f t="shared" si="93"/>
        <v>0</v>
      </c>
      <c r="AW52">
        <f t="shared" si="114"/>
        <v>0</v>
      </c>
      <c r="AX52">
        <f t="shared" si="94"/>
        <v>0</v>
      </c>
      <c r="AY52">
        <f t="shared" si="95"/>
        <v>0</v>
      </c>
      <c r="AZ52">
        <f t="shared" si="96"/>
        <v>0</v>
      </c>
      <c r="BA52">
        <f t="shared" si="97"/>
        <v>0</v>
      </c>
      <c r="BB52">
        <f t="shared" si="98"/>
        <v>0</v>
      </c>
      <c r="BC52">
        <f t="shared" si="99"/>
        <v>0</v>
      </c>
      <c r="BD52">
        <f t="shared" si="100"/>
        <v>0</v>
      </c>
      <c r="BE52">
        <f t="shared" si="101"/>
        <v>0</v>
      </c>
      <c r="BF52">
        <f t="shared" si="102"/>
        <v>0</v>
      </c>
      <c r="BG52">
        <f t="shared" si="103"/>
        <v>0</v>
      </c>
      <c r="BH52">
        <f t="shared" si="104"/>
        <v>0</v>
      </c>
      <c r="BI52">
        <f t="shared" si="105"/>
        <v>0</v>
      </c>
      <c r="BJ52">
        <f t="shared" si="106"/>
        <v>0</v>
      </c>
      <c r="BK52">
        <f t="shared" si="107"/>
        <v>0</v>
      </c>
      <c r="BL52">
        <f t="shared" si="108"/>
        <v>0</v>
      </c>
      <c r="BM52">
        <f t="shared" si="115"/>
        <v>0</v>
      </c>
      <c r="BN52">
        <f t="shared" si="109"/>
        <v>0</v>
      </c>
      <c r="BO52">
        <f t="shared" si="110"/>
        <v>0</v>
      </c>
      <c r="BP52">
        <f t="shared" si="116"/>
        <v>0</v>
      </c>
      <c r="BQ52">
        <f t="shared" si="117"/>
        <v>0</v>
      </c>
    </row>
    <row r="53" spans="4:69" x14ac:dyDescent="0.25">
      <c r="D53" s="1"/>
      <c r="E53" s="109"/>
      <c r="G53">
        <f t="shared" si="71"/>
        <v>9</v>
      </c>
      <c r="H53">
        <f t="shared" si="72"/>
        <v>9</v>
      </c>
      <c r="I53">
        <f t="shared" si="73"/>
        <v>8</v>
      </c>
      <c r="J53">
        <f t="shared" si="74"/>
        <v>8</v>
      </c>
      <c r="K53">
        <f t="shared" si="75"/>
        <v>0</v>
      </c>
      <c r="L53">
        <f t="shared" si="76"/>
        <v>0</v>
      </c>
      <c r="M53">
        <f t="shared" si="77"/>
        <v>0</v>
      </c>
      <c r="N53">
        <f t="shared" si="77"/>
        <v>0</v>
      </c>
      <c r="O53">
        <f t="shared" si="77"/>
        <v>0</v>
      </c>
      <c r="P53">
        <f t="shared" si="77"/>
        <v>0</v>
      </c>
      <c r="Q53">
        <f t="shared" si="77"/>
        <v>0</v>
      </c>
      <c r="R53">
        <f t="shared" si="113"/>
        <v>0</v>
      </c>
      <c r="S53">
        <f t="shared" si="78"/>
        <v>0</v>
      </c>
      <c r="T53">
        <f t="shared" si="79"/>
        <v>0</v>
      </c>
      <c r="U53">
        <f t="shared" si="80"/>
        <v>0</v>
      </c>
      <c r="V53">
        <f t="shared" si="81"/>
        <v>0</v>
      </c>
      <c r="W53">
        <f t="shared" si="82"/>
        <v>0</v>
      </c>
      <c r="X53">
        <f t="shared" si="83"/>
        <v>0</v>
      </c>
      <c r="Y53">
        <f t="shared" si="84"/>
        <v>0</v>
      </c>
      <c r="Z53">
        <f t="shared" si="69"/>
        <v>0</v>
      </c>
      <c r="AA53">
        <f t="shared" si="70"/>
        <v>0</v>
      </c>
      <c r="AB53">
        <f t="shared" si="85"/>
        <v>0</v>
      </c>
      <c r="AC53">
        <f t="shared" si="86"/>
        <v>0</v>
      </c>
      <c r="AD53">
        <f t="shared" si="112"/>
        <v>0</v>
      </c>
      <c r="AE53">
        <f t="shared" si="112"/>
        <v>0</v>
      </c>
      <c r="AF53">
        <f t="shared" si="112"/>
        <v>0</v>
      </c>
      <c r="AG53">
        <f t="shared" si="112"/>
        <v>0</v>
      </c>
      <c r="AH53">
        <f t="shared" si="112"/>
        <v>0</v>
      </c>
      <c r="AI53">
        <f t="shared" si="112"/>
        <v>0</v>
      </c>
      <c r="AJ53">
        <f t="shared" si="112"/>
        <v>0</v>
      </c>
      <c r="AL53">
        <f t="shared" si="87"/>
        <v>0</v>
      </c>
      <c r="AM53">
        <f t="shared" si="88"/>
        <v>0</v>
      </c>
      <c r="AN53">
        <f t="shared" si="89"/>
        <v>0</v>
      </c>
      <c r="AO53">
        <f t="shared" si="90"/>
        <v>0</v>
      </c>
      <c r="AP53">
        <f t="shared" si="91"/>
        <v>0</v>
      </c>
      <c r="AQ53">
        <f t="shared" si="92"/>
        <v>0</v>
      </c>
      <c r="AR53">
        <f t="shared" si="93"/>
        <v>0</v>
      </c>
      <c r="AS53">
        <f t="shared" si="93"/>
        <v>0</v>
      </c>
      <c r="AT53">
        <f t="shared" si="93"/>
        <v>0</v>
      </c>
      <c r="AU53">
        <f t="shared" si="93"/>
        <v>0</v>
      </c>
      <c r="AV53">
        <f t="shared" si="93"/>
        <v>0</v>
      </c>
      <c r="AW53">
        <f t="shared" si="114"/>
        <v>0</v>
      </c>
      <c r="AX53">
        <f t="shared" si="94"/>
        <v>0</v>
      </c>
      <c r="AY53">
        <f t="shared" si="95"/>
        <v>0</v>
      </c>
      <c r="AZ53">
        <f t="shared" si="96"/>
        <v>0</v>
      </c>
      <c r="BA53">
        <f t="shared" si="97"/>
        <v>0</v>
      </c>
      <c r="BB53">
        <f t="shared" si="98"/>
        <v>0</v>
      </c>
      <c r="BC53">
        <f t="shared" si="99"/>
        <v>0</v>
      </c>
      <c r="BD53">
        <f t="shared" si="100"/>
        <v>0</v>
      </c>
      <c r="BE53">
        <f t="shared" si="101"/>
        <v>0</v>
      </c>
      <c r="BF53">
        <f t="shared" si="102"/>
        <v>0</v>
      </c>
      <c r="BG53">
        <f t="shared" si="103"/>
        <v>0</v>
      </c>
      <c r="BH53">
        <f t="shared" si="104"/>
        <v>0</v>
      </c>
      <c r="BI53">
        <f t="shared" si="105"/>
        <v>0</v>
      </c>
      <c r="BJ53">
        <f t="shared" si="106"/>
        <v>0</v>
      </c>
      <c r="BK53">
        <f t="shared" si="107"/>
        <v>0</v>
      </c>
      <c r="BL53">
        <f t="shared" si="108"/>
        <v>0</v>
      </c>
      <c r="BM53">
        <f t="shared" si="115"/>
        <v>0</v>
      </c>
      <c r="BN53">
        <f t="shared" si="109"/>
        <v>0</v>
      </c>
      <c r="BO53">
        <f t="shared" si="110"/>
        <v>0</v>
      </c>
      <c r="BP53">
        <f t="shared" si="116"/>
        <v>0</v>
      </c>
      <c r="BQ53">
        <f t="shared" si="117"/>
        <v>0</v>
      </c>
    </row>
    <row r="54" spans="4:69" x14ac:dyDescent="0.25">
      <c r="D54" s="1"/>
      <c r="E54" s="109"/>
      <c r="G54">
        <f t="shared" si="71"/>
        <v>9</v>
      </c>
      <c r="H54">
        <f t="shared" si="72"/>
        <v>9</v>
      </c>
      <c r="I54">
        <f t="shared" si="73"/>
        <v>8</v>
      </c>
      <c r="J54">
        <f t="shared" si="74"/>
        <v>8</v>
      </c>
      <c r="K54">
        <f t="shared" si="75"/>
        <v>0</v>
      </c>
      <c r="L54">
        <f t="shared" si="76"/>
        <v>0</v>
      </c>
      <c r="M54">
        <f t="shared" si="77"/>
        <v>0</v>
      </c>
      <c r="N54">
        <f t="shared" si="77"/>
        <v>0</v>
      </c>
      <c r="O54">
        <f t="shared" si="77"/>
        <v>0</v>
      </c>
      <c r="P54">
        <f t="shared" si="77"/>
        <v>0</v>
      </c>
      <c r="Q54">
        <f t="shared" si="77"/>
        <v>0</v>
      </c>
      <c r="R54">
        <f t="shared" si="113"/>
        <v>0</v>
      </c>
      <c r="S54">
        <f t="shared" si="78"/>
        <v>0</v>
      </c>
      <c r="T54">
        <f t="shared" si="79"/>
        <v>0</v>
      </c>
      <c r="U54">
        <f t="shared" si="80"/>
        <v>0</v>
      </c>
      <c r="V54">
        <f t="shared" si="81"/>
        <v>0</v>
      </c>
      <c r="W54">
        <f t="shared" si="82"/>
        <v>0</v>
      </c>
      <c r="X54">
        <f t="shared" si="83"/>
        <v>0</v>
      </c>
      <c r="Y54">
        <f t="shared" si="84"/>
        <v>0</v>
      </c>
      <c r="Z54">
        <f t="shared" si="69"/>
        <v>0</v>
      </c>
      <c r="AA54">
        <f t="shared" si="70"/>
        <v>0</v>
      </c>
      <c r="AB54">
        <f t="shared" si="85"/>
        <v>0</v>
      </c>
      <c r="AC54">
        <f t="shared" si="86"/>
        <v>0</v>
      </c>
      <c r="AD54">
        <f t="shared" si="112"/>
        <v>0</v>
      </c>
      <c r="AE54">
        <f t="shared" si="112"/>
        <v>0</v>
      </c>
      <c r="AF54">
        <f t="shared" si="112"/>
        <v>0</v>
      </c>
      <c r="AG54">
        <f t="shared" si="112"/>
        <v>0</v>
      </c>
      <c r="AH54">
        <f t="shared" si="112"/>
        <v>0</v>
      </c>
      <c r="AI54">
        <f t="shared" si="112"/>
        <v>0</v>
      </c>
      <c r="AJ54">
        <f t="shared" si="112"/>
        <v>0</v>
      </c>
      <c r="AL54">
        <f t="shared" si="87"/>
        <v>0</v>
      </c>
      <c r="AM54">
        <f t="shared" si="88"/>
        <v>0</v>
      </c>
      <c r="AN54">
        <f t="shared" si="89"/>
        <v>0</v>
      </c>
      <c r="AO54">
        <f t="shared" si="90"/>
        <v>0</v>
      </c>
      <c r="AP54">
        <f t="shared" si="91"/>
        <v>0</v>
      </c>
      <c r="AQ54">
        <f t="shared" si="92"/>
        <v>0</v>
      </c>
      <c r="AR54">
        <f t="shared" si="93"/>
        <v>0</v>
      </c>
      <c r="AS54">
        <f t="shared" si="93"/>
        <v>0</v>
      </c>
      <c r="AT54">
        <f t="shared" si="93"/>
        <v>0</v>
      </c>
      <c r="AU54">
        <f t="shared" si="93"/>
        <v>0</v>
      </c>
      <c r="AV54">
        <f t="shared" si="93"/>
        <v>0</v>
      </c>
      <c r="AW54">
        <f t="shared" si="114"/>
        <v>0</v>
      </c>
      <c r="AX54">
        <f t="shared" si="94"/>
        <v>0</v>
      </c>
      <c r="AY54">
        <f t="shared" si="95"/>
        <v>0</v>
      </c>
      <c r="AZ54">
        <f t="shared" si="96"/>
        <v>0</v>
      </c>
      <c r="BA54">
        <f t="shared" si="97"/>
        <v>0</v>
      </c>
      <c r="BB54">
        <f t="shared" si="98"/>
        <v>0</v>
      </c>
      <c r="BC54">
        <f t="shared" si="99"/>
        <v>0</v>
      </c>
      <c r="BD54">
        <f t="shared" si="100"/>
        <v>0</v>
      </c>
      <c r="BE54">
        <f t="shared" si="101"/>
        <v>0</v>
      </c>
      <c r="BF54">
        <f t="shared" si="102"/>
        <v>0</v>
      </c>
      <c r="BG54">
        <f t="shared" si="103"/>
        <v>0</v>
      </c>
      <c r="BH54">
        <f t="shared" si="104"/>
        <v>0</v>
      </c>
      <c r="BI54">
        <f t="shared" si="105"/>
        <v>0</v>
      </c>
      <c r="BJ54">
        <f t="shared" si="106"/>
        <v>0</v>
      </c>
      <c r="BK54">
        <f t="shared" si="107"/>
        <v>0</v>
      </c>
      <c r="BL54">
        <f t="shared" si="108"/>
        <v>0</v>
      </c>
      <c r="BM54">
        <f t="shared" si="115"/>
        <v>0</v>
      </c>
      <c r="BN54">
        <f t="shared" si="109"/>
        <v>0</v>
      </c>
      <c r="BO54">
        <f t="shared" si="110"/>
        <v>0</v>
      </c>
      <c r="BP54">
        <f t="shared" si="116"/>
        <v>0</v>
      </c>
      <c r="BQ54">
        <f t="shared" si="117"/>
        <v>0</v>
      </c>
    </row>
    <row r="55" spans="4:69" x14ac:dyDescent="0.25">
      <c r="D55" s="1"/>
      <c r="E55" s="109"/>
      <c r="G55">
        <f t="shared" si="71"/>
        <v>9</v>
      </c>
      <c r="H55">
        <f t="shared" si="72"/>
        <v>9</v>
      </c>
      <c r="I55">
        <f t="shared" si="73"/>
        <v>8</v>
      </c>
      <c r="J55">
        <f t="shared" si="74"/>
        <v>8</v>
      </c>
      <c r="K55">
        <f t="shared" si="75"/>
        <v>0</v>
      </c>
      <c r="L55">
        <f t="shared" si="76"/>
        <v>0</v>
      </c>
      <c r="M55">
        <f t="shared" si="77"/>
        <v>0</v>
      </c>
      <c r="N55">
        <f t="shared" si="77"/>
        <v>0</v>
      </c>
      <c r="O55">
        <f t="shared" si="77"/>
        <v>0</v>
      </c>
      <c r="P55">
        <f t="shared" si="77"/>
        <v>0</v>
      </c>
      <c r="Q55">
        <f t="shared" si="77"/>
        <v>0</v>
      </c>
      <c r="R55">
        <f t="shared" si="113"/>
        <v>0</v>
      </c>
      <c r="S55">
        <f t="shared" si="78"/>
        <v>0</v>
      </c>
      <c r="T55">
        <f t="shared" si="79"/>
        <v>0</v>
      </c>
      <c r="U55">
        <f t="shared" si="80"/>
        <v>0</v>
      </c>
      <c r="V55">
        <f t="shared" si="81"/>
        <v>0</v>
      </c>
      <c r="W55">
        <f t="shared" si="82"/>
        <v>0</v>
      </c>
      <c r="X55">
        <f t="shared" si="83"/>
        <v>0</v>
      </c>
      <c r="Y55">
        <f t="shared" si="84"/>
        <v>0</v>
      </c>
      <c r="Z55">
        <f t="shared" si="69"/>
        <v>0</v>
      </c>
      <c r="AA55">
        <f t="shared" si="70"/>
        <v>0</v>
      </c>
      <c r="AB55">
        <f t="shared" si="85"/>
        <v>0</v>
      </c>
      <c r="AC55">
        <f t="shared" si="86"/>
        <v>0</v>
      </c>
      <c r="AD55">
        <f t="shared" si="112"/>
        <v>0</v>
      </c>
      <c r="AE55">
        <f t="shared" si="112"/>
        <v>0</v>
      </c>
      <c r="AF55">
        <f t="shared" si="112"/>
        <v>0</v>
      </c>
      <c r="AG55">
        <f t="shared" si="112"/>
        <v>0</v>
      </c>
      <c r="AH55">
        <f t="shared" si="112"/>
        <v>0</v>
      </c>
      <c r="AI55">
        <f t="shared" si="112"/>
        <v>0</v>
      </c>
      <c r="AJ55">
        <f t="shared" si="112"/>
        <v>0</v>
      </c>
      <c r="AL55">
        <f t="shared" si="87"/>
        <v>0</v>
      </c>
      <c r="AM55">
        <f t="shared" si="88"/>
        <v>0</v>
      </c>
      <c r="AN55">
        <f t="shared" si="89"/>
        <v>0</v>
      </c>
      <c r="AO55">
        <f t="shared" si="90"/>
        <v>0</v>
      </c>
      <c r="AP55">
        <f t="shared" si="91"/>
        <v>0</v>
      </c>
      <c r="AQ55">
        <f t="shared" si="92"/>
        <v>0</v>
      </c>
      <c r="AR55">
        <f t="shared" si="93"/>
        <v>0</v>
      </c>
      <c r="AS55">
        <f t="shared" si="93"/>
        <v>0</v>
      </c>
      <c r="AT55">
        <f t="shared" si="93"/>
        <v>0</v>
      </c>
      <c r="AU55">
        <f t="shared" si="93"/>
        <v>0</v>
      </c>
      <c r="AV55">
        <f t="shared" si="93"/>
        <v>0</v>
      </c>
      <c r="AW55">
        <f t="shared" si="114"/>
        <v>0</v>
      </c>
      <c r="AX55">
        <f t="shared" si="94"/>
        <v>0</v>
      </c>
      <c r="AY55">
        <f t="shared" si="95"/>
        <v>0</v>
      </c>
      <c r="AZ55">
        <f t="shared" si="96"/>
        <v>0</v>
      </c>
      <c r="BA55">
        <f t="shared" si="97"/>
        <v>0</v>
      </c>
      <c r="BB55">
        <f t="shared" si="98"/>
        <v>0</v>
      </c>
      <c r="BC55">
        <f t="shared" si="99"/>
        <v>0</v>
      </c>
      <c r="BD55">
        <f t="shared" si="100"/>
        <v>0</v>
      </c>
      <c r="BE55">
        <f t="shared" si="101"/>
        <v>0</v>
      </c>
      <c r="BF55">
        <f t="shared" si="102"/>
        <v>0</v>
      </c>
      <c r="BG55">
        <f t="shared" si="103"/>
        <v>0</v>
      </c>
      <c r="BH55">
        <f t="shared" si="104"/>
        <v>0</v>
      </c>
      <c r="BI55">
        <f t="shared" si="105"/>
        <v>0</v>
      </c>
      <c r="BJ55">
        <f t="shared" si="106"/>
        <v>0</v>
      </c>
      <c r="BK55">
        <f t="shared" si="107"/>
        <v>0</v>
      </c>
      <c r="BL55">
        <f t="shared" si="108"/>
        <v>0</v>
      </c>
      <c r="BM55">
        <f t="shared" si="115"/>
        <v>0</v>
      </c>
      <c r="BN55">
        <f t="shared" si="109"/>
        <v>0</v>
      </c>
      <c r="BO55">
        <f t="shared" si="110"/>
        <v>0</v>
      </c>
      <c r="BP55">
        <f t="shared" si="116"/>
        <v>0</v>
      </c>
      <c r="BQ55">
        <f t="shared" si="117"/>
        <v>0</v>
      </c>
    </row>
    <row r="56" spans="4:69" x14ac:dyDescent="0.25">
      <c r="D56" s="1"/>
      <c r="E56" s="109"/>
      <c r="G56">
        <f t="shared" si="71"/>
        <v>9</v>
      </c>
      <c r="H56">
        <f t="shared" si="72"/>
        <v>9</v>
      </c>
      <c r="I56">
        <f t="shared" si="73"/>
        <v>8</v>
      </c>
      <c r="J56">
        <f t="shared" si="74"/>
        <v>8</v>
      </c>
      <c r="K56">
        <f t="shared" si="75"/>
        <v>0</v>
      </c>
      <c r="L56">
        <f t="shared" si="76"/>
        <v>0</v>
      </c>
      <c r="M56">
        <f t="shared" si="77"/>
        <v>0</v>
      </c>
      <c r="N56">
        <f t="shared" si="77"/>
        <v>0</v>
      </c>
      <c r="O56">
        <f t="shared" si="77"/>
        <v>0</v>
      </c>
      <c r="P56">
        <f t="shared" si="77"/>
        <v>0</v>
      </c>
      <c r="Q56">
        <f t="shared" si="77"/>
        <v>0</v>
      </c>
      <c r="R56">
        <f t="shared" si="113"/>
        <v>0</v>
      </c>
      <c r="S56">
        <f t="shared" si="78"/>
        <v>0</v>
      </c>
      <c r="T56">
        <f t="shared" si="79"/>
        <v>0</v>
      </c>
      <c r="U56">
        <f t="shared" si="80"/>
        <v>0</v>
      </c>
      <c r="V56">
        <f t="shared" si="81"/>
        <v>0</v>
      </c>
      <c r="W56">
        <f t="shared" si="82"/>
        <v>0</v>
      </c>
      <c r="X56">
        <f t="shared" si="83"/>
        <v>0</v>
      </c>
      <c r="Y56">
        <f t="shared" si="84"/>
        <v>0</v>
      </c>
      <c r="Z56">
        <f t="shared" si="69"/>
        <v>0</v>
      </c>
      <c r="AA56">
        <f t="shared" si="70"/>
        <v>0</v>
      </c>
      <c r="AB56">
        <f t="shared" si="85"/>
        <v>0</v>
      </c>
      <c r="AC56">
        <f t="shared" si="86"/>
        <v>0</v>
      </c>
      <c r="AD56">
        <f t="shared" si="112"/>
        <v>0</v>
      </c>
      <c r="AE56">
        <f t="shared" si="112"/>
        <v>0</v>
      </c>
      <c r="AF56">
        <f t="shared" si="112"/>
        <v>0</v>
      </c>
      <c r="AG56">
        <f t="shared" si="112"/>
        <v>0</v>
      </c>
      <c r="AH56">
        <f t="shared" si="112"/>
        <v>0</v>
      </c>
      <c r="AI56">
        <f t="shared" si="112"/>
        <v>0</v>
      </c>
      <c r="AJ56">
        <f t="shared" si="112"/>
        <v>0</v>
      </c>
      <c r="AL56">
        <f t="shared" si="87"/>
        <v>0</v>
      </c>
      <c r="AM56">
        <f t="shared" si="88"/>
        <v>0</v>
      </c>
      <c r="AN56">
        <f t="shared" si="89"/>
        <v>0</v>
      </c>
      <c r="AO56">
        <f t="shared" si="90"/>
        <v>0</v>
      </c>
      <c r="AP56">
        <f t="shared" si="91"/>
        <v>0</v>
      </c>
      <c r="AQ56">
        <f t="shared" si="92"/>
        <v>0</v>
      </c>
      <c r="AR56">
        <f t="shared" si="93"/>
        <v>0</v>
      </c>
      <c r="AS56">
        <f t="shared" si="93"/>
        <v>0</v>
      </c>
      <c r="AT56">
        <f t="shared" si="93"/>
        <v>0</v>
      </c>
      <c r="AU56">
        <f t="shared" si="93"/>
        <v>0</v>
      </c>
      <c r="AV56">
        <f t="shared" si="93"/>
        <v>0</v>
      </c>
      <c r="AW56">
        <f t="shared" si="114"/>
        <v>0</v>
      </c>
      <c r="AX56">
        <f t="shared" si="94"/>
        <v>0</v>
      </c>
      <c r="AY56">
        <f t="shared" si="95"/>
        <v>0</v>
      </c>
      <c r="AZ56">
        <f t="shared" si="96"/>
        <v>0</v>
      </c>
      <c r="BA56">
        <f t="shared" si="97"/>
        <v>0</v>
      </c>
      <c r="BB56">
        <f t="shared" si="98"/>
        <v>0</v>
      </c>
      <c r="BC56">
        <f t="shared" si="99"/>
        <v>0</v>
      </c>
      <c r="BD56">
        <f t="shared" si="100"/>
        <v>0</v>
      </c>
      <c r="BE56">
        <f t="shared" si="101"/>
        <v>0</v>
      </c>
      <c r="BF56">
        <f t="shared" si="102"/>
        <v>0</v>
      </c>
      <c r="BG56">
        <f t="shared" si="103"/>
        <v>0</v>
      </c>
      <c r="BH56">
        <f t="shared" si="104"/>
        <v>0</v>
      </c>
      <c r="BI56">
        <f t="shared" si="105"/>
        <v>0</v>
      </c>
      <c r="BJ56">
        <f t="shared" si="106"/>
        <v>0</v>
      </c>
      <c r="BK56">
        <f t="shared" si="107"/>
        <v>0</v>
      </c>
      <c r="BL56">
        <f t="shared" si="108"/>
        <v>0</v>
      </c>
      <c r="BM56">
        <f t="shared" si="115"/>
        <v>0</v>
      </c>
      <c r="BN56">
        <f t="shared" si="109"/>
        <v>0</v>
      </c>
      <c r="BO56">
        <f t="shared" si="110"/>
        <v>0</v>
      </c>
      <c r="BP56">
        <f t="shared" si="116"/>
        <v>0</v>
      </c>
      <c r="BQ56">
        <f t="shared" si="117"/>
        <v>0</v>
      </c>
    </row>
    <row r="57" spans="4:69" x14ac:dyDescent="0.25">
      <c r="D57" s="1"/>
      <c r="E57" s="109"/>
      <c r="G57">
        <f t="shared" si="71"/>
        <v>9</v>
      </c>
      <c r="H57">
        <f t="shared" si="72"/>
        <v>9</v>
      </c>
      <c r="I57">
        <f t="shared" si="73"/>
        <v>8</v>
      </c>
      <c r="J57">
        <f t="shared" si="74"/>
        <v>8</v>
      </c>
      <c r="K57">
        <f t="shared" si="75"/>
        <v>0</v>
      </c>
      <c r="L57">
        <f t="shared" si="76"/>
        <v>0</v>
      </c>
      <c r="M57">
        <f t="shared" si="77"/>
        <v>0</v>
      </c>
      <c r="N57">
        <f t="shared" si="77"/>
        <v>0</v>
      </c>
      <c r="O57">
        <f t="shared" si="77"/>
        <v>0</v>
      </c>
      <c r="P57">
        <f t="shared" si="77"/>
        <v>0</v>
      </c>
      <c r="Q57">
        <f t="shared" si="77"/>
        <v>0</v>
      </c>
      <c r="R57">
        <f t="shared" si="113"/>
        <v>0</v>
      </c>
      <c r="S57">
        <f t="shared" si="78"/>
        <v>0</v>
      </c>
      <c r="T57">
        <f t="shared" si="79"/>
        <v>0</v>
      </c>
      <c r="U57">
        <f t="shared" si="80"/>
        <v>0</v>
      </c>
      <c r="V57">
        <f t="shared" si="81"/>
        <v>0</v>
      </c>
      <c r="W57">
        <f t="shared" si="82"/>
        <v>0</v>
      </c>
      <c r="X57">
        <f t="shared" si="83"/>
        <v>0</v>
      </c>
      <c r="Y57">
        <f t="shared" si="84"/>
        <v>0</v>
      </c>
      <c r="Z57">
        <f t="shared" si="69"/>
        <v>0</v>
      </c>
      <c r="AA57">
        <f t="shared" si="70"/>
        <v>0</v>
      </c>
      <c r="AB57">
        <f t="shared" si="85"/>
        <v>0</v>
      </c>
      <c r="AC57">
        <f t="shared" si="86"/>
        <v>0</v>
      </c>
      <c r="AD57">
        <f t="shared" si="112"/>
        <v>0</v>
      </c>
      <c r="AE57">
        <f t="shared" si="112"/>
        <v>0</v>
      </c>
      <c r="AF57">
        <f t="shared" si="112"/>
        <v>0</v>
      </c>
      <c r="AG57">
        <f t="shared" si="112"/>
        <v>0</v>
      </c>
      <c r="AH57">
        <f t="shared" si="112"/>
        <v>0</v>
      </c>
      <c r="AI57">
        <f t="shared" si="112"/>
        <v>0</v>
      </c>
      <c r="AJ57">
        <f t="shared" si="112"/>
        <v>0</v>
      </c>
      <c r="AL57">
        <f t="shared" si="87"/>
        <v>0</v>
      </c>
      <c r="AM57">
        <f t="shared" si="88"/>
        <v>0</v>
      </c>
      <c r="AN57">
        <f t="shared" si="89"/>
        <v>0</v>
      </c>
      <c r="AO57">
        <f t="shared" si="90"/>
        <v>0</v>
      </c>
      <c r="AP57">
        <f t="shared" si="91"/>
        <v>0</v>
      </c>
      <c r="AQ57">
        <f t="shared" si="92"/>
        <v>0</v>
      </c>
      <c r="AR57">
        <f t="shared" si="93"/>
        <v>0</v>
      </c>
      <c r="AS57">
        <f t="shared" si="93"/>
        <v>0</v>
      </c>
      <c r="AT57">
        <f t="shared" si="93"/>
        <v>0</v>
      </c>
      <c r="AU57">
        <f t="shared" si="93"/>
        <v>0</v>
      </c>
      <c r="AV57">
        <f t="shared" si="93"/>
        <v>0</v>
      </c>
      <c r="AW57">
        <f t="shared" si="114"/>
        <v>0</v>
      </c>
      <c r="AX57">
        <f t="shared" si="94"/>
        <v>0</v>
      </c>
      <c r="AY57">
        <f t="shared" si="95"/>
        <v>0</v>
      </c>
      <c r="AZ57">
        <f t="shared" si="96"/>
        <v>0</v>
      </c>
      <c r="BA57">
        <f t="shared" si="97"/>
        <v>0</v>
      </c>
      <c r="BB57">
        <f t="shared" si="98"/>
        <v>0</v>
      </c>
      <c r="BC57">
        <f t="shared" si="99"/>
        <v>0</v>
      </c>
      <c r="BD57">
        <f t="shared" si="100"/>
        <v>0</v>
      </c>
      <c r="BE57">
        <f t="shared" si="101"/>
        <v>0</v>
      </c>
      <c r="BF57">
        <f t="shared" si="102"/>
        <v>0</v>
      </c>
      <c r="BG57">
        <f t="shared" si="103"/>
        <v>0</v>
      </c>
      <c r="BH57">
        <f t="shared" si="104"/>
        <v>0</v>
      </c>
      <c r="BI57">
        <f t="shared" si="105"/>
        <v>0</v>
      </c>
      <c r="BJ57">
        <f t="shared" si="106"/>
        <v>0</v>
      </c>
      <c r="BK57">
        <f t="shared" si="107"/>
        <v>0</v>
      </c>
      <c r="BL57">
        <f t="shared" si="108"/>
        <v>0</v>
      </c>
      <c r="BM57">
        <f t="shared" si="115"/>
        <v>0</v>
      </c>
      <c r="BN57">
        <f t="shared" si="109"/>
        <v>0</v>
      </c>
      <c r="BO57">
        <f t="shared" si="110"/>
        <v>0</v>
      </c>
      <c r="BP57">
        <f t="shared" si="116"/>
        <v>0</v>
      </c>
      <c r="BQ57">
        <f t="shared" si="117"/>
        <v>0</v>
      </c>
    </row>
    <row r="58" spans="4:69" x14ac:dyDescent="0.25">
      <c r="D58" s="142"/>
      <c r="E58" s="109"/>
      <c r="G58">
        <f t="shared" si="71"/>
        <v>9</v>
      </c>
      <c r="H58">
        <f t="shared" si="72"/>
        <v>9</v>
      </c>
      <c r="I58">
        <f t="shared" si="73"/>
        <v>8</v>
      </c>
      <c r="J58">
        <f t="shared" si="74"/>
        <v>8</v>
      </c>
      <c r="K58">
        <f t="shared" si="75"/>
        <v>0</v>
      </c>
      <c r="L58">
        <f t="shared" si="76"/>
        <v>0</v>
      </c>
      <c r="M58">
        <f t="shared" si="77"/>
        <v>0</v>
      </c>
      <c r="N58">
        <f t="shared" si="77"/>
        <v>0</v>
      </c>
      <c r="O58">
        <f t="shared" si="77"/>
        <v>0</v>
      </c>
      <c r="P58">
        <f t="shared" si="77"/>
        <v>0</v>
      </c>
      <c r="Q58">
        <f t="shared" si="77"/>
        <v>0</v>
      </c>
      <c r="R58">
        <f t="shared" si="113"/>
        <v>0</v>
      </c>
      <c r="S58">
        <f t="shared" si="78"/>
        <v>0</v>
      </c>
      <c r="T58">
        <f t="shared" si="79"/>
        <v>0</v>
      </c>
      <c r="U58">
        <f t="shared" si="80"/>
        <v>0</v>
      </c>
      <c r="V58">
        <f t="shared" si="81"/>
        <v>0</v>
      </c>
      <c r="W58">
        <f t="shared" si="82"/>
        <v>0</v>
      </c>
      <c r="X58">
        <f t="shared" si="83"/>
        <v>0</v>
      </c>
      <c r="Y58">
        <f t="shared" si="84"/>
        <v>0</v>
      </c>
      <c r="Z58">
        <f t="shared" si="69"/>
        <v>0</v>
      </c>
      <c r="AA58">
        <f t="shared" si="70"/>
        <v>0</v>
      </c>
      <c r="AB58">
        <f t="shared" si="85"/>
        <v>0</v>
      </c>
      <c r="AC58">
        <f t="shared" si="86"/>
        <v>0</v>
      </c>
      <c r="AD58">
        <f t="shared" si="112"/>
        <v>0</v>
      </c>
      <c r="AE58">
        <f t="shared" si="112"/>
        <v>0</v>
      </c>
      <c r="AF58">
        <f t="shared" si="112"/>
        <v>0</v>
      </c>
      <c r="AG58">
        <f t="shared" si="112"/>
        <v>0</v>
      </c>
      <c r="AH58">
        <f t="shared" si="112"/>
        <v>0</v>
      </c>
      <c r="AI58">
        <f t="shared" si="112"/>
        <v>0</v>
      </c>
      <c r="AJ58">
        <f t="shared" si="112"/>
        <v>0</v>
      </c>
      <c r="AL58">
        <f t="shared" si="87"/>
        <v>0</v>
      </c>
      <c r="AM58">
        <f t="shared" si="88"/>
        <v>0</v>
      </c>
      <c r="AN58">
        <f t="shared" si="89"/>
        <v>0</v>
      </c>
      <c r="AO58">
        <f t="shared" si="90"/>
        <v>0</v>
      </c>
      <c r="AP58">
        <f t="shared" si="91"/>
        <v>0</v>
      </c>
      <c r="AQ58">
        <f t="shared" si="92"/>
        <v>0</v>
      </c>
      <c r="AR58">
        <f t="shared" si="93"/>
        <v>0</v>
      </c>
      <c r="AS58">
        <f t="shared" si="93"/>
        <v>0</v>
      </c>
      <c r="AT58">
        <f t="shared" si="93"/>
        <v>0</v>
      </c>
      <c r="AU58">
        <f t="shared" si="93"/>
        <v>0</v>
      </c>
      <c r="AV58">
        <f t="shared" si="93"/>
        <v>0</v>
      </c>
      <c r="AW58">
        <f t="shared" si="114"/>
        <v>0</v>
      </c>
      <c r="AX58">
        <f t="shared" si="94"/>
        <v>0</v>
      </c>
      <c r="AY58">
        <f t="shared" si="95"/>
        <v>0</v>
      </c>
      <c r="AZ58">
        <f t="shared" si="96"/>
        <v>0</v>
      </c>
      <c r="BA58">
        <f t="shared" si="97"/>
        <v>0</v>
      </c>
      <c r="BB58">
        <f t="shared" si="98"/>
        <v>0</v>
      </c>
      <c r="BC58">
        <f t="shared" si="99"/>
        <v>0</v>
      </c>
      <c r="BD58">
        <f t="shared" si="100"/>
        <v>0</v>
      </c>
      <c r="BE58">
        <f t="shared" si="101"/>
        <v>0</v>
      </c>
      <c r="BF58">
        <f t="shared" si="102"/>
        <v>0</v>
      </c>
      <c r="BG58">
        <f t="shared" si="103"/>
        <v>0</v>
      </c>
      <c r="BH58">
        <f t="shared" si="104"/>
        <v>0</v>
      </c>
      <c r="BI58">
        <f t="shared" si="105"/>
        <v>0</v>
      </c>
      <c r="BJ58">
        <f t="shared" si="106"/>
        <v>0</v>
      </c>
      <c r="BK58">
        <f t="shared" si="107"/>
        <v>0</v>
      </c>
      <c r="BL58">
        <f t="shared" si="108"/>
        <v>0</v>
      </c>
      <c r="BM58">
        <f t="shared" si="115"/>
        <v>0</v>
      </c>
      <c r="BN58">
        <f t="shared" si="109"/>
        <v>0</v>
      </c>
      <c r="BO58">
        <f t="shared" si="110"/>
        <v>0</v>
      </c>
      <c r="BP58">
        <f t="shared" si="116"/>
        <v>0</v>
      </c>
      <c r="BQ58">
        <f t="shared" si="117"/>
        <v>0</v>
      </c>
    </row>
    <row r="59" spans="4:69" x14ac:dyDescent="0.25">
      <c r="D59" s="142"/>
      <c r="E59" s="109"/>
      <c r="G59">
        <f t="shared" si="71"/>
        <v>9</v>
      </c>
      <c r="H59">
        <f t="shared" si="72"/>
        <v>9</v>
      </c>
      <c r="I59">
        <f t="shared" si="73"/>
        <v>8</v>
      </c>
      <c r="J59">
        <f t="shared" si="74"/>
        <v>8</v>
      </c>
      <c r="K59">
        <f t="shared" si="75"/>
        <v>0</v>
      </c>
      <c r="L59">
        <f t="shared" si="76"/>
        <v>0</v>
      </c>
      <c r="M59">
        <f t="shared" si="77"/>
        <v>0</v>
      </c>
      <c r="N59">
        <f t="shared" si="77"/>
        <v>0</v>
      </c>
      <c r="O59">
        <f t="shared" si="77"/>
        <v>0</v>
      </c>
      <c r="P59">
        <f t="shared" si="77"/>
        <v>0</v>
      </c>
      <c r="Q59">
        <f t="shared" si="77"/>
        <v>0</v>
      </c>
      <c r="R59">
        <f t="shared" si="113"/>
        <v>0</v>
      </c>
      <c r="S59">
        <f t="shared" si="78"/>
        <v>0</v>
      </c>
      <c r="T59">
        <f t="shared" si="79"/>
        <v>0</v>
      </c>
      <c r="U59">
        <f t="shared" si="80"/>
        <v>0</v>
      </c>
      <c r="V59">
        <f t="shared" si="81"/>
        <v>0</v>
      </c>
      <c r="W59">
        <f t="shared" si="82"/>
        <v>0</v>
      </c>
      <c r="X59">
        <f t="shared" si="83"/>
        <v>0</v>
      </c>
      <c r="Y59">
        <f t="shared" si="84"/>
        <v>0</v>
      </c>
      <c r="Z59">
        <f t="shared" si="69"/>
        <v>0</v>
      </c>
      <c r="AA59">
        <f t="shared" si="70"/>
        <v>0</v>
      </c>
      <c r="AB59">
        <f t="shared" si="85"/>
        <v>0</v>
      </c>
      <c r="AC59">
        <f t="shared" si="86"/>
        <v>0</v>
      </c>
      <c r="AD59">
        <f t="shared" si="112"/>
        <v>0</v>
      </c>
      <c r="AE59">
        <f t="shared" si="112"/>
        <v>0</v>
      </c>
      <c r="AF59">
        <f t="shared" si="112"/>
        <v>0</v>
      </c>
      <c r="AG59">
        <f t="shared" si="112"/>
        <v>0</v>
      </c>
      <c r="AH59">
        <f t="shared" si="112"/>
        <v>0</v>
      </c>
      <c r="AI59">
        <f t="shared" si="112"/>
        <v>0</v>
      </c>
      <c r="AJ59">
        <f t="shared" si="112"/>
        <v>0</v>
      </c>
      <c r="AL59">
        <f t="shared" si="87"/>
        <v>0</v>
      </c>
      <c r="AM59">
        <f t="shared" si="88"/>
        <v>0</v>
      </c>
      <c r="AN59">
        <f t="shared" si="89"/>
        <v>0</v>
      </c>
      <c r="AO59">
        <f t="shared" si="90"/>
        <v>0</v>
      </c>
      <c r="AP59">
        <f t="shared" si="91"/>
        <v>0</v>
      </c>
      <c r="AQ59">
        <f t="shared" si="92"/>
        <v>0</v>
      </c>
      <c r="AR59">
        <f t="shared" si="93"/>
        <v>0</v>
      </c>
      <c r="AS59">
        <f t="shared" si="93"/>
        <v>0</v>
      </c>
      <c r="AT59">
        <f t="shared" si="93"/>
        <v>0</v>
      </c>
      <c r="AU59">
        <f t="shared" si="93"/>
        <v>0</v>
      </c>
      <c r="AV59">
        <f t="shared" si="93"/>
        <v>0</v>
      </c>
      <c r="AW59">
        <f t="shared" si="114"/>
        <v>0</v>
      </c>
      <c r="AX59">
        <f t="shared" si="94"/>
        <v>0</v>
      </c>
      <c r="AY59">
        <f t="shared" si="95"/>
        <v>0</v>
      </c>
      <c r="AZ59">
        <f t="shared" si="96"/>
        <v>0</v>
      </c>
      <c r="BA59">
        <f t="shared" si="97"/>
        <v>0</v>
      </c>
      <c r="BB59">
        <f t="shared" si="98"/>
        <v>0</v>
      </c>
      <c r="BC59">
        <f t="shared" si="99"/>
        <v>0</v>
      </c>
      <c r="BD59">
        <f t="shared" si="100"/>
        <v>0</v>
      </c>
      <c r="BE59">
        <f t="shared" si="101"/>
        <v>0</v>
      </c>
      <c r="BF59">
        <f t="shared" si="102"/>
        <v>0</v>
      </c>
      <c r="BG59">
        <f t="shared" si="103"/>
        <v>0</v>
      </c>
      <c r="BH59">
        <f t="shared" si="104"/>
        <v>0</v>
      </c>
      <c r="BI59">
        <f t="shared" si="105"/>
        <v>0</v>
      </c>
      <c r="BJ59">
        <f t="shared" si="106"/>
        <v>0</v>
      </c>
      <c r="BK59">
        <f t="shared" si="107"/>
        <v>0</v>
      </c>
      <c r="BL59">
        <f t="shared" si="108"/>
        <v>0</v>
      </c>
      <c r="BM59">
        <f t="shared" si="115"/>
        <v>0</v>
      </c>
      <c r="BN59">
        <f t="shared" si="109"/>
        <v>0</v>
      </c>
      <c r="BO59">
        <f t="shared" si="110"/>
        <v>0</v>
      </c>
      <c r="BP59">
        <f t="shared" si="116"/>
        <v>0</v>
      </c>
      <c r="BQ59">
        <f t="shared" si="117"/>
        <v>0</v>
      </c>
    </row>
    <row r="60" spans="4:69" x14ac:dyDescent="0.25">
      <c r="D60" s="1"/>
      <c r="E60" s="109"/>
      <c r="G60">
        <f t="shared" si="71"/>
        <v>9</v>
      </c>
      <c r="H60">
        <f t="shared" si="72"/>
        <v>9</v>
      </c>
      <c r="I60">
        <f t="shared" si="73"/>
        <v>8</v>
      </c>
      <c r="J60">
        <f t="shared" si="74"/>
        <v>8</v>
      </c>
      <c r="K60">
        <f t="shared" si="75"/>
        <v>0</v>
      </c>
      <c r="L60">
        <f t="shared" si="76"/>
        <v>0</v>
      </c>
      <c r="M60">
        <f t="shared" si="77"/>
        <v>0</v>
      </c>
      <c r="N60">
        <f t="shared" si="77"/>
        <v>0</v>
      </c>
      <c r="O60">
        <f t="shared" si="77"/>
        <v>0</v>
      </c>
      <c r="P60">
        <f t="shared" si="77"/>
        <v>0</v>
      </c>
      <c r="Q60">
        <f t="shared" si="77"/>
        <v>0</v>
      </c>
      <c r="R60">
        <f t="shared" si="113"/>
        <v>0</v>
      </c>
      <c r="S60">
        <f t="shared" si="78"/>
        <v>0</v>
      </c>
      <c r="T60">
        <f t="shared" si="79"/>
        <v>0</v>
      </c>
      <c r="U60">
        <f t="shared" si="80"/>
        <v>0</v>
      </c>
      <c r="V60">
        <f t="shared" si="81"/>
        <v>0</v>
      </c>
      <c r="W60">
        <f t="shared" si="82"/>
        <v>0</v>
      </c>
      <c r="X60">
        <f t="shared" si="83"/>
        <v>0</v>
      </c>
      <c r="Y60">
        <f t="shared" si="84"/>
        <v>0</v>
      </c>
      <c r="Z60">
        <f t="shared" si="69"/>
        <v>0</v>
      </c>
      <c r="AA60">
        <f t="shared" si="70"/>
        <v>0</v>
      </c>
      <c r="AB60">
        <f t="shared" si="85"/>
        <v>0</v>
      </c>
      <c r="AC60">
        <f t="shared" si="86"/>
        <v>0</v>
      </c>
      <c r="AD60">
        <f t="shared" si="112"/>
        <v>0</v>
      </c>
      <c r="AE60">
        <f t="shared" si="112"/>
        <v>0</v>
      </c>
      <c r="AF60">
        <f t="shared" si="112"/>
        <v>0</v>
      </c>
      <c r="AG60">
        <f t="shared" si="112"/>
        <v>0</v>
      </c>
      <c r="AH60">
        <f t="shared" si="112"/>
        <v>0</v>
      </c>
      <c r="AI60">
        <f t="shared" si="112"/>
        <v>0</v>
      </c>
      <c r="AJ60">
        <f t="shared" si="112"/>
        <v>0</v>
      </c>
      <c r="AL60">
        <f t="shared" si="87"/>
        <v>0</v>
      </c>
      <c r="AM60">
        <f t="shared" si="88"/>
        <v>0</v>
      </c>
      <c r="AN60">
        <f t="shared" si="89"/>
        <v>0</v>
      </c>
      <c r="AO60">
        <f t="shared" si="90"/>
        <v>0</v>
      </c>
      <c r="AP60">
        <f t="shared" si="91"/>
        <v>0</v>
      </c>
      <c r="AQ60">
        <f t="shared" si="92"/>
        <v>0</v>
      </c>
      <c r="AR60">
        <f t="shared" si="93"/>
        <v>0</v>
      </c>
      <c r="AS60">
        <f t="shared" si="93"/>
        <v>0</v>
      </c>
      <c r="AT60">
        <f t="shared" si="93"/>
        <v>0</v>
      </c>
      <c r="AU60">
        <f t="shared" si="93"/>
        <v>0</v>
      </c>
      <c r="AV60">
        <f t="shared" si="93"/>
        <v>0</v>
      </c>
      <c r="AW60">
        <f t="shared" si="114"/>
        <v>0</v>
      </c>
      <c r="AX60">
        <f t="shared" si="94"/>
        <v>0</v>
      </c>
      <c r="AY60">
        <f t="shared" si="95"/>
        <v>0</v>
      </c>
      <c r="AZ60">
        <f t="shared" si="96"/>
        <v>0</v>
      </c>
      <c r="BA60">
        <f t="shared" si="97"/>
        <v>0</v>
      </c>
      <c r="BB60">
        <f t="shared" si="98"/>
        <v>0</v>
      </c>
      <c r="BC60">
        <f t="shared" si="99"/>
        <v>0</v>
      </c>
      <c r="BD60">
        <f t="shared" si="100"/>
        <v>0</v>
      </c>
      <c r="BE60">
        <f t="shared" si="101"/>
        <v>0</v>
      </c>
      <c r="BF60">
        <f t="shared" si="102"/>
        <v>0</v>
      </c>
      <c r="BG60">
        <f t="shared" si="103"/>
        <v>0</v>
      </c>
      <c r="BH60">
        <f t="shared" si="104"/>
        <v>0</v>
      </c>
      <c r="BI60">
        <f t="shared" si="105"/>
        <v>0</v>
      </c>
      <c r="BJ60">
        <f t="shared" si="106"/>
        <v>0</v>
      </c>
      <c r="BK60">
        <f t="shared" si="107"/>
        <v>0</v>
      </c>
      <c r="BL60">
        <f t="shared" si="108"/>
        <v>0</v>
      </c>
      <c r="BM60">
        <f t="shared" si="115"/>
        <v>0</v>
      </c>
      <c r="BN60">
        <f t="shared" si="109"/>
        <v>0</v>
      </c>
      <c r="BO60">
        <f t="shared" si="110"/>
        <v>0</v>
      </c>
      <c r="BP60">
        <f t="shared" si="116"/>
        <v>0</v>
      </c>
      <c r="BQ60">
        <f t="shared" si="117"/>
        <v>0</v>
      </c>
    </row>
    <row r="61" spans="4:69" x14ac:dyDescent="0.25">
      <c r="D61" s="109"/>
      <c r="E61" s="109"/>
      <c r="G61">
        <f t="shared" si="71"/>
        <v>9</v>
      </c>
      <c r="H61">
        <f t="shared" si="72"/>
        <v>9</v>
      </c>
      <c r="I61">
        <f t="shared" si="73"/>
        <v>8</v>
      </c>
      <c r="J61">
        <f t="shared" si="74"/>
        <v>8</v>
      </c>
      <c r="K61">
        <f t="shared" si="75"/>
        <v>0</v>
      </c>
      <c r="L61">
        <f t="shared" si="76"/>
        <v>0</v>
      </c>
      <c r="M61">
        <f t="shared" si="77"/>
        <v>0</v>
      </c>
      <c r="N61">
        <f t="shared" si="77"/>
        <v>0</v>
      </c>
      <c r="O61">
        <f t="shared" si="77"/>
        <v>0</v>
      </c>
      <c r="P61">
        <f t="shared" si="77"/>
        <v>0</v>
      </c>
      <c r="Q61">
        <f t="shared" si="77"/>
        <v>0</v>
      </c>
      <c r="R61">
        <f t="shared" si="113"/>
        <v>0</v>
      </c>
      <c r="S61">
        <f t="shared" si="78"/>
        <v>0</v>
      </c>
      <c r="T61">
        <f t="shared" si="79"/>
        <v>0</v>
      </c>
      <c r="U61">
        <f t="shared" si="80"/>
        <v>0</v>
      </c>
      <c r="V61">
        <f t="shared" si="81"/>
        <v>0</v>
      </c>
      <c r="W61">
        <f t="shared" si="82"/>
        <v>0</v>
      </c>
      <c r="X61">
        <f t="shared" si="83"/>
        <v>0</v>
      </c>
      <c r="Y61">
        <f t="shared" si="84"/>
        <v>0</v>
      </c>
      <c r="Z61">
        <f t="shared" si="69"/>
        <v>0</v>
      </c>
      <c r="AA61">
        <f t="shared" si="70"/>
        <v>0</v>
      </c>
      <c r="AB61">
        <f t="shared" si="85"/>
        <v>0</v>
      </c>
      <c r="AC61">
        <f t="shared" si="86"/>
        <v>0</v>
      </c>
      <c r="AD61">
        <f t="shared" si="112"/>
        <v>0</v>
      </c>
      <c r="AE61">
        <f t="shared" si="112"/>
        <v>0</v>
      </c>
      <c r="AF61">
        <f t="shared" si="112"/>
        <v>0</v>
      </c>
      <c r="AG61">
        <f t="shared" si="112"/>
        <v>0</v>
      </c>
      <c r="AH61">
        <f t="shared" si="112"/>
        <v>0</v>
      </c>
      <c r="AI61">
        <f t="shared" si="112"/>
        <v>0</v>
      </c>
      <c r="AJ61">
        <f t="shared" si="112"/>
        <v>0</v>
      </c>
      <c r="AL61">
        <f t="shared" si="87"/>
        <v>0</v>
      </c>
      <c r="AM61">
        <f t="shared" si="88"/>
        <v>0</v>
      </c>
      <c r="AN61">
        <f t="shared" si="89"/>
        <v>0</v>
      </c>
      <c r="AO61">
        <f t="shared" si="90"/>
        <v>0</v>
      </c>
      <c r="AP61">
        <f t="shared" si="91"/>
        <v>0</v>
      </c>
      <c r="AQ61">
        <f t="shared" si="92"/>
        <v>0</v>
      </c>
      <c r="AR61">
        <f t="shared" si="93"/>
        <v>0</v>
      </c>
      <c r="AS61">
        <f t="shared" si="93"/>
        <v>0</v>
      </c>
      <c r="AT61">
        <f t="shared" si="93"/>
        <v>0</v>
      </c>
      <c r="AU61">
        <f t="shared" si="93"/>
        <v>0</v>
      </c>
      <c r="AV61">
        <f t="shared" si="93"/>
        <v>0</v>
      </c>
      <c r="AW61">
        <f t="shared" si="114"/>
        <v>0</v>
      </c>
      <c r="AX61">
        <f t="shared" si="94"/>
        <v>0</v>
      </c>
      <c r="AY61">
        <f t="shared" si="95"/>
        <v>0</v>
      </c>
      <c r="AZ61">
        <f t="shared" si="96"/>
        <v>0</v>
      </c>
      <c r="BA61">
        <f t="shared" si="97"/>
        <v>0</v>
      </c>
      <c r="BB61">
        <f t="shared" si="98"/>
        <v>0</v>
      </c>
      <c r="BC61">
        <f t="shared" si="99"/>
        <v>0</v>
      </c>
      <c r="BD61">
        <f t="shared" si="100"/>
        <v>0</v>
      </c>
      <c r="BE61">
        <f t="shared" si="101"/>
        <v>0</v>
      </c>
      <c r="BF61">
        <f t="shared" si="102"/>
        <v>0</v>
      </c>
      <c r="BG61">
        <f t="shared" si="103"/>
        <v>0</v>
      </c>
      <c r="BH61">
        <f t="shared" si="104"/>
        <v>0</v>
      </c>
      <c r="BI61">
        <f t="shared" si="105"/>
        <v>0</v>
      </c>
      <c r="BJ61">
        <f t="shared" si="106"/>
        <v>0</v>
      </c>
      <c r="BK61">
        <f t="shared" si="107"/>
        <v>0</v>
      </c>
      <c r="BL61">
        <f t="shared" si="108"/>
        <v>0</v>
      </c>
      <c r="BM61">
        <f t="shared" si="115"/>
        <v>0</v>
      </c>
      <c r="BN61">
        <f t="shared" si="109"/>
        <v>0</v>
      </c>
      <c r="BO61">
        <f t="shared" si="110"/>
        <v>0</v>
      </c>
      <c r="BP61">
        <f t="shared" si="116"/>
        <v>0</v>
      </c>
      <c r="BQ61">
        <f t="shared" si="117"/>
        <v>0</v>
      </c>
    </row>
    <row r="62" spans="4:69" x14ac:dyDescent="0.25">
      <c r="D62" s="109"/>
      <c r="E62" s="109"/>
      <c r="G62">
        <f t="shared" si="71"/>
        <v>9</v>
      </c>
      <c r="H62">
        <f t="shared" si="72"/>
        <v>9</v>
      </c>
      <c r="I62">
        <f t="shared" si="73"/>
        <v>8</v>
      </c>
      <c r="J62">
        <f t="shared" si="74"/>
        <v>8</v>
      </c>
      <c r="K62">
        <f t="shared" si="75"/>
        <v>0</v>
      </c>
      <c r="L62">
        <f t="shared" si="76"/>
        <v>0</v>
      </c>
      <c r="M62">
        <f t="shared" si="77"/>
        <v>0</v>
      </c>
      <c r="N62">
        <f t="shared" si="77"/>
        <v>0</v>
      </c>
      <c r="O62">
        <f t="shared" si="77"/>
        <v>0</v>
      </c>
      <c r="P62">
        <f t="shared" si="77"/>
        <v>0</v>
      </c>
      <c r="Q62">
        <f t="shared" si="77"/>
        <v>0</v>
      </c>
      <c r="R62">
        <f t="shared" si="113"/>
        <v>0</v>
      </c>
      <c r="S62">
        <f t="shared" si="78"/>
        <v>0</v>
      </c>
      <c r="T62">
        <f t="shared" si="79"/>
        <v>0</v>
      </c>
      <c r="U62">
        <f t="shared" si="80"/>
        <v>0</v>
      </c>
      <c r="V62">
        <f t="shared" si="81"/>
        <v>0</v>
      </c>
      <c r="W62">
        <f t="shared" si="82"/>
        <v>0</v>
      </c>
      <c r="X62">
        <f t="shared" si="83"/>
        <v>0</v>
      </c>
      <c r="Y62">
        <f t="shared" si="84"/>
        <v>0</v>
      </c>
      <c r="Z62">
        <f t="shared" si="69"/>
        <v>0</v>
      </c>
      <c r="AA62">
        <f t="shared" si="70"/>
        <v>0</v>
      </c>
      <c r="AB62">
        <f t="shared" si="85"/>
        <v>0</v>
      </c>
      <c r="AC62">
        <f t="shared" si="86"/>
        <v>0</v>
      </c>
      <c r="AD62">
        <f t="shared" si="112"/>
        <v>0</v>
      </c>
      <c r="AE62">
        <f t="shared" si="112"/>
        <v>0</v>
      </c>
      <c r="AF62">
        <f t="shared" si="112"/>
        <v>0</v>
      </c>
      <c r="AG62">
        <f t="shared" si="112"/>
        <v>0</v>
      </c>
      <c r="AH62">
        <f t="shared" si="112"/>
        <v>0</v>
      </c>
      <c r="AI62">
        <f t="shared" si="112"/>
        <v>0</v>
      </c>
      <c r="AJ62">
        <f t="shared" si="112"/>
        <v>0</v>
      </c>
      <c r="AL62">
        <f t="shared" si="87"/>
        <v>0</v>
      </c>
      <c r="AM62">
        <f t="shared" si="88"/>
        <v>0</v>
      </c>
      <c r="AN62">
        <f t="shared" si="89"/>
        <v>0</v>
      </c>
      <c r="AO62">
        <f t="shared" si="90"/>
        <v>0</v>
      </c>
      <c r="AP62">
        <f t="shared" si="91"/>
        <v>0</v>
      </c>
      <c r="AQ62">
        <f t="shared" si="92"/>
        <v>0</v>
      </c>
      <c r="AR62">
        <f t="shared" si="93"/>
        <v>0</v>
      </c>
      <c r="AS62">
        <f t="shared" si="93"/>
        <v>0</v>
      </c>
      <c r="AT62">
        <f t="shared" si="93"/>
        <v>0</v>
      </c>
      <c r="AU62">
        <f t="shared" si="93"/>
        <v>0</v>
      </c>
      <c r="AV62">
        <f t="shared" si="93"/>
        <v>0</v>
      </c>
      <c r="AW62">
        <f t="shared" si="114"/>
        <v>0</v>
      </c>
      <c r="AX62">
        <f t="shared" si="94"/>
        <v>0</v>
      </c>
      <c r="AY62">
        <f t="shared" si="95"/>
        <v>0</v>
      </c>
      <c r="AZ62">
        <f t="shared" si="96"/>
        <v>0</v>
      </c>
      <c r="BA62">
        <f t="shared" si="97"/>
        <v>0</v>
      </c>
      <c r="BB62">
        <f t="shared" si="98"/>
        <v>0</v>
      </c>
      <c r="BC62">
        <f t="shared" si="99"/>
        <v>0</v>
      </c>
      <c r="BD62">
        <f t="shared" si="100"/>
        <v>0</v>
      </c>
      <c r="BE62">
        <f t="shared" si="101"/>
        <v>0</v>
      </c>
      <c r="BF62">
        <f t="shared" si="102"/>
        <v>0</v>
      </c>
      <c r="BG62">
        <f t="shared" si="103"/>
        <v>0</v>
      </c>
      <c r="BH62">
        <f t="shared" si="104"/>
        <v>0</v>
      </c>
      <c r="BI62">
        <f t="shared" si="105"/>
        <v>0</v>
      </c>
      <c r="BJ62">
        <f t="shared" si="106"/>
        <v>0</v>
      </c>
      <c r="BK62">
        <f t="shared" si="107"/>
        <v>0</v>
      </c>
      <c r="BL62">
        <f t="shared" si="108"/>
        <v>0</v>
      </c>
      <c r="BM62">
        <f t="shared" si="115"/>
        <v>0</v>
      </c>
      <c r="BN62">
        <f t="shared" si="109"/>
        <v>0</v>
      </c>
      <c r="BO62">
        <f t="shared" si="110"/>
        <v>0</v>
      </c>
      <c r="BP62">
        <f t="shared" si="116"/>
        <v>0</v>
      </c>
      <c r="BQ62">
        <f t="shared" si="117"/>
        <v>0</v>
      </c>
    </row>
    <row r="63" spans="4:69" x14ac:dyDescent="0.25">
      <c r="D63" s="109"/>
      <c r="E63" s="109"/>
      <c r="G63">
        <f t="shared" si="71"/>
        <v>9</v>
      </c>
      <c r="H63">
        <f t="shared" si="72"/>
        <v>9</v>
      </c>
      <c r="I63">
        <f t="shared" si="73"/>
        <v>8</v>
      </c>
      <c r="J63">
        <f t="shared" si="74"/>
        <v>8</v>
      </c>
      <c r="K63">
        <f t="shared" si="75"/>
        <v>0</v>
      </c>
      <c r="L63">
        <f t="shared" si="76"/>
        <v>0</v>
      </c>
      <c r="M63">
        <f t="shared" si="77"/>
        <v>0</v>
      </c>
      <c r="N63">
        <f t="shared" si="77"/>
        <v>0</v>
      </c>
      <c r="O63">
        <f t="shared" si="77"/>
        <v>0</v>
      </c>
      <c r="P63">
        <f t="shared" si="77"/>
        <v>0</v>
      </c>
      <c r="Q63">
        <f t="shared" si="77"/>
        <v>0</v>
      </c>
      <c r="R63">
        <f t="shared" si="113"/>
        <v>0</v>
      </c>
      <c r="S63">
        <f t="shared" si="78"/>
        <v>0</v>
      </c>
      <c r="T63">
        <f t="shared" si="79"/>
        <v>0</v>
      </c>
      <c r="U63">
        <f t="shared" si="80"/>
        <v>0</v>
      </c>
      <c r="V63">
        <f t="shared" si="81"/>
        <v>0</v>
      </c>
      <c r="W63">
        <f t="shared" si="82"/>
        <v>0</v>
      </c>
      <c r="X63">
        <f t="shared" si="83"/>
        <v>0</v>
      </c>
      <c r="Y63">
        <f t="shared" si="84"/>
        <v>0</v>
      </c>
      <c r="Z63">
        <f t="shared" si="69"/>
        <v>0</v>
      </c>
      <c r="AA63">
        <f t="shared" si="70"/>
        <v>0</v>
      </c>
      <c r="AB63">
        <f t="shared" si="85"/>
        <v>0</v>
      </c>
      <c r="AC63">
        <f t="shared" si="86"/>
        <v>0</v>
      </c>
      <c r="AD63">
        <f t="shared" si="112"/>
        <v>0</v>
      </c>
      <c r="AE63">
        <f t="shared" si="112"/>
        <v>0</v>
      </c>
      <c r="AF63">
        <f t="shared" si="112"/>
        <v>0</v>
      </c>
      <c r="AG63">
        <f t="shared" si="112"/>
        <v>0</v>
      </c>
      <c r="AH63">
        <f t="shared" si="112"/>
        <v>0</v>
      </c>
      <c r="AI63">
        <f t="shared" si="112"/>
        <v>0</v>
      </c>
      <c r="AJ63">
        <f t="shared" si="112"/>
        <v>0</v>
      </c>
      <c r="AL63">
        <f t="shared" si="87"/>
        <v>0</v>
      </c>
      <c r="AM63">
        <f t="shared" si="88"/>
        <v>0</v>
      </c>
      <c r="AN63">
        <f t="shared" si="89"/>
        <v>0</v>
      </c>
      <c r="AO63">
        <f t="shared" si="90"/>
        <v>0</v>
      </c>
      <c r="AP63">
        <f t="shared" si="91"/>
        <v>0</v>
      </c>
      <c r="AQ63">
        <f t="shared" si="92"/>
        <v>0</v>
      </c>
      <c r="AR63">
        <f t="shared" si="93"/>
        <v>0</v>
      </c>
      <c r="AS63">
        <f t="shared" si="93"/>
        <v>0</v>
      </c>
      <c r="AT63">
        <f t="shared" si="93"/>
        <v>0</v>
      </c>
      <c r="AU63">
        <f t="shared" si="93"/>
        <v>0</v>
      </c>
      <c r="AV63">
        <f t="shared" si="93"/>
        <v>0</v>
      </c>
      <c r="AW63">
        <f t="shared" si="114"/>
        <v>0</v>
      </c>
      <c r="AX63">
        <f t="shared" si="94"/>
        <v>0</v>
      </c>
      <c r="AY63">
        <f t="shared" si="95"/>
        <v>0</v>
      </c>
      <c r="AZ63">
        <f t="shared" si="96"/>
        <v>0</v>
      </c>
      <c r="BA63">
        <f t="shared" si="97"/>
        <v>0</v>
      </c>
      <c r="BB63">
        <f t="shared" si="98"/>
        <v>0</v>
      </c>
      <c r="BC63">
        <f t="shared" si="99"/>
        <v>0</v>
      </c>
      <c r="BD63">
        <f t="shared" si="100"/>
        <v>0</v>
      </c>
      <c r="BE63">
        <f t="shared" si="101"/>
        <v>0</v>
      </c>
      <c r="BF63">
        <f t="shared" si="102"/>
        <v>0</v>
      </c>
      <c r="BG63">
        <f t="shared" si="103"/>
        <v>0</v>
      </c>
      <c r="BH63">
        <f t="shared" si="104"/>
        <v>0</v>
      </c>
      <c r="BI63">
        <f t="shared" si="105"/>
        <v>0</v>
      </c>
      <c r="BJ63">
        <f t="shared" si="106"/>
        <v>0</v>
      </c>
      <c r="BK63">
        <f t="shared" si="107"/>
        <v>0</v>
      </c>
      <c r="BL63">
        <f t="shared" si="108"/>
        <v>0</v>
      </c>
      <c r="BM63">
        <f t="shared" si="115"/>
        <v>0</v>
      </c>
      <c r="BN63">
        <f t="shared" si="109"/>
        <v>0</v>
      </c>
      <c r="BO63">
        <f t="shared" si="110"/>
        <v>0</v>
      </c>
      <c r="BP63">
        <f t="shared" si="116"/>
        <v>0</v>
      </c>
      <c r="BQ63">
        <f t="shared" si="117"/>
        <v>0</v>
      </c>
    </row>
    <row r="64" spans="4:69" x14ac:dyDescent="0.25">
      <c r="D64" s="109"/>
      <c r="E64" s="109"/>
      <c r="G64">
        <f t="shared" si="71"/>
        <v>9</v>
      </c>
      <c r="H64">
        <f t="shared" si="72"/>
        <v>9</v>
      </c>
      <c r="I64">
        <f t="shared" si="73"/>
        <v>8</v>
      </c>
      <c r="J64">
        <f t="shared" si="74"/>
        <v>8</v>
      </c>
      <c r="K64">
        <f t="shared" si="75"/>
        <v>0</v>
      </c>
      <c r="L64">
        <f t="shared" si="76"/>
        <v>0</v>
      </c>
      <c r="M64">
        <f t="shared" si="77"/>
        <v>0</v>
      </c>
      <c r="N64">
        <f t="shared" si="77"/>
        <v>0</v>
      </c>
      <c r="O64">
        <f t="shared" si="77"/>
        <v>0</v>
      </c>
      <c r="P64">
        <f t="shared" si="77"/>
        <v>0</v>
      </c>
      <c r="Q64">
        <f t="shared" si="77"/>
        <v>0</v>
      </c>
      <c r="R64">
        <f t="shared" si="113"/>
        <v>0</v>
      </c>
      <c r="S64">
        <f t="shared" si="78"/>
        <v>0</v>
      </c>
      <c r="T64">
        <f t="shared" si="79"/>
        <v>0</v>
      </c>
      <c r="U64">
        <f t="shared" si="80"/>
        <v>0</v>
      </c>
      <c r="V64">
        <f t="shared" si="81"/>
        <v>0</v>
      </c>
      <c r="W64">
        <f t="shared" si="82"/>
        <v>0</v>
      </c>
      <c r="X64">
        <f t="shared" si="83"/>
        <v>0</v>
      </c>
      <c r="Y64">
        <f t="shared" si="84"/>
        <v>0</v>
      </c>
      <c r="Z64">
        <f t="shared" si="69"/>
        <v>0</v>
      </c>
      <c r="AA64">
        <f t="shared" si="70"/>
        <v>0</v>
      </c>
      <c r="AB64">
        <f t="shared" si="85"/>
        <v>0</v>
      </c>
      <c r="AC64">
        <f t="shared" si="86"/>
        <v>0</v>
      </c>
      <c r="AD64">
        <f t="shared" si="112"/>
        <v>0</v>
      </c>
      <c r="AE64">
        <f t="shared" si="112"/>
        <v>0</v>
      </c>
      <c r="AF64">
        <f t="shared" si="112"/>
        <v>0</v>
      </c>
      <c r="AG64">
        <f t="shared" si="112"/>
        <v>0</v>
      </c>
      <c r="AH64">
        <f t="shared" si="112"/>
        <v>0</v>
      </c>
      <c r="AI64">
        <f t="shared" si="112"/>
        <v>0</v>
      </c>
      <c r="AJ64">
        <f t="shared" si="112"/>
        <v>0</v>
      </c>
      <c r="AL64">
        <f t="shared" si="87"/>
        <v>0</v>
      </c>
      <c r="AM64">
        <f t="shared" si="88"/>
        <v>0</v>
      </c>
      <c r="AN64">
        <f t="shared" si="89"/>
        <v>0</v>
      </c>
      <c r="AO64">
        <f t="shared" si="90"/>
        <v>0</v>
      </c>
      <c r="AP64">
        <f t="shared" si="91"/>
        <v>0</v>
      </c>
      <c r="AQ64">
        <f t="shared" si="92"/>
        <v>0</v>
      </c>
      <c r="AR64">
        <f t="shared" si="93"/>
        <v>0</v>
      </c>
      <c r="AS64">
        <f t="shared" si="93"/>
        <v>0</v>
      </c>
      <c r="AT64">
        <f t="shared" si="93"/>
        <v>0</v>
      </c>
      <c r="AU64">
        <f t="shared" si="93"/>
        <v>0</v>
      </c>
      <c r="AV64">
        <f t="shared" si="93"/>
        <v>0</v>
      </c>
      <c r="AW64">
        <f t="shared" si="114"/>
        <v>0</v>
      </c>
      <c r="AX64">
        <f t="shared" si="94"/>
        <v>0</v>
      </c>
      <c r="AY64">
        <f t="shared" si="95"/>
        <v>0</v>
      </c>
      <c r="AZ64">
        <f t="shared" si="96"/>
        <v>0</v>
      </c>
      <c r="BA64">
        <f t="shared" si="97"/>
        <v>0</v>
      </c>
      <c r="BB64">
        <f t="shared" si="98"/>
        <v>0</v>
      </c>
      <c r="BC64">
        <f t="shared" si="99"/>
        <v>0</v>
      </c>
      <c r="BD64">
        <f t="shared" si="100"/>
        <v>0</v>
      </c>
      <c r="BE64">
        <f t="shared" si="101"/>
        <v>0</v>
      </c>
      <c r="BF64">
        <f t="shared" si="102"/>
        <v>0</v>
      </c>
      <c r="BG64">
        <f t="shared" si="103"/>
        <v>0</v>
      </c>
      <c r="BH64">
        <f t="shared" si="104"/>
        <v>0</v>
      </c>
      <c r="BI64">
        <f t="shared" si="105"/>
        <v>0</v>
      </c>
      <c r="BJ64">
        <f t="shared" si="106"/>
        <v>0</v>
      </c>
      <c r="BK64">
        <f t="shared" si="107"/>
        <v>0</v>
      </c>
      <c r="BL64">
        <f t="shared" si="108"/>
        <v>0</v>
      </c>
      <c r="BM64">
        <f t="shared" si="115"/>
        <v>0</v>
      </c>
      <c r="BN64">
        <f t="shared" si="109"/>
        <v>0</v>
      </c>
      <c r="BO64">
        <f t="shared" si="110"/>
        <v>0</v>
      </c>
      <c r="BP64">
        <f t="shared" si="116"/>
        <v>0</v>
      </c>
      <c r="BQ64">
        <f t="shared" si="117"/>
        <v>0</v>
      </c>
    </row>
    <row r="65" spans="4:69" x14ac:dyDescent="0.25">
      <c r="D65" s="109"/>
      <c r="E65" s="109"/>
      <c r="G65">
        <f t="shared" si="71"/>
        <v>9</v>
      </c>
      <c r="H65">
        <f t="shared" si="72"/>
        <v>9</v>
      </c>
      <c r="I65">
        <f t="shared" si="73"/>
        <v>8</v>
      </c>
      <c r="J65">
        <f t="shared" si="74"/>
        <v>8</v>
      </c>
      <c r="K65">
        <f t="shared" si="75"/>
        <v>0</v>
      </c>
      <c r="L65">
        <f t="shared" si="76"/>
        <v>0</v>
      </c>
      <c r="M65">
        <f t="shared" si="77"/>
        <v>0</v>
      </c>
      <c r="N65">
        <f t="shared" si="77"/>
        <v>0</v>
      </c>
      <c r="O65">
        <f t="shared" si="77"/>
        <v>0</v>
      </c>
      <c r="P65">
        <f t="shared" si="77"/>
        <v>0</v>
      </c>
      <c r="Q65">
        <f t="shared" si="77"/>
        <v>0</v>
      </c>
      <c r="R65">
        <f t="shared" si="113"/>
        <v>0</v>
      </c>
      <c r="S65">
        <f t="shared" ref="S65:S96" si="118">IF($D65=S$6,S64+1,S64)</f>
        <v>0</v>
      </c>
      <c r="T65">
        <f t="shared" ref="T65:T96" si="119">IF($D65=T$6,T64+1,T64)</f>
        <v>0</v>
      </c>
      <c r="U65">
        <f t="shared" ref="U65:U96" si="120">IF($D65=U$6,U64+1,U64)</f>
        <v>0</v>
      </c>
      <c r="V65">
        <f t="shared" ref="V65:V96" si="121">IF($D65=V$6,V64+1,V64)</f>
        <v>0</v>
      </c>
      <c r="W65">
        <f t="shared" ref="W65:W96" si="122">IF($D65=W$6,W64+1,W64)</f>
        <v>0</v>
      </c>
      <c r="X65">
        <f t="shared" ref="X65:X96" si="123">IF($D65=X$6,X64+1,X64)</f>
        <v>0</v>
      </c>
      <c r="Y65">
        <f t="shared" ref="Y65:Y96" si="124">IF($D65=Y$6,Y64+1,Y64)</f>
        <v>0</v>
      </c>
      <c r="Z65">
        <f t="shared" si="69"/>
        <v>0</v>
      </c>
      <c r="AA65">
        <f t="shared" si="70"/>
        <v>0</v>
      </c>
      <c r="AB65">
        <f t="shared" ref="AB65:AB96" si="125">IF($D65=AB$6,AB64+1,AB64)</f>
        <v>0</v>
      </c>
      <c r="AC65">
        <f t="shared" ref="AC65:AC96" si="126">IF($D65=AC$6,AC64+1,AC64)</f>
        <v>0</v>
      </c>
      <c r="AD65">
        <f t="shared" si="112"/>
        <v>0</v>
      </c>
      <c r="AE65">
        <f t="shared" si="112"/>
        <v>0</v>
      </c>
      <c r="AF65">
        <f t="shared" si="112"/>
        <v>0</v>
      </c>
      <c r="AG65">
        <f t="shared" si="112"/>
        <v>0</v>
      </c>
      <c r="AH65">
        <f t="shared" si="112"/>
        <v>0</v>
      </c>
      <c r="AI65">
        <f t="shared" si="112"/>
        <v>0</v>
      </c>
      <c r="AJ65">
        <f t="shared" si="112"/>
        <v>0</v>
      </c>
      <c r="AL65">
        <f t="shared" si="87"/>
        <v>0</v>
      </c>
      <c r="AM65">
        <f t="shared" si="88"/>
        <v>0</v>
      </c>
      <c r="AN65">
        <f t="shared" si="89"/>
        <v>0</v>
      </c>
      <c r="AO65">
        <f t="shared" si="90"/>
        <v>0</v>
      </c>
      <c r="AP65">
        <f t="shared" si="91"/>
        <v>0</v>
      </c>
      <c r="AQ65">
        <f t="shared" si="92"/>
        <v>0</v>
      </c>
      <c r="AR65">
        <f t="shared" si="93"/>
        <v>0</v>
      </c>
      <c r="AS65">
        <f t="shared" si="93"/>
        <v>0</v>
      </c>
      <c r="AT65">
        <f t="shared" si="93"/>
        <v>0</v>
      </c>
      <c r="AU65">
        <f t="shared" si="93"/>
        <v>0</v>
      </c>
      <c r="AV65">
        <f t="shared" si="93"/>
        <v>0</v>
      </c>
      <c r="AW65">
        <f t="shared" si="114"/>
        <v>0</v>
      </c>
      <c r="AX65">
        <f t="shared" si="94"/>
        <v>0</v>
      </c>
      <c r="AY65">
        <f t="shared" si="95"/>
        <v>0</v>
      </c>
      <c r="AZ65">
        <f t="shared" si="96"/>
        <v>0</v>
      </c>
      <c r="BA65">
        <f t="shared" si="97"/>
        <v>0</v>
      </c>
      <c r="BB65">
        <f t="shared" si="98"/>
        <v>0</v>
      </c>
      <c r="BC65">
        <f t="shared" si="99"/>
        <v>0</v>
      </c>
      <c r="BD65">
        <f t="shared" si="100"/>
        <v>0</v>
      </c>
      <c r="BE65">
        <f t="shared" si="101"/>
        <v>0</v>
      </c>
      <c r="BF65">
        <f t="shared" si="102"/>
        <v>0</v>
      </c>
      <c r="BG65">
        <f t="shared" si="103"/>
        <v>0</v>
      </c>
      <c r="BH65">
        <f t="shared" si="104"/>
        <v>0</v>
      </c>
      <c r="BI65">
        <f t="shared" si="105"/>
        <v>0</v>
      </c>
      <c r="BJ65">
        <f t="shared" si="106"/>
        <v>0</v>
      </c>
      <c r="BK65">
        <f t="shared" si="107"/>
        <v>0</v>
      </c>
      <c r="BL65">
        <f t="shared" si="108"/>
        <v>0</v>
      </c>
      <c r="BM65">
        <f t="shared" si="115"/>
        <v>0</v>
      </c>
      <c r="BN65">
        <f t="shared" si="109"/>
        <v>0</v>
      </c>
      <c r="BO65">
        <f t="shared" si="110"/>
        <v>0</v>
      </c>
      <c r="BP65">
        <f t="shared" si="116"/>
        <v>0</v>
      </c>
      <c r="BQ65">
        <f t="shared" si="117"/>
        <v>0</v>
      </c>
    </row>
    <row r="66" spans="4:69" x14ac:dyDescent="0.25">
      <c r="D66" s="109"/>
      <c r="E66" s="109"/>
      <c r="G66">
        <f t="shared" si="71"/>
        <v>9</v>
      </c>
      <c r="H66">
        <f t="shared" si="72"/>
        <v>9</v>
      </c>
      <c r="I66">
        <f t="shared" si="73"/>
        <v>8</v>
      </c>
      <c r="J66">
        <f t="shared" si="74"/>
        <v>8</v>
      </c>
      <c r="K66">
        <f t="shared" si="75"/>
        <v>0</v>
      </c>
      <c r="L66">
        <f t="shared" si="76"/>
        <v>0</v>
      </c>
      <c r="M66">
        <f t="shared" si="77"/>
        <v>0</v>
      </c>
      <c r="N66">
        <f t="shared" si="77"/>
        <v>0</v>
      </c>
      <c r="O66">
        <f t="shared" si="77"/>
        <v>0</v>
      </c>
      <c r="P66">
        <f t="shared" si="77"/>
        <v>0</v>
      </c>
      <c r="Q66">
        <f t="shared" si="77"/>
        <v>0</v>
      </c>
      <c r="R66">
        <f t="shared" si="113"/>
        <v>0</v>
      </c>
      <c r="S66">
        <f t="shared" si="118"/>
        <v>0</v>
      </c>
      <c r="T66">
        <f t="shared" si="119"/>
        <v>0</v>
      </c>
      <c r="U66">
        <f t="shared" si="120"/>
        <v>0</v>
      </c>
      <c r="V66">
        <f t="shared" si="121"/>
        <v>0</v>
      </c>
      <c r="W66">
        <f t="shared" si="122"/>
        <v>0</v>
      </c>
      <c r="X66">
        <f t="shared" si="123"/>
        <v>0</v>
      </c>
      <c r="Y66">
        <f t="shared" si="124"/>
        <v>0</v>
      </c>
      <c r="Z66">
        <f t="shared" si="69"/>
        <v>0</v>
      </c>
      <c r="AA66">
        <f t="shared" si="70"/>
        <v>0</v>
      </c>
      <c r="AB66">
        <f t="shared" si="125"/>
        <v>0</v>
      </c>
      <c r="AC66">
        <f t="shared" si="126"/>
        <v>0</v>
      </c>
      <c r="AD66">
        <f t="shared" si="112"/>
        <v>0</v>
      </c>
      <c r="AE66">
        <f t="shared" si="112"/>
        <v>0</v>
      </c>
      <c r="AF66">
        <f t="shared" si="112"/>
        <v>0</v>
      </c>
      <c r="AG66">
        <f t="shared" si="112"/>
        <v>0</v>
      </c>
      <c r="AH66">
        <f t="shared" si="112"/>
        <v>0</v>
      </c>
      <c r="AI66">
        <f t="shared" si="112"/>
        <v>0</v>
      </c>
      <c r="AJ66">
        <f t="shared" si="112"/>
        <v>0</v>
      </c>
      <c r="AL66">
        <f t="shared" si="87"/>
        <v>0</v>
      </c>
      <c r="AM66">
        <f t="shared" si="88"/>
        <v>0</v>
      </c>
      <c r="AN66">
        <f t="shared" si="89"/>
        <v>0</v>
      </c>
      <c r="AO66">
        <f t="shared" si="90"/>
        <v>0</v>
      </c>
      <c r="AP66">
        <f t="shared" si="91"/>
        <v>0</v>
      </c>
      <c r="AQ66">
        <f t="shared" si="92"/>
        <v>0</v>
      </c>
      <c r="AR66">
        <f t="shared" si="93"/>
        <v>0</v>
      </c>
      <c r="AS66">
        <f t="shared" si="93"/>
        <v>0</v>
      </c>
      <c r="AT66">
        <f t="shared" si="93"/>
        <v>0</v>
      </c>
      <c r="AU66">
        <f t="shared" si="93"/>
        <v>0</v>
      </c>
      <c r="AV66">
        <f t="shared" si="93"/>
        <v>0</v>
      </c>
      <c r="AW66">
        <f t="shared" si="114"/>
        <v>0</v>
      </c>
      <c r="AX66">
        <f t="shared" si="94"/>
        <v>0</v>
      </c>
      <c r="AY66">
        <f t="shared" si="95"/>
        <v>0</v>
      </c>
      <c r="AZ66">
        <f t="shared" si="96"/>
        <v>0</v>
      </c>
      <c r="BA66">
        <f t="shared" si="97"/>
        <v>0</v>
      </c>
      <c r="BB66">
        <f t="shared" si="98"/>
        <v>0</v>
      </c>
      <c r="BC66">
        <f t="shared" si="99"/>
        <v>0</v>
      </c>
      <c r="BD66">
        <f t="shared" si="100"/>
        <v>0</v>
      </c>
      <c r="BE66">
        <f t="shared" si="101"/>
        <v>0</v>
      </c>
      <c r="BF66">
        <f t="shared" si="102"/>
        <v>0</v>
      </c>
      <c r="BG66">
        <f t="shared" si="103"/>
        <v>0</v>
      </c>
      <c r="BH66">
        <f t="shared" si="104"/>
        <v>0</v>
      </c>
      <c r="BI66">
        <f t="shared" si="105"/>
        <v>0</v>
      </c>
      <c r="BJ66">
        <f t="shared" si="106"/>
        <v>0</v>
      </c>
      <c r="BK66">
        <f t="shared" si="107"/>
        <v>0</v>
      </c>
      <c r="BL66">
        <f t="shared" si="108"/>
        <v>0</v>
      </c>
      <c r="BM66">
        <f t="shared" si="115"/>
        <v>0</v>
      </c>
      <c r="BN66">
        <f t="shared" si="109"/>
        <v>0</v>
      </c>
      <c r="BO66">
        <f t="shared" si="110"/>
        <v>0</v>
      </c>
      <c r="BP66">
        <f t="shared" si="116"/>
        <v>0</v>
      </c>
      <c r="BQ66">
        <f t="shared" si="117"/>
        <v>0</v>
      </c>
    </row>
    <row r="67" spans="4:69" x14ac:dyDescent="0.25">
      <c r="D67" s="109"/>
      <c r="E67" s="109"/>
      <c r="G67">
        <f t="shared" si="71"/>
        <v>9</v>
      </c>
      <c r="H67">
        <f t="shared" si="72"/>
        <v>9</v>
      </c>
      <c r="I67">
        <f t="shared" si="73"/>
        <v>8</v>
      </c>
      <c r="J67">
        <f t="shared" si="74"/>
        <v>8</v>
      </c>
      <c r="K67">
        <f t="shared" si="75"/>
        <v>0</v>
      </c>
      <c r="L67">
        <f t="shared" si="76"/>
        <v>0</v>
      </c>
      <c r="M67">
        <f t="shared" si="77"/>
        <v>0</v>
      </c>
      <c r="N67">
        <f t="shared" si="77"/>
        <v>0</v>
      </c>
      <c r="O67">
        <f t="shared" si="77"/>
        <v>0</v>
      </c>
      <c r="P67">
        <f t="shared" si="77"/>
        <v>0</v>
      </c>
      <c r="Q67">
        <f t="shared" si="77"/>
        <v>0</v>
      </c>
      <c r="R67">
        <f t="shared" si="113"/>
        <v>0</v>
      </c>
      <c r="S67">
        <f t="shared" si="118"/>
        <v>0</v>
      </c>
      <c r="T67">
        <f t="shared" si="119"/>
        <v>0</v>
      </c>
      <c r="U67">
        <f t="shared" si="120"/>
        <v>0</v>
      </c>
      <c r="V67">
        <f t="shared" si="121"/>
        <v>0</v>
      </c>
      <c r="W67">
        <f t="shared" si="122"/>
        <v>0</v>
      </c>
      <c r="X67">
        <f t="shared" si="123"/>
        <v>0</v>
      </c>
      <c r="Y67">
        <f t="shared" si="124"/>
        <v>0</v>
      </c>
      <c r="Z67">
        <f t="shared" si="69"/>
        <v>0</v>
      </c>
      <c r="AA67">
        <f t="shared" si="70"/>
        <v>0</v>
      </c>
      <c r="AB67">
        <f t="shared" si="125"/>
        <v>0</v>
      </c>
      <c r="AC67">
        <f t="shared" si="126"/>
        <v>0</v>
      </c>
      <c r="AD67">
        <f t="shared" si="112"/>
        <v>0</v>
      </c>
      <c r="AE67">
        <f t="shared" si="112"/>
        <v>0</v>
      </c>
      <c r="AF67">
        <f t="shared" si="112"/>
        <v>0</v>
      </c>
      <c r="AG67">
        <f t="shared" si="112"/>
        <v>0</v>
      </c>
      <c r="AH67">
        <f t="shared" si="112"/>
        <v>0</v>
      </c>
      <c r="AI67">
        <f t="shared" si="112"/>
        <v>0</v>
      </c>
      <c r="AJ67">
        <f t="shared" si="112"/>
        <v>0</v>
      </c>
      <c r="AL67">
        <f t="shared" si="87"/>
        <v>0</v>
      </c>
      <c r="AM67">
        <f t="shared" si="88"/>
        <v>0</v>
      </c>
      <c r="AN67">
        <f t="shared" si="89"/>
        <v>0</v>
      </c>
      <c r="AO67">
        <f t="shared" si="90"/>
        <v>0</v>
      </c>
      <c r="AP67">
        <f t="shared" si="91"/>
        <v>0</v>
      </c>
      <c r="AQ67">
        <f t="shared" si="92"/>
        <v>0</v>
      </c>
      <c r="AR67">
        <f t="shared" si="93"/>
        <v>0</v>
      </c>
      <c r="AS67">
        <f t="shared" si="93"/>
        <v>0</v>
      </c>
      <c r="AT67">
        <f t="shared" si="93"/>
        <v>0</v>
      </c>
      <c r="AU67">
        <f t="shared" si="93"/>
        <v>0</v>
      </c>
      <c r="AV67">
        <f t="shared" si="93"/>
        <v>0</v>
      </c>
      <c r="AW67">
        <f t="shared" si="114"/>
        <v>0</v>
      </c>
      <c r="AX67">
        <f t="shared" si="94"/>
        <v>0</v>
      </c>
      <c r="AY67">
        <f t="shared" si="95"/>
        <v>0</v>
      </c>
      <c r="AZ67">
        <f t="shared" si="96"/>
        <v>0</v>
      </c>
      <c r="BA67">
        <f t="shared" si="97"/>
        <v>0</v>
      </c>
      <c r="BB67">
        <f t="shared" si="98"/>
        <v>0</v>
      </c>
      <c r="BC67">
        <f t="shared" si="99"/>
        <v>0</v>
      </c>
      <c r="BD67">
        <f t="shared" si="100"/>
        <v>0</v>
      </c>
      <c r="BE67">
        <f t="shared" si="101"/>
        <v>0</v>
      </c>
      <c r="BF67">
        <f t="shared" si="102"/>
        <v>0</v>
      </c>
      <c r="BG67">
        <f t="shared" si="103"/>
        <v>0</v>
      </c>
      <c r="BH67">
        <f t="shared" si="104"/>
        <v>0</v>
      </c>
      <c r="BI67">
        <f t="shared" si="105"/>
        <v>0</v>
      </c>
      <c r="BJ67">
        <f t="shared" si="106"/>
        <v>0</v>
      </c>
      <c r="BK67">
        <f t="shared" si="107"/>
        <v>0</v>
      </c>
      <c r="BL67">
        <f t="shared" si="108"/>
        <v>0</v>
      </c>
      <c r="BM67">
        <f t="shared" si="115"/>
        <v>0</v>
      </c>
      <c r="BN67">
        <f t="shared" si="109"/>
        <v>0</v>
      </c>
      <c r="BO67">
        <f t="shared" si="110"/>
        <v>0</v>
      </c>
      <c r="BP67">
        <f t="shared" si="116"/>
        <v>0</v>
      </c>
      <c r="BQ67">
        <f t="shared" si="117"/>
        <v>0</v>
      </c>
    </row>
    <row r="68" spans="4:69" x14ac:dyDescent="0.25">
      <c r="D68" s="109"/>
      <c r="E68" s="109"/>
      <c r="G68">
        <f t="shared" si="71"/>
        <v>9</v>
      </c>
      <c r="H68">
        <f t="shared" si="72"/>
        <v>9</v>
      </c>
      <c r="I68">
        <f t="shared" si="73"/>
        <v>8</v>
      </c>
      <c r="J68">
        <f t="shared" si="74"/>
        <v>8</v>
      </c>
      <c r="K68">
        <f t="shared" si="75"/>
        <v>0</v>
      </c>
      <c r="L68">
        <f t="shared" si="76"/>
        <v>0</v>
      </c>
      <c r="M68">
        <f t="shared" si="77"/>
        <v>0</v>
      </c>
      <c r="N68">
        <f t="shared" si="77"/>
        <v>0</v>
      </c>
      <c r="O68">
        <f t="shared" si="77"/>
        <v>0</v>
      </c>
      <c r="P68">
        <f t="shared" si="77"/>
        <v>0</v>
      </c>
      <c r="Q68">
        <f t="shared" si="77"/>
        <v>0</v>
      </c>
      <c r="R68">
        <f t="shared" si="113"/>
        <v>0</v>
      </c>
      <c r="S68">
        <f t="shared" si="118"/>
        <v>0</v>
      </c>
      <c r="T68">
        <f t="shared" si="119"/>
        <v>0</v>
      </c>
      <c r="U68">
        <f t="shared" si="120"/>
        <v>0</v>
      </c>
      <c r="V68">
        <f t="shared" si="121"/>
        <v>0</v>
      </c>
      <c r="W68">
        <f t="shared" si="122"/>
        <v>0</v>
      </c>
      <c r="X68">
        <f t="shared" si="123"/>
        <v>0</v>
      </c>
      <c r="Y68">
        <f t="shared" si="124"/>
        <v>0</v>
      </c>
      <c r="Z68">
        <f t="shared" si="69"/>
        <v>0</v>
      </c>
      <c r="AA68">
        <f t="shared" si="70"/>
        <v>0</v>
      </c>
      <c r="AB68">
        <f t="shared" si="125"/>
        <v>0</v>
      </c>
      <c r="AC68">
        <f t="shared" si="126"/>
        <v>0</v>
      </c>
      <c r="AD68">
        <f t="shared" si="112"/>
        <v>0</v>
      </c>
      <c r="AE68">
        <f t="shared" si="112"/>
        <v>0</v>
      </c>
      <c r="AF68">
        <f t="shared" si="112"/>
        <v>0</v>
      </c>
      <c r="AG68">
        <f t="shared" si="112"/>
        <v>0</v>
      </c>
      <c r="AH68">
        <f t="shared" si="112"/>
        <v>0</v>
      </c>
      <c r="AI68">
        <f t="shared" si="112"/>
        <v>0</v>
      </c>
      <c r="AJ68">
        <f t="shared" si="112"/>
        <v>0</v>
      </c>
      <c r="AL68">
        <f t="shared" si="87"/>
        <v>0</v>
      </c>
      <c r="AM68">
        <f t="shared" si="88"/>
        <v>0</v>
      </c>
      <c r="AN68">
        <f t="shared" si="89"/>
        <v>0</v>
      </c>
      <c r="AO68">
        <f t="shared" si="90"/>
        <v>0</v>
      </c>
      <c r="AP68">
        <f t="shared" si="91"/>
        <v>0</v>
      </c>
      <c r="AQ68">
        <f t="shared" si="92"/>
        <v>0</v>
      </c>
      <c r="AR68">
        <f t="shared" si="93"/>
        <v>0</v>
      </c>
      <c r="AS68">
        <f t="shared" si="93"/>
        <v>0</v>
      </c>
      <c r="AT68">
        <f t="shared" si="93"/>
        <v>0</v>
      </c>
      <c r="AU68">
        <f t="shared" si="93"/>
        <v>0</v>
      </c>
      <c r="AV68">
        <f t="shared" si="93"/>
        <v>0</v>
      </c>
      <c r="AW68">
        <f t="shared" si="114"/>
        <v>0</v>
      </c>
      <c r="AX68">
        <f t="shared" si="94"/>
        <v>0</v>
      </c>
      <c r="AY68">
        <f t="shared" si="95"/>
        <v>0</v>
      </c>
      <c r="AZ68">
        <f t="shared" si="96"/>
        <v>0</v>
      </c>
      <c r="BA68">
        <f t="shared" si="97"/>
        <v>0</v>
      </c>
      <c r="BB68">
        <f t="shared" si="98"/>
        <v>0</v>
      </c>
      <c r="BC68">
        <f t="shared" si="99"/>
        <v>0</v>
      </c>
      <c r="BD68">
        <f t="shared" si="100"/>
        <v>0</v>
      </c>
      <c r="BE68">
        <f t="shared" si="101"/>
        <v>0</v>
      </c>
      <c r="BF68">
        <f t="shared" si="102"/>
        <v>0</v>
      </c>
      <c r="BG68">
        <f t="shared" si="103"/>
        <v>0</v>
      </c>
      <c r="BH68">
        <f t="shared" si="104"/>
        <v>0</v>
      </c>
      <c r="BI68">
        <f t="shared" si="105"/>
        <v>0</v>
      </c>
      <c r="BJ68">
        <f t="shared" si="106"/>
        <v>0</v>
      </c>
      <c r="BK68">
        <f t="shared" si="107"/>
        <v>0</v>
      </c>
      <c r="BL68">
        <f t="shared" si="108"/>
        <v>0</v>
      </c>
      <c r="BM68">
        <f t="shared" si="115"/>
        <v>0</v>
      </c>
      <c r="BN68">
        <f t="shared" si="109"/>
        <v>0</v>
      </c>
      <c r="BO68">
        <f t="shared" si="110"/>
        <v>0</v>
      </c>
      <c r="BP68">
        <f t="shared" si="116"/>
        <v>0</v>
      </c>
      <c r="BQ68">
        <f t="shared" si="117"/>
        <v>0</v>
      </c>
    </row>
    <row r="69" spans="4:69" x14ac:dyDescent="0.25">
      <c r="D69" s="109"/>
      <c r="E69" s="109"/>
      <c r="G69">
        <f t="shared" si="71"/>
        <v>9</v>
      </c>
      <c r="H69">
        <f t="shared" si="72"/>
        <v>9</v>
      </c>
      <c r="I69">
        <f t="shared" si="73"/>
        <v>8</v>
      </c>
      <c r="J69">
        <f t="shared" si="74"/>
        <v>8</v>
      </c>
      <c r="K69">
        <f t="shared" si="75"/>
        <v>0</v>
      </c>
      <c r="L69">
        <f t="shared" si="76"/>
        <v>0</v>
      </c>
      <c r="M69">
        <f t="shared" si="77"/>
        <v>0</v>
      </c>
      <c r="N69">
        <f t="shared" si="77"/>
        <v>0</v>
      </c>
      <c r="O69">
        <f t="shared" si="77"/>
        <v>0</v>
      </c>
      <c r="P69">
        <f t="shared" si="77"/>
        <v>0</v>
      </c>
      <c r="Q69">
        <f t="shared" si="77"/>
        <v>0</v>
      </c>
      <c r="R69">
        <f t="shared" si="113"/>
        <v>0</v>
      </c>
      <c r="S69">
        <f t="shared" si="118"/>
        <v>0</v>
      </c>
      <c r="T69">
        <f t="shared" si="119"/>
        <v>0</v>
      </c>
      <c r="U69">
        <f t="shared" si="120"/>
        <v>0</v>
      </c>
      <c r="V69">
        <f t="shared" si="121"/>
        <v>0</v>
      </c>
      <c r="W69">
        <f t="shared" si="122"/>
        <v>0</v>
      </c>
      <c r="X69">
        <f t="shared" si="123"/>
        <v>0</v>
      </c>
      <c r="Y69">
        <f t="shared" si="124"/>
        <v>0</v>
      </c>
      <c r="Z69">
        <f t="shared" si="69"/>
        <v>0</v>
      </c>
      <c r="AA69">
        <f t="shared" si="70"/>
        <v>0</v>
      </c>
      <c r="AB69">
        <f t="shared" si="125"/>
        <v>0</v>
      </c>
      <c r="AC69">
        <f t="shared" si="126"/>
        <v>0</v>
      </c>
      <c r="AD69">
        <f t="shared" si="112"/>
        <v>0</v>
      </c>
      <c r="AE69">
        <f t="shared" si="112"/>
        <v>0</v>
      </c>
      <c r="AF69">
        <f t="shared" si="112"/>
        <v>0</v>
      </c>
      <c r="AG69">
        <f t="shared" si="112"/>
        <v>0</v>
      </c>
      <c r="AH69">
        <f t="shared" si="112"/>
        <v>0</v>
      </c>
      <c r="AI69">
        <f t="shared" si="112"/>
        <v>0</v>
      </c>
      <c r="AJ69">
        <f t="shared" si="112"/>
        <v>0</v>
      </c>
      <c r="AL69">
        <f t="shared" si="87"/>
        <v>0</v>
      </c>
      <c r="AM69">
        <f t="shared" si="88"/>
        <v>0</v>
      </c>
      <c r="AN69">
        <f t="shared" si="89"/>
        <v>0</v>
      </c>
      <c r="AO69">
        <f t="shared" si="90"/>
        <v>0</v>
      </c>
      <c r="AP69">
        <f t="shared" si="91"/>
        <v>0</v>
      </c>
      <c r="AQ69">
        <f t="shared" si="92"/>
        <v>0</v>
      </c>
      <c r="AR69">
        <f t="shared" si="93"/>
        <v>0</v>
      </c>
      <c r="AS69">
        <f t="shared" si="93"/>
        <v>0</v>
      </c>
      <c r="AT69">
        <f t="shared" si="93"/>
        <v>0</v>
      </c>
      <c r="AU69">
        <f t="shared" si="93"/>
        <v>0</v>
      </c>
      <c r="AV69">
        <f t="shared" si="93"/>
        <v>0</v>
      </c>
      <c r="AW69">
        <f t="shared" si="114"/>
        <v>0</v>
      </c>
      <c r="AX69">
        <f t="shared" si="94"/>
        <v>0</v>
      </c>
      <c r="AY69">
        <f t="shared" si="95"/>
        <v>0</v>
      </c>
      <c r="AZ69">
        <f t="shared" si="96"/>
        <v>0</v>
      </c>
      <c r="BA69">
        <f t="shared" si="97"/>
        <v>0</v>
      </c>
      <c r="BB69">
        <f t="shared" si="98"/>
        <v>0</v>
      </c>
      <c r="BC69">
        <f t="shared" si="99"/>
        <v>0</v>
      </c>
      <c r="BD69">
        <f t="shared" si="100"/>
        <v>0</v>
      </c>
      <c r="BE69">
        <f t="shared" si="101"/>
        <v>0</v>
      </c>
      <c r="BF69">
        <f t="shared" si="102"/>
        <v>0</v>
      </c>
      <c r="BG69">
        <f t="shared" si="103"/>
        <v>0</v>
      </c>
      <c r="BH69">
        <f t="shared" si="104"/>
        <v>0</v>
      </c>
      <c r="BI69">
        <f t="shared" si="105"/>
        <v>0</v>
      </c>
      <c r="BJ69">
        <f t="shared" si="106"/>
        <v>0</v>
      </c>
      <c r="BK69">
        <f t="shared" si="107"/>
        <v>0</v>
      </c>
      <c r="BL69">
        <f t="shared" si="108"/>
        <v>0</v>
      </c>
      <c r="BM69">
        <f t="shared" si="115"/>
        <v>0</v>
      </c>
      <c r="BN69">
        <f t="shared" si="109"/>
        <v>0</v>
      </c>
      <c r="BO69">
        <f t="shared" si="110"/>
        <v>0</v>
      </c>
      <c r="BP69">
        <f t="shared" si="116"/>
        <v>0</v>
      </c>
      <c r="BQ69">
        <f t="shared" si="117"/>
        <v>0</v>
      </c>
    </row>
    <row r="70" spans="4:69" x14ac:dyDescent="0.25">
      <c r="D70" s="109"/>
      <c r="E70" s="109"/>
      <c r="G70">
        <f t="shared" si="71"/>
        <v>9</v>
      </c>
      <c r="H70">
        <f t="shared" si="72"/>
        <v>9</v>
      </c>
      <c r="I70">
        <f t="shared" si="73"/>
        <v>8</v>
      </c>
      <c r="J70">
        <f t="shared" si="74"/>
        <v>8</v>
      </c>
      <c r="K70">
        <f t="shared" si="75"/>
        <v>0</v>
      </c>
      <c r="L70">
        <f t="shared" si="76"/>
        <v>0</v>
      </c>
      <c r="M70">
        <f t="shared" si="77"/>
        <v>0</v>
      </c>
      <c r="N70">
        <f t="shared" si="77"/>
        <v>0</v>
      </c>
      <c r="O70">
        <f t="shared" si="77"/>
        <v>0</v>
      </c>
      <c r="P70">
        <f t="shared" si="77"/>
        <v>0</v>
      </c>
      <c r="Q70">
        <f t="shared" si="77"/>
        <v>0</v>
      </c>
      <c r="R70">
        <f t="shared" si="113"/>
        <v>0</v>
      </c>
      <c r="S70">
        <f t="shared" si="118"/>
        <v>0</v>
      </c>
      <c r="T70">
        <f t="shared" si="119"/>
        <v>0</v>
      </c>
      <c r="U70">
        <f t="shared" si="120"/>
        <v>0</v>
      </c>
      <c r="V70">
        <f t="shared" si="121"/>
        <v>0</v>
      </c>
      <c r="W70">
        <f t="shared" si="122"/>
        <v>0</v>
      </c>
      <c r="X70">
        <f t="shared" si="123"/>
        <v>0</v>
      </c>
      <c r="Y70">
        <f t="shared" si="124"/>
        <v>0</v>
      </c>
      <c r="Z70">
        <f t="shared" si="69"/>
        <v>0</v>
      </c>
      <c r="AA70">
        <f t="shared" si="70"/>
        <v>0</v>
      </c>
      <c r="AB70">
        <f t="shared" si="125"/>
        <v>0</v>
      </c>
      <c r="AC70">
        <f t="shared" si="126"/>
        <v>0</v>
      </c>
      <c r="AD70">
        <f t="shared" si="112"/>
        <v>0</v>
      </c>
      <c r="AE70">
        <f t="shared" si="112"/>
        <v>0</v>
      </c>
      <c r="AF70">
        <f t="shared" si="112"/>
        <v>0</v>
      </c>
      <c r="AG70">
        <f t="shared" si="112"/>
        <v>0</v>
      </c>
      <c r="AH70">
        <f t="shared" si="112"/>
        <v>0</v>
      </c>
      <c r="AI70">
        <f t="shared" si="112"/>
        <v>0</v>
      </c>
      <c r="AJ70">
        <f t="shared" si="112"/>
        <v>0</v>
      </c>
      <c r="AL70">
        <f t="shared" si="87"/>
        <v>0</v>
      </c>
      <c r="AM70">
        <f t="shared" si="88"/>
        <v>0</v>
      </c>
      <c r="AN70">
        <f t="shared" si="89"/>
        <v>0</v>
      </c>
      <c r="AO70">
        <f t="shared" si="90"/>
        <v>0</v>
      </c>
      <c r="AP70">
        <f t="shared" si="91"/>
        <v>0</v>
      </c>
      <c r="AQ70">
        <f t="shared" si="92"/>
        <v>0</v>
      </c>
      <c r="AR70">
        <f t="shared" si="93"/>
        <v>0</v>
      </c>
      <c r="AS70">
        <f t="shared" si="93"/>
        <v>0</v>
      </c>
      <c r="AT70">
        <f t="shared" si="93"/>
        <v>0</v>
      </c>
      <c r="AU70">
        <f t="shared" si="93"/>
        <v>0</v>
      </c>
      <c r="AV70">
        <f t="shared" si="93"/>
        <v>0</v>
      </c>
      <c r="AW70">
        <f t="shared" si="114"/>
        <v>0</v>
      </c>
      <c r="AX70">
        <f t="shared" si="94"/>
        <v>0</v>
      </c>
      <c r="AY70">
        <f t="shared" si="95"/>
        <v>0</v>
      </c>
      <c r="AZ70">
        <f t="shared" si="96"/>
        <v>0</v>
      </c>
      <c r="BA70">
        <f t="shared" si="97"/>
        <v>0</v>
      </c>
      <c r="BB70">
        <f t="shared" si="98"/>
        <v>0</v>
      </c>
      <c r="BC70">
        <f t="shared" si="99"/>
        <v>0</v>
      </c>
      <c r="BD70">
        <f t="shared" si="100"/>
        <v>0</v>
      </c>
      <c r="BE70">
        <f t="shared" si="101"/>
        <v>0</v>
      </c>
      <c r="BF70">
        <f t="shared" si="102"/>
        <v>0</v>
      </c>
      <c r="BG70">
        <f t="shared" si="103"/>
        <v>0</v>
      </c>
      <c r="BH70">
        <f t="shared" si="104"/>
        <v>0</v>
      </c>
      <c r="BI70">
        <f t="shared" si="105"/>
        <v>0</v>
      </c>
      <c r="BJ70">
        <f t="shared" si="106"/>
        <v>0</v>
      </c>
      <c r="BK70">
        <f t="shared" si="107"/>
        <v>0</v>
      </c>
      <c r="BL70">
        <f t="shared" si="108"/>
        <v>0</v>
      </c>
      <c r="BM70">
        <f t="shared" si="115"/>
        <v>0</v>
      </c>
      <c r="BN70">
        <f t="shared" si="109"/>
        <v>0</v>
      </c>
      <c r="BO70">
        <f t="shared" si="110"/>
        <v>0</v>
      </c>
      <c r="BP70">
        <f t="shared" si="116"/>
        <v>0</v>
      </c>
      <c r="BQ70">
        <f t="shared" si="117"/>
        <v>0</v>
      </c>
    </row>
    <row r="71" spans="4:69" x14ac:dyDescent="0.25">
      <c r="D71" s="109"/>
      <c r="E71" s="109"/>
      <c r="G71">
        <f>IF($D71=G$6,G70+1,G70)</f>
        <v>9</v>
      </c>
      <c r="H71">
        <f>IF($D71=H$6,H70+1,H70)</f>
        <v>9</v>
      </c>
      <c r="I71">
        <f>IF($D71=I$6,I70+1,I70)</f>
        <v>8</v>
      </c>
      <c r="J71">
        <f t="shared" ref="J71:Q88" si="127">IF($D71=J$6,J70+1,J70)</f>
        <v>8</v>
      </c>
      <c r="K71">
        <f t="shared" si="127"/>
        <v>0</v>
      </c>
      <c r="L71">
        <f t="shared" si="127"/>
        <v>0</v>
      </c>
      <c r="M71">
        <f t="shared" si="77"/>
        <v>0</v>
      </c>
      <c r="N71">
        <f t="shared" si="77"/>
        <v>0</v>
      </c>
      <c r="O71">
        <f t="shared" si="77"/>
        <v>0</v>
      </c>
      <c r="P71">
        <f t="shared" si="77"/>
        <v>0</v>
      </c>
      <c r="Q71">
        <f t="shared" si="77"/>
        <v>0</v>
      </c>
      <c r="R71">
        <f t="shared" si="113"/>
        <v>0</v>
      </c>
      <c r="S71">
        <f t="shared" si="118"/>
        <v>0</v>
      </c>
      <c r="T71">
        <f t="shared" si="119"/>
        <v>0</v>
      </c>
      <c r="U71">
        <f t="shared" si="120"/>
        <v>0</v>
      </c>
      <c r="V71">
        <f t="shared" si="121"/>
        <v>0</v>
      </c>
      <c r="W71">
        <f t="shared" si="122"/>
        <v>0</v>
      </c>
      <c r="X71">
        <f t="shared" si="123"/>
        <v>0</v>
      </c>
      <c r="Y71">
        <f t="shared" si="124"/>
        <v>0</v>
      </c>
      <c r="Z71">
        <f t="shared" si="69"/>
        <v>0</v>
      </c>
      <c r="AA71">
        <f t="shared" si="70"/>
        <v>0</v>
      </c>
      <c r="AB71">
        <f t="shared" si="125"/>
        <v>0</v>
      </c>
      <c r="AC71">
        <f t="shared" si="126"/>
        <v>0</v>
      </c>
      <c r="AD71">
        <f t="shared" si="112"/>
        <v>0</v>
      </c>
      <c r="AE71">
        <f t="shared" si="112"/>
        <v>0</v>
      </c>
      <c r="AF71">
        <f t="shared" si="112"/>
        <v>0</v>
      </c>
      <c r="AG71">
        <f t="shared" ref="AD71:AJ107" si="128">IF($D71=AG$6,AG70+1,AG70)</f>
        <v>0</v>
      </c>
      <c r="AH71">
        <f t="shared" si="128"/>
        <v>0</v>
      </c>
      <c r="AI71">
        <f t="shared" si="128"/>
        <v>0</v>
      </c>
      <c r="AJ71">
        <f t="shared" si="128"/>
        <v>0</v>
      </c>
      <c r="AL71">
        <f>IF(G71=G70,0,G71)</f>
        <v>0</v>
      </c>
      <c r="AM71">
        <f>IF(H71=H70,0,H71)</f>
        <v>0</v>
      </c>
      <c r="AN71">
        <f>IF(I71=I70,0,I71)</f>
        <v>0</v>
      </c>
      <c r="AO71">
        <f t="shared" ref="AO71:AV88" si="129">IF(J71=J70,0,J71)</f>
        <v>0</v>
      </c>
      <c r="AP71">
        <f t="shared" si="129"/>
        <v>0</v>
      </c>
      <c r="AQ71">
        <f t="shared" si="129"/>
        <v>0</v>
      </c>
      <c r="AR71">
        <f t="shared" si="93"/>
        <v>0</v>
      </c>
      <c r="AS71">
        <f t="shared" si="93"/>
        <v>0</v>
      </c>
      <c r="AT71">
        <f t="shared" si="93"/>
        <v>0</v>
      </c>
      <c r="AU71">
        <f t="shared" si="93"/>
        <v>0</v>
      </c>
      <c r="AV71">
        <f t="shared" si="93"/>
        <v>0</v>
      </c>
      <c r="AW71">
        <f t="shared" si="114"/>
        <v>0</v>
      </c>
      <c r="AX71">
        <f t="shared" si="94"/>
        <v>0</v>
      </c>
      <c r="AY71">
        <f t="shared" si="95"/>
        <v>0</v>
      </c>
      <c r="AZ71">
        <f t="shared" si="96"/>
        <v>0</v>
      </c>
      <c r="BA71">
        <f t="shared" si="97"/>
        <v>0</v>
      </c>
      <c r="BB71">
        <f t="shared" si="98"/>
        <v>0</v>
      </c>
      <c r="BC71">
        <f t="shared" si="99"/>
        <v>0</v>
      </c>
      <c r="BD71">
        <f t="shared" si="100"/>
        <v>0</v>
      </c>
      <c r="BE71">
        <f t="shared" si="101"/>
        <v>0</v>
      </c>
      <c r="BF71">
        <f t="shared" si="102"/>
        <v>0</v>
      </c>
      <c r="BG71">
        <f t="shared" si="103"/>
        <v>0</v>
      </c>
      <c r="BH71">
        <f t="shared" si="104"/>
        <v>0</v>
      </c>
      <c r="BI71">
        <f t="shared" si="105"/>
        <v>0</v>
      </c>
      <c r="BJ71">
        <f t="shared" si="106"/>
        <v>0</v>
      </c>
      <c r="BK71">
        <f t="shared" si="107"/>
        <v>0</v>
      </c>
      <c r="BL71">
        <f t="shared" si="108"/>
        <v>0</v>
      </c>
      <c r="BM71">
        <f t="shared" si="115"/>
        <v>0</v>
      </c>
      <c r="BN71">
        <f t="shared" si="109"/>
        <v>0</v>
      </c>
      <c r="BO71">
        <f t="shared" si="110"/>
        <v>0</v>
      </c>
      <c r="BP71">
        <f t="shared" si="116"/>
        <v>0</v>
      </c>
      <c r="BQ71">
        <f t="shared" si="117"/>
        <v>0</v>
      </c>
    </row>
    <row r="72" spans="4:69" x14ac:dyDescent="0.25">
      <c r="D72" s="109"/>
      <c r="E72" s="109"/>
      <c r="G72">
        <f t="shared" ref="G72:I88" si="130">IF($D72=G$6,G71+1,G71)</f>
        <v>9</v>
      </c>
      <c r="H72">
        <f t="shared" si="130"/>
        <v>9</v>
      </c>
      <c r="I72">
        <f t="shared" si="130"/>
        <v>8</v>
      </c>
      <c r="J72">
        <f t="shared" si="127"/>
        <v>8</v>
      </c>
      <c r="K72">
        <f t="shared" si="127"/>
        <v>0</v>
      </c>
      <c r="L72">
        <f t="shared" si="127"/>
        <v>0</v>
      </c>
      <c r="M72">
        <f t="shared" si="77"/>
        <v>0</v>
      </c>
      <c r="N72">
        <f t="shared" si="77"/>
        <v>0</v>
      </c>
      <c r="O72">
        <f t="shared" si="77"/>
        <v>0</v>
      </c>
      <c r="P72">
        <f t="shared" si="77"/>
        <v>0</v>
      </c>
      <c r="Q72">
        <f t="shared" si="77"/>
        <v>0</v>
      </c>
      <c r="R72">
        <f t="shared" ref="R72:R97" si="131">IF($D72=R$6,R71+1,R71)</f>
        <v>0</v>
      </c>
      <c r="S72">
        <f t="shared" si="118"/>
        <v>0</v>
      </c>
      <c r="T72">
        <f t="shared" si="119"/>
        <v>0</v>
      </c>
      <c r="U72">
        <f t="shared" si="120"/>
        <v>0</v>
      </c>
      <c r="V72">
        <f t="shared" si="121"/>
        <v>0</v>
      </c>
      <c r="W72">
        <f t="shared" si="122"/>
        <v>0</v>
      </c>
      <c r="X72">
        <f t="shared" si="123"/>
        <v>0</v>
      </c>
      <c r="Y72">
        <f t="shared" si="124"/>
        <v>0</v>
      </c>
      <c r="Z72">
        <f t="shared" si="69"/>
        <v>0</v>
      </c>
      <c r="AA72">
        <f t="shared" si="70"/>
        <v>0</v>
      </c>
      <c r="AB72">
        <f t="shared" si="125"/>
        <v>0</v>
      </c>
      <c r="AC72">
        <f t="shared" si="126"/>
        <v>0</v>
      </c>
      <c r="AD72">
        <f t="shared" si="128"/>
        <v>0</v>
      </c>
      <c r="AE72">
        <f t="shared" si="128"/>
        <v>0</v>
      </c>
      <c r="AF72">
        <f t="shared" si="128"/>
        <v>0</v>
      </c>
      <c r="AG72">
        <f t="shared" si="128"/>
        <v>0</v>
      </c>
      <c r="AH72">
        <f t="shared" si="128"/>
        <v>0</v>
      </c>
      <c r="AI72">
        <f t="shared" si="128"/>
        <v>0</v>
      </c>
      <c r="AJ72">
        <f t="shared" si="128"/>
        <v>0</v>
      </c>
      <c r="AL72">
        <f t="shared" ref="AL72:AN88" si="132">IF(G72=G71,0,G72)</f>
        <v>0</v>
      </c>
      <c r="AM72">
        <f t="shared" si="132"/>
        <v>0</v>
      </c>
      <c r="AN72">
        <f t="shared" si="132"/>
        <v>0</v>
      </c>
      <c r="AO72">
        <f t="shared" si="129"/>
        <v>0</v>
      </c>
      <c r="AP72">
        <f t="shared" si="129"/>
        <v>0</v>
      </c>
      <c r="AQ72">
        <f t="shared" si="129"/>
        <v>0</v>
      </c>
      <c r="AR72">
        <f t="shared" si="93"/>
        <v>0</v>
      </c>
      <c r="AS72">
        <f t="shared" si="93"/>
        <v>0</v>
      </c>
      <c r="AT72">
        <f t="shared" si="93"/>
        <v>0</v>
      </c>
      <c r="AU72">
        <f t="shared" si="93"/>
        <v>0</v>
      </c>
      <c r="AV72">
        <f t="shared" si="93"/>
        <v>0</v>
      </c>
      <c r="AW72">
        <f t="shared" ref="AW72:AW97" si="133">IF(R72=R71,0,R72)</f>
        <v>0</v>
      </c>
      <c r="AX72">
        <f t="shared" si="94"/>
        <v>0</v>
      </c>
      <c r="AY72">
        <f t="shared" si="95"/>
        <v>0</v>
      </c>
      <c r="AZ72">
        <f t="shared" si="96"/>
        <v>0</v>
      </c>
      <c r="BA72">
        <f t="shared" si="97"/>
        <v>0</v>
      </c>
      <c r="BB72">
        <f t="shared" si="98"/>
        <v>0</v>
      </c>
      <c r="BC72">
        <f t="shared" si="99"/>
        <v>0</v>
      </c>
      <c r="BD72">
        <f t="shared" si="100"/>
        <v>0</v>
      </c>
      <c r="BE72">
        <f t="shared" si="101"/>
        <v>0</v>
      </c>
      <c r="BF72">
        <f t="shared" si="102"/>
        <v>0</v>
      </c>
      <c r="BG72">
        <f t="shared" si="103"/>
        <v>0</v>
      </c>
      <c r="BH72">
        <f t="shared" si="104"/>
        <v>0</v>
      </c>
      <c r="BI72">
        <f t="shared" si="105"/>
        <v>0</v>
      </c>
      <c r="BJ72">
        <f t="shared" si="106"/>
        <v>0</v>
      </c>
      <c r="BK72">
        <f t="shared" si="107"/>
        <v>0</v>
      </c>
      <c r="BL72">
        <f t="shared" si="108"/>
        <v>0</v>
      </c>
      <c r="BM72">
        <f t="shared" ref="BM72:BM80" si="134">IF(AH72=AH71,0,AH72)</f>
        <v>0</v>
      </c>
      <c r="BN72">
        <f t="shared" si="109"/>
        <v>0</v>
      </c>
      <c r="BO72">
        <f t="shared" si="110"/>
        <v>0</v>
      </c>
      <c r="BP72">
        <f t="shared" ref="BP72:BP88" si="135">B72</f>
        <v>0</v>
      </c>
      <c r="BQ72">
        <f t="shared" ref="BQ72:BQ88" si="136">C72</f>
        <v>0</v>
      </c>
    </row>
    <row r="73" spans="4:69" x14ac:dyDescent="0.25">
      <c r="D73" s="109"/>
      <c r="E73" s="109"/>
      <c r="G73">
        <f t="shared" si="130"/>
        <v>9</v>
      </c>
      <c r="H73">
        <f t="shared" si="130"/>
        <v>9</v>
      </c>
      <c r="I73">
        <f t="shared" si="130"/>
        <v>8</v>
      </c>
      <c r="J73">
        <f t="shared" si="127"/>
        <v>8</v>
      </c>
      <c r="K73">
        <f t="shared" si="127"/>
        <v>0</v>
      </c>
      <c r="L73">
        <f t="shared" si="127"/>
        <v>0</v>
      </c>
      <c r="M73">
        <f t="shared" si="77"/>
        <v>0</v>
      </c>
      <c r="N73">
        <f t="shared" si="77"/>
        <v>0</v>
      </c>
      <c r="O73">
        <f t="shared" si="77"/>
        <v>0</v>
      </c>
      <c r="P73">
        <f t="shared" si="77"/>
        <v>0</v>
      </c>
      <c r="Q73">
        <f t="shared" si="77"/>
        <v>0</v>
      </c>
      <c r="R73">
        <f t="shared" si="131"/>
        <v>0</v>
      </c>
      <c r="S73">
        <f t="shared" si="118"/>
        <v>0</v>
      </c>
      <c r="T73">
        <f t="shared" si="119"/>
        <v>0</v>
      </c>
      <c r="U73">
        <f t="shared" si="120"/>
        <v>0</v>
      </c>
      <c r="V73">
        <f t="shared" si="121"/>
        <v>0</v>
      </c>
      <c r="W73">
        <f t="shared" si="122"/>
        <v>0</v>
      </c>
      <c r="X73">
        <f t="shared" si="123"/>
        <v>0</v>
      </c>
      <c r="Y73">
        <f t="shared" si="124"/>
        <v>0</v>
      </c>
      <c r="Z73">
        <f t="shared" si="69"/>
        <v>0</v>
      </c>
      <c r="AA73">
        <f t="shared" si="70"/>
        <v>0</v>
      </c>
      <c r="AB73">
        <f t="shared" si="125"/>
        <v>0</v>
      </c>
      <c r="AC73">
        <f t="shared" si="126"/>
        <v>0</v>
      </c>
      <c r="AD73">
        <f t="shared" si="128"/>
        <v>0</v>
      </c>
      <c r="AE73">
        <f t="shared" si="128"/>
        <v>0</v>
      </c>
      <c r="AF73">
        <f t="shared" si="128"/>
        <v>0</v>
      </c>
      <c r="AG73">
        <f t="shared" si="128"/>
        <v>0</v>
      </c>
      <c r="AH73">
        <f t="shared" si="128"/>
        <v>0</v>
      </c>
      <c r="AI73">
        <f t="shared" si="128"/>
        <v>0</v>
      </c>
      <c r="AJ73">
        <f t="shared" si="128"/>
        <v>0</v>
      </c>
      <c r="AL73">
        <f t="shared" si="132"/>
        <v>0</v>
      </c>
      <c r="AM73">
        <f t="shared" si="132"/>
        <v>0</v>
      </c>
      <c r="AN73">
        <f t="shared" si="132"/>
        <v>0</v>
      </c>
      <c r="AO73">
        <f t="shared" si="129"/>
        <v>0</v>
      </c>
      <c r="AP73">
        <f t="shared" si="129"/>
        <v>0</v>
      </c>
      <c r="AQ73">
        <f t="shared" si="129"/>
        <v>0</v>
      </c>
      <c r="AR73">
        <f t="shared" si="93"/>
        <v>0</v>
      </c>
      <c r="AS73">
        <f t="shared" si="93"/>
        <v>0</v>
      </c>
      <c r="AT73">
        <f t="shared" si="93"/>
        <v>0</v>
      </c>
      <c r="AU73">
        <f t="shared" si="93"/>
        <v>0</v>
      </c>
      <c r="AV73">
        <f t="shared" si="93"/>
        <v>0</v>
      </c>
      <c r="AW73">
        <f t="shared" si="133"/>
        <v>0</v>
      </c>
      <c r="AX73">
        <f t="shared" si="94"/>
        <v>0</v>
      </c>
      <c r="AY73">
        <f t="shared" si="95"/>
        <v>0</v>
      </c>
      <c r="AZ73">
        <f t="shared" si="96"/>
        <v>0</v>
      </c>
      <c r="BA73">
        <f t="shared" si="97"/>
        <v>0</v>
      </c>
      <c r="BB73">
        <f t="shared" si="98"/>
        <v>0</v>
      </c>
      <c r="BC73">
        <f t="shared" si="99"/>
        <v>0</v>
      </c>
      <c r="BD73">
        <f t="shared" si="100"/>
        <v>0</v>
      </c>
      <c r="BE73">
        <f t="shared" si="101"/>
        <v>0</v>
      </c>
      <c r="BF73">
        <f t="shared" si="102"/>
        <v>0</v>
      </c>
      <c r="BG73">
        <f t="shared" si="103"/>
        <v>0</v>
      </c>
      <c r="BH73">
        <f t="shared" si="104"/>
        <v>0</v>
      </c>
      <c r="BI73">
        <f t="shared" si="105"/>
        <v>0</v>
      </c>
      <c r="BJ73">
        <f t="shared" si="106"/>
        <v>0</v>
      </c>
      <c r="BK73">
        <f t="shared" si="107"/>
        <v>0</v>
      </c>
      <c r="BL73">
        <f t="shared" si="108"/>
        <v>0</v>
      </c>
      <c r="BM73">
        <f t="shared" si="134"/>
        <v>0</v>
      </c>
      <c r="BN73">
        <f t="shared" si="109"/>
        <v>0</v>
      </c>
      <c r="BO73">
        <f t="shared" si="110"/>
        <v>0</v>
      </c>
      <c r="BP73">
        <f t="shared" si="135"/>
        <v>0</v>
      </c>
      <c r="BQ73">
        <f t="shared" si="136"/>
        <v>0</v>
      </c>
    </row>
    <row r="74" spans="4:69" x14ac:dyDescent="0.25">
      <c r="D74" s="109"/>
      <c r="E74" s="109"/>
      <c r="G74">
        <f t="shared" si="130"/>
        <v>9</v>
      </c>
      <c r="H74">
        <f t="shared" si="130"/>
        <v>9</v>
      </c>
      <c r="I74">
        <f t="shared" si="130"/>
        <v>8</v>
      </c>
      <c r="J74">
        <f t="shared" si="127"/>
        <v>8</v>
      </c>
      <c r="K74">
        <f t="shared" si="127"/>
        <v>0</v>
      </c>
      <c r="L74">
        <f t="shared" si="127"/>
        <v>0</v>
      </c>
      <c r="M74">
        <f t="shared" si="77"/>
        <v>0</v>
      </c>
      <c r="N74">
        <f t="shared" si="77"/>
        <v>0</v>
      </c>
      <c r="O74">
        <f t="shared" si="77"/>
        <v>0</v>
      </c>
      <c r="P74">
        <f t="shared" si="77"/>
        <v>0</v>
      </c>
      <c r="Q74">
        <f t="shared" si="77"/>
        <v>0</v>
      </c>
      <c r="R74">
        <f t="shared" si="131"/>
        <v>0</v>
      </c>
      <c r="S74">
        <f t="shared" si="118"/>
        <v>0</v>
      </c>
      <c r="T74">
        <f t="shared" si="119"/>
        <v>0</v>
      </c>
      <c r="U74">
        <f t="shared" si="120"/>
        <v>0</v>
      </c>
      <c r="V74">
        <f t="shared" si="121"/>
        <v>0</v>
      </c>
      <c r="W74">
        <f t="shared" si="122"/>
        <v>0</v>
      </c>
      <c r="X74">
        <f t="shared" si="123"/>
        <v>0</v>
      </c>
      <c r="Y74">
        <f t="shared" si="124"/>
        <v>0</v>
      </c>
      <c r="Z74">
        <f t="shared" si="69"/>
        <v>0</v>
      </c>
      <c r="AA74">
        <f t="shared" si="70"/>
        <v>0</v>
      </c>
      <c r="AB74">
        <f t="shared" si="125"/>
        <v>0</v>
      </c>
      <c r="AC74">
        <f t="shared" si="126"/>
        <v>0</v>
      </c>
      <c r="AD74">
        <f t="shared" si="128"/>
        <v>0</v>
      </c>
      <c r="AE74">
        <f t="shared" si="128"/>
        <v>0</v>
      </c>
      <c r="AF74">
        <f t="shared" si="128"/>
        <v>0</v>
      </c>
      <c r="AG74">
        <f t="shared" si="128"/>
        <v>0</v>
      </c>
      <c r="AH74">
        <f t="shared" si="128"/>
        <v>0</v>
      </c>
      <c r="AI74">
        <f t="shared" si="128"/>
        <v>0</v>
      </c>
      <c r="AJ74">
        <f t="shared" si="128"/>
        <v>0</v>
      </c>
      <c r="AL74">
        <f t="shared" si="132"/>
        <v>0</v>
      </c>
      <c r="AM74">
        <f t="shared" si="132"/>
        <v>0</v>
      </c>
      <c r="AN74">
        <f t="shared" si="132"/>
        <v>0</v>
      </c>
      <c r="AO74">
        <f t="shared" si="129"/>
        <v>0</v>
      </c>
      <c r="AP74">
        <f t="shared" si="129"/>
        <v>0</v>
      </c>
      <c r="AQ74">
        <f t="shared" si="129"/>
        <v>0</v>
      </c>
      <c r="AR74">
        <f t="shared" si="93"/>
        <v>0</v>
      </c>
      <c r="AS74">
        <f t="shared" si="93"/>
        <v>0</v>
      </c>
      <c r="AT74">
        <f t="shared" si="93"/>
        <v>0</v>
      </c>
      <c r="AU74">
        <f t="shared" si="93"/>
        <v>0</v>
      </c>
      <c r="AV74">
        <f t="shared" si="93"/>
        <v>0</v>
      </c>
      <c r="AW74">
        <f t="shared" si="133"/>
        <v>0</v>
      </c>
      <c r="AX74">
        <f t="shared" si="94"/>
        <v>0</v>
      </c>
      <c r="AY74">
        <f t="shared" si="95"/>
        <v>0</v>
      </c>
      <c r="AZ74">
        <f t="shared" si="96"/>
        <v>0</v>
      </c>
      <c r="BA74">
        <f t="shared" si="97"/>
        <v>0</v>
      </c>
      <c r="BB74">
        <f t="shared" si="98"/>
        <v>0</v>
      </c>
      <c r="BC74">
        <f t="shared" si="99"/>
        <v>0</v>
      </c>
      <c r="BD74">
        <f t="shared" si="100"/>
        <v>0</v>
      </c>
      <c r="BE74">
        <f t="shared" si="101"/>
        <v>0</v>
      </c>
      <c r="BF74">
        <f t="shared" si="102"/>
        <v>0</v>
      </c>
      <c r="BG74">
        <f t="shared" si="103"/>
        <v>0</v>
      </c>
      <c r="BH74">
        <f t="shared" si="104"/>
        <v>0</v>
      </c>
      <c r="BI74">
        <f t="shared" si="105"/>
        <v>0</v>
      </c>
      <c r="BJ74">
        <f t="shared" si="106"/>
        <v>0</v>
      </c>
      <c r="BK74">
        <f t="shared" si="107"/>
        <v>0</v>
      </c>
      <c r="BL74">
        <f t="shared" si="108"/>
        <v>0</v>
      </c>
      <c r="BM74">
        <f t="shared" si="134"/>
        <v>0</v>
      </c>
      <c r="BN74">
        <f t="shared" si="109"/>
        <v>0</v>
      </c>
      <c r="BO74">
        <f t="shared" si="110"/>
        <v>0</v>
      </c>
      <c r="BP74">
        <f t="shared" si="135"/>
        <v>0</v>
      </c>
      <c r="BQ74">
        <f t="shared" si="136"/>
        <v>0</v>
      </c>
    </row>
    <row r="75" spans="4:69" x14ac:dyDescent="0.25">
      <c r="D75" s="109"/>
      <c r="E75" s="109"/>
      <c r="G75">
        <f t="shared" si="130"/>
        <v>9</v>
      </c>
      <c r="H75">
        <f t="shared" si="130"/>
        <v>9</v>
      </c>
      <c r="I75">
        <f t="shared" si="130"/>
        <v>8</v>
      </c>
      <c r="J75">
        <f t="shared" si="127"/>
        <v>8</v>
      </c>
      <c r="K75">
        <f t="shared" si="127"/>
        <v>0</v>
      </c>
      <c r="L75">
        <f t="shared" si="127"/>
        <v>0</v>
      </c>
      <c r="M75">
        <f t="shared" si="77"/>
        <v>0</v>
      </c>
      <c r="N75">
        <f t="shared" si="77"/>
        <v>0</v>
      </c>
      <c r="O75">
        <f t="shared" si="77"/>
        <v>0</v>
      </c>
      <c r="P75">
        <f t="shared" si="77"/>
        <v>0</v>
      </c>
      <c r="Q75">
        <f t="shared" si="77"/>
        <v>0</v>
      </c>
      <c r="R75">
        <f t="shared" si="131"/>
        <v>0</v>
      </c>
      <c r="S75">
        <f t="shared" si="118"/>
        <v>0</v>
      </c>
      <c r="T75">
        <f t="shared" si="119"/>
        <v>0</v>
      </c>
      <c r="U75">
        <f t="shared" si="120"/>
        <v>0</v>
      </c>
      <c r="V75">
        <f t="shared" si="121"/>
        <v>0</v>
      </c>
      <c r="W75">
        <f t="shared" si="122"/>
        <v>0</v>
      </c>
      <c r="X75">
        <f t="shared" si="123"/>
        <v>0</v>
      </c>
      <c r="Y75">
        <f t="shared" si="124"/>
        <v>0</v>
      </c>
      <c r="Z75">
        <f t="shared" si="69"/>
        <v>0</v>
      </c>
      <c r="AA75">
        <f t="shared" si="70"/>
        <v>0</v>
      </c>
      <c r="AB75">
        <f t="shared" si="125"/>
        <v>0</v>
      </c>
      <c r="AC75">
        <f t="shared" si="126"/>
        <v>0</v>
      </c>
      <c r="AD75">
        <f t="shared" si="128"/>
        <v>0</v>
      </c>
      <c r="AE75">
        <f t="shared" si="128"/>
        <v>0</v>
      </c>
      <c r="AF75">
        <f t="shared" si="128"/>
        <v>0</v>
      </c>
      <c r="AG75">
        <f t="shared" si="128"/>
        <v>0</v>
      </c>
      <c r="AH75">
        <f t="shared" si="128"/>
        <v>0</v>
      </c>
      <c r="AI75">
        <f t="shared" si="128"/>
        <v>0</v>
      </c>
      <c r="AJ75">
        <f t="shared" si="128"/>
        <v>0</v>
      </c>
      <c r="AL75">
        <f t="shared" si="132"/>
        <v>0</v>
      </c>
      <c r="AM75">
        <f t="shared" si="132"/>
        <v>0</v>
      </c>
      <c r="AN75">
        <f t="shared" si="132"/>
        <v>0</v>
      </c>
      <c r="AO75">
        <f t="shared" si="129"/>
        <v>0</v>
      </c>
      <c r="AP75">
        <f t="shared" si="129"/>
        <v>0</v>
      </c>
      <c r="AQ75">
        <f t="shared" si="129"/>
        <v>0</v>
      </c>
      <c r="AR75">
        <f t="shared" si="93"/>
        <v>0</v>
      </c>
      <c r="AS75">
        <f t="shared" si="93"/>
        <v>0</v>
      </c>
      <c r="AT75">
        <f t="shared" si="93"/>
        <v>0</v>
      </c>
      <c r="AU75">
        <f t="shared" si="93"/>
        <v>0</v>
      </c>
      <c r="AV75">
        <f t="shared" si="93"/>
        <v>0</v>
      </c>
      <c r="AW75">
        <f t="shared" si="133"/>
        <v>0</v>
      </c>
      <c r="AX75">
        <f t="shared" si="94"/>
        <v>0</v>
      </c>
      <c r="AY75">
        <f t="shared" si="95"/>
        <v>0</v>
      </c>
      <c r="AZ75">
        <f t="shared" si="96"/>
        <v>0</v>
      </c>
      <c r="BA75">
        <f t="shared" si="97"/>
        <v>0</v>
      </c>
      <c r="BB75">
        <f t="shared" si="98"/>
        <v>0</v>
      </c>
      <c r="BC75">
        <f t="shared" si="99"/>
        <v>0</v>
      </c>
      <c r="BD75">
        <f t="shared" si="100"/>
        <v>0</v>
      </c>
      <c r="BE75">
        <f t="shared" si="101"/>
        <v>0</v>
      </c>
      <c r="BF75">
        <f t="shared" si="102"/>
        <v>0</v>
      </c>
      <c r="BG75">
        <f t="shared" si="103"/>
        <v>0</v>
      </c>
      <c r="BH75">
        <f t="shared" si="104"/>
        <v>0</v>
      </c>
      <c r="BI75">
        <f t="shared" si="105"/>
        <v>0</v>
      </c>
      <c r="BJ75">
        <f t="shared" si="106"/>
        <v>0</v>
      </c>
      <c r="BK75">
        <f t="shared" si="107"/>
        <v>0</v>
      </c>
      <c r="BL75">
        <f t="shared" si="108"/>
        <v>0</v>
      </c>
      <c r="BM75">
        <f t="shared" si="134"/>
        <v>0</v>
      </c>
      <c r="BN75">
        <f t="shared" si="109"/>
        <v>0</v>
      </c>
      <c r="BO75">
        <f t="shared" si="110"/>
        <v>0</v>
      </c>
      <c r="BP75">
        <f t="shared" si="135"/>
        <v>0</v>
      </c>
      <c r="BQ75">
        <f t="shared" si="136"/>
        <v>0</v>
      </c>
    </row>
    <row r="76" spans="4:69" x14ac:dyDescent="0.25">
      <c r="D76" s="109"/>
      <c r="E76" s="109"/>
      <c r="G76">
        <f t="shared" si="130"/>
        <v>9</v>
      </c>
      <c r="H76">
        <f t="shared" si="130"/>
        <v>9</v>
      </c>
      <c r="I76">
        <f t="shared" si="130"/>
        <v>8</v>
      </c>
      <c r="J76">
        <f t="shared" si="127"/>
        <v>8</v>
      </c>
      <c r="K76">
        <f t="shared" si="127"/>
        <v>0</v>
      </c>
      <c r="L76">
        <f t="shared" si="127"/>
        <v>0</v>
      </c>
      <c r="M76">
        <f t="shared" si="77"/>
        <v>0</v>
      </c>
      <c r="N76">
        <f t="shared" si="77"/>
        <v>0</v>
      </c>
      <c r="O76">
        <f t="shared" si="77"/>
        <v>0</v>
      </c>
      <c r="P76">
        <f t="shared" si="77"/>
        <v>0</v>
      </c>
      <c r="Q76">
        <f t="shared" si="77"/>
        <v>0</v>
      </c>
      <c r="R76">
        <f t="shared" si="131"/>
        <v>0</v>
      </c>
      <c r="S76">
        <f t="shared" si="118"/>
        <v>0</v>
      </c>
      <c r="T76">
        <f t="shared" si="119"/>
        <v>0</v>
      </c>
      <c r="U76">
        <f t="shared" si="120"/>
        <v>0</v>
      </c>
      <c r="V76">
        <f t="shared" si="121"/>
        <v>0</v>
      </c>
      <c r="W76">
        <f t="shared" si="122"/>
        <v>0</v>
      </c>
      <c r="X76">
        <f t="shared" si="123"/>
        <v>0</v>
      </c>
      <c r="Y76">
        <f t="shared" si="124"/>
        <v>0</v>
      </c>
      <c r="Z76">
        <f t="shared" si="69"/>
        <v>0</v>
      </c>
      <c r="AA76">
        <f t="shared" si="70"/>
        <v>0</v>
      </c>
      <c r="AB76">
        <f t="shared" si="125"/>
        <v>0</v>
      </c>
      <c r="AC76">
        <f t="shared" si="126"/>
        <v>0</v>
      </c>
      <c r="AD76">
        <f t="shared" si="128"/>
        <v>0</v>
      </c>
      <c r="AE76">
        <f t="shared" si="128"/>
        <v>0</v>
      </c>
      <c r="AF76">
        <f t="shared" si="128"/>
        <v>0</v>
      </c>
      <c r="AG76">
        <f t="shared" si="128"/>
        <v>0</v>
      </c>
      <c r="AH76">
        <f t="shared" si="128"/>
        <v>0</v>
      </c>
      <c r="AI76">
        <f t="shared" si="128"/>
        <v>0</v>
      </c>
      <c r="AJ76">
        <f t="shared" si="128"/>
        <v>0</v>
      </c>
      <c r="AL76">
        <f t="shared" si="132"/>
        <v>0</v>
      </c>
      <c r="AM76">
        <f t="shared" si="132"/>
        <v>0</v>
      </c>
      <c r="AN76">
        <f t="shared" si="132"/>
        <v>0</v>
      </c>
      <c r="AO76">
        <f t="shared" si="129"/>
        <v>0</v>
      </c>
      <c r="AP76">
        <f t="shared" si="129"/>
        <v>0</v>
      </c>
      <c r="AQ76">
        <f t="shared" si="129"/>
        <v>0</v>
      </c>
      <c r="AR76">
        <f t="shared" si="93"/>
        <v>0</v>
      </c>
      <c r="AS76">
        <f t="shared" si="93"/>
        <v>0</v>
      </c>
      <c r="AT76">
        <f t="shared" si="93"/>
        <v>0</v>
      </c>
      <c r="AU76">
        <f t="shared" si="93"/>
        <v>0</v>
      </c>
      <c r="AV76">
        <f t="shared" si="93"/>
        <v>0</v>
      </c>
      <c r="AW76">
        <f t="shared" si="133"/>
        <v>0</v>
      </c>
      <c r="AX76">
        <f t="shared" si="94"/>
        <v>0</v>
      </c>
      <c r="AY76">
        <f t="shared" si="95"/>
        <v>0</v>
      </c>
      <c r="AZ76">
        <f t="shared" si="96"/>
        <v>0</v>
      </c>
      <c r="BA76">
        <f t="shared" si="97"/>
        <v>0</v>
      </c>
      <c r="BB76">
        <f t="shared" si="98"/>
        <v>0</v>
      </c>
      <c r="BC76">
        <f t="shared" si="99"/>
        <v>0</v>
      </c>
      <c r="BD76">
        <f t="shared" si="100"/>
        <v>0</v>
      </c>
      <c r="BE76">
        <f t="shared" si="101"/>
        <v>0</v>
      </c>
      <c r="BF76">
        <f t="shared" si="102"/>
        <v>0</v>
      </c>
      <c r="BG76">
        <f t="shared" si="103"/>
        <v>0</v>
      </c>
      <c r="BH76">
        <f t="shared" si="104"/>
        <v>0</v>
      </c>
      <c r="BI76">
        <f t="shared" si="105"/>
        <v>0</v>
      </c>
      <c r="BJ76">
        <f t="shared" si="106"/>
        <v>0</v>
      </c>
      <c r="BK76">
        <f t="shared" si="107"/>
        <v>0</v>
      </c>
      <c r="BL76">
        <f t="shared" si="108"/>
        <v>0</v>
      </c>
      <c r="BM76">
        <f t="shared" si="134"/>
        <v>0</v>
      </c>
      <c r="BN76">
        <f t="shared" si="109"/>
        <v>0</v>
      </c>
      <c r="BO76">
        <f t="shared" si="110"/>
        <v>0</v>
      </c>
      <c r="BP76">
        <f t="shared" si="135"/>
        <v>0</v>
      </c>
      <c r="BQ76">
        <f t="shared" si="136"/>
        <v>0</v>
      </c>
    </row>
    <row r="77" spans="4:69" x14ac:dyDescent="0.25">
      <c r="D77" s="109"/>
      <c r="E77" s="109"/>
      <c r="G77">
        <f t="shared" si="130"/>
        <v>9</v>
      </c>
      <c r="H77">
        <f t="shared" si="130"/>
        <v>9</v>
      </c>
      <c r="I77">
        <f t="shared" si="130"/>
        <v>8</v>
      </c>
      <c r="J77">
        <f t="shared" si="127"/>
        <v>8</v>
      </c>
      <c r="K77">
        <f t="shared" si="127"/>
        <v>0</v>
      </c>
      <c r="L77">
        <f t="shared" si="127"/>
        <v>0</v>
      </c>
      <c r="M77">
        <f t="shared" si="77"/>
        <v>0</v>
      </c>
      <c r="N77">
        <f t="shared" si="77"/>
        <v>0</v>
      </c>
      <c r="O77">
        <f t="shared" si="77"/>
        <v>0</v>
      </c>
      <c r="P77">
        <f t="shared" si="77"/>
        <v>0</v>
      </c>
      <c r="Q77">
        <f t="shared" si="77"/>
        <v>0</v>
      </c>
      <c r="R77">
        <f t="shared" si="131"/>
        <v>0</v>
      </c>
      <c r="S77">
        <f t="shared" si="118"/>
        <v>0</v>
      </c>
      <c r="T77">
        <f t="shared" si="119"/>
        <v>0</v>
      </c>
      <c r="U77">
        <f t="shared" si="120"/>
        <v>0</v>
      </c>
      <c r="V77">
        <f t="shared" si="121"/>
        <v>0</v>
      </c>
      <c r="W77">
        <f t="shared" si="122"/>
        <v>0</v>
      </c>
      <c r="X77">
        <f t="shared" si="123"/>
        <v>0</v>
      </c>
      <c r="Y77">
        <f t="shared" si="124"/>
        <v>0</v>
      </c>
      <c r="Z77">
        <f t="shared" si="69"/>
        <v>0</v>
      </c>
      <c r="AA77">
        <f t="shared" si="70"/>
        <v>0</v>
      </c>
      <c r="AB77">
        <f t="shared" si="125"/>
        <v>0</v>
      </c>
      <c r="AC77">
        <f t="shared" si="126"/>
        <v>0</v>
      </c>
      <c r="AD77">
        <f t="shared" si="128"/>
        <v>0</v>
      </c>
      <c r="AE77">
        <f t="shared" si="128"/>
        <v>0</v>
      </c>
      <c r="AF77">
        <f t="shared" si="128"/>
        <v>0</v>
      </c>
      <c r="AG77">
        <f t="shared" si="128"/>
        <v>0</v>
      </c>
      <c r="AH77">
        <f t="shared" si="128"/>
        <v>0</v>
      </c>
      <c r="AI77">
        <f t="shared" si="128"/>
        <v>0</v>
      </c>
      <c r="AJ77">
        <f t="shared" si="128"/>
        <v>0</v>
      </c>
      <c r="AL77">
        <f t="shared" si="132"/>
        <v>0</v>
      </c>
      <c r="AM77">
        <f t="shared" si="132"/>
        <v>0</v>
      </c>
      <c r="AN77">
        <f t="shared" si="132"/>
        <v>0</v>
      </c>
      <c r="AO77">
        <f t="shared" si="129"/>
        <v>0</v>
      </c>
      <c r="AP77">
        <f t="shared" si="129"/>
        <v>0</v>
      </c>
      <c r="AQ77">
        <f t="shared" si="129"/>
        <v>0</v>
      </c>
      <c r="AR77">
        <f t="shared" si="93"/>
        <v>0</v>
      </c>
      <c r="AS77">
        <f t="shared" si="93"/>
        <v>0</v>
      </c>
      <c r="AT77">
        <f t="shared" si="93"/>
        <v>0</v>
      </c>
      <c r="AU77">
        <f t="shared" si="93"/>
        <v>0</v>
      </c>
      <c r="AV77">
        <f t="shared" si="93"/>
        <v>0</v>
      </c>
      <c r="AW77">
        <f t="shared" si="133"/>
        <v>0</v>
      </c>
      <c r="AX77">
        <f t="shared" si="94"/>
        <v>0</v>
      </c>
      <c r="AY77">
        <f t="shared" si="95"/>
        <v>0</v>
      </c>
      <c r="AZ77">
        <f t="shared" si="96"/>
        <v>0</v>
      </c>
      <c r="BA77">
        <f t="shared" si="97"/>
        <v>0</v>
      </c>
      <c r="BB77">
        <f t="shared" si="98"/>
        <v>0</v>
      </c>
      <c r="BC77">
        <f t="shared" si="99"/>
        <v>0</v>
      </c>
      <c r="BD77">
        <f t="shared" si="100"/>
        <v>0</v>
      </c>
      <c r="BE77">
        <f t="shared" si="101"/>
        <v>0</v>
      </c>
      <c r="BF77">
        <f t="shared" si="102"/>
        <v>0</v>
      </c>
      <c r="BG77">
        <f t="shared" si="103"/>
        <v>0</v>
      </c>
      <c r="BH77">
        <f t="shared" si="104"/>
        <v>0</v>
      </c>
      <c r="BI77">
        <f t="shared" si="105"/>
        <v>0</v>
      </c>
      <c r="BJ77">
        <f t="shared" si="106"/>
        <v>0</v>
      </c>
      <c r="BK77">
        <f t="shared" si="107"/>
        <v>0</v>
      </c>
      <c r="BL77">
        <f t="shared" si="108"/>
        <v>0</v>
      </c>
      <c r="BM77">
        <f t="shared" si="134"/>
        <v>0</v>
      </c>
      <c r="BN77">
        <f t="shared" si="109"/>
        <v>0</v>
      </c>
      <c r="BO77">
        <f t="shared" si="110"/>
        <v>0</v>
      </c>
      <c r="BP77">
        <f t="shared" si="135"/>
        <v>0</v>
      </c>
      <c r="BQ77">
        <f t="shared" si="136"/>
        <v>0</v>
      </c>
    </row>
    <row r="78" spans="4:69" x14ac:dyDescent="0.25">
      <c r="D78" s="109"/>
      <c r="E78" s="109"/>
      <c r="G78">
        <f t="shared" si="130"/>
        <v>9</v>
      </c>
      <c r="H78">
        <f t="shared" si="130"/>
        <v>9</v>
      </c>
      <c r="I78">
        <f t="shared" si="130"/>
        <v>8</v>
      </c>
      <c r="J78">
        <f t="shared" si="127"/>
        <v>8</v>
      </c>
      <c r="K78">
        <f t="shared" si="127"/>
        <v>0</v>
      </c>
      <c r="L78">
        <f t="shared" si="127"/>
        <v>0</v>
      </c>
      <c r="M78">
        <f t="shared" si="77"/>
        <v>0</v>
      </c>
      <c r="N78">
        <f t="shared" si="77"/>
        <v>0</v>
      </c>
      <c r="O78">
        <f t="shared" si="77"/>
        <v>0</v>
      </c>
      <c r="P78">
        <f t="shared" si="77"/>
        <v>0</v>
      </c>
      <c r="Q78">
        <f t="shared" si="77"/>
        <v>0</v>
      </c>
      <c r="R78">
        <f t="shared" si="131"/>
        <v>0</v>
      </c>
      <c r="S78">
        <f t="shared" si="118"/>
        <v>0</v>
      </c>
      <c r="T78">
        <f t="shared" si="119"/>
        <v>0</v>
      </c>
      <c r="U78">
        <f t="shared" si="120"/>
        <v>0</v>
      </c>
      <c r="V78">
        <f t="shared" si="121"/>
        <v>0</v>
      </c>
      <c r="W78">
        <f t="shared" si="122"/>
        <v>0</v>
      </c>
      <c r="X78">
        <f t="shared" si="123"/>
        <v>0</v>
      </c>
      <c r="Y78">
        <f t="shared" si="124"/>
        <v>0</v>
      </c>
      <c r="Z78">
        <f t="shared" si="69"/>
        <v>0</v>
      </c>
      <c r="AA78">
        <f t="shared" si="70"/>
        <v>0</v>
      </c>
      <c r="AB78">
        <f t="shared" si="125"/>
        <v>0</v>
      </c>
      <c r="AC78">
        <f t="shared" si="126"/>
        <v>0</v>
      </c>
      <c r="AD78">
        <f t="shared" si="128"/>
        <v>0</v>
      </c>
      <c r="AE78">
        <f t="shared" si="128"/>
        <v>0</v>
      </c>
      <c r="AF78">
        <f t="shared" si="128"/>
        <v>0</v>
      </c>
      <c r="AG78">
        <f t="shared" si="128"/>
        <v>0</v>
      </c>
      <c r="AH78">
        <f t="shared" si="128"/>
        <v>0</v>
      </c>
      <c r="AI78">
        <f t="shared" si="128"/>
        <v>0</v>
      </c>
      <c r="AJ78">
        <f t="shared" si="128"/>
        <v>0</v>
      </c>
      <c r="AL78">
        <f t="shared" si="132"/>
        <v>0</v>
      </c>
      <c r="AM78">
        <f t="shared" si="132"/>
        <v>0</v>
      </c>
      <c r="AN78">
        <f t="shared" si="132"/>
        <v>0</v>
      </c>
      <c r="AO78">
        <f t="shared" si="129"/>
        <v>0</v>
      </c>
      <c r="AP78">
        <f t="shared" si="129"/>
        <v>0</v>
      </c>
      <c r="AQ78">
        <f t="shared" si="129"/>
        <v>0</v>
      </c>
      <c r="AR78">
        <f t="shared" si="93"/>
        <v>0</v>
      </c>
      <c r="AS78">
        <f t="shared" si="93"/>
        <v>0</v>
      </c>
      <c r="AT78">
        <f t="shared" si="93"/>
        <v>0</v>
      </c>
      <c r="AU78">
        <f t="shared" si="93"/>
        <v>0</v>
      </c>
      <c r="AV78">
        <f t="shared" si="93"/>
        <v>0</v>
      </c>
      <c r="AW78">
        <f t="shared" si="133"/>
        <v>0</v>
      </c>
      <c r="AX78">
        <f t="shared" si="94"/>
        <v>0</v>
      </c>
      <c r="AY78">
        <f t="shared" si="95"/>
        <v>0</v>
      </c>
      <c r="AZ78">
        <f t="shared" si="96"/>
        <v>0</v>
      </c>
      <c r="BA78">
        <f t="shared" si="97"/>
        <v>0</v>
      </c>
      <c r="BB78">
        <f t="shared" si="98"/>
        <v>0</v>
      </c>
      <c r="BC78">
        <f t="shared" si="99"/>
        <v>0</v>
      </c>
      <c r="BD78">
        <f t="shared" si="100"/>
        <v>0</v>
      </c>
      <c r="BE78">
        <f t="shared" si="101"/>
        <v>0</v>
      </c>
      <c r="BF78">
        <f t="shared" si="102"/>
        <v>0</v>
      </c>
      <c r="BG78">
        <f t="shared" si="103"/>
        <v>0</v>
      </c>
      <c r="BH78">
        <f t="shared" si="104"/>
        <v>0</v>
      </c>
      <c r="BI78">
        <f t="shared" si="105"/>
        <v>0</v>
      </c>
      <c r="BJ78">
        <f t="shared" si="106"/>
        <v>0</v>
      </c>
      <c r="BK78">
        <f t="shared" si="107"/>
        <v>0</v>
      </c>
      <c r="BL78">
        <f t="shared" si="108"/>
        <v>0</v>
      </c>
      <c r="BM78">
        <f t="shared" si="134"/>
        <v>0</v>
      </c>
      <c r="BN78">
        <f t="shared" si="109"/>
        <v>0</v>
      </c>
      <c r="BO78">
        <f t="shared" si="110"/>
        <v>0</v>
      </c>
      <c r="BP78">
        <f t="shared" si="135"/>
        <v>0</v>
      </c>
      <c r="BQ78">
        <f t="shared" si="136"/>
        <v>0</v>
      </c>
    </row>
    <row r="79" spans="4:69" x14ac:dyDescent="0.25">
      <c r="D79" s="109"/>
      <c r="E79" s="109"/>
      <c r="G79">
        <f t="shared" si="130"/>
        <v>9</v>
      </c>
      <c r="H79">
        <f t="shared" si="130"/>
        <v>9</v>
      </c>
      <c r="I79">
        <f t="shared" si="130"/>
        <v>8</v>
      </c>
      <c r="J79">
        <f t="shared" si="127"/>
        <v>8</v>
      </c>
      <c r="K79">
        <f t="shared" si="127"/>
        <v>0</v>
      </c>
      <c r="L79">
        <f t="shared" si="127"/>
        <v>0</v>
      </c>
      <c r="M79">
        <f t="shared" si="77"/>
        <v>0</v>
      </c>
      <c r="N79">
        <f t="shared" si="77"/>
        <v>0</v>
      </c>
      <c r="O79">
        <f t="shared" si="77"/>
        <v>0</v>
      </c>
      <c r="P79">
        <f t="shared" si="77"/>
        <v>0</v>
      </c>
      <c r="Q79">
        <f t="shared" si="77"/>
        <v>0</v>
      </c>
      <c r="R79">
        <f t="shared" si="131"/>
        <v>0</v>
      </c>
      <c r="S79">
        <f t="shared" si="118"/>
        <v>0</v>
      </c>
      <c r="T79">
        <f t="shared" si="119"/>
        <v>0</v>
      </c>
      <c r="U79">
        <f t="shared" si="120"/>
        <v>0</v>
      </c>
      <c r="V79">
        <f t="shared" si="121"/>
        <v>0</v>
      </c>
      <c r="W79">
        <f t="shared" si="122"/>
        <v>0</v>
      </c>
      <c r="X79">
        <f t="shared" si="123"/>
        <v>0</v>
      </c>
      <c r="Y79">
        <f t="shared" si="124"/>
        <v>0</v>
      </c>
      <c r="Z79">
        <f t="shared" si="69"/>
        <v>0</v>
      </c>
      <c r="AA79">
        <f t="shared" si="70"/>
        <v>0</v>
      </c>
      <c r="AB79">
        <f t="shared" si="125"/>
        <v>0</v>
      </c>
      <c r="AC79">
        <f t="shared" si="126"/>
        <v>0</v>
      </c>
      <c r="AD79">
        <f t="shared" si="128"/>
        <v>0</v>
      </c>
      <c r="AE79">
        <f t="shared" si="128"/>
        <v>0</v>
      </c>
      <c r="AF79">
        <f t="shared" si="128"/>
        <v>0</v>
      </c>
      <c r="AG79">
        <f t="shared" si="128"/>
        <v>0</v>
      </c>
      <c r="AH79">
        <f t="shared" si="128"/>
        <v>0</v>
      </c>
      <c r="AI79">
        <f t="shared" si="128"/>
        <v>0</v>
      </c>
      <c r="AJ79">
        <f t="shared" si="128"/>
        <v>0</v>
      </c>
      <c r="AL79">
        <f t="shared" si="132"/>
        <v>0</v>
      </c>
      <c r="AM79">
        <f t="shared" si="132"/>
        <v>0</v>
      </c>
      <c r="AN79">
        <f t="shared" si="132"/>
        <v>0</v>
      </c>
      <c r="AO79">
        <f t="shared" si="129"/>
        <v>0</v>
      </c>
      <c r="AP79">
        <f t="shared" si="129"/>
        <v>0</v>
      </c>
      <c r="AQ79">
        <f t="shared" si="129"/>
        <v>0</v>
      </c>
      <c r="AR79">
        <f t="shared" si="93"/>
        <v>0</v>
      </c>
      <c r="AS79">
        <f t="shared" si="93"/>
        <v>0</v>
      </c>
      <c r="AT79">
        <f t="shared" si="93"/>
        <v>0</v>
      </c>
      <c r="AU79">
        <f t="shared" si="93"/>
        <v>0</v>
      </c>
      <c r="AV79">
        <f t="shared" si="93"/>
        <v>0</v>
      </c>
      <c r="AW79">
        <f t="shared" si="133"/>
        <v>0</v>
      </c>
      <c r="AX79">
        <f t="shared" si="94"/>
        <v>0</v>
      </c>
      <c r="AY79">
        <f t="shared" si="95"/>
        <v>0</v>
      </c>
      <c r="AZ79">
        <f t="shared" si="96"/>
        <v>0</v>
      </c>
      <c r="BA79">
        <f t="shared" si="97"/>
        <v>0</v>
      </c>
      <c r="BB79">
        <f t="shared" si="98"/>
        <v>0</v>
      </c>
      <c r="BC79">
        <f t="shared" si="99"/>
        <v>0</v>
      </c>
      <c r="BD79">
        <f t="shared" si="100"/>
        <v>0</v>
      </c>
      <c r="BE79">
        <f t="shared" si="101"/>
        <v>0</v>
      </c>
      <c r="BF79">
        <f t="shared" si="102"/>
        <v>0</v>
      </c>
      <c r="BG79">
        <f t="shared" si="103"/>
        <v>0</v>
      </c>
      <c r="BH79">
        <f t="shared" si="104"/>
        <v>0</v>
      </c>
      <c r="BI79">
        <f t="shared" si="105"/>
        <v>0</v>
      </c>
      <c r="BJ79">
        <f t="shared" si="106"/>
        <v>0</v>
      </c>
      <c r="BK79">
        <f t="shared" si="107"/>
        <v>0</v>
      </c>
      <c r="BL79">
        <f t="shared" si="108"/>
        <v>0</v>
      </c>
      <c r="BM79">
        <f t="shared" si="134"/>
        <v>0</v>
      </c>
      <c r="BN79">
        <f t="shared" si="109"/>
        <v>0</v>
      </c>
      <c r="BO79">
        <f t="shared" si="110"/>
        <v>0</v>
      </c>
      <c r="BP79">
        <f t="shared" si="135"/>
        <v>0</v>
      </c>
      <c r="BQ79">
        <f t="shared" si="136"/>
        <v>0</v>
      </c>
    </row>
    <row r="80" spans="4:69" x14ac:dyDescent="0.25">
      <c r="D80" s="109"/>
      <c r="E80" s="109"/>
      <c r="G80">
        <f t="shared" si="130"/>
        <v>9</v>
      </c>
      <c r="H80">
        <f t="shared" si="130"/>
        <v>9</v>
      </c>
      <c r="I80">
        <f t="shared" si="130"/>
        <v>8</v>
      </c>
      <c r="J80">
        <f t="shared" si="127"/>
        <v>8</v>
      </c>
      <c r="K80">
        <f t="shared" si="127"/>
        <v>0</v>
      </c>
      <c r="L80">
        <f t="shared" si="127"/>
        <v>0</v>
      </c>
      <c r="M80">
        <f t="shared" si="77"/>
        <v>0</v>
      </c>
      <c r="N80">
        <f t="shared" si="77"/>
        <v>0</v>
      </c>
      <c r="O80">
        <f t="shared" si="77"/>
        <v>0</v>
      </c>
      <c r="P80">
        <f t="shared" si="77"/>
        <v>0</v>
      </c>
      <c r="Q80">
        <f t="shared" si="77"/>
        <v>0</v>
      </c>
      <c r="R80">
        <f t="shared" si="131"/>
        <v>0</v>
      </c>
      <c r="S80">
        <f t="shared" si="118"/>
        <v>0</v>
      </c>
      <c r="T80">
        <f t="shared" si="119"/>
        <v>0</v>
      </c>
      <c r="U80">
        <f t="shared" si="120"/>
        <v>0</v>
      </c>
      <c r="V80">
        <f t="shared" si="121"/>
        <v>0</v>
      </c>
      <c r="W80">
        <f t="shared" si="122"/>
        <v>0</v>
      </c>
      <c r="X80">
        <f t="shared" si="123"/>
        <v>0</v>
      </c>
      <c r="Y80">
        <f t="shared" si="124"/>
        <v>0</v>
      </c>
      <c r="Z80">
        <f t="shared" si="69"/>
        <v>0</v>
      </c>
      <c r="AA80">
        <f t="shared" si="70"/>
        <v>0</v>
      </c>
      <c r="AB80">
        <f t="shared" si="125"/>
        <v>0</v>
      </c>
      <c r="AC80">
        <f t="shared" si="126"/>
        <v>0</v>
      </c>
      <c r="AD80">
        <f t="shared" si="128"/>
        <v>0</v>
      </c>
      <c r="AE80">
        <f t="shared" si="128"/>
        <v>0</v>
      </c>
      <c r="AF80">
        <f t="shared" si="128"/>
        <v>0</v>
      </c>
      <c r="AG80">
        <f t="shared" si="128"/>
        <v>0</v>
      </c>
      <c r="AH80">
        <f t="shared" si="128"/>
        <v>0</v>
      </c>
      <c r="AI80">
        <f t="shared" si="128"/>
        <v>0</v>
      </c>
      <c r="AJ80">
        <f t="shared" si="128"/>
        <v>0</v>
      </c>
      <c r="AL80">
        <f t="shared" si="132"/>
        <v>0</v>
      </c>
      <c r="AM80">
        <f t="shared" si="132"/>
        <v>0</v>
      </c>
      <c r="AN80">
        <f t="shared" si="132"/>
        <v>0</v>
      </c>
      <c r="AO80">
        <f t="shared" si="129"/>
        <v>0</v>
      </c>
      <c r="AP80">
        <f t="shared" si="129"/>
        <v>0</v>
      </c>
      <c r="AQ80">
        <f t="shared" si="129"/>
        <v>0</v>
      </c>
      <c r="AR80">
        <f t="shared" si="93"/>
        <v>0</v>
      </c>
      <c r="AS80">
        <f t="shared" si="93"/>
        <v>0</v>
      </c>
      <c r="AT80">
        <f t="shared" si="93"/>
        <v>0</v>
      </c>
      <c r="AU80">
        <f t="shared" si="93"/>
        <v>0</v>
      </c>
      <c r="AV80">
        <f t="shared" si="93"/>
        <v>0</v>
      </c>
      <c r="AW80">
        <f t="shared" si="133"/>
        <v>0</v>
      </c>
      <c r="AX80">
        <f t="shared" si="94"/>
        <v>0</v>
      </c>
      <c r="AY80">
        <f t="shared" si="95"/>
        <v>0</v>
      </c>
      <c r="AZ80">
        <f t="shared" si="96"/>
        <v>0</v>
      </c>
      <c r="BA80">
        <f t="shared" si="97"/>
        <v>0</v>
      </c>
      <c r="BB80">
        <f t="shared" si="98"/>
        <v>0</v>
      </c>
      <c r="BC80">
        <f t="shared" si="99"/>
        <v>0</v>
      </c>
      <c r="BD80">
        <f t="shared" si="100"/>
        <v>0</v>
      </c>
      <c r="BE80">
        <f t="shared" si="101"/>
        <v>0</v>
      </c>
      <c r="BF80">
        <f t="shared" si="102"/>
        <v>0</v>
      </c>
      <c r="BG80">
        <f t="shared" si="103"/>
        <v>0</v>
      </c>
      <c r="BH80">
        <f t="shared" si="104"/>
        <v>0</v>
      </c>
      <c r="BI80">
        <f t="shared" si="105"/>
        <v>0</v>
      </c>
      <c r="BJ80">
        <f t="shared" si="106"/>
        <v>0</v>
      </c>
      <c r="BK80">
        <f t="shared" si="107"/>
        <v>0</v>
      </c>
      <c r="BL80">
        <f t="shared" si="108"/>
        <v>0</v>
      </c>
      <c r="BM80">
        <f t="shared" si="134"/>
        <v>0</v>
      </c>
      <c r="BN80">
        <f t="shared" si="109"/>
        <v>0</v>
      </c>
      <c r="BO80">
        <f t="shared" si="110"/>
        <v>0</v>
      </c>
      <c r="BP80">
        <f t="shared" si="135"/>
        <v>0</v>
      </c>
      <c r="BQ80">
        <f t="shared" si="136"/>
        <v>0</v>
      </c>
    </row>
    <row r="81" spans="1:69" x14ac:dyDescent="0.25">
      <c r="B81" s="110"/>
      <c r="C81" s="108"/>
      <c r="D81" s="109"/>
      <c r="E81" s="109"/>
      <c r="G81">
        <f t="shared" si="130"/>
        <v>9</v>
      </c>
      <c r="H81">
        <f t="shared" si="130"/>
        <v>9</v>
      </c>
      <c r="I81">
        <f t="shared" si="130"/>
        <v>8</v>
      </c>
      <c r="J81">
        <f t="shared" si="127"/>
        <v>8</v>
      </c>
      <c r="K81">
        <f t="shared" si="127"/>
        <v>0</v>
      </c>
      <c r="L81">
        <f t="shared" si="127"/>
        <v>0</v>
      </c>
      <c r="M81">
        <f t="shared" si="77"/>
        <v>0</v>
      </c>
      <c r="N81">
        <f t="shared" si="77"/>
        <v>0</v>
      </c>
      <c r="O81">
        <f t="shared" si="77"/>
        <v>0</v>
      </c>
      <c r="P81">
        <f t="shared" si="77"/>
        <v>0</v>
      </c>
      <c r="Q81">
        <f t="shared" si="77"/>
        <v>0</v>
      </c>
      <c r="R81">
        <f t="shared" si="131"/>
        <v>0</v>
      </c>
      <c r="S81">
        <f t="shared" si="118"/>
        <v>0</v>
      </c>
      <c r="T81">
        <f t="shared" si="119"/>
        <v>0</v>
      </c>
      <c r="U81">
        <f t="shared" si="120"/>
        <v>0</v>
      </c>
      <c r="V81">
        <f t="shared" si="121"/>
        <v>0</v>
      </c>
      <c r="W81">
        <f t="shared" si="122"/>
        <v>0</v>
      </c>
      <c r="X81">
        <f t="shared" si="123"/>
        <v>0</v>
      </c>
      <c r="Y81">
        <f t="shared" si="124"/>
        <v>0</v>
      </c>
      <c r="Z81">
        <f t="shared" si="69"/>
        <v>0</v>
      </c>
      <c r="AA81">
        <f t="shared" si="70"/>
        <v>0</v>
      </c>
      <c r="AB81">
        <f t="shared" si="125"/>
        <v>0</v>
      </c>
      <c r="AC81">
        <f t="shared" si="126"/>
        <v>0</v>
      </c>
      <c r="AD81">
        <f t="shared" si="128"/>
        <v>0</v>
      </c>
      <c r="AE81">
        <f t="shared" si="128"/>
        <v>0</v>
      </c>
      <c r="AF81">
        <f t="shared" si="128"/>
        <v>0</v>
      </c>
      <c r="AG81">
        <f t="shared" si="128"/>
        <v>0</v>
      </c>
      <c r="AH81">
        <f t="shared" si="128"/>
        <v>0</v>
      </c>
      <c r="AI81">
        <f t="shared" si="128"/>
        <v>0</v>
      </c>
      <c r="AJ81">
        <f t="shared" si="128"/>
        <v>0</v>
      </c>
      <c r="AL81">
        <f t="shared" si="132"/>
        <v>0</v>
      </c>
      <c r="AM81">
        <f t="shared" si="132"/>
        <v>0</v>
      </c>
      <c r="AN81">
        <f t="shared" si="132"/>
        <v>0</v>
      </c>
      <c r="AO81">
        <f t="shared" si="129"/>
        <v>0</v>
      </c>
      <c r="AP81">
        <f t="shared" si="129"/>
        <v>0</v>
      </c>
      <c r="AQ81">
        <f t="shared" si="129"/>
        <v>0</v>
      </c>
      <c r="AR81">
        <f t="shared" si="93"/>
        <v>0</v>
      </c>
      <c r="AS81">
        <f t="shared" si="93"/>
        <v>0</v>
      </c>
      <c r="AT81">
        <f t="shared" si="93"/>
        <v>0</v>
      </c>
      <c r="AU81">
        <f t="shared" si="93"/>
        <v>0</v>
      </c>
      <c r="AV81">
        <f t="shared" si="93"/>
        <v>0</v>
      </c>
      <c r="AW81">
        <f t="shared" si="133"/>
        <v>0</v>
      </c>
      <c r="AX81">
        <f t="shared" ref="AX81:AX97" si="137">IF(S81=S80,0,S81)</f>
        <v>0</v>
      </c>
      <c r="AY81">
        <f t="shared" ref="AY81:AY97" si="138">IF(T81=T80,0,T81)</f>
        <v>0</v>
      </c>
      <c r="AZ81">
        <f t="shared" ref="AZ81:AZ97" si="139">IF(U81=U80,0,U81)</f>
        <v>0</v>
      </c>
      <c r="BA81">
        <f t="shared" ref="BA81:BA97" si="140">IF(V81=V80,0,V81)</f>
        <v>0</v>
      </c>
      <c r="BB81">
        <f t="shared" ref="BB81:BB97" si="141">IF(W81=W80,0,W81)</f>
        <v>0</v>
      </c>
      <c r="BC81">
        <f t="shared" ref="BC81:BC97" si="142">IF(X81=X80,0,X81)</f>
        <v>0</v>
      </c>
      <c r="BD81">
        <f t="shared" ref="BD81:BD97" si="143">IF(Y81=Y80,0,Y81)</f>
        <v>0</v>
      </c>
      <c r="BE81">
        <f t="shared" ref="BE81:BE97" si="144">IF(Z81=Z80,0,Z81)</f>
        <v>0</v>
      </c>
      <c r="BF81">
        <f t="shared" ref="BF81:BF97" si="145">IF(AA81=AA80,0,AA81)</f>
        <v>0</v>
      </c>
      <c r="BG81">
        <f t="shared" ref="BG81:BG97" si="146">IF(AB81=AB80,0,AB81)</f>
        <v>0</v>
      </c>
      <c r="BH81">
        <f t="shared" ref="BH81:BH97" si="147">IF(AC81=AC80,0,AC81)</f>
        <v>0</v>
      </c>
      <c r="BI81">
        <f t="shared" ref="BI81:BI97" si="148">IF(AD81=AD80,0,AD81)</f>
        <v>0</v>
      </c>
      <c r="BJ81">
        <f t="shared" ref="BJ81:BJ97" si="149">IF(AE81=AE80,0,AE81)</f>
        <v>0</v>
      </c>
      <c r="BK81">
        <f t="shared" ref="BK81:BK97" si="150">IF(AF81=AF80,0,AF81)</f>
        <v>0</v>
      </c>
      <c r="BL81">
        <f t="shared" ref="BL81:BO132" si="151">IF(AG81=AG80,0,AG81)</f>
        <v>0</v>
      </c>
      <c r="BM81">
        <f t="shared" si="151"/>
        <v>0</v>
      </c>
      <c r="BN81">
        <f t="shared" si="151"/>
        <v>0</v>
      </c>
      <c r="BO81">
        <f t="shared" si="151"/>
        <v>0</v>
      </c>
      <c r="BP81">
        <f t="shared" si="135"/>
        <v>0</v>
      </c>
      <c r="BQ81">
        <f t="shared" si="136"/>
        <v>0</v>
      </c>
    </row>
    <row r="82" spans="1:69" x14ac:dyDescent="0.25">
      <c r="B82" s="110"/>
      <c r="C82" s="108"/>
      <c r="D82" s="109"/>
      <c r="E82" s="109"/>
      <c r="G82">
        <f t="shared" si="130"/>
        <v>9</v>
      </c>
      <c r="H82">
        <f t="shared" si="130"/>
        <v>9</v>
      </c>
      <c r="I82">
        <f t="shared" si="130"/>
        <v>8</v>
      </c>
      <c r="J82">
        <f t="shared" si="127"/>
        <v>8</v>
      </c>
      <c r="K82">
        <f t="shared" si="127"/>
        <v>0</v>
      </c>
      <c r="L82">
        <f t="shared" si="127"/>
        <v>0</v>
      </c>
      <c r="M82">
        <f t="shared" si="77"/>
        <v>0</v>
      </c>
      <c r="N82">
        <f t="shared" si="77"/>
        <v>0</v>
      </c>
      <c r="O82">
        <f t="shared" si="77"/>
        <v>0</v>
      </c>
      <c r="P82">
        <f t="shared" si="77"/>
        <v>0</v>
      </c>
      <c r="Q82">
        <f t="shared" si="77"/>
        <v>0</v>
      </c>
      <c r="R82">
        <f t="shared" si="131"/>
        <v>0</v>
      </c>
      <c r="S82">
        <f t="shared" si="118"/>
        <v>0</v>
      </c>
      <c r="T82">
        <f t="shared" si="119"/>
        <v>0</v>
      </c>
      <c r="U82">
        <f t="shared" si="120"/>
        <v>0</v>
      </c>
      <c r="V82">
        <f t="shared" si="121"/>
        <v>0</v>
      </c>
      <c r="W82">
        <f t="shared" si="122"/>
        <v>0</v>
      </c>
      <c r="X82">
        <f t="shared" si="123"/>
        <v>0</v>
      </c>
      <c r="Y82">
        <f t="shared" si="124"/>
        <v>0</v>
      </c>
      <c r="Z82">
        <f t="shared" si="69"/>
        <v>0</v>
      </c>
      <c r="AA82">
        <f t="shared" si="70"/>
        <v>0</v>
      </c>
      <c r="AB82">
        <f t="shared" si="125"/>
        <v>0</v>
      </c>
      <c r="AC82">
        <f t="shared" si="126"/>
        <v>0</v>
      </c>
      <c r="AD82">
        <f t="shared" si="128"/>
        <v>0</v>
      </c>
      <c r="AE82">
        <f t="shared" si="128"/>
        <v>0</v>
      </c>
      <c r="AF82">
        <f t="shared" si="128"/>
        <v>0</v>
      </c>
      <c r="AG82">
        <f t="shared" si="128"/>
        <v>0</v>
      </c>
      <c r="AH82">
        <f t="shared" si="128"/>
        <v>0</v>
      </c>
      <c r="AI82">
        <f t="shared" si="128"/>
        <v>0</v>
      </c>
      <c r="AJ82">
        <f t="shared" si="128"/>
        <v>0</v>
      </c>
      <c r="AL82">
        <f t="shared" si="132"/>
        <v>0</v>
      </c>
      <c r="AM82">
        <f t="shared" si="132"/>
        <v>0</v>
      </c>
      <c r="AN82">
        <f t="shared" si="132"/>
        <v>0</v>
      </c>
      <c r="AO82">
        <f t="shared" si="129"/>
        <v>0</v>
      </c>
      <c r="AP82">
        <f t="shared" si="129"/>
        <v>0</v>
      </c>
      <c r="AQ82">
        <f t="shared" si="129"/>
        <v>0</v>
      </c>
      <c r="AR82">
        <f t="shared" si="93"/>
        <v>0</v>
      </c>
      <c r="AS82">
        <f t="shared" si="93"/>
        <v>0</v>
      </c>
      <c r="AT82">
        <f t="shared" si="93"/>
        <v>0</v>
      </c>
      <c r="AU82">
        <f t="shared" si="93"/>
        <v>0</v>
      </c>
      <c r="AV82">
        <f t="shared" si="93"/>
        <v>0</v>
      </c>
      <c r="AW82">
        <f t="shared" si="133"/>
        <v>0</v>
      </c>
      <c r="AX82">
        <f t="shared" si="137"/>
        <v>0</v>
      </c>
      <c r="AY82">
        <f t="shared" si="138"/>
        <v>0</v>
      </c>
      <c r="AZ82">
        <f t="shared" si="139"/>
        <v>0</v>
      </c>
      <c r="BA82">
        <f t="shared" si="140"/>
        <v>0</v>
      </c>
      <c r="BB82">
        <f t="shared" si="141"/>
        <v>0</v>
      </c>
      <c r="BC82">
        <f t="shared" si="142"/>
        <v>0</v>
      </c>
      <c r="BD82">
        <f t="shared" si="143"/>
        <v>0</v>
      </c>
      <c r="BE82">
        <f t="shared" si="144"/>
        <v>0</v>
      </c>
      <c r="BF82">
        <f t="shared" si="145"/>
        <v>0</v>
      </c>
      <c r="BG82">
        <f t="shared" si="146"/>
        <v>0</v>
      </c>
      <c r="BH82">
        <f t="shared" si="147"/>
        <v>0</v>
      </c>
      <c r="BI82">
        <f t="shared" si="148"/>
        <v>0</v>
      </c>
      <c r="BJ82">
        <f t="shared" si="149"/>
        <v>0</v>
      </c>
      <c r="BK82">
        <f t="shared" si="150"/>
        <v>0</v>
      </c>
      <c r="BL82">
        <f t="shared" ref="BL82:BL96" si="152">IF(AG82=AG81,0,AG82)</f>
        <v>0</v>
      </c>
      <c r="BM82">
        <f t="shared" si="151"/>
        <v>0</v>
      </c>
      <c r="BN82">
        <f t="shared" si="151"/>
        <v>0</v>
      </c>
      <c r="BO82">
        <f t="shared" si="151"/>
        <v>0</v>
      </c>
      <c r="BP82">
        <f t="shared" si="135"/>
        <v>0</v>
      </c>
      <c r="BQ82">
        <f t="shared" si="136"/>
        <v>0</v>
      </c>
    </row>
    <row r="83" spans="1:69" x14ac:dyDescent="0.25">
      <c r="B83" s="108"/>
      <c r="C83" s="108"/>
      <c r="D83" s="109"/>
      <c r="E83" s="109"/>
      <c r="G83">
        <f t="shared" si="130"/>
        <v>9</v>
      </c>
      <c r="H83">
        <f t="shared" si="130"/>
        <v>9</v>
      </c>
      <c r="I83">
        <f t="shared" si="130"/>
        <v>8</v>
      </c>
      <c r="J83">
        <f t="shared" si="127"/>
        <v>8</v>
      </c>
      <c r="K83">
        <f t="shared" si="127"/>
        <v>0</v>
      </c>
      <c r="L83">
        <f t="shared" si="127"/>
        <v>0</v>
      </c>
      <c r="M83">
        <f t="shared" si="77"/>
        <v>0</v>
      </c>
      <c r="N83">
        <f t="shared" si="77"/>
        <v>0</v>
      </c>
      <c r="O83">
        <f t="shared" si="77"/>
        <v>0</v>
      </c>
      <c r="P83">
        <f t="shared" si="77"/>
        <v>0</v>
      </c>
      <c r="Q83">
        <f t="shared" si="77"/>
        <v>0</v>
      </c>
      <c r="R83">
        <f t="shared" si="131"/>
        <v>0</v>
      </c>
      <c r="S83">
        <f t="shared" si="118"/>
        <v>0</v>
      </c>
      <c r="T83">
        <f t="shared" si="119"/>
        <v>0</v>
      </c>
      <c r="U83">
        <f t="shared" si="120"/>
        <v>0</v>
      </c>
      <c r="V83">
        <f t="shared" si="121"/>
        <v>0</v>
      </c>
      <c r="W83">
        <f t="shared" si="122"/>
        <v>0</v>
      </c>
      <c r="X83">
        <f t="shared" si="123"/>
        <v>0</v>
      </c>
      <c r="Y83">
        <f t="shared" si="124"/>
        <v>0</v>
      </c>
      <c r="Z83">
        <f t="shared" si="69"/>
        <v>0</v>
      </c>
      <c r="AA83">
        <f t="shared" si="70"/>
        <v>0</v>
      </c>
      <c r="AB83">
        <f t="shared" si="125"/>
        <v>0</v>
      </c>
      <c r="AC83">
        <f t="shared" si="126"/>
        <v>0</v>
      </c>
      <c r="AD83">
        <f t="shared" si="128"/>
        <v>0</v>
      </c>
      <c r="AE83">
        <f t="shared" si="128"/>
        <v>0</v>
      </c>
      <c r="AF83">
        <f t="shared" si="128"/>
        <v>0</v>
      </c>
      <c r="AG83">
        <f t="shared" si="128"/>
        <v>0</v>
      </c>
      <c r="AH83">
        <f t="shared" si="128"/>
        <v>0</v>
      </c>
      <c r="AI83">
        <f t="shared" si="128"/>
        <v>0</v>
      </c>
      <c r="AJ83">
        <f t="shared" si="128"/>
        <v>0</v>
      </c>
      <c r="AL83">
        <f t="shared" si="132"/>
        <v>0</v>
      </c>
      <c r="AM83">
        <f t="shared" si="132"/>
        <v>0</v>
      </c>
      <c r="AN83">
        <f t="shared" si="132"/>
        <v>0</v>
      </c>
      <c r="AO83">
        <f t="shared" si="129"/>
        <v>0</v>
      </c>
      <c r="AP83">
        <f t="shared" si="129"/>
        <v>0</v>
      </c>
      <c r="AQ83">
        <f t="shared" si="129"/>
        <v>0</v>
      </c>
      <c r="AR83">
        <f t="shared" si="93"/>
        <v>0</v>
      </c>
      <c r="AS83">
        <f t="shared" si="93"/>
        <v>0</v>
      </c>
      <c r="AT83">
        <f t="shared" si="93"/>
        <v>0</v>
      </c>
      <c r="AU83">
        <f t="shared" si="93"/>
        <v>0</v>
      </c>
      <c r="AV83">
        <f t="shared" si="93"/>
        <v>0</v>
      </c>
      <c r="AW83">
        <f t="shared" si="133"/>
        <v>0</v>
      </c>
      <c r="AX83">
        <f t="shared" si="137"/>
        <v>0</v>
      </c>
      <c r="AY83">
        <f t="shared" si="138"/>
        <v>0</v>
      </c>
      <c r="AZ83">
        <f t="shared" si="139"/>
        <v>0</v>
      </c>
      <c r="BA83">
        <f t="shared" si="140"/>
        <v>0</v>
      </c>
      <c r="BB83">
        <f t="shared" si="141"/>
        <v>0</v>
      </c>
      <c r="BC83">
        <f t="shared" si="142"/>
        <v>0</v>
      </c>
      <c r="BD83">
        <f t="shared" si="143"/>
        <v>0</v>
      </c>
      <c r="BE83">
        <f t="shared" si="144"/>
        <v>0</v>
      </c>
      <c r="BF83">
        <f t="shared" si="145"/>
        <v>0</v>
      </c>
      <c r="BG83">
        <f t="shared" si="146"/>
        <v>0</v>
      </c>
      <c r="BH83">
        <f t="shared" si="147"/>
        <v>0</v>
      </c>
      <c r="BI83">
        <f t="shared" si="148"/>
        <v>0</v>
      </c>
      <c r="BJ83">
        <f t="shared" si="149"/>
        <v>0</v>
      </c>
      <c r="BK83">
        <f t="shared" si="150"/>
        <v>0</v>
      </c>
      <c r="BL83">
        <f t="shared" si="152"/>
        <v>0</v>
      </c>
      <c r="BM83">
        <f t="shared" si="151"/>
        <v>0</v>
      </c>
      <c r="BN83">
        <f t="shared" si="151"/>
        <v>0</v>
      </c>
      <c r="BO83">
        <f t="shared" si="151"/>
        <v>0</v>
      </c>
      <c r="BP83">
        <f t="shared" si="135"/>
        <v>0</v>
      </c>
      <c r="BQ83">
        <f t="shared" si="136"/>
        <v>0</v>
      </c>
    </row>
    <row r="84" spans="1:69" x14ac:dyDescent="0.25">
      <c r="B84" s="108"/>
      <c r="C84" s="108"/>
      <c r="D84" s="109"/>
      <c r="E84" s="109"/>
      <c r="G84">
        <f t="shared" si="130"/>
        <v>9</v>
      </c>
      <c r="H84">
        <f t="shared" si="130"/>
        <v>9</v>
      </c>
      <c r="I84">
        <f t="shared" si="130"/>
        <v>8</v>
      </c>
      <c r="J84">
        <f t="shared" si="127"/>
        <v>8</v>
      </c>
      <c r="K84">
        <f t="shared" si="127"/>
        <v>0</v>
      </c>
      <c r="L84">
        <f t="shared" si="127"/>
        <v>0</v>
      </c>
      <c r="M84">
        <f t="shared" si="77"/>
        <v>0</v>
      </c>
      <c r="N84">
        <f t="shared" si="77"/>
        <v>0</v>
      </c>
      <c r="O84">
        <f t="shared" si="77"/>
        <v>0</v>
      </c>
      <c r="P84">
        <f t="shared" si="77"/>
        <v>0</v>
      </c>
      <c r="Q84">
        <f t="shared" si="77"/>
        <v>0</v>
      </c>
      <c r="R84">
        <f t="shared" si="131"/>
        <v>0</v>
      </c>
      <c r="S84">
        <f t="shared" si="118"/>
        <v>0</v>
      </c>
      <c r="T84">
        <f t="shared" si="119"/>
        <v>0</v>
      </c>
      <c r="U84">
        <f t="shared" si="120"/>
        <v>0</v>
      </c>
      <c r="V84">
        <f t="shared" si="121"/>
        <v>0</v>
      </c>
      <c r="W84">
        <f t="shared" si="122"/>
        <v>0</v>
      </c>
      <c r="X84">
        <f t="shared" si="123"/>
        <v>0</v>
      </c>
      <c r="Y84">
        <f t="shared" si="124"/>
        <v>0</v>
      </c>
      <c r="Z84">
        <f t="shared" si="69"/>
        <v>0</v>
      </c>
      <c r="AA84">
        <f t="shared" si="70"/>
        <v>0</v>
      </c>
      <c r="AB84">
        <f t="shared" si="125"/>
        <v>0</v>
      </c>
      <c r="AC84">
        <f t="shared" si="126"/>
        <v>0</v>
      </c>
      <c r="AD84">
        <f t="shared" si="128"/>
        <v>0</v>
      </c>
      <c r="AE84">
        <f t="shared" si="128"/>
        <v>0</v>
      </c>
      <c r="AF84">
        <f t="shared" si="128"/>
        <v>0</v>
      </c>
      <c r="AG84">
        <f t="shared" si="128"/>
        <v>0</v>
      </c>
      <c r="AH84">
        <f t="shared" si="128"/>
        <v>0</v>
      </c>
      <c r="AI84">
        <f t="shared" si="128"/>
        <v>0</v>
      </c>
      <c r="AJ84">
        <f t="shared" si="128"/>
        <v>0</v>
      </c>
      <c r="AL84">
        <f t="shared" si="132"/>
        <v>0</v>
      </c>
      <c r="AM84">
        <f t="shared" si="132"/>
        <v>0</v>
      </c>
      <c r="AN84">
        <f t="shared" si="132"/>
        <v>0</v>
      </c>
      <c r="AO84">
        <f t="shared" si="129"/>
        <v>0</v>
      </c>
      <c r="AP84">
        <f t="shared" si="129"/>
        <v>0</v>
      </c>
      <c r="AQ84">
        <f t="shared" si="129"/>
        <v>0</v>
      </c>
      <c r="AR84">
        <f t="shared" si="93"/>
        <v>0</v>
      </c>
      <c r="AS84">
        <f t="shared" si="93"/>
        <v>0</v>
      </c>
      <c r="AT84">
        <f t="shared" si="93"/>
        <v>0</v>
      </c>
      <c r="AU84">
        <f t="shared" si="93"/>
        <v>0</v>
      </c>
      <c r="AV84">
        <f t="shared" si="93"/>
        <v>0</v>
      </c>
      <c r="AW84">
        <f t="shared" si="133"/>
        <v>0</v>
      </c>
      <c r="AX84">
        <f t="shared" si="137"/>
        <v>0</v>
      </c>
      <c r="AY84">
        <f t="shared" si="138"/>
        <v>0</v>
      </c>
      <c r="AZ84">
        <f t="shared" si="139"/>
        <v>0</v>
      </c>
      <c r="BA84">
        <f t="shared" si="140"/>
        <v>0</v>
      </c>
      <c r="BB84">
        <f t="shared" si="141"/>
        <v>0</v>
      </c>
      <c r="BC84">
        <f t="shared" si="142"/>
        <v>0</v>
      </c>
      <c r="BD84">
        <f t="shared" si="143"/>
        <v>0</v>
      </c>
      <c r="BE84">
        <f t="shared" si="144"/>
        <v>0</v>
      </c>
      <c r="BF84">
        <f t="shared" si="145"/>
        <v>0</v>
      </c>
      <c r="BG84">
        <f t="shared" si="146"/>
        <v>0</v>
      </c>
      <c r="BH84">
        <f t="shared" si="147"/>
        <v>0</v>
      </c>
      <c r="BI84">
        <f t="shared" si="148"/>
        <v>0</v>
      </c>
      <c r="BJ84">
        <f t="shared" si="149"/>
        <v>0</v>
      </c>
      <c r="BK84">
        <f t="shared" si="150"/>
        <v>0</v>
      </c>
      <c r="BL84">
        <f t="shared" si="152"/>
        <v>0</v>
      </c>
      <c r="BM84">
        <f t="shared" si="151"/>
        <v>0</v>
      </c>
      <c r="BN84">
        <f t="shared" si="151"/>
        <v>0</v>
      </c>
      <c r="BO84">
        <f t="shared" si="151"/>
        <v>0</v>
      </c>
      <c r="BP84">
        <f t="shared" si="135"/>
        <v>0</v>
      </c>
      <c r="BQ84">
        <f t="shared" si="136"/>
        <v>0</v>
      </c>
    </row>
    <row r="85" spans="1:69" x14ac:dyDescent="0.25">
      <c r="B85" s="110"/>
      <c r="C85" s="108"/>
      <c r="D85" s="109"/>
      <c r="E85" s="109"/>
      <c r="G85">
        <f t="shared" si="130"/>
        <v>9</v>
      </c>
      <c r="H85">
        <f t="shared" si="130"/>
        <v>9</v>
      </c>
      <c r="I85">
        <f t="shared" si="130"/>
        <v>8</v>
      </c>
      <c r="J85">
        <f t="shared" si="127"/>
        <v>8</v>
      </c>
      <c r="K85">
        <f t="shared" si="127"/>
        <v>0</v>
      </c>
      <c r="L85">
        <f t="shared" si="127"/>
        <v>0</v>
      </c>
      <c r="M85">
        <f t="shared" si="127"/>
        <v>0</v>
      </c>
      <c r="N85">
        <f t="shared" si="127"/>
        <v>0</v>
      </c>
      <c r="O85">
        <f t="shared" si="127"/>
        <v>0</v>
      </c>
      <c r="P85">
        <f t="shared" si="127"/>
        <v>0</v>
      </c>
      <c r="Q85">
        <f t="shared" si="127"/>
        <v>0</v>
      </c>
      <c r="R85">
        <f t="shared" si="131"/>
        <v>0</v>
      </c>
      <c r="S85">
        <f t="shared" si="118"/>
        <v>0</v>
      </c>
      <c r="T85">
        <f t="shared" si="119"/>
        <v>0</v>
      </c>
      <c r="U85">
        <f t="shared" si="120"/>
        <v>0</v>
      </c>
      <c r="V85">
        <f t="shared" si="121"/>
        <v>0</v>
      </c>
      <c r="W85">
        <f t="shared" si="122"/>
        <v>0</v>
      </c>
      <c r="X85">
        <f t="shared" si="123"/>
        <v>0</v>
      </c>
      <c r="Y85">
        <f t="shared" si="124"/>
        <v>0</v>
      </c>
      <c r="Z85">
        <f t="shared" si="69"/>
        <v>0</v>
      </c>
      <c r="AA85">
        <f t="shared" si="70"/>
        <v>0</v>
      </c>
      <c r="AB85">
        <f t="shared" si="125"/>
        <v>0</v>
      </c>
      <c r="AC85">
        <f t="shared" si="126"/>
        <v>0</v>
      </c>
      <c r="AD85">
        <f t="shared" si="128"/>
        <v>0</v>
      </c>
      <c r="AE85">
        <f t="shared" si="128"/>
        <v>0</v>
      </c>
      <c r="AF85">
        <f t="shared" si="128"/>
        <v>0</v>
      </c>
      <c r="AG85">
        <f t="shared" si="128"/>
        <v>0</v>
      </c>
      <c r="AH85">
        <f t="shared" si="128"/>
        <v>0</v>
      </c>
      <c r="AI85">
        <f t="shared" si="128"/>
        <v>0</v>
      </c>
      <c r="AJ85">
        <f t="shared" si="128"/>
        <v>0</v>
      </c>
      <c r="AL85">
        <f t="shared" si="132"/>
        <v>0</v>
      </c>
      <c r="AM85">
        <f t="shared" si="132"/>
        <v>0</v>
      </c>
      <c r="AN85">
        <f t="shared" si="132"/>
        <v>0</v>
      </c>
      <c r="AO85">
        <f t="shared" si="129"/>
        <v>0</v>
      </c>
      <c r="AP85">
        <f t="shared" si="129"/>
        <v>0</v>
      </c>
      <c r="AQ85">
        <f t="shared" si="129"/>
        <v>0</v>
      </c>
      <c r="AR85">
        <f t="shared" si="129"/>
        <v>0</v>
      </c>
      <c r="AS85">
        <f t="shared" si="129"/>
        <v>0</v>
      </c>
      <c r="AT85">
        <f t="shared" si="129"/>
        <v>0</v>
      </c>
      <c r="AU85">
        <f t="shared" si="129"/>
        <v>0</v>
      </c>
      <c r="AV85">
        <f t="shared" si="129"/>
        <v>0</v>
      </c>
      <c r="AW85">
        <f t="shared" si="133"/>
        <v>0</v>
      </c>
      <c r="AX85">
        <f t="shared" si="137"/>
        <v>0</v>
      </c>
      <c r="AY85">
        <f t="shared" si="138"/>
        <v>0</v>
      </c>
      <c r="AZ85">
        <f t="shared" si="139"/>
        <v>0</v>
      </c>
      <c r="BA85">
        <f t="shared" si="140"/>
        <v>0</v>
      </c>
      <c r="BB85">
        <f t="shared" si="141"/>
        <v>0</v>
      </c>
      <c r="BC85">
        <f t="shared" si="142"/>
        <v>0</v>
      </c>
      <c r="BD85">
        <f t="shared" si="143"/>
        <v>0</v>
      </c>
      <c r="BE85">
        <f t="shared" si="144"/>
        <v>0</v>
      </c>
      <c r="BF85">
        <f t="shared" si="145"/>
        <v>0</v>
      </c>
      <c r="BG85">
        <f t="shared" si="146"/>
        <v>0</v>
      </c>
      <c r="BH85">
        <f t="shared" si="147"/>
        <v>0</v>
      </c>
      <c r="BI85">
        <f t="shared" si="148"/>
        <v>0</v>
      </c>
      <c r="BJ85">
        <f t="shared" si="149"/>
        <v>0</v>
      </c>
      <c r="BK85">
        <f t="shared" si="150"/>
        <v>0</v>
      </c>
      <c r="BL85">
        <f t="shared" si="152"/>
        <v>0</v>
      </c>
      <c r="BM85">
        <f t="shared" si="151"/>
        <v>0</v>
      </c>
      <c r="BN85">
        <f t="shared" si="151"/>
        <v>0</v>
      </c>
      <c r="BO85">
        <f t="shared" si="151"/>
        <v>0</v>
      </c>
      <c r="BP85">
        <f t="shared" si="135"/>
        <v>0</v>
      </c>
      <c r="BQ85">
        <f t="shared" si="136"/>
        <v>0</v>
      </c>
    </row>
    <row r="86" spans="1:69" x14ac:dyDescent="0.25">
      <c r="B86" s="110"/>
      <c r="C86" s="108"/>
      <c r="D86" s="109"/>
      <c r="E86" s="109"/>
      <c r="G86">
        <f t="shared" si="130"/>
        <v>9</v>
      </c>
      <c r="H86">
        <f t="shared" si="130"/>
        <v>9</v>
      </c>
      <c r="I86">
        <f t="shared" si="130"/>
        <v>8</v>
      </c>
      <c r="J86">
        <f t="shared" si="127"/>
        <v>8</v>
      </c>
      <c r="K86">
        <f t="shared" si="127"/>
        <v>0</v>
      </c>
      <c r="L86">
        <f t="shared" si="127"/>
        <v>0</v>
      </c>
      <c r="M86">
        <f t="shared" si="127"/>
        <v>0</v>
      </c>
      <c r="N86">
        <f t="shared" si="127"/>
        <v>0</v>
      </c>
      <c r="O86">
        <f t="shared" si="127"/>
        <v>0</v>
      </c>
      <c r="P86">
        <f t="shared" si="127"/>
        <v>0</v>
      </c>
      <c r="Q86">
        <f t="shared" si="127"/>
        <v>0</v>
      </c>
      <c r="R86">
        <f t="shared" si="131"/>
        <v>0</v>
      </c>
      <c r="S86">
        <f t="shared" si="118"/>
        <v>0</v>
      </c>
      <c r="T86">
        <f t="shared" si="119"/>
        <v>0</v>
      </c>
      <c r="U86">
        <f t="shared" si="120"/>
        <v>0</v>
      </c>
      <c r="V86">
        <f t="shared" si="121"/>
        <v>0</v>
      </c>
      <c r="W86">
        <f t="shared" si="122"/>
        <v>0</v>
      </c>
      <c r="X86">
        <f t="shared" si="123"/>
        <v>0</v>
      </c>
      <c r="Y86">
        <f t="shared" si="124"/>
        <v>0</v>
      </c>
      <c r="Z86">
        <f t="shared" si="69"/>
        <v>0</v>
      </c>
      <c r="AA86">
        <f t="shared" si="70"/>
        <v>0</v>
      </c>
      <c r="AB86">
        <f t="shared" si="125"/>
        <v>0</v>
      </c>
      <c r="AC86">
        <f t="shared" si="126"/>
        <v>0</v>
      </c>
      <c r="AD86">
        <f t="shared" si="128"/>
        <v>0</v>
      </c>
      <c r="AE86">
        <f t="shared" si="128"/>
        <v>0</v>
      </c>
      <c r="AF86">
        <f t="shared" si="128"/>
        <v>0</v>
      </c>
      <c r="AG86">
        <f t="shared" si="128"/>
        <v>0</v>
      </c>
      <c r="AH86">
        <f t="shared" si="128"/>
        <v>0</v>
      </c>
      <c r="AI86">
        <f t="shared" si="128"/>
        <v>0</v>
      </c>
      <c r="AJ86">
        <f t="shared" si="128"/>
        <v>0</v>
      </c>
      <c r="AL86">
        <f t="shared" si="132"/>
        <v>0</v>
      </c>
      <c r="AM86">
        <f t="shared" si="132"/>
        <v>0</v>
      </c>
      <c r="AN86">
        <f t="shared" si="132"/>
        <v>0</v>
      </c>
      <c r="AO86">
        <f t="shared" si="129"/>
        <v>0</v>
      </c>
      <c r="AP86">
        <f t="shared" si="129"/>
        <v>0</v>
      </c>
      <c r="AQ86">
        <f t="shared" si="129"/>
        <v>0</v>
      </c>
      <c r="AR86">
        <f t="shared" si="129"/>
        <v>0</v>
      </c>
      <c r="AS86">
        <f t="shared" si="129"/>
        <v>0</v>
      </c>
      <c r="AT86">
        <f t="shared" si="129"/>
        <v>0</v>
      </c>
      <c r="AU86">
        <f t="shared" si="129"/>
        <v>0</v>
      </c>
      <c r="AV86">
        <f t="shared" si="129"/>
        <v>0</v>
      </c>
      <c r="AW86">
        <f t="shared" si="133"/>
        <v>0</v>
      </c>
      <c r="AX86">
        <f t="shared" si="137"/>
        <v>0</v>
      </c>
      <c r="AY86">
        <f t="shared" si="138"/>
        <v>0</v>
      </c>
      <c r="AZ86">
        <f t="shared" si="139"/>
        <v>0</v>
      </c>
      <c r="BA86">
        <f t="shared" si="140"/>
        <v>0</v>
      </c>
      <c r="BB86">
        <f t="shared" si="141"/>
        <v>0</v>
      </c>
      <c r="BC86">
        <f t="shared" si="142"/>
        <v>0</v>
      </c>
      <c r="BD86">
        <f t="shared" si="143"/>
        <v>0</v>
      </c>
      <c r="BE86">
        <f t="shared" si="144"/>
        <v>0</v>
      </c>
      <c r="BF86">
        <f t="shared" si="145"/>
        <v>0</v>
      </c>
      <c r="BG86">
        <f t="shared" si="146"/>
        <v>0</v>
      </c>
      <c r="BH86">
        <f t="shared" si="147"/>
        <v>0</v>
      </c>
      <c r="BI86">
        <f t="shared" si="148"/>
        <v>0</v>
      </c>
      <c r="BJ86">
        <f t="shared" si="149"/>
        <v>0</v>
      </c>
      <c r="BK86">
        <f t="shared" si="150"/>
        <v>0</v>
      </c>
      <c r="BL86">
        <f t="shared" si="152"/>
        <v>0</v>
      </c>
      <c r="BM86">
        <f t="shared" si="151"/>
        <v>0</v>
      </c>
      <c r="BN86">
        <f t="shared" si="151"/>
        <v>0</v>
      </c>
      <c r="BO86">
        <f t="shared" si="151"/>
        <v>0</v>
      </c>
      <c r="BP86">
        <f t="shared" si="135"/>
        <v>0</v>
      </c>
      <c r="BQ86">
        <f t="shared" si="136"/>
        <v>0</v>
      </c>
    </row>
    <row r="87" spans="1:69" x14ac:dyDescent="0.25">
      <c r="B87" s="108"/>
      <c r="C87" s="108"/>
      <c r="D87" s="109"/>
      <c r="E87" s="109"/>
      <c r="G87">
        <f t="shared" si="130"/>
        <v>9</v>
      </c>
      <c r="H87">
        <f t="shared" si="130"/>
        <v>9</v>
      </c>
      <c r="I87">
        <f t="shared" si="130"/>
        <v>8</v>
      </c>
      <c r="J87">
        <f t="shared" si="127"/>
        <v>8</v>
      </c>
      <c r="K87">
        <f t="shared" si="127"/>
        <v>0</v>
      </c>
      <c r="L87">
        <f t="shared" si="127"/>
        <v>0</v>
      </c>
      <c r="M87">
        <f t="shared" si="127"/>
        <v>0</v>
      </c>
      <c r="N87">
        <f t="shared" si="127"/>
        <v>0</v>
      </c>
      <c r="O87">
        <f t="shared" si="127"/>
        <v>0</v>
      </c>
      <c r="P87">
        <f t="shared" si="127"/>
        <v>0</v>
      </c>
      <c r="Q87">
        <f t="shared" si="127"/>
        <v>0</v>
      </c>
      <c r="R87">
        <f t="shared" si="131"/>
        <v>0</v>
      </c>
      <c r="S87">
        <f t="shared" si="118"/>
        <v>0</v>
      </c>
      <c r="T87">
        <f t="shared" si="119"/>
        <v>0</v>
      </c>
      <c r="U87">
        <f t="shared" si="120"/>
        <v>0</v>
      </c>
      <c r="V87">
        <f t="shared" si="121"/>
        <v>0</v>
      </c>
      <c r="W87">
        <f t="shared" si="122"/>
        <v>0</v>
      </c>
      <c r="X87">
        <f t="shared" si="123"/>
        <v>0</v>
      </c>
      <c r="Y87">
        <f t="shared" si="124"/>
        <v>0</v>
      </c>
      <c r="Z87">
        <f t="shared" si="69"/>
        <v>0</v>
      </c>
      <c r="AA87">
        <f t="shared" si="70"/>
        <v>0</v>
      </c>
      <c r="AB87">
        <f t="shared" si="125"/>
        <v>0</v>
      </c>
      <c r="AC87">
        <f t="shared" si="126"/>
        <v>0</v>
      </c>
      <c r="AD87">
        <f t="shared" si="128"/>
        <v>0</v>
      </c>
      <c r="AE87">
        <f t="shared" si="128"/>
        <v>0</v>
      </c>
      <c r="AF87">
        <f t="shared" si="128"/>
        <v>0</v>
      </c>
      <c r="AG87">
        <f t="shared" si="128"/>
        <v>0</v>
      </c>
      <c r="AH87">
        <f t="shared" si="128"/>
        <v>0</v>
      </c>
      <c r="AI87">
        <f t="shared" si="128"/>
        <v>0</v>
      </c>
      <c r="AJ87">
        <f t="shared" si="128"/>
        <v>0</v>
      </c>
      <c r="AL87">
        <f t="shared" si="132"/>
        <v>0</v>
      </c>
      <c r="AM87">
        <f t="shared" si="132"/>
        <v>0</v>
      </c>
      <c r="AN87">
        <f t="shared" si="132"/>
        <v>0</v>
      </c>
      <c r="AO87">
        <f t="shared" si="129"/>
        <v>0</v>
      </c>
      <c r="AP87">
        <f t="shared" si="129"/>
        <v>0</v>
      </c>
      <c r="AQ87">
        <f t="shared" si="129"/>
        <v>0</v>
      </c>
      <c r="AR87">
        <f t="shared" si="129"/>
        <v>0</v>
      </c>
      <c r="AS87">
        <f t="shared" si="129"/>
        <v>0</v>
      </c>
      <c r="AT87">
        <f t="shared" si="129"/>
        <v>0</v>
      </c>
      <c r="AU87">
        <f t="shared" si="129"/>
        <v>0</v>
      </c>
      <c r="AV87">
        <f t="shared" si="129"/>
        <v>0</v>
      </c>
      <c r="AW87">
        <f t="shared" si="133"/>
        <v>0</v>
      </c>
      <c r="AX87">
        <f t="shared" si="137"/>
        <v>0</v>
      </c>
      <c r="AY87">
        <f t="shared" si="138"/>
        <v>0</v>
      </c>
      <c r="AZ87">
        <f t="shared" si="139"/>
        <v>0</v>
      </c>
      <c r="BA87">
        <f t="shared" si="140"/>
        <v>0</v>
      </c>
      <c r="BB87">
        <f t="shared" si="141"/>
        <v>0</v>
      </c>
      <c r="BC87">
        <f t="shared" si="142"/>
        <v>0</v>
      </c>
      <c r="BD87">
        <f t="shared" si="143"/>
        <v>0</v>
      </c>
      <c r="BE87">
        <f t="shared" si="144"/>
        <v>0</v>
      </c>
      <c r="BF87">
        <f t="shared" si="145"/>
        <v>0</v>
      </c>
      <c r="BG87">
        <f t="shared" si="146"/>
        <v>0</v>
      </c>
      <c r="BH87">
        <f t="shared" si="147"/>
        <v>0</v>
      </c>
      <c r="BI87">
        <f t="shared" si="148"/>
        <v>0</v>
      </c>
      <c r="BJ87">
        <f t="shared" si="149"/>
        <v>0</v>
      </c>
      <c r="BK87">
        <f t="shared" si="150"/>
        <v>0</v>
      </c>
      <c r="BL87">
        <f t="shared" si="152"/>
        <v>0</v>
      </c>
      <c r="BM87">
        <f t="shared" si="151"/>
        <v>0</v>
      </c>
      <c r="BN87">
        <f t="shared" si="151"/>
        <v>0</v>
      </c>
      <c r="BO87">
        <f t="shared" si="151"/>
        <v>0</v>
      </c>
      <c r="BP87">
        <f t="shared" si="135"/>
        <v>0</v>
      </c>
      <c r="BQ87">
        <f t="shared" si="136"/>
        <v>0</v>
      </c>
    </row>
    <row r="88" spans="1:69" x14ac:dyDescent="0.25">
      <c r="B88" s="108"/>
      <c r="C88" s="108"/>
      <c r="D88" s="109"/>
      <c r="E88" s="109"/>
      <c r="G88">
        <f t="shared" si="130"/>
        <v>9</v>
      </c>
      <c r="H88">
        <f t="shared" si="130"/>
        <v>9</v>
      </c>
      <c r="I88">
        <f t="shared" si="130"/>
        <v>8</v>
      </c>
      <c r="J88">
        <f t="shared" si="127"/>
        <v>8</v>
      </c>
      <c r="K88">
        <f t="shared" si="127"/>
        <v>0</v>
      </c>
      <c r="L88">
        <f t="shared" si="127"/>
        <v>0</v>
      </c>
      <c r="M88">
        <f t="shared" si="127"/>
        <v>0</v>
      </c>
      <c r="N88">
        <f t="shared" si="127"/>
        <v>0</v>
      </c>
      <c r="O88">
        <f t="shared" si="127"/>
        <v>0</v>
      </c>
      <c r="P88">
        <f t="shared" si="127"/>
        <v>0</v>
      </c>
      <c r="Q88">
        <f t="shared" si="127"/>
        <v>0</v>
      </c>
      <c r="R88">
        <f t="shared" si="131"/>
        <v>0</v>
      </c>
      <c r="S88">
        <f t="shared" si="118"/>
        <v>0</v>
      </c>
      <c r="T88">
        <f t="shared" si="119"/>
        <v>0</v>
      </c>
      <c r="U88">
        <f t="shared" si="120"/>
        <v>0</v>
      </c>
      <c r="V88">
        <f t="shared" si="121"/>
        <v>0</v>
      </c>
      <c r="W88">
        <f t="shared" si="122"/>
        <v>0</v>
      </c>
      <c r="X88">
        <f t="shared" si="123"/>
        <v>0</v>
      </c>
      <c r="Y88">
        <f t="shared" si="124"/>
        <v>0</v>
      </c>
      <c r="Z88">
        <f t="shared" si="69"/>
        <v>0</v>
      </c>
      <c r="AA88">
        <f t="shared" si="70"/>
        <v>0</v>
      </c>
      <c r="AB88">
        <f t="shared" si="125"/>
        <v>0</v>
      </c>
      <c r="AC88">
        <f t="shared" si="126"/>
        <v>0</v>
      </c>
      <c r="AD88">
        <f t="shared" si="128"/>
        <v>0</v>
      </c>
      <c r="AE88">
        <f t="shared" si="128"/>
        <v>0</v>
      </c>
      <c r="AF88">
        <f t="shared" si="128"/>
        <v>0</v>
      </c>
      <c r="AG88">
        <f t="shared" si="128"/>
        <v>0</v>
      </c>
      <c r="AH88">
        <f t="shared" si="128"/>
        <v>0</v>
      </c>
      <c r="AI88">
        <f t="shared" si="128"/>
        <v>0</v>
      </c>
      <c r="AJ88">
        <f t="shared" si="128"/>
        <v>0</v>
      </c>
      <c r="AL88">
        <f t="shared" si="132"/>
        <v>0</v>
      </c>
      <c r="AM88">
        <f t="shared" si="132"/>
        <v>0</v>
      </c>
      <c r="AN88">
        <f t="shared" si="132"/>
        <v>0</v>
      </c>
      <c r="AO88">
        <f t="shared" si="129"/>
        <v>0</v>
      </c>
      <c r="AP88">
        <f t="shared" si="129"/>
        <v>0</v>
      </c>
      <c r="AQ88">
        <f t="shared" si="129"/>
        <v>0</v>
      </c>
      <c r="AR88">
        <f t="shared" si="129"/>
        <v>0</v>
      </c>
      <c r="AS88">
        <f t="shared" si="129"/>
        <v>0</v>
      </c>
      <c r="AT88">
        <f t="shared" si="129"/>
        <v>0</v>
      </c>
      <c r="AU88">
        <f t="shared" si="129"/>
        <v>0</v>
      </c>
      <c r="AV88">
        <f t="shared" si="129"/>
        <v>0</v>
      </c>
      <c r="AW88">
        <f t="shared" si="133"/>
        <v>0</v>
      </c>
      <c r="AX88">
        <f t="shared" si="137"/>
        <v>0</v>
      </c>
      <c r="AY88">
        <f t="shared" si="138"/>
        <v>0</v>
      </c>
      <c r="AZ88">
        <f t="shared" si="139"/>
        <v>0</v>
      </c>
      <c r="BA88">
        <f t="shared" si="140"/>
        <v>0</v>
      </c>
      <c r="BB88">
        <f t="shared" si="141"/>
        <v>0</v>
      </c>
      <c r="BC88">
        <f t="shared" si="142"/>
        <v>0</v>
      </c>
      <c r="BD88">
        <f t="shared" si="143"/>
        <v>0</v>
      </c>
      <c r="BE88">
        <f t="shared" si="144"/>
        <v>0</v>
      </c>
      <c r="BF88">
        <f t="shared" si="145"/>
        <v>0</v>
      </c>
      <c r="BG88">
        <f t="shared" si="146"/>
        <v>0</v>
      </c>
      <c r="BH88">
        <f t="shared" si="147"/>
        <v>0</v>
      </c>
      <c r="BI88">
        <f t="shared" si="148"/>
        <v>0</v>
      </c>
      <c r="BJ88">
        <f t="shared" si="149"/>
        <v>0</v>
      </c>
      <c r="BK88">
        <f t="shared" si="150"/>
        <v>0</v>
      </c>
      <c r="BL88">
        <f t="shared" si="152"/>
        <v>0</v>
      </c>
      <c r="BM88">
        <f t="shared" si="151"/>
        <v>0</v>
      </c>
      <c r="BN88">
        <f t="shared" si="151"/>
        <v>0</v>
      </c>
      <c r="BO88">
        <f t="shared" si="151"/>
        <v>0</v>
      </c>
      <c r="BP88">
        <f t="shared" si="135"/>
        <v>0</v>
      </c>
      <c r="BQ88">
        <f t="shared" si="136"/>
        <v>0</v>
      </c>
    </row>
    <row r="89" spans="1:69" x14ac:dyDescent="0.25">
      <c r="A89" t="str">
        <f>IF(B89="","",A88+1)</f>
        <v/>
      </c>
      <c r="B89" s="108"/>
      <c r="C89" s="108"/>
      <c r="D89" s="109"/>
      <c r="E89" s="109"/>
      <c r="G89">
        <f t="shared" ref="G89:G152" si="153">IF($D89=G$6,G88+1,G88)</f>
        <v>9</v>
      </c>
      <c r="H89">
        <f t="shared" ref="H89:H152" si="154">IF($D89=H$6,H88+1,H88)</f>
        <v>9</v>
      </c>
      <c r="I89">
        <f t="shared" ref="I89:I152" si="155">IF($D89=I$6,I88+1,I88)</f>
        <v>8</v>
      </c>
      <c r="J89">
        <f t="shared" ref="J89:J152" si="156">IF($D89=J$6,J88+1,J88)</f>
        <v>8</v>
      </c>
      <c r="K89">
        <f t="shared" ref="K89:K152" si="157">IF($D89=K$6,K88+1,K88)</f>
        <v>0</v>
      </c>
      <c r="L89">
        <f t="shared" ref="L89:L152" si="158">IF($D89=L$6,L88+1,L88)</f>
        <v>0</v>
      </c>
      <c r="M89">
        <f t="shared" ref="M89:M152" si="159">IF($D89=M$6,M88+1,M88)</f>
        <v>0</v>
      </c>
      <c r="N89">
        <f t="shared" ref="N89:N152" si="160">IF($D89=N$6,N88+1,N88)</f>
        <v>0</v>
      </c>
      <c r="O89">
        <f t="shared" ref="O89:O152" si="161">IF($D89=O$6,O88+1,O88)</f>
        <v>0</v>
      </c>
      <c r="P89">
        <f t="shared" ref="P89:P152" si="162">IF($D89=P$6,P88+1,P88)</f>
        <v>0</v>
      </c>
      <c r="Q89">
        <f t="shared" ref="Q89:Q152" si="163">IF($D89=Q$6,Q88+1,Q88)</f>
        <v>0</v>
      </c>
      <c r="R89">
        <f t="shared" si="131"/>
        <v>0</v>
      </c>
      <c r="S89">
        <f t="shared" si="118"/>
        <v>0</v>
      </c>
      <c r="T89">
        <f t="shared" si="119"/>
        <v>0</v>
      </c>
      <c r="U89">
        <f t="shared" si="120"/>
        <v>0</v>
      </c>
      <c r="V89">
        <f t="shared" si="121"/>
        <v>0</v>
      </c>
      <c r="W89">
        <f t="shared" si="122"/>
        <v>0</v>
      </c>
      <c r="X89">
        <f t="shared" si="123"/>
        <v>0</v>
      </c>
      <c r="Y89">
        <f t="shared" si="124"/>
        <v>0</v>
      </c>
      <c r="Z89">
        <f t="shared" si="69"/>
        <v>0</v>
      </c>
      <c r="AA89">
        <f t="shared" si="70"/>
        <v>0</v>
      </c>
      <c r="AB89">
        <f t="shared" si="125"/>
        <v>0</v>
      </c>
      <c r="AC89">
        <f t="shared" si="126"/>
        <v>0</v>
      </c>
      <c r="AD89">
        <f t="shared" si="128"/>
        <v>0</v>
      </c>
      <c r="AE89">
        <f t="shared" si="128"/>
        <v>0</v>
      </c>
      <c r="AF89">
        <f t="shared" si="128"/>
        <v>0</v>
      </c>
      <c r="AG89">
        <f t="shared" si="128"/>
        <v>0</v>
      </c>
      <c r="AH89">
        <f t="shared" si="128"/>
        <v>0</v>
      </c>
      <c r="AI89">
        <f t="shared" si="128"/>
        <v>0</v>
      </c>
      <c r="AJ89">
        <f t="shared" si="128"/>
        <v>0</v>
      </c>
      <c r="AL89">
        <f t="shared" ref="AL89:AL152" si="164">IF(G89=G88,0,G89)</f>
        <v>0</v>
      </c>
      <c r="AM89">
        <f t="shared" ref="AM89:AM152" si="165">IF(H89=H88,0,H89)</f>
        <v>0</v>
      </c>
      <c r="AN89">
        <f t="shared" ref="AN89:AN152" si="166">IF(I89=I88,0,I89)</f>
        <v>0</v>
      </c>
      <c r="AO89">
        <f t="shared" ref="AO89:AO152" si="167">IF(J89=J88,0,J89)</f>
        <v>0</v>
      </c>
      <c r="AP89">
        <f t="shared" ref="AP89:AP152" si="168">IF(K89=K88,0,K89)</f>
        <v>0</v>
      </c>
      <c r="AQ89">
        <f t="shared" ref="AQ89:AQ152" si="169">IF(L89=L88,0,L89)</f>
        <v>0</v>
      </c>
      <c r="AR89">
        <f t="shared" ref="AR89:AR152" si="170">IF(M89=M88,0,M89)</f>
        <v>0</v>
      </c>
      <c r="AS89">
        <f t="shared" ref="AS89:AS152" si="171">IF(N89=N88,0,N89)</f>
        <v>0</v>
      </c>
      <c r="AT89">
        <f t="shared" ref="AT89:AT152" si="172">IF(O89=O88,0,O89)</f>
        <v>0</v>
      </c>
      <c r="AU89">
        <f t="shared" ref="AU89:AU152" si="173">IF(P89=P88,0,P89)</f>
        <v>0</v>
      </c>
      <c r="AV89">
        <f t="shared" ref="AV89:AV152" si="174">IF(Q89=Q88,0,Q89)</f>
        <v>0</v>
      </c>
      <c r="AW89">
        <f t="shared" si="133"/>
        <v>0</v>
      </c>
      <c r="AX89">
        <f t="shared" si="137"/>
        <v>0</v>
      </c>
      <c r="AY89">
        <f t="shared" si="138"/>
        <v>0</v>
      </c>
      <c r="AZ89">
        <f t="shared" si="139"/>
        <v>0</v>
      </c>
      <c r="BA89">
        <f t="shared" si="140"/>
        <v>0</v>
      </c>
      <c r="BB89">
        <f t="shared" si="141"/>
        <v>0</v>
      </c>
      <c r="BC89">
        <f t="shared" si="142"/>
        <v>0</v>
      </c>
      <c r="BD89">
        <f t="shared" si="143"/>
        <v>0</v>
      </c>
      <c r="BE89">
        <f t="shared" si="144"/>
        <v>0</v>
      </c>
      <c r="BF89">
        <f t="shared" si="145"/>
        <v>0</v>
      </c>
      <c r="BG89">
        <f t="shared" si="146"/>
        <v>0</v>
      </c>
      <c r="BH89">
        <f t="shared" si="147"/>
        <v>0</v>
      </c>
      <c r="BI89">
        <f t="shared" si="148"/>
        <v>0</v>
      </c>
      <c r="BJ89">
        <f t="shared" si="149"/>
        <v>0</v>
      </c>
      <c r="BK89">
        <f t="shared" si="150"/>
        <v>0</v>
      </c>
      <c r="BL89">
        <f t="shared" si="152"/>
        <v>0</v>
      </c>
      <c r="BM89">
        <f t="shared" si="151"/>
        <v>0</v>
      </c>
      <c r="BN89">
        <f t="shared" si="151"/>
        <v>0</v>
      </c>
      <c r="BO89">
        <f t="shared" si="151"/>
        <v>0</v>
      </c>
      <c r="BP89" t="str">
        <f t="shared" ref="BP89:BP120" si="175">IF(B89=0,"",B89)</f>
        <v/>
      </c>
      <c r="BQ89" t="str">
        <f t="shared" ref="BQ89:BQ120" si="176">IF(C89=0,"",C89)</f>
        <v/>
      </c>
    </row>
    <row r="90" spans="1:69" x14ac:dyDescent="0.25">
      <c r="A90" t="str">
        <f t="shared" ref="A90:A153" si="177">IF(B90="","",A89+1)</f>
        <v/>
      </c>
      <c r="B90" s="108"/>
      <c r="C90" s="108"/>
      <c r="D90" s="109"/>
      <c r="E90" s="109"/>
      <c r="G90">
        <f t="shared" si="153"/>
        <v>9</v>
      </c>
      <c r="H90">
        <f t="shared" si="154"/>
        <v>9</v>
      </c>
      <c r="I90">
        <f t="shared" si="155"/>
        <v>8</v>
      </c>
      <c r="J90">
        <f t="shared" si="156"/>
        <v>8</v>
      </c>
      <c r="K90">
        <f t="shared" si="157"/>
        <v>0</v>
      </c>
      <c r="L90">
        <f t="shared" si="158"/>
        <v>0</v>
      </c>
      <c r="M90">
        <f t="shared" si="159"/>
        <v>0</v>
      </c>
      <c r="N90">
        <f t="shared" si="160"/>
        <v>0</v>
      </c>
      <c r="O90">
        <f t="shared" si="161"/>
        <v>0</v>
      </c>
      <c r="P90">
        <f t="shared" si="162"/>
        <v>0</v>
      </c>
      <c r="Q90">
        <f t="shared" si="163"/>
        <v>0</v>
      </c>
      <c r="R90">
        <f t="shared" si="131"/>
        <v>0</v>
      </c>
      <c r="S90">
        <f t="shared" si="118"/>
        <v>0</v>
      </c>
      <c r="T90">
        <f t="shared" si="119"/>
        <v>0</v>
      </c>
      <c r="U90">
        <f t="shared" si="120"/>
        <v>0</v>
      </c>
      <c r="V90">
        <f t="shared" si="121"/>
        <v>0</v>
      </c>
      <c r="W90">
        <f t="shared" si="122"/>
        <v>0</v>
      </c>
      <c r="X90">
        <f t="shared" si="123"/>
        <v>0</v>
      </c>
      <c r="Y90">
        <f t="shared" si="124"/>
        <v>0</v>
      </c>
      <c r="Z90">
        <f t="shared" si="69"/>
        <v>0</v>
      </c>
      <c r="AA90">
        <f t="shared" si="70"/>
        <v>0</v>
      </c>
      <c r="AB90">
        <f t="shared" si="125"/>
        <v>0</v>
      </c>
      <c r="AC90">
        <f t="shared" si="126"/>
        <v>0</v>
      </c>
      <c r="AD90">
        <f t="shared" si="128"/>
        <v>0</v>
      </c>
      <c r="AE90">
        <f t="shared" si="128"/>
        <v>0</v>
      </c>
      <c r="AF90">
        <f t="shared" si="128"/>
        <v>0</v>
      </c>
      <c r="AG90">
        <f t="shared" si="128"/>
        <v>0</v>
      </c>
      <c r="AH90">
        <f t="shared" si="128"/>
        <v>0</v>
      </c>
      <c r="AI90">
        <f t="shared" si="128"/>
        <v>0</v>
      </c>
      <c r="AJ90">
        <f t="shared" si="128"/>
        <v>0</v>
      </c>
      <c r="AL90">
        <f t="shared" si="164"/>
        <v>0</v>
      </c>
      <c r="AM90">
        <f t="shared" si="165"/>
        <v>0</v>
      </c>
      <c r="AN90">
        <f t="shared" si="166"/>
        <v>0</v>
      </c>
      <c r="AO90">
        <f t="shared" si="167"/>
        <v>0</v>
      </c>
      <c r="AP90">
        <f t="shared" si="168"/>
        <v>0</v>
      </c>
      <c r="AQ90">
        <f t="shared" si="169"/>
        <v>0</v>
      </c>
      <c r="AR90">
        <f t="shared" si="170"/>
        <v>0</v>
      </c>
      <c r="AS90">
        <f t="shared" si="171"/>
        <v>0</v>
      </c>
      <c r="AT90">
        <f t="shared" si="172"/>
        <v>0</v>
      </c>
      <c r="AU90">
        <f t="shared" si="173"/>
        <v>0</v>
      </c>
      <c r="AV90">
        <f t="shared" si="174"/>
        <v>0</v>
      </c>
      <c r="AW90">
        <f t="shared" si="133"/>
        <v>0</v>
      </c>
      <c r="AX90">
        <f t="shared" si="137"/>
        <v>0</v>
      </c>
      <c r="AY90">
        <f t="shared" si="138"/>
        <v>0</v>
      </c>
      <c r="AZ90">
        <f t="shared" si="139"/>
        <v>0</v>
      </c>
      <c r="BA90">
        <f t="shared" si="140"/>
        <v>0</v>
      </c>
      <c r="BB90">
        <f t="shared" si="141"/>
        <v>0</v>
      </c>
      <c r="BC90">
        <f t="shared" si="142"/>
        <v>0</v>
      </c>
      <c r="BD90">
        <f t="shared" si="143"/>
        <v>0</v>
      </c>
      <c r="BE90">
        <f t="shared" si="144"/>
        <v>0</v>
      </c>
      <c r="BF90">
        <f t="shared" si="145"/>
        <v>0</v>
      </c>
      <c r="BG90">
        <f t="shared" si="146"/>
        <v>0</v>
      </c>
      <c r="BH90">
        <f t="shared" si="147"/>
        <v>0</v>
      </c>
      <c r="BI90">
        <f t="shared" si="148"/>
        <v>0</v>
      </c>
      <c r="BJ90">
        <f t="shared" si="149"/>
        <v>0</v>
      </c>
      <c r="BK90">
        <f t="shared" si="150"/>
        <v>0</v>
      </c>
      <c r="BL90">
        <f t="shared" si="152"/>
        <v>0</v>
      </c>
      <c r="BM90">
        <f t="shared" si="151"/>
        <v>0</v>
      </c>
      <c r="BN90">
        <f t="shared" si="151"/>
        <v>0</v>
      </c>
      <c r="BO90">
        <f t="shared" si="151"/>
        <v>0</v>
      </c>
      <c r="BP90" t="str">
        <f t="shared" si="175"/>
        <v/>
      </c>
      <c r="BQ90" t="str">
        <f t="shared" si="176"/>
        <v/>
      </c>
    </row>
    <row r="91" spans="1:69" x14ac:dyDescent="0.25">
      <c r="A91" t="str">
        <f t="shared" si="177"/>
        <v/>
      </c>
      <c r="B91" s="108"/>
      <c r="C91" s="108"/>
      <c r="D91" s="109"/>
      <c r="E91" s="109"/>
      <c r="G91">
        <f t="shared" si="153"/>
        <v>9</v>
      </c>
      <c r="H91">
        <f t="shared" si="154"/>
        <v>9</v>
      </c>
      <c r="I91">
        <f t="shared" si="155"/>
        <v>8</v>
      </c>
      <c r="J91">
        <f t="shared" si="156"/>
        <v>8</v>
      </c>
      <c r="K91">
        <f t="shared" si="157"/>
        <v>0</v>
      </c>
      <c r="L91">
        <f t="shared" si="158"/>
        <v>0</v>
      </c>
      <c r="M91">
        <f t="shared" si="159"/>
        <v>0</v>
      </c>
      <c r="N91">
        <f t="shared" si="160"/>
        <v>0</v>
      </c>
      <c r="O91">
        <f t="shared" si="161"/>
        <v>0</v>
      </c>
      <c r="P91">
        <f t="shared" si="162"/>
        <v>0</v>
      </c>
      <c r="Q91">
        <f t="shared" si="163"/>
        <v>0</v>
      </c>
      <c r="R91">
        <f t="shared" si="131"/>
        <v>0</v>
      </c>
      <c r="S91">
        <f t="shared" si="118"/>
        <v>0</v>
      </c>
      <c r="T91">
        <f t="shared" si="119"/>
        <v>0</v>
      </c>
      <c r="U91">
        <f t="shared" si="120"/>
        <v>0</v>
      </c>
      <c r="V91">
        <f t="shared" si="121"/>
        <v>0</v>
      </c>
      <c r="W91">
        <f t="shared" si="122"/>
        <v>0</v>
      </c>
      <c r="X91">
        <f t="shared" si="123"/>
        <v>0</v>
      </c>
      <c r="Y91">
        <f t="shared" si="124"/>
        <v>0</v>
      </c>
      <c r="Z91">
        <f t="shared" si="69"/>
        <v>0</v>
      </c>
      <c r="AA91">
        <f t="shared" si="70"/>
        <v>0</v>
      </c>
      <c r="AB91">
        <f t="shared" si="125"/>
        <v>0</v>
      </c>
      <c r="AC91">
        <f t="shared" si="126"/>
        <v>0</v>
      </c>
      <c r="AD91">
        <f t="shared" si="128"/>
        <v>0</v>
      </c>
      <c r="AE91">
        <f t="shared" si="128"/>
        <v>0</v>
      </c>
      <c r="AF91">
        <f t="shared" si="128"/>
        <v>0</v>
      </c>
      <c r="AG91">
        <f t="shared" si="128"/>
        <v>0</v>
      </c>
      <c r="AH91">
        <f t="shared" si="128"/>
        <v>0</v>
      </c>
      <c r="AI91">
        <f t="shared" si="128"/>
        <v>0</v>
      </c>
      <c r="AJ91">
        <f t="shared" si="128"/>
        <v>0</v>
      </c>
      <c r="AL91">
        <f t="shared" si="164"/>
        <v>0</v>
      </c>
      <c r="AM91">
        <f t="shared" si="165"/>
        <v>0</v>
      </c>
      <c r="AN91">
        <f t="shared" si="166"/>
        <v>0</v>
      </c>
      <c r="AO91">
        <f t="shared" si="167"/>
        <v>0</v>
      </c>
      <c r="AP91">
        <f t="shared" si="168"/>
        <v>0</v>
      </c>
      <c r="AQ91">
        <f t="shared" si="169"/>
        <v>0</v>
      </c>
      <c r="AR91">
        <f t="shared" si="170"/>
        <v>0</v>
      </c>
      <c r="AS91">
        <f t="shared" si="171"/>
        <v>0</v>
      </c>
      <c r="AT91">
        <f t="shared" si="172"/>
        <v>0</v>
      </c>
      <c r="AU91">
        <f t="shared" si="173"/>
        <v>0</v>
      </c>
      <c r="AV91">
        <f t="shared" si="174"/>
        <v>0</v>
      </c>
      <c r="AW91">
        <f t="shared" si="133"/>
        <v>0</v>
      </c>
      <c r="AX91">
        <f t="shared" si="137"/>
        <v>0</v>
      </c>
      <c r="AY91">
        <f t="shared" si="138"/>
        <v>0</v>
      </c>
      <c r="AZ91">
        <f t="shared" si="139"/>
        <v>0</v>
      </c>
      <c r="BA91">
        <f t="shared" si="140"/>
        <v>0</v>
      </c>
      <c r="BB91">
        <f t="shared" si="141"/>
        <v>0</v>
      </c>
      <c r="BC91">
        <f t="shared" si="142"/>
        <v>0</v>
      </c>
      <c r="BD91">
        <f t="shared" si="143"/>
        <v>0</v>
      </c>
      <c r="BE91">
        <f t="shared" si="144"/>
        <v>0</v>
      </c>
      <c r="BF91">
        <f t="shared" si="145"/>
        <v>0</v>
      </c>
      <c r="BG91">
        <f t="shared" si="146"/>
        <v>0</v>
      </c>
      <c r="BH91">
        <f t="shared" si="147"/>
        <v>0</v>
      </c>
      <c r="BI91">
        <f t="shared" si="148"/>
        <v>0</v>
      </c>
      <c r="BJ91">
        <f t="shared" si="149"/>
        <v>0</v>
      </c>
      <c r="BK91">
        <f t="shared" si="150"/>
        <v>0</v>
      </c>
      <c r="BL91">
        <f t="shared" si="152"/>
        <v>0</v>
      </c>
      <c r="BM91">
        <f t="shared" si="151"/>
        <v>0</v>
      </c>
      <c r="BN91">
        <f t="shared" si="151"/>
        <v>0</v>
      </c>
      <c r="BO91">
        <f t="shared" si="151"/>
        <v>0</v>
      </c>
      <c r="BP91" t="str">
        <f t="shared" si="175"/>
        <v/>
      </c>
      <c r="BQ91" t="str">
        <f t="shared" si="176"/>
        <v/>
      </c>
    </row>
    <row r="92" spans="1:69" x14ac:dyDescent="0.25">
      <c r="A92" t="str">
        <f t="shared" si="177"/>
        <v/>
      </c>
      <c r="B92" s="108"/>
      <c r="C92" s="108"/>
      <c r="D92" s="109"/>
      <c r="E92" s="109"/>
      <c r="G92">
        <f t="shared" si="153"/>
        <v>9</v>
      </c>
      <c r="H92">
        <f t="shared" si="154"/>
        <v>9</v>
      </c>
      <c r="I92">
        <f t="shared" si="155"/>
        <v>8</v>
      </c>
      <c r="J92">
        <f t="shared" si="156"/>
        <v>8</v>
      </c>
      <c r="K92">
        <f t="shared" si="157"/>
        <v>0</v>
      </c>
      <c r="L92">
        <f t="shared" si="158"/>
        <v>0</v>
      </c>
      <c r="M92">
        <f t="shared" si="159"/>
        <v>0</v>
      </c>
      <c r="N92">
        <f t="shared" si="160"/>
        <v>0</v>
      </c>
      <c r="O92">
        <f t="shared" si="161"/>
        <v>0</v>
      </c>
      <c r="P92">
        <f t="shared" si="162"/>
        <v>0</v>
      </c>
      <c r="Q92">
        <f t="shared" si="163"/>
        <v>0</v>
      </c>
      <c r="R92">
        <f t="shared" si="131"/>
        <v>0</v>
      </c>
      <c r="S92">
        <f t="shared" si="118"/>
        <v>0</v>
      </c>
      <c r="T92">
        <f t="shared" si="119"/>
        <v>0</v>
      </c>
      <c r="U92">
        <f t="shared" si="120"/>
        <v>0</v>
      </c>
      <c r="V92">
        <f t="shared" si="121"/>
        <v>0</v>
      </c>
      <c r="W92">
        <f t="shared" si="122"/>
        <v>0</v>
      </c>
      <c r="X92">
        <f t="shared" si="123"/>
        <v>0</v>
      </c>
      <c r="Y92">
        <f t="shared" si="124"/>
        <v>0</v>
      </c>
      <c r="Z92">
        <f t="shared" si="69"/>
        <v>0</v>
      </c>
      <c r="AA92">
        <f t="shared" si="70"/>
        <v>0</v>
      </c>
      <c r="AB92">
        <f t="shared" si="125"/>
        <v>0</v>
      </c>
      <c r="AC92">
        <f t="shared" si="126"/>
        <v>0</v>
      </c>
      <c r="AD92">
        <f t="shared" si="128"/>
        <v>0</v>
      </c>
      <c r="AE92">
        <f t="shared" si="128"/>
        <v>0</v>
      </c>
      <c r="AF92">
        <f t="shared" si="128"/>
        <v>0</v>
      </c>
      <c r="AG92">
        <f t="shared" si="128"/>
        <v>0</v>
      </c>
      <c r="AH92">
        <f t="shared" si="128"/>
        <v>0</v>
      </c>
      <c r="AI92">
        <f t="shared" si="128"/>
        <v>0</v>
      </c>
      <c r="AJ92">
        <f t="shared" si="128"/>
        <v>0</v>
      </c>
      <c r="AL92">
        <f t="shared" si="164"/>
        <v>0</v>
      </c>
      <c r="AM92">
        <f t="shared" si="165"/>
        <v>0</v>
      </c>
      <c r="AN92">
        <f t="shared" si="166"/>
        <v>0</v>
      </c>
      <c r="AO92">
        <f t="shared" si="167"/>
        <v>0</v>
      </c>
      <c r="AP92">
        <f t="shared" si="168"/>
        <v>0</v>
      </c>
      <c r="AQ92">
        <f t="shared" si="169"/>
        <v>0</v>
      </c>
      <c r="AR92">
        <f t="shared" si="170"/>
        <v>0</v>
      </c>
      <c r="AS92">
        <f t="shared" si="171"/>
        <v>0</v>
      </c>
      <c r="AT92">
        <f t="shared" si="172"/>
        <v>0</v>
      </c>
      <c r="AU92">
        <f t="shared" si="173"/>
        <v>0</v>
      </c>
      <c r="AV92">
        <f t="shared" si="174"/>
        <v>0</v>
      </c>
      <c r="AW92">
        <f t="shared" si="133"/>
        <v>0</v>
      </c>
      <c r="AX92">
        <f t="shared" si="137"/>
        <v>0</v>
      </c>
      <c r="AY92">
        <f t="shared" si="138"/>
        <v>0</v>
      </c>
      <c r="AZ92">
        <f t="shared" si="139"/>
        <v>0</v>
      </c>
      <c r="BA92">
        <f t="shared" si="140"/>
        <v>0</v>
      </c>
      <c r="BB92">
        <f t="shared" si="141"/>
        <v>0</v>
      </c>
      <c r="BC92">
        <f t="shared" si="142"/>
        <v>0</v>
      </c>
      <c r="BD92">
        <f t="shared" si="143"/>
        <v>0</v>
      </c>
      <c r="BE92">
        <f t="shared" si="144"/>
        <v>0</v>
      </c>
      <c r="BF92">
        <f t="shared" si="145"/>
        <v>0</v>
      </c>
      <c r="BG92">
        <f t="shared" si="146"/>
        <v>0</v>
      </c>
      <c r="BH92">
        <f t="shared" si="147"/>
        <v>0</v>
      </c>
      <c r="BI92">
        <f t="shared" si="148"/>
        <v>0</v>
      </c>
      <c r="BJ92">
        <f t="shared" si="149"/>
        <v>0</v>
      </c>
      <c r="BK92">
        <f t="shared" si="150"/>
        <v>0</v>
      </c>
      <c r="BL92">
        <f t="shared" si="152"/>
        <v>0</v>
      </c>
      <c r="BM92">
        <f t="shared" si="151"/>
        <v>0</v>
      </c>
      <c r="BN92">
        <f t="shared" si="151"/>
        <v>0</v>
      </c>
      <c r="BO92">
        <f t="shared" si="151"/>
        <v>0</v>
      </c>
      <c r="BP92" t="str">
        <f t="shared" si="175"/>
        <v/>
      </c>
      <c r="BQ92" t="str">
        <f t="shared" si="176"/>
        <v/>
      </c>
    </row>
    <row r="93" spans="1:69" x14ac:dyDescent="0.25">
      <c r="A93" t="str">
        <f t="shared" si="177"/>
        <v/>
      </c>
      <c r="B93" s="108"/>
      <c r="C93" s="108"/>
      <c r="D93" s="109"/>
      <c r="E93" s="109"/>
      <c r="G93">
        <f t="shared" si="153"/>
        <v>9</v>
      </c>
      <c r="H93">
        <f t="shared" si="154"/>
        <v>9</v>
      </c>
      <c r="I93">
        <f t="shared" si="155"/>
        <v>8</v>
      </c>
      <c r="J93">
        <f t="shared" si="156"/>
        <v>8</v>
      </c>
      <c r="K93">
        <f t="shared" si="157"/>
        <v>0</v>
      </c>
      <c r="L93">
        <f t="shared" si="158"/>
        <v>0</v>
      </c>
      <c r="M93">
        <f t="shared" si="159"/>
        <v>0</v>
      </c>
      <c r="N93">
        <f t="shared" si="160"/>
        <v>0</v>
      </c>
      <c r="O93">
        <f t="shared" si="161"/>
        <v>0</v>
      </c>
      <c r="P93">
        <f t="shared" si="162"/>
        <v>0</v>
      </c>
      <c r="Q93">
        <f t="shared" si="163"/>
        <v>0</v>
      </c>
      <c r="R93">
        <f t="shared" si="131"/>
        <v>0</v>
      </c>
      <c r="S93">
        <f t="shared" si="118"/>
        <v>0</v>
      </c>
      <c r="T93">
        <f t="shared" si="119"/>
        <v>0</v>
      </c>
      <c r="U93">
        <f t="shared" si="120"/>
        <v>0</v>
      </c>
      <c r="V93">
        <f t="shared" si="121"/>
        <v>0</v>
      </c>
      <c r="W93">
        <f t="shared" si="122"/>
        <v>0</v>
      </c>
      <c r="X93">
        <f t="shared" si="123"/>
        <v>0</v>
      </c>
      <c r="Y93">
        <f t="shared" si="124"/>
        <v>0</v>
      </c>
      <c r="Z93">
        <f t="shared" si="69"/>
        <v>0</v>
      </c>
      <c r="AA93">
        <f t="shared" si="70"/>
        <v>0</v>
      </c>
      <c r="AB93">
        <f t="shared" si="125"/>
        <v>0</v>
      </c>
      <c r="AC93">
        <f t="shared" si="126"/>
        <v>0</v>
      </c>
      <c r="AD93">
        <f t="shared" si="128"/>
        <v>0</v>
      </c>
      <c r="AE93">
        <f t="shared" si="128"/>
        <v>0</v>
      </c>
      <c r="AF93">
        <f t="shared" si="128"/>
        <v>0</v>
      </c>
      <c r="AG93">
        <f t="shared" si="128"/>
        <v>0</v>
      </c>
      <c r="AH93">
        <f t="shared" si="128"/>
        <v>0</v>
      </c>
      <c r="AI93">
        <f t="shared" si="128"/>
        <v>0</v>
      </c>
      <c r="AJ93">
        <f t="shared" si="128"/>
        <v>0</v>
      </c>
      <c r="AL93">
        <f t="shared" si="164"/>
        <v>0</v>
      </c>
      <c r="AM93">
        <f t="shared" si="165"/>
        <v>0</v>
      </c>
      <c r="AN93">
        <f t="shared" si="166"/>
        <v>0</v>
      </c>
      <c r="AO93">
        <f t="shared" si="167"/>
        <v>0</v>
      </c>
      <c r="AP93">
        <f t="shared" si="168"/>
        <v>0</v>
      </c>
      <c r="AQ93">
        <f t="shared" si="169"/>
        <v>0</v>
      </c>
      <c r="AR93">
        <f t="shared" si="170"/>
        <v>0</v>
      </c>
      <c r="AS93">
        <f t="shared" si="171"/>
        <v>0</v>
      </c>
      <c r="AT93">
        <f t="shared" si="172"/>
        <v>0</v>
      </c>
      <c r="AU93">
        <f t="shared" si="173"/>
        <v>0</v>
      </c>
      <c r="AV93">
        <f t="shared" si="174"/>
        <v>0</v>
      </c>
      <c r="AW93">
        <f t="shared" si="133"/>
        <v>0</v>
      </c>
      <c r="AX93">
        <f t="shared" si="137"/>
        <v>0</v>
      </c>
      <c r="AY93">
        <f t="shared" si="138"/>
        <v>0</v>
      </c>
      <c r="AZ93">
        <f t="shared" si="139"/>
        <v>0</v>
      </c>
      <c r="BA93">
        <f t="shared" si="140"/>
        <v>0</v>
      </c>
      <c r="BB93">
        <f t="shared" si="141"/>
        <v>0</v>
      </c>
      <c r="BC93">
        <f t="shared" si="142"/>
        <v>0</v>
      </c>
      <c r="BD93">
        <f t="shared" si="143"/>
        <v>0</v>
      </c>
      <c r="BE93">
        <f t="shared" si="144"/>
        <v>0</v>
      </c>
      <c r="BF93">
        <f t="shared" si="145"/>
        <v>0</v>
      </c>
      <c r="BG93">
        <f t="shared" si="146"/>
        <v>0</v>
      </c>
      <c r="BH93">
        <f t="shared" si="147"/>
        <v>0</v>
      </c>
      <c r="BI93">
        <f t="shared" si="148"/>
        <v>0</v>
      </c>
      <c r="BJ93">
        <f t="shared" si="149"/>
        <v>0</v>
      </c>
      <c r="BK93">
        <f t="shared" si="150"/>
        <v>0</v>
      </c>
      <c r="BL93">
        <f t="shared" si="152"/>
        <v>0</v>
      </c>
      <c r="BM93">
        <f t="shared" si="151"/>
        <v>0</v>
      </c>
      <c r="BN93">
        <f t="shared" si="151"/>
        <v>0</v>
      </c>
      <c r="BO93">
        <f t="shared" si="151"/>
        <v>0</v>
      </c>
      <c r="BP93" t="str">
        <f t="shared" si="175"/>
        <v/>
      </c>
      <c r="BQ93" t="str">
        <f t="shared" si="176"/>
        <v/>
      </c>
    </row>
    <row r="94" spans="1:69" x14ac:dyDescent="0.25">
      <c r="A94" t="str">
        <f t="shared" si="177"/>
        <v/>
      </c>
      <c r="B94" s="108"/>
      <c r="C94" s="108"/>
      <c r="D94" s="109"/>
      <c r="E94" s="109"/>
      <c r="G94">
        <f t="shared" si="153"/>
        <v>9</v>
      </c>
      <c r="H94">
        <f t="shared" si="154"/>
        <v>9</v>
      </c>
      <c r="I94">
        <f t="shared" si="155"/>
        <v>8</v>
      </c>
      <c r="J94">
        <f t="shared" si="156"/>
        <v>8</v>
      </c>
      <c r="K94">
        <f t="shared" si="157"/>
        <v>0</v>
      </c>
      <c r="L94">
        <f t="shared" si="158"/>
        <v>0</v>
      </c>
      <c r="M94">
        <f t="shared" si="159"/>
        <v>0</v>
      </c>
      <c r="N94">
        <f t="shared" si="160"/>
        <v>0</v>
      </c>
      <c r="O94">
        <f t="shared" si="161"/>
        <v>0</v>
      </c>
      <c r="P94">
        <f t="shared" si="162"/>
        <v>0</v>
      </c>
      <c r="Q94">
        <f t="shared" si="163"/>
        <v>0</v>
      </c>
      <c r="R94">
        <f t="shared" si="131"/>
        <v>0</v>
      </c>
      <c r="S94">
        <f t="shared" si="118"/>
        <v>0</v>
      </c>
      <c r="T94">
        <f t="shared" si="119"/>
        <v>0</v>
      </c>
      <c r="U94">
        <f t="shared" si="120"/>
        <v>0</v>
      </c>
      <c r="V94">
        <f t="shared" si="121"/>
        <v>0</v>
      </c>
      <c r="W94">
        <f t="shared" si="122"/>
        <v>0</v>
      </c>
      <c r="X94">
        <f t="shared" si="123"/>
        <v>0</v>
      </c>
      <c r="Y94">
        <f t="shared" si="124"/>
        <v>0</v>
      </c>
      <c r="Z94">
        <f t="shared" ref="Z94:Z157" si="178">IF($E94=Z$5,Z93+1,Z93)</f>
        <v>0</v>
      </c>
      <c r="AA94">
        <f t="shared" ref="AA94:AA157" si="179">IF($E94=AA$5,AA93+1,AA93)</f>
        <v>0</v>
      </c>
      <c r="AB94">
        <f t="shared" si="125"/>
        <v>0</v>
      </c>
      <c r="AC94">
        <f t="shared" si="126"/>
        <v>0</v>
      </c>
      <c r="AD94">
        <f t="shared" si="128"/>
        <v>0</v>
      </c>
      <c r="AE94">
        <f t="shared" si="128"/>
        <v>0</v>
      </c>
      <c r="AF94">
        <f t="shared" si="128"/>
        <v>0</v>
      </c>
      <c r="AG94">
        <f t="shared" si="128"/>
        <v>0</v>
      </c>
      <c r="AH94">
        <f t="shared" si="128"/>
        <v>0</v>
      </c>
      <c r="AI94">
        <f t="shared" si="128"/>
        <v>0</v>
      </c>
      <c r="AJ94">
        <f t="shared" si="128"/>
        <v>0</v>
      </c>
      <c r="AL94">
        <f t="shared" si="164"/>
        <v>0</v>
      </c>
      <c r="AM94">
        <f t="shared" si="165"/>
        <v>0</v>
      </c>
      <c r="AN94">
        <f t="shared" si="166"/>
        <v>0</v>
      </c>
      <c r="AO94">
        <f t="shared" si="167"/>
        <v>0</v>
      </c>
      <c r="AP94">
        <f t="shared" si="168"/>
        <v>0</v>
      </c>
      <c r="AQ94">
        <f t="shared" si="169"/>
        <v>0</v>
      </c>
      <c r="AR94">
        <f t="shared" si="170"/>
        <v>0</v>
      </c>
      <c r="AS94">
        <f t="shared" si="171"/>
        <v>0</v>
      </c>
      <c r="AT94">
        <f t="shared" si="172"/>
        <v>0</v>
      </c>
      <c r="AU94">
        <f t="shared" si="173"/>
        <v>0</v>
      </c>
      <c r="AV94">
        <f t="shared" si="174"/>
        <v>0</v>
      </c>
      <c r="AW94">
        <f t="shared" si="133"/>
        <v>0</v>
      </c>
      <c r="AX94">
        <f t="shared" si="137"/>
        <v>0</v>
      </c>
      <c r="AY94">
        <f t="shared" si="138"/>
        <v>0</v>
      </c>
      <c r="AZ94">
        <f t="shared" si="139"/>
        <v>0</v>
      </c>
      <c r="BA94">
        <f t="shared" si="140"/>
        <v>0</v>
      </c>
      <c r="BB94">
        <f t="shared" si="141"/>
        <v>0</v>
      </c>
      <c r="BC94">
        <f t="shared" si="142"/>
        <v>0</v>
      </c>
      <c r="BD94">
        <f t="shared" si="143"/>
        <v>0</v>
      </c>
      <c r="BE94">
        <f t="shared" si="144"/>
        <v>0</v>
      </c>
      <c r="BF94">
        <f t="shared" si="145"/>
        <v>0</v>
      </c>
      <c r="BG94">
        <f t="shared" si="146"/>
        <v>0</v>
      </c>
      <c r="BH94">
        <f t="shared" si="147"/>
        <v>0</v>
      </c>
      <c r="BI94">
        <f t="shared" si="148"/>
        <v>0</v>
      </c>
      <c r="BJ94">
        <f t="shared" si="149"/>
        <v>0</v>
      </c>
      <c r="BK94">
        <f t="shared" si="150"/>
        <v>0</v>
      </c>
      <c r="BL94">
        <f t="shared" si="152"/>
        <v>0</v>
      </c>
      <c r="BM94">
        <f t="shared" si="151"/>
        <v>0</v>
      </c>
      <c r="BN94">
        <f t="shared" si="151"/>
        <v>0</v>
      </c>
      <c r="BO94">
        <f t="shared" si="151"/>
        <v>0</v>
      </c>
      <c r="BP94" t="str">
        <f t="shared" si="175"/>
        <v/>
      </c>
      <c r="BQ94" t="str">
        <f t="shared" si="176"/>
        <v/>
      </c>
    </row>
    <row r="95" spans="1:69" x14ac:dyDescent="0.25">
      <c r="A95" t="str">
        <f t="shared" si="177"/>
        <v/>
      </c>
      <c r="B95" s="108"/>
      <c r="C95" s="108"/>
      <c r="D95" s="109"/>
      <c r="E95" s="109"/>
      <c r="G95">
        <f t="shared" si="153"/>
        <v>9</v>
      </c>
      <c r="H95">
        <f t="shared" si="154"/>
        <v>9</v>
      </c>
      <c r="I95">
        <f t="shared" si="155"/>
        <v>8</v>
      </c>
      <c r="J95">
        <f t="shared" si="156"/>
        <v>8</v>
      </c>
      <c r="K95">
        <f t="shared" si="157"/>
        <v>0</v>
      </c>
      <c r="L95">
        <f t="shared" si="158"/>
        <v>0</v>
      </c>
      <c r="M95">
        <f t="shared" si="159"/>
        <v>0</v>
      </c>
      <c r="N95">
        <f t="shared" si="160"/>
        <v>0</v>
      </c>
      <c r="O95">
        <f t="shared" si="161"/>
        <v>0</v>
      </c>
      <c r="P95">
        <f t="shared" si="162"/>
        <v>0</v>
      </c>
      <c r="Q95">
        <f t="shared" si="163"/>
        <v>0</v>
      </c>
      <c r="R95">
        <f t="shared" si="131"/>
        <v>0</v>
      </c>
      <c r="S95">
        <f t="shared" si="118"/>
        <v>0</v>
      </c>
      <c r="T95">
        <f t="shared" si="119"/>
        <v>0</v>
      </c>
      <c r="U95">
        <f t="shared" si="120"/>
        <v>0</v>
      </c>
      <c r="V95">
        <f t="shared" si="121"/>
        <v>0</v>
      </c>
      <c r="W95">
        <f t="shared" si="122"/>
        <v>0</v>
      </c>
      <c r="X95">
        <f t="shared" si="123"/>
        <v>0</v>
      </c>
      <c r="Y95">
        <f t="shared" si="124"/>
        <v>0</v>
      </c>
      <c r="Z95">
        <f t="shared" si="178"/>
        <v>0</v>
      </c>
      <c r="AA95">
        <f t="shared" si="179"/>
        <v>0</v>
      </c>
      <c r="AB95">
        <f t="shared" si="125"/>
        <v>0</v>
      </c>
      <c r="AC95">
        <f t="shared" si="126"/>
        <v>0</v>
      </c>
      <c r="AD95">
        <f t="shared" si="128"/>
        <v>0</v>
      </c>
      <c r="AE95">
        <f t="shared" si="128"/>
        <v>0</v>
      </c>
      <c r="AF95">
        <f t="shared" si="128"/>
        <v>0</v>
      </c>
      <c r="AG95">
        <f t="shared" si="128"/>
        <v>0</v>
      </c>
      <c r="AH95">
        <f t="shared" si="128"/>
        <v>0</v>
      </c>
      <c r="AI95">
        <f t="shared" si="128"/>
        <v>0</v>
      </c>
      <c r="AJ95">
        <f t="shared" si="128"/>
        <v>0</v>
      </c>
      <c r="AL95">
        <f t="shared" si="164"/>
        <v>0</v>
      </c>
      <c r="AM95">
        <f t="shared" si="165"/>
        <v>0</v>
      </c>
      <c r="AN95">
        <f t="shared" si="166"/>
        <v>0</v>
      </c>
      <c r="AO95">
        <f t="shared" si="167"/>
        <v>0</v>
      </c>
      <c r="AP95">
        <f t="shared" si="168"/>
        <v>0</v>
      </c>
      <c r="AQ95">
        <f t="shared" si="169"/>
        <v>0</v>
      </c>
      <c r="AR95">
        <f t="shared" si="170"/>
        <v>0</v>
      </c>
      <c r="AS95">
        <f t="shared" si="171"/>
        <v>0</v>
      </c>
      <c r="AT95">
        <f t="shared" si="172"/>
        <v>0</v>
      </c>
      <c r="AU95">
        <f t="shared" si="173"/>
        <v>0</v>
      </c>
      <c r="AV95">
        <f t="shared" si="174"/>
        <v>0</v>
      </c>
      <c r="AW95">
        <f t="shared" si="133"/>
        <v>0</v>
      </c>
      <c r="AX95">
        <f t="shared" si="137"/>
        <v>0</v>
      </c>
      <c r="AY95">
        <f t="shared" si="138"/>
        <v>0</v>
      </c>
      <c r="AZ95">
        <f t="shared" si="139"/>
        <v>0</v>
      </c>
      <c r="BA95">
        <f t="shared" si="140"/>
        <v>0</v>
      </c>
      <c r="BB95">
        <f t="shared" si="141"/>
        <v>0</v>
      </c>
      <c r="BC95">
        <f t="shared" si="142"/>
        <v>0</v>
      </c>
      <c r="BD95">
        <f t="shared" si="143"/>
        <v>0</v>
      </c>
      <c r="BE95">
        <f t="shared" si="144"/>
        <v>0</v>
      </c>
      <c r="BF95">
        <f t="shared" si="145"/>
        <v>0</v>
      </c>
      <c r="BG95">
        <f t="shared" si="146"/>
        <v>0</v>
      </c>
      <c r="BH95">
        <f t="shared" si="147"/>
        <v>0</v>
      </c>
      <c r="BI95">
        <f t="shared" si="148"/>
        <v>0</v>
      </c>
      <c r="BJ95">
        <f t="shared" si="149"/>
        <v>0</v>
      </c>
      <c r="BK95">
        <f t="shared" si="150"/>
        <v>0</v>
      </c>
      <c r="BL95">
        <f t="shared" si="152"/>
        <v>0</v>
      </c>
      <c r="BM95">
        <f t="shared" si="151"/>
        <v>0</v>
      </c>
      <c r="BN95">
        <f t="shared" si="151"/>
        <v>0</v>
      </c>
      <c r="BO95">
        <f t="shared" si="151"/>
        <v>0</v>
      </c>
      <c r="BP95" t="str">
        <f t="shared" si="175"/>
        <v/>
      </c>
      <c r="BQ95" t="str">
        <f t="shared" si="176"/>
        <v/>
      </c>
    </row>
    <row r="96" spans="1:69" x14ac:dyDescent="0.25">
      <c r="A96" t="str">
        <f t="shared" si="177"/>
        <v/>
      </c>
      <c r="B96" s="108"/>
      <c r="C96" s="108"/>
      <c r="D96" s="109"/>
      <c r="E96" s="109"/>
      <c r="G96">
        <f t="shared" si="153"/>
        <v>9</v>
      </c>
      <c r="H96">
        <f t="shared" si="154"/>
        <v>9</v>
      </c>
      <c r="I96">
        <f t="shared" si="155"/>
        <v>8</v>
      </c>
      <c r="J96">
        <f t="shared" si="156"/>
        <v>8</v>
      </c>
      <c r="K96">
        <f t="shared" si="157"/>
        <v>0</v>
      </c>
      <c r="L96">
        <f t="shared" si="158"/>
        <v>0</v>
      </c>
      <c r="M96">
        <f t="shared" si="159"/>
        <v>0</v>
      </c>
      <c r="N96">
        <f t="shared" si="160"/>
        <v>0</v>
      </c>
      <c r="O96">
        <f t="shared" si="161"/>
        <v>0</v>
      </c>
      <c r="P96">
        <f t="shared" si="162"/>
        <v>0</v>
      </c>
      <c r="Q96">
        <f t="shared" si="163"/>
        <v>0</v>
      </c>
      <c r="R96">
        <f t="shared" si="131"/>
        <v>0</v>
      </c>
      <c r="S96">
        <f t="shared" si="118"/>
        <v>0</v>
      </c>
      <c r="T96">
        <f t="shared" si="119"/>
        <v>0</v>
      </c>
      <c r="U96">
        <f t="shared" si="120"/>
        <v>0</v>
      </c>
      <c r="V96">
        <f t="shared" si="121"/>
        <v>0</v>
      </c>
      <c r="W96">
        <f t="shared" si="122"/>
        <v>0</v>
      </c>
      <c r="X96">
        <f t="shared" si="123"/>
        <v>0</v>
      </c>
      <c r="Y96">
        <f t="shared" si="124"/>
        <v>0</v>
      </c>
      <c r="Z96">
        <f t="shared" si="178"/>
        <v>0</v>
      </c>
      <c r="AA96">
        <f t="shared" si="179"/>
        <v>0</v>
      </c>
      <c r="AB96">
        <f t="shared" si="125"/>
        <v>0</v>
      </c>
      <c r="AC96">
        <f t="shared" si="126"/>
        <v>0</v>
      </c>
      <c r="AD96">
        <f t="shared" si="128"/>
        <v>0</v>
      </c>
      <c r="AE96">
        <f t="shared" si="128"/>
        <v>0</v>
      </c>
      <c r="AF96">
        <f t="shared" si="128"/>
        <v>0</v>
      </c>
      <c r="AG96">
        <f t="shared" si="128"/>
        <v>0</v>
      </c>
      <c r="AH96">
        <f t="shared" si="128"/>
        <v>0</v>
      </c>
      <c r="AI96">
        <f t="shared" si="128"/>
        <v>0</v>
      </c>
      <c r="AJ96">
        <f t="shared" si="128"/>
        <v>0</v>
      </c>
      <c r="AL96">
        <f t="shared" si="164"/>
        <v>0</v>
      </c>
      <c r="AM96">
        <f t="shared" si="165"/>
        <v>0</v>
      </c>
      <c r="AN96">
        <f t="shared" si="166"/>
        <v>0</v>
      </c>
      <c r="AO96">
        <f t="shared" si="167"/>
        <v>0</v>
      </c>
      <c r="AP96">
        <f t="shared" si="168"/>
        <v>0</v>
      </c>
      <c r="AQ96">
        <f t="shared" si="169"/>
        <v>0</v>
      </c>
      <c r="AR96">
        <f t="shared" si="170"/>
        <v>0</v>
      </c>
      <c r="AS96">
        <f t="shared" si="171"/>
        <v>0</v>
      </c>
      <c r="AT96">
        <f t="shared" si="172"/>
        <v>0</v>
      </c>
      <c r="AU96">
        <f t="shared" si="173"/>
        <v>0</v>
      </c>
      <c r="AV96">
        <f t="shared" si="174"/>
        <v>0</v>
      </c>
      <c r="AW96">
        <f t="shared" si="133"/>
        <v>0</v>
      </c>
      <c r="AX96">
        <f t="shared" si="137"/>
        <v>0</v>
      </c>
      <c r="AY96">
        <f t="shared" si="138"/>
        <v>0</v>
      </c>
      <c r="AZ96">
        <f t="shared" si="139"/>
        <v>0</v>
      </c>
      <c r="BA96">
        <f t="shared" si="140"/>
        <v>0</v>
      </c>
      <c r="BB96">
        <f t="shared" si="141"/>
        <v>0</v>
      </c>
      <c r="BC96">
        <f t="shared" si="142"/>
        <v>0</v>
      </c>
      <c r="BD96">
        <f t="shared" si="143"/>
        <v>0</v>
      </c>
      <c r="BE96">
        <f t="shared" si="144"/>
        <v>0</v>
      </c>
      <c r="BF96">
        <f t="shared" si="145"/>
        <v>0</v>
      </c>
      <c r="BG96">
        <f t="shared" si="146"/>
        <v>0</v>
      </c>
      <c r="BH96">
        <f t="shared" si="147"/>
        <v>0</v>
      </c>
      <c r="BI96">
        <f t="shared" si="148"/>
        <v>0</v>
      </c>
      <c r="BJ96">
        <f t="shared" si="149"/>
        <v>0</v>
      </c>
      <c r="BK96">
        <f t="shared" si="150"/>
        <v>0</v>
      </c>
      <c r="BL96">
        <f t="shared" si="152"/>
        <v>0</v>
      </c>
      <c r="BM96">
        <f t="shared" si="151"/>
        <v>0</v>
      </c>
      <c r="BN96">
        <f t="shared" si="151"/>
        <v>0</v>
      </c>
      <c r="BO96">
        <f t="shared" si="151"/>
        <v>0</v>
      </c>
      <c r="BP96" t="str">
        <f t="shared" si="175"/>
        <v/>
      </c>
      <c r="BQ96" t="str">
        <f t="shared" si="176"/>
        <v/>
      </c>
    </row>
    <row r="97" spans="1:69" x14ac:dyDescent="0.25">
      <c r="A97" t="str">
        <f t="shared" si="177"/>
        <v/>
      </c>
      <c r="B97" s="108"/>
      <c r="C97" s="108"/>
      <c r="D97" s="109"/>
      <c r="E97" s="109"/>
      <c r="G97">
        <f t="shared" si="153"/>
        <v>9</v>
      </c>
      <c r="H97">
        <f t="shared" si="154"/>
        <v>9</v>
      </c>
      <c r="I97">
        <f t="shared" si="155"/>
        <v>8</v>
      </c>
      <c r="J97">
        <f t="shared" si="156"/>
        <v>8</v>
      </c>
      <c r="K97">
        <f t="shared" si="157"/>
        <v>0</v>
      </c>
      <c r="L97">
        <f t="shared" si="158"/>
        <v>0</v>
      </c>
      <c r="M97">
        <f t="shared" si="159"/>
        <v>0</v>
      </c>
      <c r="N97">
        <f t="shared" si="160"/>
        <v>0</v>
      </c>
      <c r="O97">
        <f t="shared" si="161"/>
        <v>0</v>
      </c>
      <c r="P97">
        <f t="shared" si="162"/>
        <v>0</v>
      </c>
      <c r="Q97">
        <f t="shared" si="163"/>
        <v>0</v>
      </c>
      <c r="R97">
        <f t="shared" si="131"/>
        <v>0</v>
      </c>
      <c r="S97">
        <f t="shared" ref="S97:Y97" si="180">IF($D97=S$6,S96+1,S96)</f>
        <v>0</v>
      </c>
      <c r="T97">
        <f t="shared" si="180"/>
        <v>0</v>
      </c>
      <c r="U97">
        <f t="shared" si="180"/>
        <v>0</v>
      </c>
      <c r="V97">
        <f t="shared" si="180"/>
        <v>0</v>
      </c>
      <c r="W97">
        <f t="shared" si="180"/>
        <v>0</v>
      </c>
      <c r="X97">
        <f t="shared" si="180"/>
        <v>0</v>
      </c>
      <c r="Y97">
        <f t="shared" si="180"/>
        <v>0</v>
      </c>
      <c r="Z97">
        <f t="shared" si="178"/>
        <v>0</v>
      </c>
      <c r="AA97">
        <f t="shared" si="179"/>
        <v>0</v>
      </c>
      <c r="AB97">
        <f t="shared" ref="AB97:AB160" si="181">IF($D97=AB$6,AB96+1,AB96)</f>
        <v>0</v>
      </c>
      <c r="AC97">
        <f t="shared" ref="AC97:AC160" si="182">IF($D97=AC$6,AC96+1,AC96)</f>
        <v>0</v>
      </c>
      <c r="AD97">
        <f t="shared" si="128"/>
        <v>0</v>
      </c>
      <c r="AE97">
        <f t="shared" si="128"/>
        <v>0</v>
      </c>
      <c r="AF97">
        <f t="shared" si="128"/>
        <v>0</v>
      </c>
      <c r="AG97">
        <f t="shared" si="128"/>
        <v>0</v>
      </c>
      <c r="AH97">
        <f t="shared" si="128"/>
        <v>0</v>
      </c>
      <c r="AI97">
        <f t="shared" si="128"/>
        <v>0</v>
      </c>
      <c r="AJ97">
        <f t="shared" si="128"/>
        <v>0</v>
      </c>
      <c r="AL97">
        <f t="shared" si="164"/>
        <v>0</v>
      </c>
      <c r="AM97">
        <f t="shared" si="165"/>
        <v>0</v>
      </c>
      <c r="AN97">
        <f t="shared" si="166"/>
        <v>0</v>
      </c>
      <c r="AO97">
        <f t="shared" si="167"/>
        <v>0</v>
      </c>
      <c r="AP97">
        <f t="shared" si="168"/>
        <v>0</v>
      </c>
      <c r="AQ97">
        <f t="shared" si="169"/>
        <v>0</v>
      </c>
      <c r="AR97">
        <f t="shared" si="170"/>
        <v>0</v>
      </c>
      <c r="AS97">
        <f t="shared" si="171"/>
        <v>0</v>
      </c>
      <c r="AT97">
        <f t="shared" si="172"/>
        <v>0</v>
      </c>
      <c r="AU97">
        <f t="shared" si="173"/>
        <v>0</v>
      </c>
      <c r="AV97">
        <f t="shared" si="174"/>
        <v>0</v>
      </c>
      <c r="AW97">
        <f t="shared" si="133"/>
        <v>0</v>
      </c>
      <c r="AX97">
        <f t="shared" si="137"/>
        <v>0</v>
      </c>
      <c r="AY97">
        <f t="shared" si="138"/>
        <v>0</v>
      </c>
      <c r="AZ97">
        <f t="shared" si="139"/>
        <v>0</v>
      </c>
      <c r="BA97">
        <f t="shared" si="140"/>
        <v>0</v>
      </c>
      <c r="BB97">
        <f t="shared" si="141"/>
        <v>0</v>
      </c>
      <c r="BC97">
        <f t="shared" si="142"/>
        <v>0</v>
      </c>
      <c r="BD97">
        <f t="shared" si="143"/>
        <v>0</v>
      </c>
      <c r="BE97">
        <f t="shared" si="144"/>
        <v>0</v>
      </c>
      <c r="BF97">
        <f t="shared" si="145"/>
        <v>0</v>
      </c>
      <c r="BG97">
        <f t="shared" si="146"/>
        <v>0</v>
      </c>
      <c r="BH97">
        <f t="shared" si="147"/>
        <v>0</v>
      </c>
      <c r="BI97">
        <f t="shared" si="148"/>
        <v>0</v>
      </c>
      <c r="BJ97">
        <f t="shared" si="149"/>
        <v>0</v>
      </c>
      <c r="BK97">
        <f t="shared" si="150"/>
        <v>0</v>
      </c>
      <c r="BL97">
        <f t="shared" ref="BL97:BL160" si="183">IF(AG97=AG96,0,AG97)</f>
        <v>0</v>
      </c>
      <c r="BM97">
        <f t="shared" si="151"/>
        <v>0</v>
      </c>
      <c r="BN97">
        <f t="shared" si="151"/>
        <v>0</v>
      </c>
      <c r="BO97">
        <f t="shared" si="151"/>
        <v>0</v>
      </c>
      <c r="BP97" t="str">
        <f t="shared" si="175"/>
        <v/>
      </c>
      <c r="BQ97" t="str">
        <f t="shared" si="176"/>
        <v/>
      </c>
    </row>
    <row r="98" spans="1:69" x14ac:dyDescent="0.25">
      <c r="A98" t="str">
        <f t="shared" si="177"/>
        <v/>
      </c>
      <c r="B98" s="108"/>
      <c r="C98" s="108"/>
      <c r="D98" s="109"/>
      <c r="E98" s="109"/>
      <c r="G98">
        <f t="shared" si="153"/>
        <v>9</v>
      </c>
      <c r="H98">
        <f t="shared" si="154"/>
        <v>9</v>
      </c>
      <c r="I98">
        <f t="shared" si="155"/>
        <v>8</v>
      </c>
      <c r="J98">
        <f t="shared" si="156"/>
        <v>8</v>
      </c>
      <c r="K98">
        <f t="shared" si="157"/>
        <v>0</v>
      </c>
      <c r="L98">
        <f t="shared" si="158"/>
        <v>0</v>
      </c>
      <c r="M98">
        <f t="shared" si="159"/>
        <v>0</v>
      </c>
      <c r="N98">
        <f t="shared" si="160"/>
        <v>0</v>
      </c>
      <c r="O98">
        <f t="shared" si="161"/>
        <v>0</v>
      </c>
      <c r="P98">
        <f t="shared" si="162"/>
        <v>0</v>
      </c>
      <c r="Q98">
        <f t="shared" si="163"/>
        <v>0</v>
      </c>
      <c r="R98">
        <f t="shared" ref="R98:R161" si="184">IF($D98=R$6,R97+1,R97)</f>
        <v>0</v>
      </c>
      <c r="S98">
        <f t="shared" ref="S98:S161" si="185">IF($D98=S$6,S97+1,S97)</f>
        <v>0</v>
      </c>
      <c r="T98">
        <f t="shared" ref="T98:T161" si="186">IF($D98=T$6,T97+1,T97)</f>
        <v>0</v>
      </c>
      <c r="U98">
        <f t="shared" ref="U98:U161" si="187">IF($D98=U$6,U97+1,U97)</f>
        <v>0</v>
      </c>
      <c r="V98">
        <f t="shared" ref="V98:V161" si="188">IF($D98=V$6,V97+1,V97)</f>
        <v>0</v>
      </c>
      <c r="W98">
        <f t="shared" ref="W98:W161" si="189">IF($D98=W$6,W97+1,W97)</f>
        <v>0</v>
      </c>
      <c r="X98">
        <f t="shared" ref="X98:X161" si="190">IF($D98=X$6,X97+1,X97)</f>
        <v>0</v>
      </c>
      <c r="Y98">
        <f t="shared" ref="Y98:Y161" si="191">IF($D98=Y$6,Y97+1,Y97)</f>
        <v>0</v>
      </c>
      <c r="Z98">
        <f t="shared" si="178"/>
        <v>0</v>
      </c>
      <c r="AA98">
        <f t="shared" si="179"/>
        <v>0</v>
      </c>
      <c r="AB98">
        <f t="shared" si="181"/>
        <v>0</v>
      </c>
      <c r="AC98">
        <f t="shared" si="182"/>
        <v>0</v>
      </c>
      <c r="AD98">
        <f t="shared" si="128"/>
        <v>0</v>
      </c>
      <c r="AE98">
        <f t="shared" si="128"/>
        <v>0</v>
      </c>
      <c r="AF98">
        <f t="shared" si="128"/>
        <v>0</v>
      </c>
      <c r="AG98">
        <f t="shared" si="128"/>
        <v>0</v>
      </c>
      <c r="AH98">
        <f t="shared" si="128"/>
        <v>0</v>
      </c>
      <c r="AI98">
        <f t="shared" si="128"/>
        <v>0</v>
      </c>
      <c r="AJ98">
        <f t="shared" si="128"/>
        <v>0</v>
      </c>
      <c r="AL98">
        <f t="shared" si="164"/>
        <v>0</v>
      </c>
      <c r="AM98">
        <f t="shared" si="165"/>
        <v>0</v>
      </c>
      <c r="AN98">
        <f t="shared" si="166"/>
        <v>0</v>
      </c>
      <c r="AO98">
        <f t="shared" si="167"/>
        <v>0</v>
      </c>
      <c r="AP98">
        <f t="shared" si="168"/>
        <v>0</v>
      </c>
      <c r="AQ98">
        <f t="shared" si="169"/>
        <v>0</v>
      </c>
      <c r="AR98">
        <f t="shared" si="170"/>
        <v>0</v>
      </c>
      <c r="AS98">
        <f t="shared" si="171"/>
        <v>0</v>
      </c>
      <c r="AT98">
        <f t="shared" si="172"/>
        <v>0</v>
      </c>
      <c r="AU98">
        <f t="shared" si="173"/>
        <v>0</v>
      </c>
      <c r="AV98">
        <f t="shared" si="174"/>
        <v>0</v>
      </c>
      <c r="AW98">
        <f t="shared" ref="AW98:AW161" si="192">IF(R98=R97,0,R98)</f>
        <v>0</v>
      </c>
      <c r="AX98">
        <f t="shared" ref="AX98:AX161" si="193">IF(S98=S97,0,S98)</f>
        <v>0</v>
      </c>
      <c r="AY98">
        <f t="shared" ref="AY98:AY161" si="194">IF(T98=T97,0,T98)</f>
        <v>0</v>
      </c>
      <c r="AZ98">
        <f t="shared" ref="AZ98:AZ161" si="195">IF(U98=U97,0,U98)</f>
        <v>0</v>
      </c>
      <c r="BA98">
        <f t="shared" ref="BA98:BA161" si="196">IF(V98=V97,0,V98)</f>
        <v>0</v>
      </c>
      <c r="BB98">
        <f t="shared" ref="BB98:BB161" si="197">IF(W98=W97,0,W98)</f>
        <v>0</v>
      </c>
      <c r="BC98">
        <f t="shared" ref="BC98:BC161" si="198">IF(X98=X97,0,X98)</f>
        <v>0</v>
      </c>
      <c r="BD98">
        <f t="shared" ref="BD98:BD161" si="199">IF(Y98=Y97,0,Y98)</f>
        <v>0</v>
      </c>
      <c r="BE98">
        <f t="shared" ref="BE98:BE161" si="200">IF(Z98=Z97,0,Z98)</f>
        <v>0</v>
      </c>
      <c r="BF98">
        <f t="shared" ref="BF98:BF161" si="201">IF(AA98=AA97,0,AA98)</f>
        <v>0</v>
      </c>
      <c r="BG98">
        <f t="shared" ref="BG98:BG161" si="202">IF(AB98=AB97,0,AB98)</f>
        <v>0</v>
      </c>
      <c r="BH98">
        <f t="shared" ref="BH98:BH161" si="203">IF(AC98=AC97,0,AC98)</f>
        <v>0</v>
      </c>
      <c r="BI98">
        <f t="shared" ref="BI98:BI161" si="204">IF(AD98=AD97,0,AD98)</f>
        <v>0</v>
      </c>
      <c r="BJ98">
        <f t="shared" ref="BJ98:BJ161" si="205">IF(AE98=AE97,0,AE98)</f>
        <v>0</v>
      </c>
      <c r="BK98">
        <f t="shared" ref="BK98:BK161" si="206">IF(AF98=AF97,0,AF98)</f>
        <v>0</v>
      </c>
      <c r="BL98">
        <f t="shared" si="183"/>
        <v>0</v>
      </c>
      <c r="BM98">
        <f t="shared" si="151"/>
        <v>0</v>
      </c>
      <c r="BN98">
        <f t="shared" si="151"/>
        <v>0</v>
      </c>
      <c r="BO98">
        <f t="shared" si="151"/>
        <v>0</v>
      </c>
      <c r="BP98" t="str">
        <f t="shared" si="175"/>
        <v/>
      </c>
      <c r="BQ98" t="str">
        <f t="shared" si="176"/>
        <v/>
      </c>
    </row>
    <row r="99" spans="1:69" x14ac:dyDescent="0.25">
      <c r="A99" t="str">
        <f t="shared" si="177"/>
        <v/>
      </c>
      <c r="B99" s="108"/>
      <c r="C99" s="108"/>
      <c r="D99" s="109"/>
      <c r="E99" s="109"/>
      <c r="G99">
        <f t="shared" si="153"/>
        <v>9</v>
      </c>
      <c r="H99">
        <f t="shared" si="154"/>
        <v>9</v>
      </c>
      <c r="I99">
        <f t="shared" si="155"/>
        <v>8</v>
      </c>
      <c r="J99">
        <f t="shared" si="156"/>
        <v>8</v>
      </c>
      <c r="K99">
        <f t="shared" si="157"/>
        <v>0</v>
      </c>
      <c r="L99">
        <f t="shared" si="158"/>
        <v>0</v>
      </c>
      <c r="M99">
        <f t="shared" si="159"/>
        <v>0</v>
      </c>
      <c r="N99">
        <f t="shared" si="160"/>
        <v>0</v>
      </c>
      <c r="O99">
        <f t="shared" si="161"/>
        <v>0</v>
      </c>
      <c r="P99">
        <f t="shared" si="162"/>
        <v>0</v>
      </c>
      <c r="Q99">
        <f t="shared" si="163"/>
        <v>0</v>
      </c>
      <c r="R99">
        <f t="shared" si="184"/>
        <v>0</v>
      </c>
      <c r="S99">
        <f t="shared" si="185"/>
        <v>0</v>
      </c>
      <c r="T99">
        <f t="shared" si="186"/>
        <v>0</v>
      </c>
      <c r="U99">
        <f t="shared" si="187"/>
        <v>0</v>
      </c>
      <c r="V99">
        <f t="shared" si="188"/>
        <v>0</v>
      </c>
      <c r="W99">
        <f t="shared" si="189"/>
        <v>0</v>
      </c>
      <c r="X99">
        <f t="shared" si="190"/>
        <v>0</v>
      </c>
      <c r="Y99">
        <f t="shared" si="191"/>
        <v>0</v>
      </c>
      <c r="Z99">
        <f t="shared" si="178"/>
        <v>0</v>
      </c>
      <c r="AA99">
        <f t="shared" si="179"/>
        <v>0</v>
      </c>
      <c r="AB99">
        <f t="shared" si="181"/>
        <v>0</v>
      </c>
      <c r="AC99">
        <f t="shared" si="182"/>
        <v>0</v>
      </c>
      <c r="AD99">
        <f t="shared" si="128"/>
        <v>0</v>
      </c>
      <c r="AE99">
        <f t="shared" si="128"/>
        <v>0</v>
      </c>
      <c r="AF99">
        <f t="shared" si="128"/>
        <v>0</v>
      </c>
      <c r="AG99">
        <f t="shared" si="128"/>
        <v>0</v>
      </c>
      <c r="AH99">
        <f t="shared" si="128"/>
        <v>0</v>
      </c>
      <c r="AI99">
        <f t="shared" si="128"/>
        <v>0</v>
      </c>
      <c r="AJ99">
        <f t="shared" si="128"/>
        <v>0</v>
      </c>
      <c r="AL99">
        <f t="shared" si="164"/>
        <v>0</v>
      </c>
      <c r="AM99">
        <f t="shared" si="165"/>
        <v>0</v>
      </c>
      <c r="AN99">
        <f t="shared" si="166"/>
        <v>0</v>
      </c>
      <c r="AO99">
        <f t="shared" si="167"/>
        <v>0</v>
      </c>
      <c r="AP99">
        <f t="shared" si="168"/>
        <v>0</v>
      </c>
      <c r="AQ99">
        <f t="shared" si="169"/>
        <v>0</v>
      </c>
      <c r="AR99">
        <f t="shared" si="170"/>
        <v>0</v>
      </c>
      <c r="AS99">
        <f t="shared" si="171"/>
        <v>0</v>
      </c>
      <c r="AT99">
        <f t="shared" si="172"/>
        <v>0</v>
      </c>
      <c r="AU99">
        <f t="shared" si="173"/>
        <v>0</v>
      </c>
      <c r="AV99">
        <f t="shared" si="174"/>
        <v>0</v>
      </c>
      <c r="AW99">
        <f t="shared" si="192"/>
        <v>0</v>
      </c>
      <c r="AX99">
        <f t="shared" si="193"/>
        <v>0</v>
      </c>
      <c r="AY99">
        <f t="shared" si="194"/>
        <v>0</v>
      </c>
      <c r="AZ99">
        <f t="shared" si="195"/>
        <v>0</v>
      </c>
      <c r="BA99">
        <f t="shared" si="196"/>
        <v>0</v>
      </c>
      <c r="BB99">
        <f t="shared" si="197"/>
        <v>0</v>
      </c>
      <c r="BC99">
        <f t="shared" si="198"/>
        <v>0</v>
      </c>
      <c r="BD99">
        <f t="shared" si="199"/>
        <v>0</v>
      </c>
      <c r="BE99">
        <f t="shared" si="200"/>
        <v>0</v>
      </c>
      <c r="BF99">
        <f t="shared" si="201"/>
        <v>0</v>
      </c>
      <c r="BG99">
        <f t="shared" si="202"/>
        <v>0</v>
      </c>
      <c r="BH99">
        <f t="shared" si="203"/>
        <v>0</v>
      </c>
      <c r="BI99">
        <f t="shared" si="204"/>
        <v>0</v>
      </c>
      <c r="BJ99">
        <f t="shared" si="205"/>
        <v>0</v>
      </c>
      <c r="BK99">
        <f t="shared" si="206"/>
        <v>0</v>
      </c>
      <c r="BL99">
        <f t="shared" si="183"/>
        <v>0</v>
      </c>
      <c r="BM99">
        <f t="shared" si="151"/>
        <v>0</v>
      </c>
      <c r="BN99">
        <f t="shared" si="151"/>
        <v>0</v>
      </c>
      <c r="BO99">
        <f t="shared" si="151"/>
        <v>0</v>
      </c>
      <c r="BP99" t="str">
        <f t="shared" si="175"/>
        <v/>
      </c>
      <c r="BQ99" t="str">
        <f t="shared" si="176"/>
        <v/>
      </c>
    </row>
    <row r="100" spans="1:69" x14ac:dyDescent="0.25">
      <c r="A100" t="str">
        <f t="shared" si="177"/>
        <v/>
      </c>
      <c r="B100" s="108"/>
      <c r="C100" s="108"/>
      <c r="D100" s="109"/>
      <c r="E100" s="109"/>
      <c r="G100">
        <f t="shared" si="153"/>
        <v>9</v>
      </c>
      <c r="H100">
        <f t="shared" si="154"/>
        <v>9</v>
      </c>
      <c r="I100">
        <f t="shared" si="155"/>
        <v>8</v>
      </c>
      <c r="J100">
        <f t="shared" si="156"/>
        <v>8</v>
      </c>
      <c r="K100">
        <f t="shared" si="157"/>
        <v>0</v>
      </c>
      <c r="L100">
        <f t="shared" si="158"/>
        <v>0</v>
      </c>
      <c r="M100">
        <f t="shared" si="159"/>
        <v>0</v>
      </c>
      <c r="N100">
        <f t="shared" si="160"/>
        <v>0</v>
      </c>
      <c r="O100">
        <f t="shared" si="161"/>
        <v>0</v>
      </c>
      <c r="P100">
        <f t="shared" si="162"/>
        <v>0</v>
      </c>
      <c r="Q100">
        <f t="shared" si="163"/>
        <v>0</v>
      </c>
      <c r="R100">
        <f t="shared" si="184"/>
        <v>0</v>
      </c>
      <c r="S100">
        <f t="shared" si="185"/>
        <v>0</v>
      </c>
      <c r="T100">
        <f t="shared" si="186"/>
        <v>0</v>
      </c>
      <c r="U100">
        <f t="shared" si="187"/>
        <v>0</v>
      </c>
      <c r="V100">
        <f t="shared" si="188"/>
        <v>0</v>
      </c>
      <c r="W100">
        <f t="shared" si="189"/>
        <v>0</v>
      </c>
      <c r="X100">
        <f t="shared" si="190"/>
        <v>0</v>
      </c>
      <c r="Y100">
        <f t="shared" si="191"/>
        <v>0</v>
      </c>
      <c r="Z100">
        <f t="shared" si="178"/>
        <v>0</v>
      </c>
      <c r="AA100">
        <f t="shared" si="179"/>
        <v>0</v>
      </c>
      <c r="AB100">
        <f t="shared" si="181"/>
        <v>0</v>
      </c>
      <c r="AC100">
        <f t="shared" si="182"/>
        <v>0</v>
      </c>
      <c r="AD100">
        <f t="shared" si="128"/>
        <v>0</v>
      </c>
      <c r="AE100">
        <f t="shared" si="128"/>
        <v>0</v>
      </c>
      <c r="AF100">
        <f t="shared" si="128"/>
        <v>0</v>
      </c>
      <c r="AG100">
        <f t="shared" si="128"/>
        <v>0</v>
      </c>
      <c r="AH100">
        <f t="shared" si="128"/>
        <v>0</v>
      </c>
      <c r="AI100">
        <f t="shared" si="128"/>
        <v>0</v>
      </c>
      <c r="AJ100">
        <f t="shared" si="128"/>
        <v>0</v>
      </c>
      <c r="AL100">
        <f t="shared" si="164"/>
        <v>0</v>
      </c>
      <c r="AM100">
        <f t="shared" si="165"/>
        <v>0</v>
      </c>
      <c r="AN100">
        <f t="shared" si="166"/>
        <v>0</v>
      </c>
      <c r="AO100">
        <f t="shared" si="167"/>
        <v>0</v>
      </c>
      <c r="AP100">
        <f t="shared" si="168"/>
        <v>0</v>
      </c>
      <c r="AQ100">
        <f t="shared" si="169"/>
        <v>0</v>
      </c>
      <c r="AR100">
        <f t="shared" si="170"/>
        <v>0</v>
      </c>
      <c r="AS100">
        <f t="shared" si="171"/>
        <v>0</v>
      </c>
      <c r="AT100">
        <f t="shared" si="172"/>
        <v>0</v>
      </c>
      <c r="AU100">
        <f t="shared" si="173"/>
        <v>0</v>
      </c>
      <c r="AV100">
        <f t="shared" si="174"/>
        <v>0</v>
      </c>
      <c r="AW100">
        <f t="shared" si="192"/>
        <v>0</v>
      </c>
      <c r="AX100">
        <f t="shared" si="193"/>
        <v>0</v>
      </c>
      <c r="AY100">
        <f t="shared" si="194"/>
        <v>0</v>
      </c>
      <c r="AZ100">
        <f t="shared" si="195"/>
        <v>0</v>
      </c>
      <c r="BA100">
        <f t="shared" si="196"/>
        <v>0</v>
      </c>
      <c r="BB100">
        <f t="shared" si="197"/>
        <v>0</v>
      </c>
      <c r="BC100">
        <f t="shared" si="198"/>
        <v>0</v>
      </c>
      <c r="BD100">
        <f t="shared" si="199"/>
        <v>0</v>
      </c>
      <c r="BE100">
        <f t="shared" si="200"/>
        <v>0</v>
      </c>
      <c r="BF100">
        <f t="shared" si="201"/>
        <v>0</v>
      </c>
      <c r="BG100">
        <f t="shared" si="202"/>
        <v>0</v>
      </c>
      <c r="BH100">
        <f t="shared" si="203"/>
        <v>0</v>
      </c>
      <c r="BI100">
        <f t="shared" si="204"/>
        <v>0</v>
      </c>
      <c r="BJ100">
        <f t="shared" si="205"/>
        <v>0</v>
      </c>
      <c r="BK100">
        <f t="shared" si="206"/>
        <v>0</v>
      </c>
      <c r="BL100">
        <f t="shared" si="183"/>
        <v>0</v>
      </c>
      <c r="BM100">
        <f t="shared" si="151"/>
        <v>0</v>
      </c>
      <c r="BN100">
        <f t="shared" si="151"/>
        <v>0</v>
      </c>
      <c r="BO100">
        <f t="shared" si="151"/>
        <v>0</v>
      </c>
      <c r="BP100" t="str">
        <f t="shared" si="175"/>
        <v/>
      </c>
      <c r="BQ100" t="str">
        <f t="shared" si="176"/>
        <v/>
      </c>
    </row>
    <row r="101" spans="1:69" x14ac:dyDescent="0.25">
      <c r="A101" t="str">
        <f t="shared" si="177"/>
        <v/>
      </c>
      <c r="B101" s="108"/>
      <c r="C101" s="108"/>
      <c r="D101" s="109"/>
      <c r="E101" s="109"/>
      <c r="G101">
        <f t="shared" si="153"/>
        <v>9</v>
      </c>
      <c r="H101">
        <f t="shared" si="154"/>
        <v>9</v>
      </c>
      <c r="I101">
        <f t="shared" si="155"/>
        <v>8</v>
      </c>
      <c r="J101">
        <f t="shared" si="156"/>
        <v>8</v>
      </c>
      <c r="K101">
        <f t="shared" si="157"/>
        <v>0</v>
      </c>
      <c r="L101">
        <f t="shared" si="158"/>
        <v>0</v>
      </c>
      <c r="M101">
        <f t="shared" si="159"/>
        <v>0</v>
      </c>
      <c r="N101">
        <f t="shared" si="160"/>
        <v>0</v>
      </c>
      <c r="O101">
        <f t="shared" si="161"/>
        <v>0</v>
      </c>
      <c r="P101">
        <f t="shared" si="162"/>
        <v>0</v>
      </c>
      <c r="Q101">
        <f t="shared" si="163"/>
        <v>0</v>
      </c>
      <c r="R101">
        <f t="shared" si="184"/>
        <v>0</v>
      </c>
      <c r="S101">
        <f t="shared" si="185"/>
        <v>0</v>
      </c>
      <c r="T101">
        <f t="shared" si="186"/>
        <v>0</v>
      </c>
      <c r="U101">
        <f t="shared" si="187"/>
        <v>0</v>
      </c>
      <c r="V101">
        <f t="shared" si="188"/>
        <v>0</v>
      </c>
      <c r="W101">
        <f t="shared" si="189"/>
        <v>0</v>
      </c>
      <c r="X101">
        <f t="shared" si="190"/>
        <v>0</v>
      </c>
      <c r="Y101">
        <f t="shared" si="191"/>
        <v>0</v>
      </c>
      <c r="Z101">
        <f t="shared" si="178"/>
        <v>0</v>
      </c>
      <c r="AA101">
        <f t="shared" si="179"/>
        <v>0</v>
      </c>
      <c r="AB101">
        <f t="shared" si="181"/>
        <v>0</v>
      </c>
      <c r="AC101">
        <f t="shared" si="182"/>
        <v>0</v>
      </c>
      <c r="AD101">
        <f t="shared" si="128"/>
        <v>0</v>
      </c>
      <c r="AE101">
        <f t="shared" si="128"/>
        <v>0</v>
      </c>
      <c r="AF101">
        <f t="shared" si="128"/>
        <v>0</v>
      </c>
      <c r="AG101">
        <f t="shared" si="128"/>
        <v>0</v>
      </c>
      <c r="AH101">
        <f t="shared" si="128"/>
        <v>0</v>
      </c>
      <c r="AI101">
        <f t="shared" si="128"/>
        <v>0</v>
      </c>
      <c r="AJ101">
        <f t="shared" si="128"/>
        <v>0</v>
      </c>
      <c r="AL101">
        <f t="shared" si="164"/>
        <v>0</v>
      </c>
      <c r="AM101">
        <f t="shared" si="165"/>
        <v>0</v>
      </c>
      <c r="AN101">
        <f t="shared" si="166"/>
        <v>0</v>
      </c>
      <c r="AO101">
        <f t="shared" si="167"/>
        <v>0</v>
      </c>
      <c r="AP101">
        <f t="shared" si="168"/>
        <v>0</v>
      </c>
      <c r="AQ101">
        <f t="shared" si="169"/>
        <v>0</v>
      </c>
      <c r="AR101">
        <f t="shared" si="170"/>
        <v>0</v>
      </c>
      <c r="AS101">
        <f t="shared" si="171"/>
        <v>0</v>
      </c>
      <c r="AT101">
        <f t="shared" si="172"/>
        <v>0</v>
      </c>
      <c r="AU101">
        <f t="shared" si="173"/>
        <v>0</v>
      </c>
      <c r="AV101">
        <f t="shared" si="174"/>
        <v>0</v>
      </c>
      <c r="AW101">
        <f t="shared" si="192"/>
        <v>0</v>
      </c>
      <c r="AX101">
        <f t="shared" si="193"/>
        <v>0</v>
      </c>
      <c r="AY101">
        <f t="shared" si="194"/>
        <v>0</v>
      </c>
      <c r="AZ101">
        <f t="shared" si="195"/>
        <v>0</v>
      </c>
      <c r="BA101">
        <f t="shared" si="196"/>
        <v>0</v>
      </c>
      <c r="BB101">
        <f t="shared" si="197"/>
        <v>0</v>
      </c>
      <c r="BC101">
        <f t="shared" si="198"/>
        <v>0</v>
      </c>
      <c r="BD101">
        <f t="shared" si="199"/>
        <v>0</v>
      </c>
      <c r="BE101">
        <f t="shared" si="200"/>
        <v>0</v>
      </c>
      <c r="BF101">
        <f t="shared" si="201"/>
        <v>0</v>
      </c>
      <c r="BG101">
        <f t="shared" si="202"/>
        <v>0</v>
      </c>
      <c r="BH101">
        <f t="shared" si="203"/>
        <v>0</v>
      </c>
      <c r="BI101">
        <f t="shared" si="204"/>
        <v>0</v>
      </c>
      <c r="BJ101">
        <f t="shared" si="205"/>
        <v>0</v>
      </c>
      <c r="BK101">
        <f t="shared" si="206"/>
        <v>0</v>
      </c>
      <c r="BL101">
        <f t="shared" si="183"/>
        <v>0</v>
      </c>
      <c r="BM101">
        <f t="shared" si="151"/>
        <v>0</v>
      </c>
      <c r="BN101">
        <f t="shared" si="151"/>
        <v>0</v>
      </c>
      <c r="BO101">
        <f t="shared" si="151"/>
        <v>0</v>
      </c>
      <c r="BP101" t="str">
        <f t="shared" si="175"/>
        <v/>
      </c>
      <c r="BQ101" t="str">
        <f t="shared" si="176"/>
        <v/>
      </c>
    </row>
    <row r="102" spans="1:69" x14ac:dyDescent="0.25">
      <c r="A102" t="str">
        <f t="shared" si="177"/>
        <v/>
      </c>
      <c r="B102" s="108"/>
      <c r="C102" s="108"/>
      <c r="D102" s="109"/>
      <c r="E102" s="109"/>
      <c r="G102">
        <f t="shared" si="153"/>
        <v>9</v>
      </c>
      <c r="H102">
        <f t="shared" si="154"/>
        <v>9</v>
      </c>
      <c r="I102">
        <f t="shared" si="155"/>
        <v>8</v>
      </c>
      <c r="J102">
        <f t="shared" si="156"/>
        <v>8</v>
      </c>
      <c r="K102">
        <f t="shared" si="157"/>
        <v>0</v>
      </c>
      <c r="L102">
        <f t="shared" si="158"/>
        <v>0</v>
      </c>
      <c r="M102">
        <f t="shared" si="159"/>
        <v>0</v>
      </c>
      <c r="N102">
        <f t="shared" si="160"/>
        <v>0</v>
      </c>
      <c r="O102">
        <f t="shared" si="161"/>
        <v>0</v>
      </c>
      <c r="P102">
        <f t="shared" si="162"/>
        <v>0</v>
      </c>
      <c r="Q102">
        <f t="shared" si="163"/>
        <v>0</v>
      </c>
      <c r="R102">
        <f t="shared" si="184"/>
        <v>0</v>
      </c>
      <c r="S102">
        <f t="shared" si="185"/>
        <v>0</v>
      </c>
      <c r="T102">
        <f t="shared" si="186"/>
        <v>0</v>
      </c>
      <c r="U102">
        <f t="shared" si="187"/>
        <v>0</v>
      </c>
      <c r="V102">
        <f t="shared" si="188"/>
        <v>0</v>
      </c>
      <c r="W102">
        <f t="shared" si="189"/>
        <v>0</v>
      </c>
      <c r="X102">
        <f t="shared" si="190"/>
        <v>0</v>
      </c>
      <c r="Y102">
        <f t="shared" si="191"/>
        <v>0</v>
      </c>
      <c r="Z102">
        <f t="shared" si="178"/>
        <v>0</v>
      </c>
      <c r="AA102">
        <f t="shared" si="179"/>
        <v>0</v>
      </c>
      <c r="AB102">
        <f t="shared" si="181"/>
        <v>0</v>
      </c>
      <c r="AC102">
        <f t="shared" si="182"/>
        <v>0</v>
      </c>
      <c r="AD102">
        <f t="shared" si="128"/>
        <v>0</v>
      </c>
      <c r="AE102">
        <f t="shared" si="128"/>
        <v>0</v>
      </c>
      <c r="AF102">
        <f t="shared" si="128"/>
        <v>0</v>
      </c>
      <c r="AG102">
        <f t="shared" si="128"/>
        <v>0</v>
      </c>
      <c r="AH102">
        <f t="shared" si="128"/>
        <v>0</v>
      </c>
      <c r="AI102">
        <f t="shared" si="128"/>
        <v>0</v>
      </c>
      <c r="AJ102">
        <f t="shared" si="128"/>
        <v>0</v>
      </c>
      <c r="AL102">
        <f t="shared" si="164"/>
        <v>0</v>
      </c>
      <c r="AM102">
        <f t="shared" si="165"/>
        <v>0</v>
      </c>
      <c r="AN102">
        <f t="shared" si="166"/>
        <v>0</v>
      </c>
      <c r="AO102">
        <f t="shared" si="167"/>
        <v>0</v>
      </c>
      <c r="AP102">
        <f t="shared" si="168"/>
        <v>0</v>
      </c>
      <c r="AQ102">
        <f t="shared" si="169"/>
        <v>0</v>
      </c>
      <c r="AR102">
        <f t="shared" si="170"/>
        <v>0</v>
      </c>
      <c r="AS102">
        <f t="shared" si="171"/>
        <v>0</v>
      </c>
      <c r="AT102">
        <f t="shared" si="172"/>
        <v>0</v>
      </c>
      <c r="AU102">
        <f t="shared" si="173"/>
        <v>0</v>
      </c>
      <c r="AV102">
        <f t="shared" si="174"/>
        <v>0</v>
      </c>
      <c r="AW102">
        <f t="shared" si="192"/>
        <v>0</v>
      </c>
      <c r="AX102">
        <f t="shared" si="193"/>
        <v>0</v>
      </c>
      <c r="AY102">
        <f t="shared" si="194"/>
        <v>0</v>
      </c>
      <c r="AZ102">
        <f t="shared" si="195"/>
        <v>0</v>
      </c>
      <c r="BA102">
        <f t="shared" si="196"/>
        <v>0</v>
      </c>
      <c r="BB102">
        <f t="shared" si="197"/>
        <v>0</v>
      </c>
      <c r="BC102">
        <f t="shared" si="198"/>
        <v>0</v>
      </c>
      <c r="BD102">
        <f t="shared" si="199"/>
        <v>0</v>
      </c>
      <c r="BE102">
        <f t="shared" si="200"/>
        <v>0</v>
      </c>
      <c r="BF102">
        <f t="shared" si="201"/>
        <v>0</v>
      </c>
      <c r="BG102">
        <f t="shared" si="202"/>
        <v>0</v>
      </c>
      <c r="BH102">
        <f t="shared" si="203"/>
        <v>0</v>
      </c>
      <c r="BI102">
        <f t="shared" si="204"/>
        <v>0</v>
      </c>
      <c r="BJ102">
        <f t="shared" si="205"/>
        <v>0</v>
      </c>
      <c r="BK102">
        <f t="shared" si="206"/>
        <v>0</v>
      </c>
      <c r="BL102">
        <f t="shared" si="183"/>
        <v>0</v>
      </c>
      <c r="BM102">
        <f t="shared" si="151"/>
        <v>0</v>
      </c>
      <c r="BN102">
        <f t="shared" si="151"/>
        <v>0</v>
      </c>
      <c r="BO102">
        <f t="shared" si="151"/>
        <v>0</v>
      </c>
      <c r="BP102" t="str">
        <f t="shared" si="175"/>
        <v/>
      </c>
      <c r="BQ102" t="str">
        <f t="shared" si="176"/>
        <v/>
      </c>
    </row>
    <row r="103" spans="1:69" x14ac:dyDescent="0.25">
      <c r="A103" t="str">
        <f t="shared" si="177"/>
        <v/>
      </c>
      <c r="B103" s="108"/>
      <c r="C103" s="108"/>
      <c r="D103" s="109"/>
      <c r="E103" s="109"/>
      <c r="G103">
        <f t="shared" si="153"/>
        <v>9</v>
      </c>
      <c r="H103">
        <f t="shared" si="154"/>
        <v>9</v>
      </c>
      <c r="I103">
        <f t="shared" si="155"/>
        <v>8</v>
      </c>
      <c r="J103">
        <f t="shared" si="156"/>
        <v>8</v>
      </c>
      <c r="K103">
        <f t="shared" si="157"/>
        <v>0</v>
      </c>
      <c r="L103">
        <f t="shared" si="158"/>
        <v>0</v>
      </c>
      <c r="M103">
        <f t="shared" si="159"/>
        <v>0</v>
      </c>
      <c r="N103">
        <f t="shared" si="160"/>
        <v>0</v>
      </c>
      <c r="O103">
        <f t="shared" si="161"/>
        <v>0</v>
      </c>
      <c r="P103">
        <f t="shared" si="162"/>
        <v>0</v>
      </c>
      <c r="Q103">
        <f t="shared" si="163"/>
        <v>0</v>
      </c>
      <c r="R103">
        <f t="shared" si="184"/>
        <v>0</v>
      </c>
      <c r="S103">
        <f t="shared" si="185"/>
        <v>0</v>
      </c>
      <c r="T103">
        <f t="shared" si="186"/>
        <v>0</v>
      </c>
      <c r="U103">
        <f t="shared" si="187"/>
        <v>0</v>
      </c>
      <c r="V103">
        <f t="shared" si="188"/>
        <v>0</v>
      </c>
      <c r="W103">
        <f t="shared" si="189"/>
        <v>0</v>
      </c>
      <c r="X103">
        <f t="shared" si="190"/>
        <v>0</v>
      </c>
      <c r="Y103">
        <f t="shared" si="191"/>
        <v>0</v>
      </c>
      <c r="Z103">
        <f t="shared" si="178"/>
        <v>0</v>
      </c>
      <c r="AA103">
        <f t="shared" si="179"/>
        <v>0</v>
      </c>
      <c r="AB103">
        <f t="shared" si="181"/>
        <v>0</v>
      </c>
      <c r="AC103">
        <f t="shared" si="182"/>
        <v>0</v>
      </c>
      <c r="AD103">
        <f t="shared" si="128"/>
        <v>0</v>
      </c>
      <c r="AE103">
        <f t="shared" si="128"/>
        <v>0</v>
      </c>
      <c r="AF103">
        <f t="shared" si="128"/>
        <v>0</v>
      </c>
      <c r="AG103">
        <f t="shared" si="128"/>
        <v>0</v>
      </c>
      <c r="AH103">
        <f t="shared" si="128"/>
        <v>0</v>
      </c>
      <c r="AI103">
        <f t="shared" si="128"/>
        <v>0</v>
      </c>
      <c r="AJ103">
        <f t="shared" si="128"/>
        <v>0</v>
      </c>
      <c r="AL103">
        <f t="shared" si="164"/>
        <v>0</v>
      </c>
      <c r="AM103">
        <f t="shared" si="165"/>
        <v>0</v>
      </c>
      <c r="AN103">
        <f t="shared" si="166"/>
        <v>0</v>
      </c>
      <c r="AO103">
        <f t="shared" si="167"/>
        <v>0</v>
      </c>
      <c r="AP103">
        <f t="shared" si="168"/>
        <v>0</v>
      </c>
      <c r="AQ103">
        <f t="shared" si="169"/>
        <v>0</v>
      </c>
      <c r="AR103">
        <f t="shared" si="170"/>
        <v>0</v>
      </c>
      <c r="AS103">
        <f t="shared" si="171"/>
        <v>0</v>
      </c>
      <c r="AT103">
        <f t="shared" si="172"/>
        <v>0</v>
      </c>
      <c r="AU103">
        <f t="shared" si="173"/>
        <v>0</v>
      </c>
      <c r="AV103">
        <f t="shared" si="174"/>
        <v>0</v>
      </c>
      <c r="AW103">
        <f t="shared" si="192"/>
        <v>0</v>
      </c>
      <c r="AX103">
        <f t="shared" si="193"/>
        <v>0</v>
      </c>
      <c r="AY103">
        <f t="shared" si="194"/>
        <v>0</v>
      </c>
      <c r="AZ103">
        <f t="shared" si="195"/>
        <v>0</v>
      </c>
      <c r="BA103">
        <f t="shared" si="196"/>
        <v>0</v>
      </c>
      <c r="BB103">
        <f t="shared" si="197"/>
        <v>0</v>
      </c>
      <c r="BC103">
        <f t="shared" si="198"/>
        <v>0</v>
      </c>
      <c r="BD103">
        <f t="shared" si="199"/>
        <v>0</v>
      </c>
      <c r="BE103">
        <f t="shared" si="200"/>
        <v>0</v>
      </c>
      <c r="BF103">
        <f t="shared" si="201"/>
        <v>0</v>
      </c>
      <c r="BG103">
        <f t="shared" si="202"/>
        <v>0</v>
      </c>
      <c r="BH103">
        <f t="shared" si="203"/>
        <v>0</v>
      </c>
      <c r="BI103">
        <f t="shared" si="204"/>
        <v>0</v>
      </c>
      <c r="BJ103">
        <f t="shared" si="205"/>
        <v>0</v>
      </c>
      <c r="BK103">
        <f t="shared" si="206"/>
        <v>0</v>
      </c>
      <c r="BL103">
        <f t="shared" si="183"/>
        <v>0</v>
      </c>
      <c r="BM103">
        <f t="shared" si="151"/>
        <v>0</v>
      </c>
      <c r="BN103">
        <f t="shared" si="151"/>
        <v>0</v>
      </c>
      <c r="BO103">
        <f t="shared" si="151"/>
        <v>0</v>
      </c>
      <c r="BP103" t="str">
        <f t="shared" si="175"/>
        <v/>
      </c>
      <c r="BQ103" t="str">
        <f t="shared" si="176"/>
        <v/>
      </c>
    </row>
    <row r="104" spans="1:69" x14ac:dyDescent="0.25">
      <c r="A104" t="str">
        <f t="shared" si="177"/>
        <v/>
      </c>
      <c r="B104" s="108"/>
      <c r="C104" s="108"/>
      <c r="D104" s="109"/>
      <c r="E104" s="109"/>
      <c r="G104">
        <f t="shared" si="153"/>
        <v>9</v>
      </c>
      <c r="H104">
        <f t="shared" si="154"/>
        <v>9</v>
      </c>
      <c r="I104">
        <f t="shared" si="155"/>
        <v>8</v>
      </c>
      <c r="J104">
        <f t="shared" si="156"/>
        <v>8</v>
      </c>
      <c r="K104">
        <f t="shared" si="157"/>
        <v>0</v>
      </c>
      <c r="L104">
        <f t="shared" si="158"/>
        <v>0</v>
      </c>
      <c r="M104">
        <f t="shared" si="159"/>
        <v>0</v>
      </c>
      <c r="N104">
        <f t="shared" si="160"/>
        <v>0</v>
      </c>
      <c r="O104">
        <f t="shared" si="161"/>
        <v>0</v>
      </c>
      <c r="P104">
        <f t="shared" si="162"/>
        <v>0</v>
      </c>
      <c r="Q104">
        <f t="shared" si="163"/>
        <v>0</v>
      </c>
      <c r="R104">
        <f t="shared" si="184"/>
        <v>0</v>
      </c>
      <c r="S104">
        <f t="shared" si="185"/>
        <v>0</v>
      </c>
      <c r="T104">
        <f t="shared" si="186"/>
        <v>0</v>
      </c>
      <c r="U104">
        <f t="shared" si="187"/>
        <v>0</v>
      </c>
      <c r="V104">
        <f t="shared" si="188"/>
        <v>0</v>
      </c>
      <c r="W104">
        <f t="shared" si="189"/>
        <v>0</v>
      </c>
      <c r="X104">
        <f t="shared" si="190"/>
        <v>0</v>
      </c>
      <c r="Y104">
        <f t="shared" si="191"/>
        <v>0</v>
      </c>
      <c r="Z104">
        <f t="shared" si="178"/>
        <v>0</v>
      </c>
      <c r="AA104">
        <f t="shared" si="179"/>
        <v>0</v>
      </c>
      <c r="AB104">
        <f t="shared" si="181"/>
        <v>0</v>
      </c>
      <c r="AC104">
        <f t="shared" si="182"/>
        <v>0</v>
      </c>
      <c r="AD104">
        <f t="shared" si="128"/>
        <v>0</v>
      </c>
      <c r="AE104">
        <f t="shared" si="128"/>
        <v>0</v>
      </c>
      <c r="AF104">
        <f t="shared" si="128"/>
        <v>0</v>
      </c>
      <c r="AG104">
        <f t="shared" si="128"/>
        <v>0</v>
      </c>
      <c r="AH104">
        <f t="shared" si="128"/>
        <v>0</v>
      </c>
      <c r="AI104">
        <f t="shared" si="128"/>
        <v>0</v>
      </c>
      <c r="AJ104">
        <f t="shared" si="128"/>
        <v>0</v>
      </c>
      <c r="AL104">
        <f t="shared" si="164"/>
        <v>0</v>
      </c>
      <c r="AM104">
        <f t="shared" si="165"/>
        <v>0</v>
      </c>
      <c r="AN104">
        <f t="shared" si="166"/>
        <v>0</v>
      </c>
      <c r="AO104">
        <f t="shared" si="167"/>
        <v>0</v>
      </c>
      <c r="AP104">
        <f t="shared" si="168"/>
        <v>0</v>
      </c>
      <c r="AQ104">
        <f t="shared" si="169"/>
        <v>0</v>
      </c>
      <c r="AR104">
        <f t="shared" si="170"/>
        <v>0</v>
      </c>
      <c r="AS104">
        <f t="shared" si="171"/>
        <v>0</v>
      </c>
      <c r="AT104">
        <f t="shared" si="172"/>
        <v>0</v>
      </c>
      <c r="AU104">
        <f t="shared" si="173"/>
        <v>0</v>
      </c>
      <c r="AV104">
        <f t="shared" si="174"/>
        <v>0</v>
      </c>
      <c r="AW104">
        <f t="shared" si="192"/>
        <v>0</v>
      </c>
      <c r="AX104">
        <f t="shared" si="193"/>
        <v>0</v>
      </c>
      <c r="AY104">
        <f t="shared" si="194"/>
        <v>0</v>
      </c>
      <c r="AZ104">
        <f t="shared" si="195"/>
        <v>0</v>
      </c>
      <c r="BA104">
        <f t="shared" si="196"/>
        <v>0</v>
      </c>
      <c r="BB104">
        <f t="shared" si="197"/>
        <v>0</v>
      </c>
      <c r="BC104">
        <f t="shared" si="198"/>
        <v>0</v>
      </c>
      <c r="BD104">
        <f t="shared" si="199"/>
        <v>0</v>
      </c>
      <c r="BE104">
        <f t="shared" si="200"/>
        <v>0</v>
      </c>
      <c r="BF104">
        <f t="shared" si="201"/>
        <v>0</v>
      </c>
      <c r="BG104">
        <f t="shared" si="202"/>
        <v>0</v>
      </c>
      <c r="BH104">
        <f t="shared" si="203"/>
        <v>0</v>
      </c>
      <c r="BI104">
        <f t="shared" si="204"/>
        <v>0</v>
      </c>
      <c r="BJ104">
        <f t="shared" si="205"/>
        <v>0</v>
      </c>
      <c r="BK104">
        <f t="shared" si="206"/>
        <v>0</v>
      </c>
      <c r="BL104">
        <f t="shared" si="183"/>
        <v>0</v>
      </c>
      <c r="BM104">
        <f t="shared" si="151"/>
        <v>0</v>
      </c>
      <c r="BN104">
        <f t="shared" si="151"/>
        <v>0</v>
      </c>
      <c r="BO104">
        <f t="shared" si="151"/>
        <v>0</v>
      </c>
      <c r="BP104" t="str">
        <f t="shared" si="175"/>
        <v/>
      </c>
      <c r="BQ104" t="str">
        <f t="shared" si="176"/>
        <v/>
      </c>
    </row>
    <row r="105" spans="1:69" x14ac:dyDescent="0.25">
      <c r="A105" t="str">
        <f t="shared" si="177"/>
        <v/>
      </c>
      <c r="B105" s="108"/>
      <c r="C105" s="108"/>
      <c r="D105" s="109"/>
      <c r="E105" s="109"/>
      <c r="G105">
        <f t="shared" si="153"/>
        <v>9</v>
      </c>
      <c r="H105">
        <f t="shared" si="154"/>
        <v>9</v>
      </c>
      <c r="I105">
        <f t="shared" si="155"/>
        <v>8</v>
      </c>
      <c r="J105">
        <f t="shared" si="156"/>
        <v>8</v>
      </c>
      <c r="K105">
        <f t="shared" si="157"/>
        <v>0</v>
      </c>
      <c r="L105">
        <f t="shared" si="158"/>
        <v>0</v>
      </c>
      <c r="M105">
        <f t="shared" si="159"/>
        <v>0</v>
      </c>
      <c r="N105">
        <f t="shared" si="160"/>
        <v>0</v>
      </c>
      <c r="O105">
        <f t="shared" si="161"/>
        <v>0</v>
      </c>
      <c r="P105">
        <f t="shared" si="162"/>
        <v>0</v>
      </c>
      <c r="Q105">
        <f t="shared" si="163"/>
        <v>0</v>
      </c>
      <c r="R105">
        <f t="shared" si="184"/>
        <v>0</v>
      </c>
      <c r="S105">
        <f t="shared" si="185"/>
        <v>0</v>
      </c>
      <c r="T105">
        <f t="shared" si="186"/>
        <v>0</v>
      </c>
      <c r="U105">
        <f t="shared" si="187"/>
        <v>0</v>
      </c>
      <c r="V105">
        <f t="shared" si="188"/>
        <v>0</v>
      </c>
      <c r="W105">
        <f t="shared" si="189"/>
        <v>0</v>
      </c>
      <c r="X105">
        <f t="shared" si="190"/>
        <v>0</v>
      </c>
      <c r="Y105">
        <f t="shared" si="191"/>
        <v>0</v>
      </c>
      <c r="Z105">
        <f t="shared" si="178"/>
        <v>0</v>
      </c>
      <c r="AA105">
        <f t="shared" si="179"/>
        <v>0</v>
      </c>
      <c r="AB105">
        <f t="shared" si="181"/>
        <v>0</v>
      </c>
      <c r="AC105">
        <f t="shared" si="182"/>
        <v>0</v>
      </c>
      <c r="AD105">
        <f t="shared" si="128"/>
        <v>0</v>
      </c>
      <c r="AE105">
        <f t="shared" si="128"/>
        <v>0</v>
      </c>
      <c r="AF105">
        <f t="shared" si="128"/>
        <v>0</v>
      </c>
      <c r="AG105">
        <f t="shared" si="128"/>
        <v>0</v>
      </c>
      <c r="AH105">
        <f t="shared" si="128"/>
        <v>0</v>
      </c>
      <c r="AI105">
        <f t="shared" si="128"/>
        <v>0</v>
      </c>
      <c r="AJ105">
        <f t="shared" si="128"/>
        <v>0</v>
      </c>
      <c r="AL105">
        <f t="shared" si="164"/>
        <v>0</v>
      </c>
      <c r="AM105">
        <f t="shared" si="165"/>
        <v>0</v>
      </c>
      <c r="AN105">
        <f t="shared" si="166"/>
        <v>0</v>
      </c>
      <c r="AO105">
        <f t="shared" si="167"/>
        <v>0</v>
      </c>
      <c r="AP105">
        <f t="shared" si="168"/>
        <v>0</v>
      </c>
      <c r="AQ105">
        <f t="shared" si="169"/>
        <v>0</v>
      </c>
      <c r="AR105">
        <f t="shared" si="170"/>
        <v>0</v>
      </c>
      <c r="AS105">
        <f t="shared" si="171"/>
        <v>0</v>
      </c>
      <c r="AT105">
        <f t="shared" si="172"/>
        <v>0</v>
      </c>
      <c r="AU105">
        <f t="shared" si="173"/>
        <v>0</v>
      </c>
      <c r="AV105">
        <f t="shared" si="174"/>
        <v>0</v>
      </c>
      <c r="AW105">
        <f t="shared" si="192"/>
        <v>0</v>
      </c>
      <c r="AX105">
        <f t="shared" si="193"/>
        <v>0</v>
      </c>
      <c r="AY105">
        <f t="shared" si="194"/>
        <v>0</v>
      </c>
      <c r="AZ105">
        <f t="shared" si="195"/>
        <v>0</v>
      </c>
      <c r="BA105">
        <f t="shared" si="196"/>
        <v>0</v>
      </c>
      <c r="BB105">
        <f t="shared" si="197"/>
        <v>0</v>
      </c>
      <c r="BC105">
        <f t="shared" si="198"/>
        <v>0</v>
      </c>
      <c r="BD105">
        <f t="shared" si="199"/>
        <v>0</v>
      </c>
      <c r="BE105">
        <f t="shared" si="200"/>
        <v>0</v>
      </c>
      <c r="BF105">
        <f t="shared" si="201"/>
        <v>0</v>
      </c>
      <c r="BG105">
        <f t="shared" si="202"/>
        <v>0</v>
      </c>
      <c r="BH105">
        <f t="shared" si="203"/>
        <v>0</v>
      </c>
      <c r="BI105">
        <f t="shared" si="204"/>
        <v>0</v>
      </c>
      <c r="BJ105">
        <f t="shared" si="205"/>
        <v>0</v>
      </c>
      <c r="BK105">
        <f t="shared" si="206"/>
        <v>0</v>
      </c>
      <c r="BL105">
        <f t="shared" si="183"/>
        <v>0</v>
      </c>
      <c r="BM105">
        <f t="shared" si="151"/>
        <v>0</v>
      </c>
      <c r="BN105">
        <f t="shared" si="151"/>
        <v>0</v>
      </c>
      <c r="BO105">
        <f t="shared" si="151"/>
        <v>0</v>
      </c>
      <c r="BP105" t="str">
        <f t="shared" si="175"/>
        <v/>
      </c>
      <c r="BQ105" t="str">
        <f t="shared" si="176"/>
        <v/>
      </c>
    </row>
    <row r="106" spans="1:69" x14ac:dyDescent="0.25">
      <c r="A106" t="str">
        <f t="shared" si="177"/>
        <v/>
      </c>
      <c r="B106" s="108"/>
      <c r="C106" s="108"/>
      <c r="D106" s="109"/>
      <c r="E106" s="109"/>
      <c r="G106">
        <f t="shared" si="153"/>
        <v>9</v>
      </c>
      <c r="H106">
        <f t="shared" si="154"/>
        <v>9</v>
      </c>
      <c r="I106">
        <f t="shared" si="155"/>
        <v>8</v>
      </c>
      <c r="J106">
        <f t="shared" si="156"/>
        <v>8</v>
      </c>
      <c r="K106">
        <f t="shared" si="157"/>
        <v>0</v>
      </c>
      <c r="L106">
        <f t="shared" si="158"/>
        <v>0</v>
      </c>
      <c r="M106">
        <f t="shared" si="159"/>
        <v>0</v>
      </c>
      <c r="N106">
        <f t="shared" si="160"/>
        <v>0</v>
      </c>
      <c r="O106">
        <f t="shared" si="161"/>
        <v>0</v>
      </c>
      <c r="P106">
        <f t="shared" si="162"/>
        <v>0</v>
      </c>
      <c r="Q106">
        <f t="shared" si="163"/>
        <v>0</v>
      </c>
      <c r="R106">
        <f t="shared" si="184"/>
        <v>0</v>
      </c>
      <c r="S106">
        <f t="shared" si="185"/>
        <v>0</v>
      </c>
      <c r="T106">
        <f t="shared" si="186"/>
        <v>0</v>
      </c>
      <c r="U106">
        <f t="shared" si="187"/>
        <v>0</v>
      </c>
      <c r="V106">
        <f t="shared" si="188"/>
        <v>0</v>
      </c>
      <c r="W106">
        <f t="shared" si="189"/>
        <v>0</v>
      </c>
      <c r="X106">
        <f t="shared" si="190"/>
        <v>0</v>
      </c>
      <c r="Y106">
        <f t="shared" si="191"/>
        <v>0</v>
      </c>
      <c r="Z106">
        <f t="shared" si="178"/>
        <v>0</v>
      </c>
      <c r="AA106">
        <f t="shared" si="179"/>
        <v>0</v>
      </c>
      <c r="AB106">
        <f t="shared" si="181"/>
        <v>0</v>
      </c>
      <c r="AC106">
        <f t="shared" si="182"/>
        <v>0</v>
      </c>
      <c r="AD106">
        <f t="shared" si="128"/>
        <v>0</v>
      </c>
      <c r="AE106">
        <f t="shared" si="128"/>
        <v>0</v>
      </c>
      <c r="AF106">
        <f t="shared" si="128"/>
        <v>0</v>
      </c>
      <c r="AG106">
        <f t="shared" si="128"/>
        <v>0</v>
      </c>
      <c r="AH106">
        <f t="shared" si="128"/>
        <v>0</v>
      </c>
      <c r="AI106">
        <f t="shared" si="128"/>
        <v>0</v>
      </c>
      <c r="AJ106">
        <f t="shared" si="128"/>
        <v>0</v>
      </c>
      <c r="AL106">
        <f t="shared" si="164"/>
        <v>0</v>
      </c>
      <c r="AM106">
        <f t="shared" si="165"/>
        <v>0</v>
      </c>
      <c r="AN106">
        <f t="shared" si="166"/>
        <v>0</v>
      </c>
      <c r="AO106">
        <f t="shared" si="167"/>
        <v>0</v>
      </c>
      <c r="AP106">
        <f t="shared" si="168"/>
        <v>0</v>
      </c>
      <c r="AQ106">
        <f t="shared" si="169"/>
        <v>0</v>
      </c>
      <c r="AR106">
        <f t="shared" si="170"/>
        <v>0</v>
      </c>
      <c r="AS106">
        <f t="shared" si="171"/>
        <v>0</v>
      </c>
      <c r="AT106">
        <f t="shared" si="172"/>
        <v>0</v>
      </c>
      <c r="AU106">
        <f t="shared" si="173"/>
        <v>0</v>
      </c>
      <c r="AV106">
        <f t="shared" si="174"/>
        <v>0</v>
      </c>
      <c r="AW106">
        <f t="shared" si="192"/>
        <v>0</v>
      </c>
      <c r="AX106">
        <f t="shared" si="193"/>
        <v>0</v>
      </c>
      <c r="AY106">
        <f t="shared" si="194"/>
        <v>0</v>
      </c>
      <c r="AZ106">
        <f t="shared" si="195"/>
        <v>0</v>
      </c>
      <c r="BA106">
        <f t="shared" si="196"/>
        <v>0</v>
      </c>
      <c r="BB106">
        <f t="shared" si="197"/>
        <v>0</v>
      </c>
      <c r="BC106">
        <f t="shared" si="198"/>
        <v>0</v>
      </c>
      <c r="BD106">
        <f t="shared" si="199"/>
        <v>0</v>
      </c>
      <c r="BE106">
        <f t="shared" si="200"/>
        <v>0</v>
      </c>
      <c r="BF106">
        <f t="shared" si="201"/>
        <v>0</v>
      </c>
      <c r="BG106">
        <f t="shared" si="202"/>
        <v>0</v>
      </c>
      <c r="BH106">
        <f t="shared" si="203"/>
        <v>0</v>
      </c>
      <c r="BI106">
        <f t="shared" si="204"/>
        <v>0</v>
      </c>
      <c r="BJ106">
        <f t="shared" si="205"/>
        <v>0</v>
      </c>
      <c r="BK106">
        <f t="shared" si="206"/>
        <v>0</v>
      </c>
      <c r="BL106">
        <f t="shared" si="183"/>
        <v>0</v>
      </c>
      <c r="BM106">
        <f t="shared" si="151"/>
        <v>0</v>
      </c>
      <c r="BN106">
        <f t="shared" si="151"/>
        <v>0</v>
      </c>
      <c r="BO106">
        <f t="shared" si="151"/>
        <v>0</v>
      </c>
      <c r="BP106" t="str">
        <f t="shared" si="175"/>
        <v/>
      </c>
      <c r="BQ106" t="str">
        <f t="shared" si="176"/>
        <v/>
      </c>
    </row>
    <row r="107" spans="1:69" x14ac:dyDescent="0.25">
      <c r="A107" t="str">
        <f t="shared" si="177"/>
        <v/>
      </c>
      <c r="B107" s="108"/>
      <c r="C107" s="108"/>
      <c r="D107" s="109"/>
      <c r="E107" s="109"/>
      <c r="G107">
        <f t="shared" si="153"/>
        <v>9</v>
      </c>
      <c r="H107">
        <f t="shared" si="154"/>
        <v>9</v>
      </c>
      <c r="I107">
        <f t="shared" si="155"/>
        <v>8</v>
      </c>
      <c r="J107">
        <f t="shared" si="156"/>
        <v>8</v>
      </c>
      <c r="K107">
        <f t="shared" si="157"/>
        <v>0</v>
      </c>
      <c r="L107">
        <f t="shared" si="158"/>
        <v>0</v>
      </c>
      <c r="M107">
        <f t="shared" si="159"/>
        <v>0</v>
      </c>
      <c r="N107">
        <f t="shared" si="160"/>
        <v>0</v>
      </c>
      <c r="O107">
        <f t="shared" si="161"/>
        <v>0</v>
      </c>
      <c r="P107">
        <f t="shared" si="162"/>
        <v>0</v>
      </c>
      <c r="Q107">
        <f t="shared" si="163"/>
        <v>0</v>
      </c>
      <c r="R107">
        <f t="shared" si="184"/>
        <v>0</v>
      </c>
      <c r="S107">
        <f t="shared" si="185"/>
        <v>0</v>
      </c>
      <c r="T107">
        <f t="shared" si="186"/>
        <v>0</v>
      </c>
      <c r="U107">
        <f t="shared" si="187"/>
        <v>0</v>
      </c>
      <c r="V107">
        <f t="shared" si="188"/>
        <v>0</v>
      </c>
      <c r="W107">
        <f t="shared" si="189"/>
        <v>0</v>
      </c>
      <c r="X107">
        <f t="shared" si="190"/>
        <v>0</v>
      </c>
      <c r="Y107">
        <f t="shared" si="191"/>
        <v>0</v>
      </c>
      <c r="Z107">
        <f t="shared" si="178"/>
        <v>0</v>
      </c>
      <c r="AA107">
        <f t="shared" si="179"/>
        <v>0</v>
      </c>
      <c r="AB107">
        <f t="shared" si="181"/>
        <v>0</v>
      </c>
      <c r="AC107">
        <f t="shared" si="182"/>
        <v>0</v>
      </c>
      <c r="AD107">
        <f t="shared" si="128"/>
        <v>0</v>
      </c>
      <c r="AE107">
        <f t="shared" si="128"/>
        <v>0</v>
      </c>
      <c r="AF107">
        <f t="shared" si="128"/>
        <v>0</v>
      </c>
      <c r="AG107">
        <f t="shared" si="128"/>
        <v>0</v>
      </c>
      <c r="AH107">
        <f t="shared" si="128"/>
        <v>0</v>
      </c>
      <c r="AI107">
        <f t="shared" si="128"/>
        <v>0</v>
      </c>
      <c r="AJ107">
        <f t="shared" ref="AJ107:AJ170" si="207">IF($D107=AJ$6,AJ106+1,AJ106)</f>
        <v>0</v>
      </c>
      <c r="AL107">
        <f t="shared" si="164"/>
        <v>0</v>
      </c>
      <c r="AM107">
        <f t="shared" si="165"/>
        <v>0</v>
      </c>
      <c r="AN107">
        <f t="shared" si="166"/>
        <v>0</v>
      </c>
      <c r="AO107">
        <f t="shared" si="167"/>
        <v>0</v>
      </c>
      <c r="AP107">
        <f t="shared" si="168"/>
        <v>0</v>
      </c>
      <c r="AQ107">
        <f t="shared" si="169"/>
        <v>0</v>
      </c>
      <c r="AR107">
        <f t="shared" si="170"/>
        <v>0</v>
      </c>
      <c r="AS107">
        <f t="shared" si="171"/>
        <v>0</v>
      </c>
      <c r="AT107">
        <f t="shared" si="172"/>
        <v>0</v>
      </c>
      <c r="AU107">
        <f t="shared" si="173"/>
        <v>0</v>
      </c>
      <c r="AV107">
        <f t="shared" si="174"/>
        <v>0</v>
      </c>
      <c r="AW107">
        <f t="shared" si="192"/>
        <v>0</v>
      </c>
      <c r="AX107">
        <f t="shared" si="193"/>
        <v>0</v>
      </c>
      <c r="AY107">
        <f t="shared" si="194"/>
        <v>0</v>
      </c>
      <c r="AZ107">
        <f t="shared" si="195"/>
        <v>0</v>
      </c>
      <c r="BA107">
        <f t="shared" si="196"/>
        <v>0</v>
      </c>
      <c r="BB107">
        <f t="shared" si="197"/>
        <v>0</v>
      </c>
      <c r="BC107">
        <f t="shared" si="198"/>
        <v>0</v>
      </c>
      <c r="BD107">
        <f t="shared" si="199"/>
        <v>0</v>
      </c>
      <c r="BE107">
        <f t="shared" si="200"/>
        <v>0</v>
      </c>
      <c r="BF107">
        <f t="shared" si="201"/>
        <v>0</v>
      </c>
      <c r="BG107">
        <f t="shared" si="202"/>
        <v>0</v>
      </c>
      <c r="BH107">
        <f t="shared" si="203"/>
        <v>0</v>
      </c>
      <c r="BI107">
        <f t="shared" si="204"/>
        <v>0</v>
      </c>
      <c r="BJ107">
        <f t="shared" si="205"/>
        <v>0</v>
      </c>
      <c r="BK107">
        <f t="shared" si="206"/>
        <v>0</v>
      </c>
      <c r="BL107">
        <f t="shared" si="183"/>
        <v>0</v>
      </c>
      <c r="BM107">
        <f t="shared" si="151"/>
        <v>0</v>
      </c>
      <c r="BN107">
        <f t="shared" si="151"/>
        <v>0</v>
      </c>
      <c r="BO107">
        <f t="shared" si="151"/>
        <v>0</v>
      </c>
      <c r="BP107" t="str">
        <f t="shared" si="175"/>
        <v/>
      </c>
      <c r="BQ107" t="str">
        <f t="shared" si="176"/>
        <v/>
      </c>
    </row>
    <row r="108" spans="1:69" x14ac:dyDescent="0.25">
      <c r="A108" t="str">
        <f t="shared" si="177"/>
        <v/>
      </c>
      <c r="B108" s="108"/>
      <c r="C108" s="108"/>
      <c r="D108" s="109"/>
      <c r="E108" s="109"/>
      <c r="G108">
        <f t="shared" si="153"/>
        <v>9</v>
      </c>
      <c r="H108">
        <f t="shared" si="154"/>
        <v>9</v>
      </c>
      <c r="I108">
        <f t="shared" si="155"/>
        <v>8</v>
      </c>
      <c r="J108">
        <f t="shared" si="156"/>
        <v>8</v>
      </c>
      <c r="K108">
        <f t="shared" si="157"/>
        <v>0</v>
      </c>
      <c r="L108">
        <f t="shared" si="158"/>
        <v>0</v>
      </c>
      <c r="M108">
        <f t="shared" si="159"/>
        <v>0</v>
      </c>
      <c r="N108">
        <f t="shared" si="160"/>
        <v>0</v>
      </c>
      <c r="O108">
        <f t="shared" si="161"/>
        <v>0</v>
      </c>
      <c r="P108">
        <f t="shared" si="162"/>
        <v>0</v>
      </c>
      <c r="Q108">
        <f t="shared" si="163"/>
        <v>0</v>
      </c>
      <c r="R108">
        <f t="shared" si="184"/>
        <v>0</v>
      </c>
      <c r="S108">
        <f t="shared" si="185"/>
        <v>0</v>
      </c>
      <c r="T108">
        <f t="shared" si="186"/>
        <v>0</v>
      </c>
      <c r="U108">
        <f t="shared" si="187"/>
        <v>0</v>
      </c>
      <c r="V108">
        <f t="shared" si="188"/>
        <v>0</v>
      </c>
      <c r="W108">
        <f t="shared" si="189"/>
        <v>0</v>
      </c>
      <c r="X108">
        <f t="shared" si="190"/>
        <v>0</v>
      </c>
      <c r="Y108">
        <f t="shared" si="191"/>
        <v>0</v>
      </c>
      <c r="Z108">
        <f t="shared" si="178"/>
        <v>0</v>
      </c>
      <c r="AA108">
        <f t="shared" si="179"/>
        <v>0</v>
      </c>
      <c r="AB108">
        <f t="shared" si="181"/>
        <v>0</v>
      </c>
      <c r="AC108">
        <f t="shared" si="182"/>
        <v>0</v>
      </c>
      <c r="AD108">
        <f t="shared" ref="AD108:AD171" si="208">IF($D108=AD$6,AD107+1,AD107)</f>
        <v>0</v>
      </c>
      <c r="AE108">
        <f t="shared" ref="AE108:AE171" si="209">IF($D108=AE$6,AE107+1,AE107)</f>
        <v>0</v>
      </c>
      <c r="AF108">
        <f t="shared" ref="AF108:AF171" si="210">IF($D108=AF$6,AF107+1,AF107)</f>
        <v>0</v>
      </c>
      <c r="AG108">
        <f t="shared" ref="AG108:AG171" si="211">IF($D108=AG$6,AG107+1,AG107)</f>
        <v>0</v>
      </c>
      <c r="AH108">
        <f t="shared" ref="AH108:AH171" si="212">IF($D108=AH$6,AH107+1,AH107)</f>
        <v>0</v>
      </c>
      <c r="AI108">
        <f t="shared" ref="AI108:AI171" si="213">IF($D108=AI$6,AI107+1,AI107)</f>
        <v>0</v>
      </c>
      <c r="AJ108">
        <f t="shared" si="207"/>
        <v>0</v>
      </c>
      <c r="AL108">
        <f t="shared" si="164"/>
        <v>0</v>
      </c>
      <c r="AM108">
        <f t="shared" si="165"/>
        <v>0</v>
      </c>
      <c r="AN108">
        <f t="shared" si="166"/>
        <v>0</v>
      </c>
      <c r="AO108">
        <f t="shared" si="167"/>
        <v>0</v>
      </c>
      <c r="AP108">
        <f t="shared" si="168"/>
        <v>0</v>
      </c>
      <c r="AQ108">
        <f t="shared" si="169"/>
        <v>0</v>
      </c>
      <c r="AR108">
        <f t="shared" si="170"/>
        <v>0</v>
      </c>
      <c r="AS108">
        <f t="shared" si="171"/>
        <v>0</v>
      </c>
      <c r="AT108">
        <f t="shared" si="172"/>
        <v>0</v>
      </c>
      <c r="AU108">
        <f t="shared" si="173"/>
        <v>0</v>
      </c>
      <c r="AV108">
        <f t="shared" si="174"/>
        <v>0</v>
      </c>
      <c r="AW108">
        <f t="shared" si="192"/>
        <v>0</v>
      </c>
      <c r="AX108">
        <f t="shared" si="193"/>
        <v>0</v>
      </c>
      <c r="AY108">
        <f t="shared" si="194"/>
        <v>0</v>
      </c>
      <c r="AZ108">
        <f t="shared" si="195"/>
        <v>0</v>
      </c>
      <c r="BA108">
        <f t="shared" si="196"/>
        <v>0</v>
      </c>
      <c r="BB108">
        <f t="shared" si="197"/>
        <v>0</v>
      </c>
      <c r="BC108">
        <f t="shared" si="198"/>
        <v>0</v>
      </c>
      <c r="BD108">
        <f t="shared" si="199"/>
        <v>0</v>
      </c>
      <c r="BE108">
        <f t="shared" si="200"/>
        <v>0</v>
      </c>
      <c r="BF108">
        <f t="shared" si="201"/>
        <v>0</v>
      </c>
      <c r="BG108">
        <f t="shared" si="202"/>
        <v>0</v>
      </c>
      <c r="BH108">
        <f t="shared" si="203"/>
        <v>0</v>
      </c>
      <c r="BI108">
        <f t="shared" si="204"/>
        <v>0</v>
      </c>
      <c r="BJ108">
        <f t="shared" si="205"/>
        <v>0</v>
      </c>
      <c r="BK108">
        <f t="shared" si="206"/>
        <v>0</v>
      </c>
      <c r="BL108">
        <f t="shared" si="183"/>
        <v>0</v>
      </c>
      <c r="BM108">
        <f t="shared" si="151"/>
        <v>0</v>
      </c>
      <c r="BN108">
        <f t="shared" si="151"/>
        <v>0</v>
      </c>
      <c r="BO108">
        <f t="shared" si="151"/>
        <v>0</v>
      </c>
      <c r="BP108" t="str">
        <f t="shared" si="175"/>
        <v/>
      </c>
      <c r="BQ108" t="str">
        <f t="shared" si="176"/>
        <v/>
      </c>
    </row>
    <row r="109" spans="1:69" x14ac:dyDescent="0.25">
      <c r="A109" t="str">
        <f t="shared" si="177"/>
        <v/>
      </c>
      <c r="B109" s="108"/>
      <c r="C109" s="108"/>
      <c r="D109" s="109"/>
      <c r="E109" s="109"/>
      <c r="G109">
        <f t="shared" si="153"/>
        <v>9</v>
      </c>
      <c r="H109">
        <f t="shared" si="154"/>
        <v>9</v>
      </c>
      <c r="I109">
        <f t="shared" si="155"/>
        <v>8</v>
      </c>
      <c r="J109">
        <f t="shared" si="156"/>
        <v>8</v>
      </c>
      <c r="K109">
        <f t="shared" si="157"/>
        <v>0</v>
      </c>
      <c r="L109">
        <f t="shared" si="158"/>
        <v>0</v>
      </c>
      <c r="M109">
        <f t="shared" si="159"/>
        <v>0</v>
      </c>
      <c r="N109">
        <f t="shared" si="160"/>
        <v>0</v>
      </c>
      <c r="O109">
        <f t="shared" si="161"/>
        <v>0</v>
      </c>
      <c r="P109">
        <f t="shared" si="162"/>
        <v>0</v>
      </c>
      <c r="Q109">
        <f t="shared" si="163"/>
        <v>0</v>
      </c>
      <c r="R109">
        <f t="shared" si="184"/>
        <v>0</v>
      </c>
      <c r="S109">
        <f t="shared" si="185"/>
        <v>0</v>
      </c>
      <c r="T109">
        <f t="shared" si="186"/>
        <v>0</v>
      </c>
      <c r="U109">
        <f t="shared" si="187"/>
        <v>0</v>
      </c>
      <c r="V109">
        <f t="shared" si="188"/>
        <v>0</v>
      </c>
      <c r="W109">
        <f t="shared" si="189"/>
        <v>0</v>
      </c>
      <c r="X109">
        <f t="shared" si="190"/>
        <v>0</v>
      </c>
      <c r="Y109">
        <f t="shared" si="191"/>
        <v>0</v>
      </c>
      <c r="Z109">
        <f t="shared" si="178"/>
        <v>0</v>
      </c>
      <c r="AA109">
        <f t="shared" si="179"/>
        <v>0</v>
      </c>
      <c r="AB109">
        <f t="shared" si="181"/>
        <v>0</v>
      </c>
      <c r="AC109">
        <f t="shared" si="182"/>
        <v>0</v>
      </c>
      <c r="AD109">
        <f t="shared" si="208"/>
        <v>0</v>
      </c>
      <c r="AE109">
        <f t="shared" si="209"/>
        <v>0</v>
      </c>
      <c r="AF109">
        <f t="shared" si="210"/>
        <v>0</v>
      </c>
      <c r="AG109">
        <f t="shared" si="211"/>
        <v>0</v>
      </c>
      <c r="AH109">
        <f t="shared" si="212"/>
        <v>0</v>
      </c>
      <c r="AI109">
        <f t="shared" si="213"/>
        <v>0</v>
      </c>
      <c r="AJ109">
        <f t="shared" si="207"/>
        <v>0</v>
      </c>
      <c r="AL109">
        <f t="shared" si="164"/>
        <v>0</v>
      </c>
      <c r="AM109">
        <f t="shared" si="165"/>
        <v>0</v>
      </c>
      <c r="AN109">
        <f t="shared" si="166"/>
        <v>0</v>
      </c>
      <c r="AO109">
        <f t="shared" si="167"/>
        <v>0</v>
      </c>
      <c r="AP109">
        <f t="shared" si="168"/>
        <v>0</v>
      </c>
      <c r="AQ109">
        <f t="shared" si="169"/>
        <v>0</v>
      </c>
      <c r="AR109">
        <f t="shared" si="170"/>
        <v>0</v>
      </c>
      <c r="AS109">
        <f t="shared" si="171"/>
        <v>0</v>
      </c>
      <c r="AT109">
        <f t="shared" si="172"/>
        <v>0</v>
      </c>
      <c r="AU109">
        <f t="shared" si="173"/>
        <v>0</v>
      </c>
      <c r="AV109">
        <f t="shared" si="174"/>
        <v>0</v>
      </c>
      <c r="AW109">
        <f t="shared" si="192"/>
        <v>0</v>
      </c>
      <c r="AX109">
        <f t="shared" si="193"/>
        <v>0</v>
      </c>
      <c r="AY109">
        <f t="shared" si="194"/>
        <v>0</v>
      </c>
      <c r="AZ109">
        <f t="shared" si="195"/>
        <v>0</v>
      </c>
      <c r="BA109">
        <f t="shared" si="196"/>
        <v>0</v>
      </c>
      <c r="BB109">
        <f t="shared" si="197"/>
        <v>0</v>
      </c>
      <c r="BC109">
        <f t="shared" si="198"/>
        <v>0</v>
      </c>
      <c r="BD109">
        <f t="shared" si="199"/>
        <v>0</v>
      </c>
      <c r="BE109">
        <f t="shared" si="200"/>
        <v>0</v>
      </c>
      <c r="BF109">
        <f t="shared" si="201"/>
        <v>0</v>
      </c>
      <c r="BG109">
        <f t="shared" si="202"/>
        <v>0</v>
      </c>
      <c r="BH109">
        <f t="shared" si="203"/>
        <v>0</v>
      </c>
      <c r="BI109">
        <f t="shared" si="204"/>
        <v>0</v>
      </c>
      <c r="BJ109">
        <f t="shared" si="205"/>
        <v>0</v>
      </c>
      <c r="BK109">
        <f t="shared" si="206"/>
        <v>0</v>
      </c>
      <c r="BL109">
        <f t="shared" si="183"/>
        <v>0</v>
      </c>
      <c r="BM109">
        <f t="shared" si="151"/>
        <v>0</v>
      </c>
      <c r="BN109">
        <f t="shared" si="151"/>
        <v>0</v>
      </c>
      <c r="BO109">
        <f t="shared" si="151"/>
        <v>0</v>
      </c>
      <c r="BP109" t="str">
        <f t="shared" si="175"/>
        <v/>
      </c>
      <c r="BQ109" t="str">
        <f t="shared" si="176"/>
        <v/>
      </c>
    </row>
    <row r="110" spans="1:69" x14ac:dyDescent="0.25">
      <c r="A110" t="str">
        <f t="shared" si="177"/>
        <v/>
      </c>
      <c r="B110" s="108"/>
      <c r="C110" s="108"/>
      <c r="D110" s="109"/>
      <c r="E110" s="109"/>
      <c r="G110">
        <f t="shared" si="153"/>
        <v>9</v>
      </c>
      <c r="H110">
        <f t="shared" si="154"/>
        <v>9</v>
      </c>
      <c r="I110">
        <f t="shared" si="155"/>
        <v>8</v>
      </c>
      <c r="J110">
        <f t="shared" si="156"/>
        <v>8</v>
      </c>
      <c r="K110">
        <f t="shared" si="157"/>
        <v>0</v>
      </c>
      <c r="L110">
        <f t="shared" si="158"/>
        <v>0</v>
      </c>
      <c r="M110">
        <f t="shared" si="159"/>
        <v>0</v>
      </c>
      <c r="N110">
        <f t="shared" si="160"/>
        <v>0</v>
      </c>
      <c r="O110">
        <f t="shared" si="161"/>
        <v>0</v>
      </c>
      <c r="P110">
        <f t="shared" si="162"/>
        <v>0</v>
      </c>
      <c r="Q110">
        <f t="shared" si="163"/>
        <v>0</v>
      </c>
      <c r="R110">
        <f t="shared" si="184"/>
        <v>0</v>
      </c>
      <c r="S110">
        <f t="shared" si="185"/>
        <v>0</v>
      </c>
      <c r="T110">
        <f t="shared" si="186"/>
        <v>0</v>
      </c>
      <c r="U110">
        <f t="shared" si="187"/>
        <v>0</v>
      </c>
      <c r="V110">
        <f t="shared" si="188"/>
        <v>0</v>
      </c>
      <c r="W110">
        <f t="shared" si="189"/>
        <v>0</v>
      </c>
      <c r="X110">
        <f t="shared" si="190"/>
        <v>0</v>
      </c>
      <c r="Y110">
        <f t="shared" si="191"/>
        <v>0</v>
      </c>
      <c r="Z110">
        <f t="shared" si="178"/>
        <v>0</v>
      </c>
      <c r="AA110">
        <f t="shared" si="179"/>
        <v>0</v>
      </c>
      <c r="AB110">
        <f t="shared" si="181"/>
        <v>0</v>
      </c>
      <c r="AC110">
        <f t="shared" si="182"/>
        <v>0</v>
      </c>
      <c r="AD110">
        <f t="shared" si="208"/>
        <v>0</v>
      </c>
      <c r="AE110">
        <f t="shared" si="209"/>
        <v>0</v>
      </c>
      <c r="AF110">
        <f t="shared" si="210"/>
        <v>0</v>
      </c>
      <c r="AG110">
        <f t="shared" si="211"/>
        <v>0</v>
      </c>
      <c r="AH110">
        <f t="shared" si="212"/>
        <v>0</v>
      </c>
      <c r="AI110">
        <f t="shared" si="213"/>
        <v>0</v>
      </c>
      <c r="AJ110">
        <f t="shared" si="207"/>
        <v>0</v>
      </c>
      <c r="AL110">
        <f t="shared" si="164"/>
        <v>0</v>
      </c>
      <c r="AM110">
        <f t="shared" si="165"/>
        <v>0</v>
      </c>
      <c r="AN110">
        <f t="shared" si="166"/>
        <v>0</v>
      </c>
      <c r="AO110">
        <f t="shared" si="167"/>
        <v>0</v>
      </c>
      <c r="AP110">
        <f t="shared" si="168"/>
        <v>0</v>
      </c>
      <c r="AQ110">
        <f t="shared" si="169"/>
        <v>0</v>
      </c>
      <c r="AR110">
        <f t="shared" si="170"/>
        <v>0</v>
      </c>
      <c r="AS110">
        <f t="shared" si="171"/>
        <v>0</v>
      </c>
      <c r="AT110">
        <f t="shared" si="172"/>
        <v>0</v>
      </c>
      <c r="AU110">
        <f t="shared" si="173"/>
        <v>0</v>
      </c>
      <c r="AV110">
        <f t="shared" si="174"/>
        <v>0</v>
      </c>
      <c r="AW110">
        <f t="shared" si="192"/>
        <v>0</v>
      </c>
      <c r="AX110">
        <f t="shared" si="193"/>
        <v>0</v>
      </c>
      <c r="AY110">
        <f t="shared" si="194"/>
        <v>0</v>
      </c>
      <c r="AZ110">
        <f t="shared" si="195"/>
        <v>0</v>
      </c>
      <c r="BA110">
        <f t="shared" si="196"/>
        <v>0</v>
      </c>
      <c r="BB110">
        <f t="shared" si="197"/>
        <v>0</v>
      </c>
      <c r="BC110">
        <f t="shared" si="198"/>
        <v>0</v>
      </c>
      <c r="BD110">
        <f t="shared" si="199"/>
        <v>0</v>
      </c>
      <c r="BE110">
        <f t="shared" si="200"/>
        <v>0</v>
      </c>
      <c r="BF110">
        <f t="shared" si="201"/>
        <v>0</v>
      </c>
      <c r="BG110">
        <f t="shared" si="202"/>
        <v>0</v>
      </c>
      <c r="BH110">
        <f t="shared" si="203"/>
        <v>0</v>
      </c>
      <c r="BI110">
        <f t="shared" si="204"/>
        <v>0</v>
      </c>
      <c r="BJ110">
        <f t="shared" si="205"/>
        <v>0</v>
      </c>
      <c r="BK110">
        <f t="shared" si="206"/>
        <v>0</v>
      </c>
      <c r="BL110">
        <f t="shared" si="183"/>
        <v>0</v>
      </c>
      <c r="BM110">
        <f t="shared" si="151"/>
        <v>0</v>
      </c>
      <c r="BN110">
        <f t="shared" si="151"/>
        <v>0</v>
      </c>
      <c r="BO110">
        <f t="shared" si="151"/>
        <v>0</v>
      </c>
      <c r="BP110" t="str">
        <f t="shared" si="175"/>
        <v/>
      </c>
      <c r="BQ110" t="str">
        <f t="shared" si="176"/>
        <v/>
      </c>
    </row>
    <row r="111" spans="1:69" x14ac:dyDescent="0.25">
      <c r="A111" t="str">
        <f t="shared" si="177"/>
        <v/>
      </c>
      <c r="B111" s="108"/>
      <c r="C111" s="108"/>
      <c r="D111" s="109"/>
      <c r="E111" s="109"/>
      <c r="G111">
        <f t="shared" si="153"/>
        <v>9</v>
      </c>
      <c r="H111">
        <f t="shared" si="154"/>
        <v>9</v>
      </c>
      <c r="I111">
        <f t="shared" si="155"/>
        <v>8</v>
      </c>
      <c r="J111">
        <f t="shared" si="156"/>
        <v>8</v>
      </c>
      <c r="K111">
        <f t="shared" si="157"/>
        <v>0</v>
      </c>
      <c r="L111">
        <f t="shared" si="158"/>
        <v>0</v>
      </c>
      <c r="M111">
        <f t="shared" si="159"/>
        <v>0</v>
      </c>
      <c r="N111">
        <f t="shared" si="160"/>
        <v>0</v>
      </c>
      <c r="O111">
        <f t="shared" si="161"/>
        <v>0</v>
      </c>
      <c r="P111">
        <f t="shared" si="162"/>
        <v>0</v>
      </c>
      <c r="Q111">
        <f t="shared" si="163"/>
        <v>0</v>
      </c>
      <c r="R111">
        <f t="shared" si="184"/>
        <v>0</v>
      </c>
      <c r="S111">
        <f t="shared" si="185"/>
        <v>0</v>
      </c>
      <c r="T111">
        <f t="shared" si="186"/>
        <v>0</v>
      </c>
      <c r="U111">
        <f t="shared" si="187"/>
        <v>0</v>
      </c>
      <c r="V111">
        <f t="shared" si="188"/>
        <v>0</v>
      </c>
      <c r="W111">
        <f t="shared" si="189"/>
        <v>0</v>
      </c>
      <c r="X111">
        <f t="shared" si="190"/>
        <v>0</v>
      </c>
      <c r="Y111">
        <f t="shared" si="191"/>
        <v>0</v>
      </c>
      <c r="Z111">
        <f t="shared" si="178"/>
        <v>0</v>
      </c>
      <c r="AA111">
        <f t="shared" si="179"/>
        <v>0</v>
      </c>
      <c r="AB111">
        <f t="shared" si="181"/>
        <v>0</v>
      </c>
      <c r="AC111">
        <f t="shared" si="182"/>
        <v>0</v>
      </c>
      <c r="AD111">
        <f t="shared" si="208"/>
        <v>0</v>
      </c>
      <c r="AE111">
        <f t="shared" si="209"/>
        <v>0</v>
      </c>
      <c r="AF111">
        <f t="shared" si="210"/>
        <v>0</v>
      </c>
      <c r="AG111">
        <f t="shared" si="211"/>
        <v>0</v>
      </c>
      <c r="AH111">
        <f t="shared" si="212"/>
        <v>0</v>
      </c>
      <c r="AI111">
        <f t="shared" si="213"/>
        <v>0</v>
      </c>
      <c r="AJ111">
        <f t="shared" si="207"/>
        <v>0</v>
      </c>
      <c r="AL111">
        <f t="shared" si="164"/>
        <v>0</v>
      </c>
      <c r="AM111">
        <f t="shared" si="165"/>
        <v>0</v>
      </c>
      <c r="AN111">
        <f t="shared" si="166"/>
        <v>0</v>
      </c>
      <c r="AO111">
        <f t="shared" si="167"/>
        <v>0</v>
      </c>
      <c r="AP111">
        <f t="shared" si="168"/>
        <v>0</v>
      </c>
      <c r="AQ111">
        <f t="shared" si="169"/>
        <v>0</v>
      </c>
      <c r="AR111">
        <f t="shared" si="170"/>
        <v>0</v>
      </c>
      <c r="AS111">
        <f t="shared" si="171"/>
        <v>0</v>
      </c>
      <c r="AT111">
        <f t="shared" si="172"/>
        <v>0</v>
      </c>
      <c r="AU111">
        <f t="shared" si="173"/>
        <v>0</v>
      </c>
      <c r="AV111">
        <f t="shared" si="174"/>
        <v>0</v>
      </c>
      <c r="AW111">
        <f t="shared" si="192"/>
        <v>0</v>
      </c>
      <c r="AX111">
        <f t="shared" si="193"/>
        <v>0</v>
      </c>
      <c r="AY111">
        <f t="shared" si="194"/>
        <v>0</v>
      </c>
      <c r="AZ111">
        <f t="shared" si="195"/>
        <v>0</v>
      </c>
      <c r="BA111">
        <f t="shared" si="196"/>
        <v>0</v>
      </c>
      <c r="BB111">
        <f t="shared" si="197"/>
        <v>0</v>
      </c>
      <c r="BC111">
        <f t="shared" si="198"/>
        <v>0</v>
      </c>
      <c r="BD111">
        <f t="shared" si="199"/>
        <v>0</v>
      </c>
      <c r="BE111">
        <f t="shared" si="200"/>
        <v>0</v>
      </c>
      <c r="BF111">
        <f t="shared" si="201"/>
        <v>0</v>
      </c>
      <c r="BG111">
        <f t="shared" si="202"/>
        <v>0</v>
      </c>
      <c r="BH111">
        <f t="shared" si="203"/>
        <v>0</v>
      </c>
      <c r="BI111">
        <f t="shared" si="204"/>
        <v>0</v>
      </c>
      <c r="BJ111">
        <f t="shared" si="205"/>
        <v>0</v>
      </c>
      <c r="BK111">
        <f t="shared" si="206"/>
        <v>0</v>
      </c>
      <c r="BL111">
        <f t="shared" si="183"/>
        <v>0</v>
      </c>
      <c r="BM111">
        <f t="shared" si="151"/>
        <v>0</v>
      </c>
      <c r="BN111">
        <f t="shared" si="151"/>
        <v>0</v>
      </c>
      <c r="BO111">
        <f t="shared" si="151"/>
        <v>0</v>
      </c>
      <c r="BP111" t="str">
        <f t="shared" si="175"/>
        <v/>
      </c>
      <c r="BQ111" t="str">
        <f t="shared" si="176"/>
        <v/>
      </c>
    </row>
    <row r="112" spans="1:69" x14ac:dyDescent="0.25">
      <c r="A112" t="str">
        <f t="shared" si="177"/>
        <v/>
      </c>
      <c r="B112" s="108"/>
      <c r="C112" s="108"/>
      <c r="D112" s="109"/>
      <c r="E112" s="109"/>
      <c r="G112">
        <f t="shared" si="153"/>
        <v>9</v>
      </c>
      <c r="H112">
        <f t="shared" si="154"/>
        <v>9</v>
      </c>
      <c r="I112">
        <f t="shared" si="155"/>
        <v>8</v>
      </c>
      <c r="J112">
        <f t="shared" si="156"/>
        <v>8</v>
      </c>
      <c r="K112">
        <f t="shared" si="157"/>
        <v>0</v>
      </c>
      <c r="L112">
        <f t="shared" si="158"/>
        <v>0</v>
      </c>
      <c r="M112">
        <f t="shared" si="159"/>
        <v>0</v>
      </c>
      <c r="N112">
        <f t="shared" si="160"/>
        <v>0</v>
      </c>
      <c r="O112">
        <f t="shared" si="161"/>
        <v>0</v>
      </c>
      <c r="P112">
        <f t="shared" si="162"/>
        <v>0</v>
      </c>
      <c r="Q112">
        <f t="shared" si="163"/>
        <v>0</v>
      </c>
      <c r="R112">
        <f t="shared" si="184"/>
        <v>0</v>
      </c>
      <c r="S112">
        <f t="shared" si="185"/>
        <v>0</v>
      </c>
      <c r="T112">
        <f t="shared" si="186"/>
        <v>0</v>
      </c>
      <c r="U112">
        <f t="shared" si="187"/>
        <v>0</v>
      </c>
      <c r="V112">
        <f t="shared" si="188"/>
        <v>0</v>
      </c>
      <c r="W112">
        <f t="shared" si="189"/>
        <v>0</v>
      </c>
      <c r="X112">
        <f t="shared" si="190"/>
        <v>0</v>
      </c>
      <c r="Y112">
        <f t="shared" si="191"/>
        <v>0</v>
      </c>
      <c r="Z112">
        <f t="shared" si="178"/>
        <v>0</v>
      </c>
      <c r="AA112">
        <f t="shared" si="179"/>
        <v>0</v>
      </c>
      <c r="AB112">
        <f t="shared" si="181"/>
        <v>0</v>
      </c>
      <c r="AC112">
        <f t="shared" si="182"/>
        <v>0</v>
      </c>
      <c r="AD112">
        <f t="shared" si="208"/>
        <v>0</v>
      </c>
      <c r="AE112">
        <f t="shared" si="209"/>
        <v>0</v>
      </c>
      <c r="AF112">
        <f t="shared" si="210"/>
        <v>0</v>
      </c>
      <c r="AG112">
        <f t="shared" si="211"/>
        <v>0</v>
      </c>
      <c r="AH112">
        <f t="shared" si="212"/>
        <v>0</v>
      </c>
      <c r="AI112">
        <f t="shared" si="213"/>
        <v>0</v>
      </c>
      <c r="AJ112">
        <f t="shared" si="207"/>
        <v>0</v>
      </c>
      <c r="AL112">
        <f t="shared" si="164"/>
        <v>0</v>
      </c>
      <c r="AM112">
        <f t="shared" si="165"/>
        <v>0</v>
      </c>
      <c r="AN112">
        <f t="shared" si="166"/>
        <v>0</v>
      </c>
      <c r="AO112">
        <f t="shared" si="167"/>
        <v>0</v>
      </c>
      <c r="AP112">
        <f t="shared" si="168"/>
        <v>0</v>
      </c>
      <c r="AQ112">
        <f t="shared" si="169"/>
        <v>0</v>
      </c>
      <c r="AR112">
        <f t="shared" si="170"/>
        <v>0</v>
      </c>
      <c r="AS112">
        <f t="shared" si="171"/>
        <v>0</v>
      </c>
      <c r="AT112">
        <f t="shared" si="172"/>
        <v>0</v>
      </c>
      <c r="AU112">
        <f t="shared" si="173"/>
        <v>0</v>
      </c>
      <c r="AV112">
        <f t="shared" si="174"/>
        <v>0</v>
      </c>
      <c r="AW112">
        <f t="shared" si="192"/>
        <v>0</v>
      </c>
      <c r="AX112">
        <f t="shared" si="193"/>
        <v>0</v>
      </c>
      <c r="AY112">
        <f t="shared" si="194"/>
        <v>0</v>
      </c>
      <c r="AZ112">
        <f t="shared" si="195"/>
        <v>0</v>
      </c>
      <c r="BA112">
        <f t="shared" si="196"/>
        <v>0</v>
      </c>
      <c r="BB112">
        <f t="shared" si="197"/>
        <v>0</v>
      </c>
      <c r="BC112">
        <f t="shared" si="198"/>
        <v>0</v>
      </c>
      <c r="BD112">
        <f t="shared" si="199"/>
        <v>0</v>
      </c>
      <c r="BE112">
        <f t="shared" si="200"/>
        <v>0</v>
      </c>
      <c r="BF112">
        <f t="shared" si="201"/>
        <v>0</v>
      </c>
      <c r="BG112">
        <f t="shared" si="202"/>
        <v>0</v>
      </c>
      <c r="BH112">
        <f t="shared" si="203"/>
        <v>0</v>
      </c>
      <c r="BI112">
        <f t="shared" si="204"/>
        <v>0</v>
      </c>
      <c r="BJ112">
        <f t="shared" si="205"/>
        <v>0</v>
      </c>
      <c r="BK112">
        <f t="shared" si="206"/>
        <v>0</v>
      </c>
      <c r="BL112">
        <f t="shared" si="183"/>
        <v>0</v>
      </c>
      <c r="BM112">
        <f t="shared" si="151"/>
        <v>0</v>
      </c>
      <c r="BN112">
        <f t="shared" si="151"/>
        <v>0</v>
      </c>
      <c r="BO112">
        <f t="shared" si="151"/>
        <v>0</v>
      </c>
      <c r="BP112" t="str">
        <f t="shared" si="175"/>
        <v/>
      </c>
      <c r="BQ112" t="str">
        <f t="shared" si="176"/>
        <v/>
      </c>
    </row>
    <row r="113" spans="1:69" x14ac:dyDescent="0.25">
      <c r="A113" t="str">
        <f t="shared" si="177"/>
        <v/>
      </c>
      <c r="B113" s="108"/>
      <c r="C113" s="108"/>
      <c r="D113" s="109"/>
      <c r="E113" s="109"/>
      <c r="G113">
        <f t="shared" si="153"/>
        <v>9</v>
      </c>
      <c r="H113">
        <f t="shared" si="154"/>
        <v>9</v>
      </c>
      <c r="I113">
        <f t="shared" si="155"/>
        <v>8</v>
      </c>
      <c r="J113">
        <f t="shared" si="156"/>
        <v>8</v>
      </c>
      <c r="K113">
        <f t="shared" si="157"/>
        <v>0</v>
      </c>
      <c r="L113">
        <f t="shared" si="158"/>
        <v>0</v>
      </c>
      <c r="M113">
        <f t="shared" si="159"/>
        <v>0</v>
      </c>
      <c r="N113">
        <f t="shared" si="160"/>
        <v>0</v>
      </c>
      <c r="O113">
        <f t="shared" si="161"/>
        <v>0</v>
      </c>
      <c r="P113">
        <f t="shared" si="162"/>
        <v>0</v>
      </c>
      <c r="Q113">
        <f t="shared" si="163"/>
        <v>0</v>
      </c>
      <c r="R113">
        <f t="shared" si="184"/>
        <v>0</v>
      </c>
      <c r="S113">
        <f t="shared" si="185"/>
        <v>0</v>
      </c>
      <c r="T113">
        <f t="shared" si="186"/>
        <v>0</v>
      </c>
      <c r="U113">
        <f t="shared" si="187"/>
        <v>0</v>
      </c>
      <c r="V113">
        <f t="shared" si="188"/>
        <v>0</v>
      </c>
      <c r="W113">
        <f t="shared" si="189"/>
        <v>0</v>
      </c>
      <c r="X113">
        <f t="shared" si="190"/>
        <v>0</v>
      </c>
      <c r="Y113">
        <f t="shared" si="191"/>
        <v>0</v>
      </c>
      <c r="Z113">
        <f t="shared" si="178"/>
        <v>0</v>
      </c>
      <c r="AA113">
        <f t="shared" si="179"/>
        <v>0</v>
      </c>
      <c r="AB113">
        <f t="shared" si="181"/>
        <v>0</v>
      </c>
      <c r="AC113">
        <f t="shared" si="182"/>
        <v>0</v>
      </c>
      <c r="AD113">
        <f t="shared" si="208"/>
        <v>0</v>
      </c>
      <c r="AE113">
        <f t="shared" si="209"/>
        <v>0</v>
      </c>
      <c r="AF113">
        <f t="shared" si="210"/>
        <v>0</v>
      </c>
      <c r="AG113">
        <f t="shared" si="211"/>
        <v>0</v>
      </c>
      <c r="AH113">
        <f t="shared" si="212"/>
        <v>0</v>
      </c>
      <c r="AI113">
        <f t="shared" si="213"/>
        <v>0</v>
      </c>
      <c r="AJ113">
        <f t="shared" si="207"/>
        <v>0</v>
      </c>
      <c r="AL113">
        <f t="shared" si="164"/>
        <v>0</v>
      </c>
      <c r="AM113">
        <f t="shared" si="165"/>
        <v>0</v>
      </c>
      <c r="AN113">
        <f t="shared" si="166"/>
        <v>0</v>
      </c>
      <c r="AO113">
        <f t="shared" si="167"/>
        <v>0</v>
      </c>
      <c r="AP113">
        <f t="shared" si="168"/>
        <v>0</v>
      </c>
      <c r="AQ113">
        <f t="shared" si="169"/>
        <v>0</v>
      </c>
      <c r="AR113">
        <f t="shared" si="170"/>
        <v>0</v>
      </c>
      <c r="AS113">
        <f t="shared" si="171"/>
        <v>0</v>
      </c>
      <c r="AT113">
        <f t="shared" si="172"/>
        <v>0</v>
      </c>
      <c r="AU113">
        <f t="shared" si="173"/>
        <v>0</v>
      </c>
      <c r="AV113">
        <f t="shared" si="174"/>
        <v>0</v>
      </c>
      <c r="AW113">
        <f t="shared" si="192"/>
        <v>0</v>
      </c>
      <c r="AX113">
        <f t="shared" si="193"/>
        <v>0</v>
      </c>
      <c r="AY113">
        <f t="shared" si="194"/>
        <v>0</v>
      </c>
      <c r="AZ113">
        <f t="shared" si="195"/>
        <v>0</v>
      </c>
      <c r="BA113">
        <f t="shared" si="196"/>
        <v>0</v>
      </c>
      <c r="BB113">
        <f t="shared" si="197"/>
        <v>0</v>
      </c>
      <c r="BC113">
        <f t="shared" si="198"/>
        <v>0</v>
      </c>
      <c r="BD113">
        <f t="shared" si="199"/>
        <v>0</v>
      </c>
      <c r="BE113">
        <f t="shared" si="200"/>
        <v>0</v>
      </c>
      <c r="BF113">
        <f t="shared" si="201"/>
        <v>0</v>
      </c>
      <c r="BG113">
        <f t="shared" si="202"/>
        <v>0</v>
      </c>
      <c r="BH113">
        <f t="shared" si="203"/>
        <v>0</v>
      </c>
      <c r="BI113">
        <f t="shared" si="204"/>
        <v>0</v>
      </c>
      <c r="BJ113">
        <f t="shared" si="205"/>
        <v>0</v>
      </c>
      <c r="BK113">
        <f t="shared" si="206"/>
        <v>0</v>
      </c>
      <c r="BL113">
        <f t="shared" si="183"/>
        <v>0</v>
      </c>
      <c r="BM113">
        <f t="shared" si="151"/>
        <v>0</v>
      </c>
      <c r="BN113">
        <f t="shared" si="151"/>
        <v>0</v>
      </c>
      <c r="BO113">
        <f t="shared" si="151"/>
        <v>0</v>
      </c>
      <c r="BP113" t="str">
        <f t="shared" si="175"/>
        <v/>
      </c>
      <c r="BQ113" t="str">
        <f t="shared" si="176"/>
        <v/>
      </c>
    </row>
    <row r="114" spans="1:69" x14ac:dyDescent="0.25">
      <c r="A114" t="str">
        <f t="shared" si="177"/>
        <v/>
      </c>
      <c r="B114" s="108"/>
      <c r="C114" s="108"/>
      <c r="D114" s="109"/>
      <c r="E114" s="109"/>
      <c r="G114">
        <f t="shared" si="153"/>
        <v>9</v>
      </c>
      <c r="H114">
        <f t="shared" si="154"/>
        <v>9</v>
      </c>
      <c r="I114">
        <f t="shared" si="155"/>
        <v>8</v>
      </c>
      <c r="J114">
        <f t="shared" si="156"/>
        <v>8</v>
      </c>
      <c r="K114">
        <f t="shared" si="157"/>
        <v>0</v>
      </c>
      <c r="L114">
        <f t="shared" si="158"/>
        <v>0</v>
      </c>
      <c r="M114">
        <f t="shared" si="159"/>
        <v>0</v>
      </c>
      <c r="N114">
        <f t="shared" si="160"/>
        <v>0</v>
      </c>
      <c r="O114">
        <f t="shared" si="161"/>
        <v>0</v>
      </c>
      <c r="P114">
        <f t="shared" si="162"/>
        <v>0</v>
      </c>
      <c r="Q114">
        <f t="shared" si="163"/>
        <v>0</v>
      </c>
      <c r="R114">
        <f t="shared" si="184"/>
        <v>0</v>
      </c>
      <c r="S114">
        <f t="shared" si="185"/>
        <v>0</v>
      </c>
      <c r="T114">
        <f t="shared" si="186"/>
        <v>0</v>
      </c>
      <c r="U114">
        <f t="shared" si="187"/>
        <v>0</v>
      </c>
      <c r="V114">
        <f t="shared" si="188"/>
        <v>0</v>
      </c>
      <c r="W114">
        <f t="shared" si="189"/>
        <v>0</v>
      </c>
      <c r="X114">
        <f t="shared" si="190"/>
        <v>0</v>
      </c>
      <c r="Y114">
        <f t="shared" si="191"/>
        <v>0</v>
      </c>
      <c r="Z114">
        <f t="shared" si="178"/>
        <v>0</v>
      </c>
      <c r="AA114">
        <f t="shared" si="179"/>
        <v>0</v>
      </c>
      <c r="AB114">
        <f t="shared" si="181"/>
        <v>0</v>
      </c>
      <c r="AC114">
        <f t="shared" si="182"/>
        <v>0</v>
      </c>
      <c r="AD114">
        <f t="shared" si="208"/>
        <v>0</v>
      </c>
      <c r="AE114">
        <f t="shared" si="209"/>
        <v>0</v>
      </c>
      <c r="AF114">
        <f t="shared" si="210"/>
        <v>0</v>
      </c>
      <c r="AG114">
        <f t="shared" si="211"/>
        <v>0</v>
      </c>
      <c r="AH114">
        <f t="shared" si="212"/>
        <v>0</v>
      </c>
      <c r="AI114">
        <f t="shared" si="213"/>
        <v>0</v>
      </c>
      <c r="AJ114">
        <f t="shared" si="207"/>
        <v>0</v>
      </c>
      <c r="AL114">
        <f t="shared" si="164"/>
        <v>0</v>
      </c>
      <c r="AM114">
        <f t="shared" si="165"/>
        <v>0</v>
      </c>
      <c r="AN114">
        <f t="shared" si="166"/>
        <v>0</v>
      </c>
      <c r="AO114">
        <f t="shared" si="167"/>
        <v>0</v>
      </c>
      <c r="AP114">
        <f t="shared" si="168"/>
        <v>0</v>
      </c>
      <c r="AQ114">
        <f t="shared" si="169"/>
        <v>0</v>
      </c>
      <c r="AR114">
        <f t="shared" si="170"/>
        <v>0</v>
      </c>
      <c r="AS114">
        <f t="shared" si="171"/>
        <v>0</v>
      </c>
      <c r="AT114">
        <f t="shared" si="172"/>
        <v>0</v>
      </c>
      <c r="AU114">
        <f t="shared" si="173"/>
        <v>0</v>
      </c>
      <c r="AV114">
        <f t="shared" si="174"/>
        <v>0</v>
      </c>
      <c r="AW114">
        <f t="shared" si="192"/>
        <v>0</v>
      </c>
      <c r="AX114">
        <f t="shared" si="193"/>
        <v>0</v>
      </c>
      <c r="AY114">
        <f t="shared" si="194"/>
        <v>0</v>
      </c>
      <c r="AZ114">
        <f t="shared" si="195"/>
        <v>0</v>
      </c>
      <c r="BA114">
        <f t="shared" si="196"/>
        <v>0</v>
      </c>
      <c r="BB114">
        <f t="shared" si="197"/>
        <v>0</v>
      </c>
      <c r="BC114">
        <f t="shared" si="198"/>
        <v>0</v>
      </c>
      <c r="BD114">
        <f t="shared" si="199"/>
        <v>0</v>
      </c>
      <c r="BE114">
        <f t="shared" si="200"/>
        <v>0</v>
      </c>
      <c r="BF114">
        <f t="shared" si="201"/>
        <v>0</v>
      </c>
      <c r="BG114">
        <f t="shared" si="202"/>
        <v>0</v>
      </c>
      <c r="BH114">
        <f t="shared" si="203"/>
        <v>0</v>
      </c>
      <c r="BI114">
        <f t="shared" si="204"/>
        <v>0</v>
      </c>
      <c r="BJ114">
        <f t="shared" si="205"/>
        <v>0</v>
      </c>
      <c r="BK114">
        <f t="shared" si="206"/>
        <v>0</v>
      </c>
      <c r="BL114">
        <f t="shared" si="183"/>
        <v>0</v>
      </c>
      <c r="BM114">
        <f t="shared" si="151"/>
        <v>0</v>
      </c>
      <c r="BN114">
        <f t="shared" si="151"/>
        <v>0</v>
      </c>
      <c r="BO114">
        <f t="shared" si="151"/>
        <v>0</v>
      </c>
      <c r="BP114" t="str">
        <f t="shared" si="175"/>
        <v/>
      </c>
      <c r="BQ114" t="str">
        <f t="shared" si="176"/>
        <v/>
      </c>
    </row>
    <row r="115" spans="1:69" x14ac:dyDescent="0.25">
      <c r="A115" t="str">
        <f t="shared" si="177"/>
        <v/>
      </c>
      <c r="B115" s="108"/>
      <c r="C115" s="108"/>
      <c r="D115" s="109"/>
      <c r="E115" s="109"/>
      <c r="G115">
        <f t="shared" si="153"/>
        <v>9</v>
      </c>
      <c r="H115">
        <f t="shared" si="154"/>
        <v>9</v>
      </c>
      <c r="I115">
        <f t="shared" si="155"/>
        <v>8</v>
      </c>
      <c r="J115">
        <f t="shared" si="156"/>
        <v>8</v>
      </c>
      <c r="K115">
        <f t="shared" si="157"/>
        <v>0</v>
      </c>
      <c r="L115">
        <f t="shared" si="158"/>
        <v>0</v>
      </c>
      <c r="M115">
        <f t="shared" si="159"/>
        <v>0</v>
      </c>
      <c r="N115">
        <f t="shared" si="160"/>
        <v>0</v>
      </c>
      <c r="O115">
        <f t="shared" si="161"/>
        <v>0</v>
      </c>
      <c r="P115">
        <f t="shared" si="162"/>
        <v>0</v>
      </c>
      <c r="Q115">
        <f t="shared" si="163"/>
        <v>0</v>
      </c>
      <c r="R115">
        <f t="shared" si="184"/>
        <v>0</v>
      </c>
      <c r="S115">
        <f t="shared" si="185"/>
        <v>0</v>
      </c>
      <c r="T115">
        <f t="shared" si="186"/>
        <v>0</v>
      </c>
      <c r="U115">
        <f t="shared" si="187"/>
        <v>0</v>
      </c>
      <c r="V115">
        <f t="shared" si="188"/>
        <v>0</v>
      </c>
      <c r="W115">
        <f t="shared" si="189"/>
        <v>0</v>
      </c>
      <c r="X115">
        <f t="shared" si="190"/>
        <v>0</v>
      </c>
      <c r="Y115">
        <f t="shared" si="191"/>
        <v>0</v>
      </c>
      <c r="Z115">
        <f t="shared" si="178"/>
        <v>0</v>
      </c>
      <c r="AA115">
        <f t="shared" si="179"/>
        <v>0</v>
      </c>
      <c r="AB115">
        <f t="shared" si="181"/>
        <v>0</v>
      </c>
      <c r="AC115">
        <f t="shared" si="182"/>
        <v>0</v>
      </c>
      <c r="AD115">
        <f t="shared" si="208"/>
        <v>0</v>
      </c>
      <c r="AE115">
        <f t="shared" si="209"/>
        <v>0</v>
      </c>
      <c r="AF115">
        <f t="shared" si="210"/>
        <v>0</v>
      </c>
      <c r="AG115">
        <f t="shared" si="211"/>
        <v>0</v>
      </c>
      <c r="AH115">
        <f t="shared" si="212"/>
        <v>0</v>
      </c>
      <c r="AI115">
        <f t="shared" si="213"/>
        <v>0</v>
      </c>
      <c r="AJ115">
        <f t="shared" si="207"/>
        <v>0</v>
      </c>
      <c r="AL115">
        <f t="shared" si="164"/>
        <v>0</v>
      </c>
      <c r="AM115">
        <f t="shared" si="165"/>
        <v>0</v>
      </c>
      <c r="AN115">
        <f t="shared" si="166"/>
        <v>0</v>
      </c>
      <c r="AO115">
        <f t="shared" si="167"/>
        <v>0</v>
      </c>
      <c r="AP115">
        <f t="shared" si="168"/>
        <v>0</v>
      </c>
      <c r="AQ115">
        <f t="shared" si="169"/>
        <v>0</v>
      </c>
      <c r="AR115">
        <f t="shared" si="170"/>
        <v>0</v>
      </c>
      <c r="AS115">
        <f t="shared" si="171"/>
        <v>0</v>
      </c>
      <c r="AT115">
        <f t="shared" si="172"/>
        <v>0</v>
      </c>
      <c r="AU115">
        <f t="shared" si="173"/>
        <v>0</v>
      </c>
      <c r="AV115">
        <f t="shared" si="174"/>
        <v>0</v>
      </c>
      <c r="AW115">
        <f t="shared" si="192"/>
        <v>0</v>
      </c>
      <c r="AX115">
        <f t="shared" si="193"/>
        <v>0</v>
      </c>
      <c r="AY115">
        <f t="shared" si="194"/>
        <v>0</v>
      </c>
      <c r="AZ115">
        <f t="shared" si="195"/>
        <v>0</v>
      </c>
      <c r="BA115">
        <f t="shared" si="196"/>
        <v>0</v>
      </c>
      <c r="BB115">
        <f t="shared" si="197"/>
        <v>0</v>
      </c>
      <c r="BC115">
        <f t="shared" si="198"/>
        <v>0</v>
      </c>
      <c r="BD115">
        <f t="shared" si="199"/>
        <v>0</v>
      </c>
      <c r="BE115">
        <f t="shared" si="200"/>
        <v>0</v>
      </c>
      <c r="BF115">
        <f t="shared" si="201"/>
        <v>0</v>
      </c>
      <c r="BG115">
        <f t="shared" si="202"/>
        <v>0</v>
      </c>
      <c r="BH115">
        <f t="shared" si="203"/>
        <v>0</v>
      </c>
      <c r="BI115">
        <f t="shared" si="204"/>
        <v>0</v>
      </c>
      <c r="BJ115">
        <f t="shared" si="205"/>
        <v>0</v>
      </c>
      <c r="BK115">
        <f t="shared" si="206"/>
        <v>0</v>
      </c>
      <c r="BL115">
        <f t="shared" si="183"/>
        <v>0</v>
      </c>
      <c r="BM115">
        <f t="shared" si="151"/>
        <v>0</v>
      </c>
      <c r="BN115">
        <f t="shared" si="151"/>
        <v>0</v>
      </c>
      <c r="BO115">
        <f t="shared" si="151"/>
        <v>0</v>
      </c>
      <c r="BP115" t="str">
        <f t="shared" si="175"/>
        <v/>
      </c>
      <c r="BQ115" t="str">
        <f t="shared" si="176"/>
        <v/>
      </c>
    </row>
    <row r="116" spans="1:69" x14ac:dyDescent="0.25">
      <c r="A116" t="str">
        <f t="shared" si="177"/>
        <v/>
      </c>
      <c r="B116" s="108"/>
      <c r="C116" s="108"/>
      <c r="D116" s="109"/>
      <c r="E116" s="109"/>
      <c r="G116">
        <f t="shared" si="153"/>
        <v>9</v>
      </c>
      <c r="H116">
        <f t="shared" si="154"/>
        <v>9</v>
      </c>
      <c r="I116">
        <f t="shared" si="155"/>
        <v>8</v>
      </c>
      <c r="J116">
        <f t="shared" si="156"/>
        <v>8</v>
      </c>
      <c r="K116">
        <f t="shared" si="157"/>
        <v>0</v>
      </c>
      <c r="L116">
        <f t="shared" si="158"/>
        <v>0</v>
      </c>
      <c r="M116">
        <f t="shared" si="159"/>
        <v>0</v>
      </c>
      <c r="N116">
        <f t="shared" si="160"/>
        <v>0</v>
      </c>
      <c r="O116">
        <f t="shared" si="161"/>
        <v>0</v>
      </c>
      <c r="P116">
        <f t="shared" si="162"/>
        <v>0</v>
      </c>
      <c r="Q116">
        <f t="shared" si="163"/>
        <v>0</v>
      </c>
      <c r="R116">
        <f t="shared" si="184"/>
        <v>0</v>
      </c>
      <c r="S116">
        <f t="shared" si="185"/>
        <v>0</v>
      </c>
      <c r="T116">
        <f t="shared" si="186"/>
        <v>0</v>
      </c>
      <c r="U116">
        <f t="shared" si="187"/>
        <v>0</v>
      </c>
      <c r="V116">
        <f t="shared" si="188"/>
        <v>0</v>
      </c>
      <c r="W116">
        <f t="shared" si="189"/>
        <v>0</v>
      </c>
      <c r="X116">
        <f t="shared" si="190"/>
        <v>0</v>
      </c>
      <c r="Y116">
        <f t="shared" si="191"/>
        <v>0</v>
      </c>
      <c r="Z116">
        <f t="shared" si="178"/>
        <v>0</v>
      </c>
      <c r="AA116">
        <f t="shared" si="179"/>
        <v>0</v>
      </c>
      <c r="AB116">
        <f t="shared" si="181"/>
        <v>0</v>
      </c>
      <c r="AC116">
        <f t="shared" si="182"/>
        <v>0</v>
      </c>
      <c r="AD116">
        <f t="shared" si="208"/>
        <v>0</v>
      </c>
      <c r="AE116">
        <f t="shared" si="209"/>
        <v>0</v>
      </c>
      <c r="AF116">
        <f t="shared" si="210"/>
        <v>0</v>
      </c>
      <c r="AG116">
        <f t="shared" si="211"/>
        <v>0</v>
      </c>
      <c r="AH116">
        <f t="shared" si="212"/>
        <v>0</v>
      </c>
      <c r="AI116">
        <f t="shared" si="213"/>
        <v>0</v>
      </c>
      <c r="AJ116">
        <f t="shared" si="207"/>
        <v>0</v>
      </c>
      <c r="AL116">
        <f t="shared" si="164"/>
        <v>0</v>
      </c>
      <c r="AM116">
        <f t="shared" si="165"/>
        <v>0</v>
      </c>
      <c r="AN116">
        <f t="shared" si="166"/>
        <v>0</v>
      </c>
      <c r="AO116">
        <f t="shared" si="167"/>
        <v>0</v>
      </c>
      <c r="AP116">
        <f t="shared" si="168"/>
        <v>0</v>
      </c>
      <c r="AQ116">
        <f t="shared" si="169"/>
        <v>0</v>
      </c>
      <c r="AR116">
        <f t="shared" si="170"/>
        <v>0</v>
      </c>
      <c r="AS116">
        <f t="shared" si="171"/>
        <v>0</v>
      </c>
      <c r="AT116">
        <f t="shared" si="172"/>
        <v>0</v>
      </c>
      <c r="AU116">
        <f t="shared" si="173"/>
        <v>0</v>
      </c>
      <c r="AV116">
        <f t="shared" si="174"/>
        <v>0</v>
      </c>
      <c r="AW116">
        <f t="shared" si="192"/>
        <v>0</v>
      </c>
      <c r="AX116">
        <f t="shared" si="193"/>
        <v>0</v>
      </c>
      <c r="AY116">
        <f t="shared" si="194"/>
        <v>0</v>
      </c>
      <c r="AZ116">
        <f t="shared" si="195"/>
        <v>0</v>
      </c>
      <c r="BA116">
        <f t="shared" si="196"/>
        <v>0</v>
      </c>
      <c r="BB116">
        <f t="shared" si="197"/>
        <v>0</v>
      </c>
      <c r="BC116">
        <f t="shared" si="198"/>
        <v>0</v>
      </c>
      <c r="BD116">
        <f t="shared" si="199"/>
        <v>0</v>
      </c>
      <c r="BE116">
        <f t="shared" si="200"/>
        <v>0</v>
      </c>
      <c r="BF116">
        <f t="shared" si="201"/>
        <v>0</v>
      </c>
      <c r="BG116">
        <f t="shared" si="202"/>
        <v>0</v>
      </c>
      <c r="BH116">
        <f t="shared" si="203"/>
        <v>0</v>
      </c>
      <c r="BI116">
        <f t="shared" si="204"/>
        <v>0</v>
      </c>
      <c r="BJ116">
        <f t="shared" si="205"/>
        <v>0</v>
      </c>
      <c r="BK116">
        <f t="shared" si="206"/>
        <v>0</v>
      </c>
      <c r="BL116">
        <f t="shared" si="183"/>
        <v>0</v>
      </c>
      <c r="BM116">
        <f t="shared" si="151"/>
        <v>0</v>
      </c>
      <c r="BN116">
        <f t="shared" si="151"/>
        <v>0</v>
      </c>
      <c r="BO116">
        <f t="shared" si="151"/>
        <v>0</v>
      </c>
      <c r="BP116" t="str">
        <f t="shared" si="175"/>
        <v/>
      </c>
      <c r="BQ116" t="str">
        <f t="shared" si="176"/>
        <v/>
      </c>
    </row>
    <row r="117" spans="1:69" x14ac:dyDescent="0.25">
      <c r="A117" t="str">
        <f t="shared" si="177"/>
        <v/>
      </c>
      <c r="B117" s="108"/>
      <c r="C117" s="108"/>
      <c r="D117" s="109"/>
      <c r="E117" s="109"/>
      <c r="G117">
        <f t="shared" si="153"/>
        <v>9</v>
      </c>
      <c r="H117">
        <f t="shared" si="154"/>
        <v>9</v>
      </c>
      <c r="I117">
        <f t="shared" si="155"/>
        <v>8</v>
      </c>
      <c r="J117">
        <f t="shared" si="156"/>
        <v>8</v>
      </c>
      <c r="K117">
        <f t="shared" si="157"/>
        <v>0</v>
      </c>
      <c r="L117">
        <f t="shared" si="158"/>
        <v>0</v>
      </c>
      <c r="M117">
        <f t="shared" si="159"/>
        <v>0</v>
      </c>
      <c r="N117">
        <f t="shared" si="160"/>
        <v>0</v>
      </c>
      <c r="O117">
        <f t="shared" si="161"/>
        <v>0</v>
      </c>
      <c r="P117">
        <f t="shared" si="162"/>
        <v>0</v>
      </c>
      <c r="Q117">
        <f t="shared" si="163"/>
        <v>0</v>
      </c>
      <c r="R117">
        <f t="shared" si="184"/>
        <v>0</v>
      </c>
      <c r="S117">
        <f t="shared" si="185"/>
        <v>0</v>
      </c>
      <c r="T117">
        <f t="shared" si="186"/>
        <v>0</v>
      </c>
      <c r="U117">
        <f t="shared" si="187"/>
        <v>0</v>
      </c>
      <c r="V117">
        <f t="shared" si="188"/>
        <v>0</v>
      </c>
      <c r="W117">
        <f t="shared" si="189"/>
        <v>0</v>
      </c>
      <c r="X117">
        <f t="shared" si="190"/>
        <v>0</v>
      </c>
      <c r="Y117">
        <f t="shared" si="191"/>
        <v>0</v>
      </c>
      <c r="Z117">
        <f t="shared" si="178"/>
        <v>0</v>
      </c>
      <c r="AA117">
        <f t="shared" si="179"/>
        <v>0</v>
      </c>
      <c r="AB117">
        <f t="shared" si="181"/>
        <v>0</v>
      </c>
      <c r="AC117">
        <f t="shared" si="182"/>
        <v>0</v>
      </c>
      <c r="AD117">
        <f t="shared" si="208"/>
        <v>0</v>
      </c>
      <c r="AE117">
        <f t="shared" si="209"/>
        <v>0</v>
      </c>
      <c r="AF117">
        <f t="shared" si="210"/>
        <v>0</v>
      </c>
      <c r="AG117">
        <f t="shared" si="211"/>
        <v>0</v>
      </c>
      <c r="AH117">
        <f t="shared" si="212"/>
        <v>0</v>
      </c>
      <c r="AI117">
        <f t="shared" si="213"/>
        <v>0</v>
      </c>
      <c r="AJ117">
        <f t="shared" si="207"/>
        <v>0</v>
      </c>
      <c r="AL117">
        <f t="shared" si="164"/>
        <v>0</v>
      </c>
      <c r="AM117">
        <f t="shared" si="165"/>
        <v>0</v>
      </c>
      <c r="AN117">
        <f t="shared" si="166"/>
        <v>0</v>
      </c>
      <c r="AO117">
        <f t="shared" si="167"/>
        <v>0</v>
      </c>
      <c r="AP117">
        <f t="shared" si="168"/>
        <v>0</v>
      </c>
      <c r="AQ117">
        <f t="shared" si="169"/>
        <v>0</v>
      </c>
      <c r="AR117">
        <f t="shared" si="170"/>
        <v>0</v>
      </c>
      <c r="AS117">
        <f t="shared" si="171"/>
        <v>0</v>
      </c>
      <c r="AT117">
        <f t="shared" si="172"/>
        <v>0</v>
      </c>
      <c r="AU117">
        <f t="shared" si="173"/>
        <v>0</v>
      </c>
      <c r="AV117">
        <f t="shared" si="174"/>
        <v>0</v>
      </c>
      <c r="AW117">
        <f t="shared" si="192"/>
        <v>0</v>
      </c>
      <c r="AX117">
        <f t="shared" si="193"/>
        <v>0</v>
      </c>
      <c r="AY117">
        <f t="shared" si="194"/>
        <v>0</v>
      </c>
      <c r="AZ117">
        <f t="shared" si="195"/>
        <v>0</v>
      </c>
      <c r="BA117">
        <f t="shared" si="196"/>
        <v>0</v>
      </c>
      <c r="BB117">
        <f t="shared" si="197"/>
        <v>0</v>
      </c>
      <c r="BC117">
        <f t="shared" si="198"/>
        <v>0</v>
      </c>
      <c r="BD117">
        <f t="shared" si="199"/>
        <v>0</v>
      </c>
      <c r="BE117">
        <f t="shared" si="200"/>
        <v>0</v>
      </c>
      <c r="BF117">
        <f t="shared" si="201"/>
        <v>0</v>
      </c>
      <c r="BG117">
        <f t="shared" si="202"/>
        <v>0</v>
      </c>
      <c r="BH117">
        <f t="shared" si="203"/>
        <v>0</v>
      </c>
      <c r="BI117">
        <f t="shared" si="204"/>
        <v>0</v>
      </c>
      <c r="BJ117">
        <f t="shared" si="205"/>
        <v>0</v>
      </c>
      <c r="BK117">
        <f t="shared" si="206"/>
        <v>0</v>
      </c>
      <c r="BL117">
        <f t="shared" si="183"/>
        <v>0</v>
      </c>
      <c r="BM117">
        <f t="shared" si="151"/>
        <v>0</v>
      </c>
      <c r="BN117">
        <f t="shared" si="151"/>
        <v>0</v>
      </c>
      <c r="BO117">
        <f t="shared" si="151"/>
        <v>0</v>
      </c>
      <c r="BP117" t="str">
        <f t="shared" si="175"/>
        <v/>
      </c>
      <c r="BQ117" t="str">
        <f t="shared" si="176"/>
        <v/>
      </c>
    </row>
    <row r="118" spans="1:69" x14ac:dyDescent="0.25">
      <c r="A118" t="str">
        <f t="shared" si="177"/>
        <v/>
      </c>
      <c r="B118" s="108"/>
      <c r="C118" s="108"/>
      <c r="D118" s="109"/>
      <c r="E118" s="109"/>
      <c r="G118">
        <f t="shared" si="153"/>
        <v>9</v>
      </c>
      <c r="H118">
        <f t="shared" si="154"/>
        <v>9</v>
      </c>
      <c r="I118">
        <f t="shared" si="155"/>
        <v>8</v>
      </c>
      <c r="J118">
        <f t="shared" si="156"/>
        <v>8</v>
      </c>
      <c r="K118">
        <f t="shared" si="157"/>
        <v>0</v>
      </c>
      <c r="L118">
        <f t="shared" si="158"/>
        <v>0</v>
      </c>
      <c r="M118">
        <f t="shared" si="159"/>
        <v>0</v>
      </c>
      <c r="N118">
        <f t="shared" si="160"/>
        <v>0</v>
      </c>
      <c r="O118">
        <f t="shared" si="161"/>
        <v>0</v>
      </c>
      <c r="P118">
        <f t="shared" si="162"/>
        <v>0</v>
      </c>
      <c r="Q118">
        <f t="shared" si="163"/>
        <v>0</v>
      </c>
      <c r="R118">
        <f t="shared" si="184"/>
        <v>0</v>
      </c>
      <c r="S118">
        <f t="shared" si="185"/>
        <v>0</v>
      </c>
      <c r="T118">
        <f t="shared" si="186"/>
        <v>0</v>
      </c>
      <c r="U118">
        <f t="shared" si="187"/>
        <v>0</v>
      </c>
      <c r="V118">
        <f t="shared" si="188"/>
        <v>0</v>
      </c>
      <c r="W118">
        <f t="shared" si="189"/>
        <v>0</v>
      </c>
      <c r="X118">
        <f t="shared" si="190"/>
        <v>0</v>
      </c>
      <c r="Y118">
        <f t="shared" si="191"/>
        <v>0</v>
      </c>
      <c r="Z118">
        <f t="shared" si="178"/>
        <v>0</v>
      </c>
      <c r="AA118">
        <f t="shared" si="179"/>
        <v>0</v>
      </c>
      <c r="AB118">
        <f t="shared" si="181"/>
        <v>0</v>
      </c>
      <c r="AC118">
        <f t="shared" si="182"/>
        <v>0</v>
      </c>
      <c r="AD118">
        <f t="shared" si="208"/>
        <v>0</v>
      </c>
      <c r="AE118">
        <f t="shared" si="209"/>
        <v>0</v>
      </c>
      <c r="AF118">
        <f t="shared" si="210"/>
        <v>0</v>
      </c>
      <c r="AG118">
        <f t="shared" si="211"/>
        <v>0</v>
      </c>
      <c r="AH118">
        <f t="shared" si="212"/>
        <v>0</v>
      </c>
      <c r="AI118">
        <f t="shared" si="213"/>
        <v>0</v>
      </c>
      <c r="AJ118">
        <f t="shared" si="207"/>
        <v>0</v>
      </c>
      <c r="AL118">
        <f t="shared" si="164"/>
        <v>0</v>
      </c>
      <c r="AM118">
        <f t="shared" si="165"/>
        <v>0</v>
      </c>
      <c r="AN118">
        <f t="shared" si="166"/>
        <v>0</v>
      </c>
      <c r="AO118">
        <f t="shared" si="167"/>
        <v>0</v>
      </c>
      <c r="AP118">
        <f t="shared" si="168"/>
        <v>0</v>
      </c>
      <c r="AQ118">
        <f t="shared" si="169"/>
        <v>0</v>
      </c>
      <c r="AR118">
        <f t="shared" si="170"/>
        <v>0</v>
      </c>
      <c r="AS118">
        <f t="shared" si="171"/>
        <v>0</v>
      </c>
      <c r="AT118">
        <f t="shared" si="172"/>
        <v>0</v>
      </c>
      <c r="AU118">
        <f t="shared" si="173"/>
        <v>0</v>
      </c>
      <c r="AV118">
        <f t="shared" si="174"/>
        <v>0</v>
      </c>
      <c r="AW118">
        <f t="shared" si="192"/>
        <v>0</v>
      </c>
      <c r="AX118">
        <f t="shared" si="193"/>
        <v>0</v>
      </c>
      <c r="AY118">
        <f t="shared" si="194"/>
        <v>0</v>
      </c>
      <c r="AZ118">
        <f t="shared" si="195"/>
        <v>0</v>
      </c>
      <c r="BA118">
        <f t="shared" si="196"/>
        <v>0</v>
      </c>
      <c r="BB118">
        <f t="shared" si="197"/>
        <v>0</v>
      </c>
      <c r="BC118">
        <f t="shared" si="198"/>
        <v>0</v>
      </c>
      <c r="BD118">
        <f t="shared" si="199"/>
        <v>0</v>
      </c>
      <c r="BE118">
        <f t="shared" si="200"/>
        <v>0</v>
      </c>
      <c r="BF118">
        <f t="shared" si="201"/>
        <v>0</v>
      </c>
      <c r="BG118">
        <f t="shared" si="202"/>
        <v>0</v>
      </c>
      <c r="BH118">
        <f t="shared" si="203"/>
        <v>0</v>
      </c>
      <c r="BI118">
        <f t="shared" si="204"/>
        <v>0</v>
      </c>
      <c r="BJ118">
        <f t="shared" si="205"/>
        <v>0</v>
      </c>
      <c r="BK118">
        <f t="shared" si="206"/>
        <v>0</v>
      </c>
      <c r="BL118">
        <f t="shared" si="183"/>
        <v>0</v>
      </c>
      <c r="BM118">
        <f t="shared" si="151"/>
        <v>0</v>
      </c>
      <c r="BN118">
        <f t="shared" si="151"/>
        <v>0</v>
      </c>
      <c r="BO118">
        <f t="shared" si="151"/>
        <v>0</v>
      </c>
      <c r="BP118" t="str">
        <f t="shared" si="175"/>
        <v/>
      </c>
      <c r="BQ118" t="str">
        <f t="shared" si="176"/>
        <v/>
      </c>
    </row>
    <row r="119" spans="1:69" x14ac:dyDescent="0.25">
      <c r="A119" t="str">
        <f t="shared" si="177"/>
        <v/>
      </c>
      <c r="B119" s="108"/>
      <c r="C119" s="108"/>
      <c r="D119" s="109"/>
      <c r="E119" s="109"/>
      <c r="G119">
        <f t="shared" si="153"/>
        <v>9</v>
      </c>
      <c r="H119">
        <f t="shared" si="154"/>
        <v>9</v>
      </c>
      <c r="I119">
        <f t="shared" si="155"/>
        <v>8</v>
      </c>
      <c r="J119">
        <f t="shared" si="156"/>
        <v>8</v>
      </c>
      <c r="K119">
        <f t="shared" si="157"/>
        <v>0</v>
      </c>
      <c r="L119">
        <f t="shared" si="158"/>
        <v>0</v>
      </c>
      <c r="M119">
        <f t="shared" si="159"/>
        <v>0</v>
      </c>
      <c r="N119">
        <f t="shared" si="160"/>
        <v>0</v>
      </c>
      <c r="O119">
        <f t="shared" si="161"/>
        <v>0</v>
      </c>
      <c r="P119">
        <f t="shared" si="162"/>
        <v>0</v>
      </c>
      <c r="Q119">
        <f t="shared" si="163"/>
        <v>0</v>
      </c>
      <c r="R119">
        <f t="shared" si="184"/>
        <v>0</v>
      </c>
      <c r="S119">
        <f t="shared" si="185"/>
        <v>0</v>
      </c>
      <c r="T119">
        <f t="shared" si="186"/>
        <v>0</v>
      </c>
      <c r="U119">
        <f t="shared" si="187"/>
        <v>0</v>
      </c>
      <c r="V119">
        <f t="shared" si="188"/>
        <v>0</v>
      </c>
      <c r="W119">
        <f t="shared" si="189"/>
        <v>0</v>
      </c>
      <c r="X119">
        <f t="shared" si="190"/>
        <v>0</v>
      </c>
      <c r="Y119">
        <f t="shared" si="191"/>
        <v>0</v>
      </c>
      <c r="Z119">
        <f t="shared" si="178"/>
        <v>0</v>
      </c>
      <c r="AA119">
        <f t="shared" si="179"/>
        <v>0</v>
      </c>
      <c r="AB119">
        <f t="shared" si="181"/>
        <v>0</v>
      </c>
      <c r="AC119">
        <f t="shared" si="182"/>
        <v>0</v>
      </c>
      <c r="AD119">
        <f t="shared" si="208"/>
        <v>0</v>
      </c>
      <c r="AE119">
        <f t="shared" si="209"/>
        <v>0</v>
      </c>
      <c r="AF119">
        <f t="shared" si="210"/>
        <v>0</v>
      </c>
      <c r="AG119">
        <f t="shared" si="211"/>
        <v>0</v>
      </c>
      <c r="AH119">
        <f t="shared" si="212"/>
        <v>0</v>
      </c>
      <c r="AI119">
        <f t="shared" si="213"/>
        <v>0</v>
      </c>
      <c r="AJ119">
        <f t="shared" si="207"/>
        <v>0</v>
      </c>
      <c r="AL119">
        <f t="shared" si="164"/>
        <v>0</v>
      </c>
      <c r="AM119">
        <f t="shared" si="165"/>
        <v>0</v>
      </c>
      <c r="AN119">
        <f t="shared" si="166"/>
        <v>0</v>
      </c>
      <c r="AO119">
        <f t="shared" si="167"/>
        <v>0</v>
      </c>
      <c r="AP119">
        <f t="shared" si="168"/>
        <v>0</v>
      </c>
      <c r="AQ119">
        <f t="shared" si="169"/>
        <v>0</v>
      </c>
      <c r="AR119">
        <f t="shared" si="170"/>
        <v>0</v>
      </c>
      <c r="AS119">
        <f t="shared" si="171"/>
        <v>0</v>
      </c>
      <c r="AT119">
        <f t="shared" si="172"/>
        <v>0</v>
      </c>
      <c r="AU119">
        <f t="shared" si="173"/>
        <v>0</v>
      </c>
      <c r="AV119">
        <f t="shared" si="174"/>
        <v>0</v>
      </c>
      <c r="AW119">
        <f t="shared" si="192"/>
        <v>0</v>
      </c>
      <c r="AX119">
        <f t="shared" si="193"/>
        <v>0</v>
      </c>
      <c r="AY119">
        <f t="shared" si="194"/>
        <v>0</v>
      </c>
      <c r="AZ119">
        <f t="shared" si="195"/>
        <v>0</v>
      </c>
      <c r="BA119">
        <f t="shared" si="196"/>
        <v>0</v>
      </c>
      <c r="BB119">
        <f t="shared" si="197"/>
        <v>0</v>
      </c>
      <c r="BC119">
        <f t="shared" si="198"/>
        <v>0</v>
      </c>
      <c r="BD119">
        <f t="shared" si="199"/>
        <v>0</v>
      </c>
      <c r="BE119">
        <f t="shared" si="200"/>
        <v>0</v>
      </c>
      <c r="BF119">
        <f t="shared" si="201"/>
        <v>0</v>
      </c>
      <c r="BG119">
        <f t="shared" si="202"/>
        <v>0</v>
      </c>
      <c r="BH119">
        <f t="shared" si="203"/>
        <v>0</v>
      </c>
      <c r="BI119">
        <f t="shared" si="204"/>
        <v>0</v>
      </c>
      <c r="BJ119">
        <f t="shared" si="205"/>
        <v>0</v>
      </c>
      <c r="BK119">
        <f t="shared" si="206"/>
        <v>0</v>
      </c>
      <c r="BL119">
        <f t="shared" si="183"/>
        <v>0</v>
      </c>
      <c r="BM119">
        <f t="shared" si="151"/>
        <v>0</v>
      </c>
      <c r="BN119">
        <f t="shared" si="151"/>
        <v>0</v>
      </c>
      <c r="BO119">
        <f t="shared" si="151"/>
        <v>0</v>
      </c>
      <c r="BP119" t="str">
        <f t="shared" si="175"/>
        <v/>
      </c>
      <c r="BQ119" t="str">
        <f t="shared" si="176"/>
        <v/>
      </c>
    </row>
    <row r="120" spans="1:69" x14ac:dyDescent="0.25">
      <c r="A120" t="str">
        <f t="shared" si="177"/>
        <v/>
      </c>
      <c r="B120" s="108"/>
      <c r="C120" s="108"/>
      <c r="D120" s="109"/>
      <c r="E120" s="109"/>
      <c r="G120">
        <f t="shared" si="153"/>
        <v>9</v>
      </c>
      <c r="H120">
        <f t="shared" si="154"/>
        <v>9</v>
      </c>
      <c r="I120">
        <f t="shared" si="155"/>
        <v>8</v>
      </c>
      <c r="J120">
        <f t="shared" si="156"/>
        <v>8</v>
      </c>
      <c r="K120">
        <f t="shared" si="157"/>
        <v>0</v>
      </c>
      <c r="L120">
        <f t="shared" si="158"/>
        <v>0</v>
      </c>
      <c r="M120">
        <f t="shared" si="159"/>
        <v>0</v>
      </c>
      <c r="N120">
        <f t="shared" si="160"/>
        <v>0</v>
      </c>
      <c r="O120">
        <f t="shared" si="161"/>
        <v>0</v>
      </c>
      <c r="P120">
        <f t="shared" si="162"/>
        <v>0</v>
      </c>
      <c r="Q120">
        <f t="shared" si="163"/>
        <v>0</v>
      </c>
      <c r="R120">
        <f t="shared" si="184"/>
        <v>0</v>
      </c>
      <c r="S120">
        <f t="shared" si="185"/>
        <v>0</v>
      </c>
      <c r="T120">
        <f t="shared" si="186"/>
        <v>0</v>
      </c>
      <c r="U120">
        <f t="shared" si="187"/>
        <v>0</v>
      </c>
      <c r="V120">
        <f t="shared" si="188"/>
        <v>0</v>
      </c>
      <c r="W120">
        <f t="shared" si="189"/>
        <v>0</v>
      </c>
      <c r="X120">
        <f t="shared" si="190"/>
        <v>0</v>
      </c>
      <c r="Y120">
        <f t="shared" si="191"/>
        <v>0</v>
      </c>
      <c r="Z120">
        <f t="shared" si="178"/>
        <v>0</v>
      </c>
      <c r="AA120">
        <f t="shared" si="179"/>
        <v>0</v>
      </c>
      <c r="AB120">
        <f t="shared" si="181"/>
        <v>0</v>
      </c>
      <c r="AC120">
        <f t="shared" si="182"/>
        <v>0</v>
      </c>
      <c r="AD120">
        <f t="shared" si="208"/>
        <v>0</v>
      </c>
      <c r="AE120">
        <f t="shared" si="209"/>
        <v>0</v>
      </c>
      <c r="AF120">
        <f t="shared" si="210"/>
        <v>0</v>
      </c>
      <c r="AG120">
        <f t="shared" si="211"/>
        <v>0</v>
      </c>
      <c r="AH120">
        <f t="shared" si="212"/>
        <v>0</v>
      </c>
      <c r="AI120">
        <f t="shared" si="213"/>
        <v>0</v>
      </c>
      <c r="AJ120">
        <f t="shared" si="207"/>
        <v>0</v>
      </c>
      <c r="AL120">
        <f t="shared" si="164"/>
        <v>0</v>
      </c>
      <c r="AM120">
        <f t="shared" si="165"/>
        <v>0</v>
      </c>
      <c r="AN120">
        <f t="shared" si="166"/>
        <v>0</v>
      </c>
      <c r="AO120">
        <f t="shared" si="167"/>
        <v>0</v>
      </c>
      <c r="AP120">
        <f t="shared" si="168"/>
        <v>0</v>
      </c>
      <c r="AQ120">
        <f t="shared" si="169"/>
        <v>0</v>
      </c>
      <c r="AR120">
        <f t="shared" si="170"/>
        <v>0</v>
      </c>
      <c r="AS120">
        <f t="shared" si="171"/>
        <v>0</v>
      </c>
      <c r="AT120">
        <f t="shared" si="172"/>
        <v>0</v>
      </c>
      <c r="AU120">
        <f t="shared" si="173"/>
        <v>0</v>
      </c>
      <c r="AV120">
        <f t="shared" si="174"/>
        <v>0</v>
      </c>
      <c r="AW120">
        <f t="shared" si="192"/>
        <v>0</v>
      </c>
      <c r="AX120">
        <f t="shared" si="193"/>
        <v>0</v>
      </c>
      <c r="AY120">
        <f t="shared" si="194"/>
        <v>0</v>
      </c>
      <c r="AZ120">
        <f t="shared" si="195"/>
        <v>0</v>
      </c>
      <c r="BA120">
        <f t="shared" si="196"/>
        <v>0</v>
      </c>
      <c r="BB120">
        <f t="shared" si="197"/>
        <v>0</v>
      </c>
      <c r="BC120">
        <f t="shared" si="198"/>
        <v>0</v>
      </c>
      <c r="BD120">
        <f t="shared" si="199"/>
        <v>0</v>
      </c>
      <c r="BE120">
        <f t="shared" si="200"/>
        <v>0</v>
      </c>
      <c r="BF120">
        <f t="shared" si="201"/>
        <v>0</v>
      </c>
      <c r="BG120">
        <f t="shared" si="202"/>
        <v>0</v>
      </c>
      <c r="BH120">
        <f t="shared" si="203"/>
        <v>0</v>
      </c>
      <c r="BI120">
        <f t="shared" si="204"/>
        <v>0</v>
      </c>
      <c r="BJ120">
        <f t="shared" si="205"/>
        <v>0</v>
      </c>
      <c r="BK120">
        <f t="shared" si="206"/>
        <v>0</v>
      </c>
      <c r="BL120">
        <f t="shared" si="183"/>
        <v>0</v>
      </c>
      <c r="BM120">
        <f t="shared" si="151"/>
        <v>0</v>
      </c>
      <c r="BN120">
        <f t="shared" si="151"/>
        <v>0</v>
      </c>
      <c r="BO120">
        <f t="shared" si="151"/>
        <v>0</v>
      </c>
      <c r="BP120" t="str">
        <f t="shared" si="175"/>
        <v/>
      </c>
      <c r="BQ120" t="str">
        <f t="shared" si="176"/>
        <v/>
      </c>
    </row>
    <row r="121" spans="1:69" x14ac:dyDescent="0.25">
      <c r="A121" t="str">
        <f t="shared" si="177"/>
        <v/>
      </c>
      <c r="B121" s="108"/>
      <c r="C121" s="108"/>
      <c r="D121" s="109"/>
      <c r="E121" s="109"/>
      <c r="G121">
        <f t="shared" si="153"/>
        <v>9</v>
      </c>
      <c r="H121">
        <f t="shared" si="154"/>
        <v>9</v>
      </c>
      <c r="I121">
        <f t="shared" si="155"/>
        <v>8</v>
      </c>
      <c r="J121">
        <f t="shared" si="156"/>
        <v>8</v>
      </c>
      <c r="K121">
        <f t="shared" si="157"/>
        <v>0</v>
      </c>
      <c r="L121">
        <f t="shared" si="158"/>
        <v>0</v>
      </c>
      <c r="M121">
        <f t="shared" si="159"/>
        <v>0</v>
      </c>
      <c r="N121">
        <f t="shared" si="160"/>
        <v>0</v>
      </c>
      <c r="O121">
        <f t="shared" si="161"/>
        <v>0</v>
      </c>
      <c r="P121">
        <f t="shared" si="162"/>
        <v>0</v>
      </c>
      <c r="Q121">
        <f t="shared" si="163"/>
        <v>0</v>
      </c>
      <c r="R121">
        <f t="shared" si="184"/>
        <v>0</v>
      </c>
      <c r="S121">
        <f t="shared" si="185"/>
        <v>0</v>
      </c>
      <c r="T121">
        <f t="shared" si="186"/>
        <v>0</v>
      </c>
      <c r="U121">
        <f t="shared" si="187"/>
        <v>0</v>
      </c>
      <c r="V121">
        <f t="shared" si="188"/>
        <v>0</v>
      </c>
      <c r="W121">
        <f t="shared" si="189"/>
        <v>0</v>
      </c>
      <c r="X121">
        <f t="shared" si="190"/>
        <v>0</v>
      </c>
      <c r="Y121">
        <f t="shared" si="191"/>
        <v>0</v>
      </c>
      <c r="Z121">
        <f t="shared" si="178"/>
        <v>0</v>
      </c>
      <c r="AA121">
        <f t="shared" si="179"/>
        <v>0</v>
      </c>
      <c r="AB121">
        <f t="shared" si="181"/>
        <v>0</v>
      </c>
      <c r="AC121">
        <f t="shared" si="182"/>
        <v>0</v>
      </c>
      <c r="AD121">
        <f t="shared" si="208"/>
        <v>0</v>
      </c>
      <c r="AE121">
        <f t="shared" si="209"/>
        <v>0</v>
      </c>
      <c r="AF121">
        <f t="shared" si="210"/>
        <v>0</v>
      </c>
      <c r="AG121">
        <f t="shared" si="211"/>
        <v>0</v>
      </c>
      <c r="AH121">
        <f t="shared" si="212"/>
        <v>0</v>
      </c>
      <c r="AI121">
        <f t="shared" si="213"/>
        <v>0</v>
      </c>
      <c r="AJ121">
        <f t="shared" si="207"/>
        <v>0</v>
      </c>
      <c r="AL121">
        <f t="shared" si="164"/>
        <v>0</v>
      </c>
      <c r="AM121">
        <f t="shared" si="165"/>
        <v>0</v>
      </c>
      <c r="AN121">
        <f t="shared" si="166"/>
        <v>0</v>
      </c>
      <c r="AO121">
        <f t="shared" si="167"/>
        <v>0</v>
      </c>
      <c r="AP121">
        <f t="shared" si="168"/>
        <v>0</v>
      </c>
      <c r="AQ121">
        <f t="shared" si="169"/>
        <v>0</v>
      </c>
      <c r="AR121">
        <f t="shared" si="170"/>
        <v>0</v>
      </c>
      <c r="AS121">
        <f t="shared" si="171"/>
        <v>0</v>
      </c>
      <c r="AT121">
        <f t="shared" si="172"/>
        <v>0</v>
      </c>
      <c r="AU121">
        <f t="shared" si="173"/>
        <v>0</v>
      </c>
      <c r="AV121">
        <f t="shared" si="174"/>
        <v>0</v>
      </c>
      <c r="AW121">
        <f t="shared" si="192"/>
        <v>0</v>
      </c>
      <c r="AX121">
        <f t="shared" si="193"/>
        <v>0</v>
      </c>
      <c r="AY121">
        <f t="shared" si="194"/>
        <v>0</v>
      </c>
      <c r="AZ121">
        <f t="shared" si="195"/>
        <v>0</v>
      </c>
      <c r="BA121">
        <f t="shared" si="196"/>
        <v>0</v>
      </c>
      <c r="BB121">
        <f t="shared" si="197"/>
        <v>0</v>
      </c>
      <c r="BC121">
        <f t="shared" si="198"/>
        <v>0</v>
      </c>
      <c r="BD121">
        <f t="shared" si="199"/>
        <v>0</v>
      </c>
      <c r="BE121">
        <f t="shared" si="200"/>
        <v>0</v>
      </c>
      <c r="BF121">
        <f t="shared" si="201"/>
        <v>0</v>
      </c>
      <c r="BG121">
        <f t="shared" si="202"/>
        <v>0</v>
      </c>
      <c r="BH121">
        <f t="shared" si="203"/>
        <v>0</v>
      </c>
      <c r="BI121">
        <f t="shared" si="204"/>
        <v>0</v>
      </c>
      <c r="BJ121">
        <f t="shared" si="205"/>
        <v>0</v>
      </c>
      <c r="BK121">
        <f t="shared" si="206"/>
        <v>0</v>
      </c>
      <c r="BL121">
        <f t="shared" si="183"/>
        <v>0</v>
      </c>
      <c r="BM121">
        <f t="shared" si="151"/>
        <v>0</v>
      </c>
      <c r="BN121">
        <f t="shared" si="151"/>
        <v>0</v>
      </c>
      <c r="BO121">
        <f t="shared" si="151"/>
        <v>0</v>
      </c>
      <c r="BP121" t="str">
        <f t="shared" ref="BP121:BP152" si="214">IF(B121=0,"",B121)</f>
        <v/>
      </c>
      <c r="BQ121" t="str">
        <f t="shared" ref="BQ121:BQ152" si="215">IF(C121=0,"",C121)</f>
        <v/>
      </c>
    </row>
    <row r="122" spans="1:69" x14ac:dyDescent="0.25">
      <c r="A122" t="str">
        <f t="shared" si="177"/>
        <v/>
      </c>
      <c r="B122" s="108"/>
      <c r="C122" s="108"/>
      <c r="D122" s="109"/>
      <c r="E122" s="109"/>
      <c r="G122">
        <f t="shared" si="153"/>
        <v>9</v>
      </c>
      <c r="H122">
        <f t="shared" si="154"/>
        <v>9</v>
      </c>
      <c r="I122">
        <f t="shared" si="155"/>
        <v>8</v>
      </c>
      <c r="J122">
        <f t="shared" si="156"/>
        <v>8</v>
      </c>
      <c r="K122">
        <f t="shared" si="157"/>
        <v>0</v>
      </c>
      <c r="L122">
        <f t="shared" si="158"/>
        <v>0</v>
      </c>
      <c r="M122">
        <f t="shared" si="159"/>
        <v>0</v>
      </c>
      <c r="N122">
        <f t="shared" si="160"/>
        <v>0</v>
      </c>
      <c r="O122">
        <f t="shared" si="161"/>
        <v>0</v>
      </c>
      <c r="P122">
        <f t="shared" si="162"/>
        <v>0</v>
      </c>
      <c r="Q122">
        <f t="shared" si="163"/>
        <v>0</v>
      </c>
      <c r="R122">
        <f t="shared" si="184"/>
        <v>0</v>
      </c>
      <c r="S122">
        <f t="shared" si="185"/>
        <v>0</v>
      </c>
      <c r="T122">
        <f t="shared" si="186"/>
        <v>0</v>
      </c>
      <c r="U122">
        <f t="shared" si="187"/>
        <v>0</v>
      </c>
      <c r="V122">
        <f t="shared" si="188"/>
        <v>0</v>
      </c>
      <c r="W122">
        <f t="shared" si="189"/>
        <v>0</v>
      </c>
      <c r="X122">
        <f t="shared" si="190"/>
        <v>0</v>
      </c>
      <c r="Y122">
        <f t="shared" si="191"/>
        <v>0</v>
      </c>
      <c r="Z122">
        <f t="shared" si="178"/>
        <v>0</v>
      </c>
      <c r="AA122">
        <f t="shared" si="179"/>
        <v>0</v>
      </c>
      <c r="AB122">
        <f t="shared" si="181"/>
        <v>0</v>
      </c>
      <c r="AC122">
        <f t="shared" si="182"/>
        <v>0</v>
      </c>
      <c r="AD122">
        <f t="shared" si="208"/>
        <v>0</v>
      </c>
      <c r="AE122">
        <f t="shared" si="209"/>
        <v>0</v>
      </c>
      <c r="AF122">
        <f t="shared" si="210"/>
        <v>0</v>
      </c>
      <c r="AG122">
        <f t="shared" si="211"/>
        <v>0</v>
      </c>
      <c r="AH122">
        <f t="shared" si="212"/>
        <v>0</v>
      </c>
      <c r="AI122">
        <f t="shared" si="213"/>
        <v>0</v>
      </c>
      <c r="AJ122">
        <f t="shared" si="207"/>
        <v>0</v>
      </c>
      <c r="AL122">
        <f t="shared" si="164"/>
        <v>0</v>
      </c>
      <c r="AM122">
        <f t="shared" si="165"/>
        <v>0</v>
      </c>
      <c r="AN122">
        <f t="shared" si="166"/>
        <v>0</v>
      </c>
      <c r="AO122">
        <f t="shared" si="167"/>
        <v>0</v>
      </c>
      <c r="AP122">
        <f t="shared" si="168"/>
        <v>0</v>
      </c>
      <c r="AQ122">
        <f t="shared" si="169"/>
        <v>0</v>
      </c>
      <c r="AR122">
        <f t="shared" si="170"/>
        <v>0</v>
      </c>
      <c r="AS122">
        <f t="shared" si="171"/>
        <v>0</v>
      </c>
      <c r="AT122">
        <f t="shared" si="172"/>
        <v>0</v>
      </c>
      <c r="AU122">
        <f t="shared" si="173"/>
        <v>0</v>
      </c>
      <c r="AV122">
        <f t="shared" si="174"/>
        <v>0</v>
      </c>
      <c r="AW122">
        <f t="shared" si="192"/>
        <v>0</v>
      </c>
      <c r="AX122">
        <f t="shared" si="193"/>
        <v>0</v>
      </c>
      <c r="AY122">
        <f t="shared" si="194"/>
        <v>0</v>
      </c>
      <c r="AZ122">
        <f t="shared" si="195"/>
        <v>0</v>
      </c>
      <c r="BA122">
        <f t="shared" si="196"/>
        <v>0</v>
      </c>
      <c r="BB122">
        <f t="shared" si="197"/>
        <v>0</v>
      </c>
      <c r="BC122">
        <f t="shared" si="198"/>
        <v>0</v>
      </c>
      <c r="BD122">
        <f t="shared" si="199"/>
        <v>0</v>
      </c>
      <c r="BE122">
        <f t="shared" si="200"/>
        <v>0</v>
      </c>
      <c r="BF122">
        <f t="shared" si="201"/>
        <v>0</v>
      </c>
      <c r="BG122">
        <f t="shared" si="202"/>
        <v>0</v>
      </c>
      <c r="BH122">
        <f t="shared" si="203"/>
        <v>0</v>
      </c>
      <c r="BI122">
        <f t="shared" si="204"/>
        <v>0</v>
      </c>
      <c r="BJ122">
        <f t="shared" si="205"/>
        <v>0</v>
      </c>
      <c r="BK122">
        <f t="shared" si="206"/>
        <v>0</v>
      </c>
      <c r="BL122">
        <f t="shared" si="183"/>
        <v>0</v>
      </c>
      <c r="BM122">
        <f t="shared" si="151"/>
        <v>0</v>
      </c>
      <c r="BN122">
        <f t="shared" si="151"/>
        <v>0</v>
      </c>
      <c r="BO122">
        <f t="shared" si="151"/>
        <v>0</v>
      </c>
      <c r="BP122" t="str">
        <f t="shared" si="214"/>
        <v/>
      </c>
      <c r="BQ122" t="str">
        <f t="shared" si="215"/>
        <v/>
      </c>
    </row>
    <row r="123" spans="1:69" x14ac:dyDescent="0.25">
      <c r="A123" t="str">
        <f t="shared" si="177"/>
        <v/>
      </c>
      <c r="B123" s="108"/>
      <c r="C123" s="108"/>
      <c r="D123" s="109"/>
      <c r="E123" s="109"/>
      <c r="G123">
        <f t="shared" si="153"/>
        <v>9</v>
      </c>
      <c r="H123">
        <f t="shared" si="154"/>
        <v>9</v>
      </c>
      <c r="I123">
        <f t="shared" si="155"/>
        <v>8</v>
      </c>
      <c r="J123">
        <f t="shared" si="156"/>
        <v>8</v>
      </c>
      <c r="K123">
        <f t="shared" si="157"/>
        <v>0</v>
      </c>
      <c r="L123">
        <f t="shared" si="158"/>
        <v>0</v>
      </c>
      <c r="M123">
        <f t="shared" si="159"/>
        <v>0</v>
      </c>
      <c r="N123">
        <f t="shared" si="160"/>
        <v>0</v>
      </c>
      <c r="O123">
        <f t="shared" si="161"/>
        <v>0</v>
      </c>
      <c r="P123">
        <f t="shared" si="162"/>
        <v>0</v>
      </c>
      <c r="Q123">
        <f t="shared" si="163"/>
        <v>0</v>
      </c>
      <c r="R123">
        <f t="shared" si="184"/>
        <v>0</v>
      </c>
      <c r="S123">
        <f t="shared" si="185"/>
        <v>0</v>
      </c>
      <c r="T123">
        <f t="shared" si="186"/>
        <v>0</v>
      </c>
      <c r="U123">
        <f t="shared" si="187"/>
        <v>0</v>
      </c>
      <c r="V123">
        <f t="shared" si="188"/>
        <v>0</v>
      </c>
      <c r="W123">
        <f t="shared" si="189"/>
        <v>0</v>
      </c>
      <c r="X123">
        <f t="shared" si="190"/>
        <v>0</v>
      </c>
      <c r="Y123">
        <f t="shared" si="191"/>
        <v>0</v>
      </c>
      <c r="Z123">
        <f t="shared" si="178"/>
        <v>0</v>
      </c>
      <c r="AA123">
        <f t="shared" si="179"/>
        <v>0</v>
      </c>
      <c r="AB123">
        <f t="shared" si="181"/>
        <v>0</v>
      </c>
      <c r="AC123">
        <f t="shared" si="182"/>
        <v>0</v>
      </c>
      <c r="AD123">
        <f t="shared" si="208"/>
        <v>0</v>
      </c>
      <c r="AE123">
        <f t="shared" si="209"/>
        <v>0</v>
      </c>
      <c r="AF123">
        <f t="shared" si="210"/>
        <v>0</v>
      </c>
      <c r="AG123">
        <f t="shared" si="211"/>
        <v>0</v>
      </c>
      <c r="AH123">
        <f t="shared" si="212"/>
        <v>0</v>
      </c>
      <c r="AI123">
        <f t="shared" si="213"/>
        <v>0</v>
      </c>
      <c r="AJ123">
        <f t="shared" si="207"/>
        <v>0</v>
      </c>
      <c r="AL123">
        <f t="shared" si="164"/>
        <v>0</v>
      </c>
      <c r="AM123">
        <f t="shared" si="165"/>
        <v>0</v>
      </c>
      <c r="AN123">
        <f t="shared" si="166"/>
        <v>0</v>
      </c>
      <c r="AO123">
        <f t="shared" si="167"/>
        <v>0</v>
      </c>
      <c r="AP123">
        <f t="shared" si="168"/>
        <v>0</v>
      </c>
      <c r="AQ123">
        <f t="shared" si="169"/>
        <v>0</v>
      </c>
      <c r="AR123">
        <f t="shared" si="170"/>
        <v>0</v>
      </c>
      <c r="AS123">
        <f t="shared" si="171"/>
        <v>0</v>
      </c>
      <c r="AT123">
        <f t="shared" si="172"/>
        <v>0</v>
      </c>
      <c r="AU123">
        <f t="shared" si="173"/>
        <v>0</v>
      </c>
      <c r="AV123">
        <f t="shared" si="174"/>
        <v>0</v>
      </c>
      <c r="AW123">
        <f t="shared" si="192"/>
        <v>0</v>
      </c>
      <c r="AX123">
        <f t="shared" si="193"/>
        <v>0</v>
      </c>
      <c r="AY123">
        <f t="shared" si="194"/>
        <v>0</v>
      </c>
      <c r="AZ123">
        <f t="shared" si="195"/>
        <v>0</v>
      </c>
      <c r="BA123">
        <f t="shared" si="196"/>
        <v>0</v>
      </c>
      <c r="BB123">
        <f t="shared" si="197"/>
        <v>0</v>
      </c>
      <c r="BC123">
        <f t="shared" si="198"/>
        <v>0</v>
      </c>
      <c r="BD123">
        <f t="shared" si="199"/>
        <v>0</v>
      </c>
      <c r="BE123">
        <f t="shared" si="200"/>
        <v>0</v>
      </c>
      <c r="BF123">
        <f t="shared" si="201"/>
        <v>0</v>
      </c>
      <c r="BG123">
        <f t="shared" si="202"/>
        <v>0</v>
      </c>
      <c r="BH123">
        <f t="shared" si="203"/>
        <v>0</v>
      </c>
      <c r="BI123">
        <f t="shared" si="204"/>
        <v>0</v>
      </c>
      <c r="BJ123">
        <f t="shared" si="205"/>
        <v>0</v>
      </c>
      <c r="BK123">
        <f t="shared" si="206"/>
        <v>0</v>
      </c>
      <c r="BL123">
        <f t="shared" si="183"/>
        <v>0</v>
      </c>
      <c r="BM123">
        <f t="shared" si="151"/>
        <v>0</v>
      </c>
      <c r="BN123">
        <f t="shared" si="151"/>
        <v>0</v>
      </c>
      <c r="BO123">
        <f t="shared" si="151"/>
        <v>0</v>
      </c>
      <c r="BP123" t="str">
        <f t="shared" si="214"/>
        <v/>
      </c>
      <c r="BQ123" t="str">
        <f t="shared" si="215"/>
        <v/>
      </c>
    </row>
    <row r="124" spans="1:69" x14ac:dyDescent="0.25">
      <c r="A124" t="str">
        <f t="shared" si="177"/>
        <v/>
      </c>
      <c r="B124" s="108"/>
      <c r="C124" s="108"/>
      <c r="D124" s="109"/>
      <c r="E124" s="109"/>
      <c r="G124">
        <f t="shared" si="153"/>
        <v>9</v>
      </c>
      <c r="H124">
        <f t="shared" si="154"/>
        <v>9</v>
      </c>
      <c r="I124">
        <f t="shared" si="155"/>
        <v>8</v>
      </c>
      <c r="J124">
        <f t="shared" si="156"/>
        <v>8</v>
      </c>
      <c r="K124">
        <f t="shared" si="157"/>
        <v>0</v>
      </c>
      <c r="L124">
        <f t="shared" si="158"/>
        <v>0</v>
      </c>
      <c r="M124">
        <f t="shared" si="159"/>
        <v>0</v>
      </c>
      <c r="N124">
        <f t="shared" si="160"/>
        <v>0</v>
      </c>
      <c r="O124">
        <f t="shared" si="161"/>
        <v>0</v>
      </c>
      <c r="P124">
        <f t="shared" si="162"/>
        <v>0</v>
      </c>
      <c r="Q124">
        <f t="shared" si="163"/>
        <v>0</v>
      </c>
      <c r="R124">
        <f t="shared" si="184"/>
        <v>0</v>
      </c>
      <c r="S124">
        <f t="shared" si="185"/>
        <v>0</v>
      </c>
      <c r="T124">
        <f t="shared" si="186"/>
        <v>0</v>
      </c>
      <c r="U124">
        <f t="shared" si="187"/>
        <v>0</v>
      </c>
      <c r="V124">
        <f t="shared" si="188"/>
        <v>0</v>
      </c>
      <c r="W124">
        <f t="shared" si="189"/>
        <v>0</v>
      </c>
      <c r="X124">
        <f t="shared" si="190"/>
        <v>0</v>
      </c>
      <c r="Y124">
        <f t="shared" si="191"/>
        <v>0</v>
      </c>
      <c r="Z124">
        <f t="shared" si="178"/>
        <v>0</v>
      </c>
      <c r="AA124">
        <f t="shared" si="179"/>
        <v>0</v>
      </c>
      <c r="AB124">
        <f t="shared" si="181"/>
        <v>0</v>
      </c>
      <c r="AC124">
        <f t="shared" si="182"/>
        <v>0</v>
      </c>
      <c r="AD124">
        <f t="shared" si="208"/>
        <v>0</v>
      </c>
      <c r="AE124">
        <f t="shared" si="209"/>
        <v>0</v>
      </c>
      <c r="AF124">
        <f t="shared" si="210"/>
        <v>0</v>
      </c>
      <c r="AG124">
        <f t="shared" si="211"/>
        <v>0</v>
      </c>
      <c r="AH124">
        <f t="shared" si="212"/>
        <v>0</v>
      </c>
      <c r="AI124">
        <f t="shared" si="213"/>
        <v>0</v>
      </c>
      <c r="AJ124">
        <f t="shared" si="207"/>
        <v>0</v>
      </c>
      <c r="AL124">
        <f t="shared" si="164"/>
        <v>0</v>
      </c>
      <c r="AM124">
        <f t="shared" si="165"/>
        <v>0</v>
      </c>
      <c r="AN124">
        <f t="shared" si="166"/>
        <v>0</v>
      </c>
      <c r="AO124">
        <f t="shared" si="167"/>
        <v>0</v>
      </c>
      <c r="AP124">
        <f t="shared" si="168"/>
        <v>0</v>
      </c>
      <c r="AQ124">
        <f t="shared" si="169"/>
        <v>0</v>
      </c>
      <c r="AR124">
        <f t="shared" si="170"/>
        <v>0</v>
      </c>
      <c r="AS124">
        <f t="shared" si="171"/>
        <v>0</v>
      </c>
      <c r="AT124">
        <f t="shared" si="172"/>
        <v>0</v>
      </c>
      <c r="AU124">
        <f t="shared" si="173"/>
        <v>0</v>
      </c>
      <c r="AV124">
        <f t="shared" si="174"/>
        <v>0</v>
      </c>
      <c r="AW124">
        <f t="shared" si="192"/>
        <v>0</v>
      </c>
      <c r="AX124">
        <f t="shared" si="193"/>
        <v>0</v>
      </c>
      <c r="AY124">
        <f t="shared" si="194"/>
        <v>0</v>
      </c>
      <c r="AZ124">
        <f t="shared" si="195"/>
        <v>0</v>
      </c>
      <c r="BA124">
        <f t="shared" si="196"/>
        <v>0</v>
      </c>
      <c r="BB124">
        <f t="shared" si="197"/>
        <v>0</v>
      </c>
      <c r="BC124">
        <f t="shared" si="198"/>
        <v>0</v>
      </c>
      <c r="BD124">
        <f t="shared" si="199"/>
        <v>0</v>
      </c>
      <c r="BE124">
        <f t="shared" si="200"/>
        <v>0</v>
      </c>
      <c r="BF124">
        <f t="shared" si="201"/>
        <v>0</v>
      </c>
      <c r="BG124">
        <f t="shared" si="202"/>
        <v>0</v>
      </c>
      <c r="BH124">
        <f t="shared" si="203"/>
        <v>0</v>
      </c>
      <c r="BI124">
        <f t="shared" si="204"/>
        <v>0</v>
      </c>
      <c r="BJ124">
        <f t="shared" si="205"/>
        <v>0</v>
      </c>
      <c r="BK124">
        <f t="shared" si="206"/>
        <v>0</v>
      </c>
      <c r="BL124">
        <f t="shared" si="183"/>
        <v>0</v>
      </c>
      <c r="BM124">
        <f t="shared" si="151"/>
        <v>0</v>
      </c>
      <c r="BN124">
        <f t="shared" si="151"/>
        <v>0</v>
      </c>
      <c r="BO124">
        <f t="shared" si="151"/>
        <v>0</v>
      </c>
      <c r="BP124" t="str">
        <f t="shared" si="214"/>
        <v/>
      </c>
      <c r="BQ124" t="str">
        <f t="shared" si="215"/>
        <v/>
      </c>
    </row>
    <row r="125" spans="1:69" x14ac:dyDescent="0.25">
      <c r="A125" t="str">
        <f t="shared" si="177"/>
        <v/>
      </c>
      <c r="B125" s="108"/>
      <c r="C125" s="108"/>
      <c r="D125" s="109"/>
      <c r="E125" s="109"/>
      <c r="G125">
        <f t="shared" si="153"/>
        <v>9</v>
      </c>
      <c r="H125">
        <f t="shared" si="154"/>
        <v>9</v>
      </c>
      <c r="I125">
        <f t="shared" si="155"/>
        <v>8</v>
      </c>
      <c r="J125">
        <f t="shared" si="156"/>
        <v>8</v>
      </c>
      <c r="K125">
        <f t="shared" si="157"/>
        <v>0</v>
      </c>
      <c r="L125">
        <f t="shared" si="158"/>
        <v>0</v>
      </c>
      <c r="M125">
        <f t="shared" si="159"/>
        <v>0</v>
      </c>
      <c r="N125">
        <f t="shared" si="160"/>
        <v>0</v>
      </c>
      <c r="O125">
        <f t="shared" si="161"/>
        <v>0</v>
      </c>
      <c r="P125">
        <f t="shared" si="162"/>
        <v>0</v>
      </c>
      <c r="Q125">
        <f t="shared" si="163"/>
        <v>0</v>
      </c>
      <c r="R125">
        <f t="shared" si="184"/>
        <v>0</v>
      </c>
      <c r="S125">
        <f t="shared" si="185"/>
        <v>0</v>
      </c>
      <c r="T125">
        <f t="shared" si="186"/>
        <v>0</v>
      </c>
      <c r="U125">
        <f t="shared" si="187"/>
        <v>0</v>
      </c>
      <c r="V125">
        <f t="shared" si="188"/>
        <v>0</v>
      </c>
      <c r="W125">
        <f t="shared" si="189"/>
        <v>0</v>
      </c>
      <c r="X125">
        <f t="shared" si="190"/>
        <v>0</v>
      </c>
      <c r="Y125">
        <f t="shared" si="191"/>
        <v>0</v>
      </c>
      <c r="Z125">
        <f t="shared" si="178"/>
        <v>0</v>
      </c>
      <c r="AA125">
        <f t="shared" si="179"/>
        <v>0</v>
      </c>
      <c r="AB125">
        <f t="shared" si="181"/>
        <v>0</v>
      </c>
      <c r="AC125">
        <f t="shared" si="182"/>
        <v>0</v>
      </c>
      <c r="AD125">
        <f t="shared" si="208"/>
        <v>0</v>
      </c>
      <c r="AE125">
        <f t="shared" si="209"/>
        <v>0</v>
      </c>
      <c r="AF125">
        <f t="shared" si="210"/>
        <v>0</v>
      </c>
      <c r="AG125">
        <f t="shared" si="211"/>
        <v>0</v>
      </c>
      <c r="AH125">
        <f t="shared" si="212"/>
        <v>0</v>
      </c>
      <c r="AI125">
        <f t="shared" si="213"/>
        <v>0</v>
      </c>
      <c r="AJ125">
        <f t="shared" si="207"/>
        <v>0</v>
      </c>
      <c r="AL125">
        <f t="shared" si="164"/>
        <v>0</v>
      </c>
      <c r="AM125">
        <f t="shared" si="165"/>
        <v>0</v>
      </c>
      <c r="AN125">
        <f t="shared" si="166"/>
        <v>0</v>
      </c>
      <c r="AO125">
        <f t="shared" si="167"/>
        <v>0</v>
      </c>
      <c r="AP125">
        <f t="shared" si="168"/>
        <v>0</v>
      </c>
      <c r="AQ125">
        <f t="shared" si="169"/>
        <v>0</v>
      </c>
      <c r="AR125">
        <f t="shared" si="170"/>
        <v>0</v>
      </c>
      <c r="AS125">
        <f t="shared" si="171"/>
        <v>0</v>
      </c>
      <c r="AT125">
        <f t="shared" si="172"/>
        <v>0</v>
      </c>
      <c r="AU125">
        <f t="shared" si="173"/>
        <v>0</v>
      </c>
      <c r="AV125">
        <f t="shared" si="174"/>
        <v>0</v>
      </c>
      <c r="AW125">
        <f t="shared" si="192"/>
        <v>0</v>
      </c>
      <c r="AX125">
        <f t="shared" si="193"/>
        <v>0</v>
      </c>
      <c r="AY125">
        <f t="shared" si="194"/>
        <v>0</v>
      </c>
      <c r="AZ125">
        <f t="shared" si="195"/>
        <v>0</v>
      </c>
      <c r="BA125">
        <f t="shared" si="196"/>
        <v>0</v>
      </c>
      <c r="BB125">
        <f t="shared" si="197"/>
        <v>0</v>
      </c>
      <c r="BC125">
        <f t="shared" si="198"/>
        <v>0</v>
      </c>
      <c r="BD125">
        <f t="shared" si="199"/>
        <v>0</v>
      </c>
      <c r="BE125">
        <f t="shared" si="200"/>
        <v>0</v>
      </c>
      <c r="BF125">
        <f t="shared" si="201"/>
        <v>0</v>
      </c>
      <c r="BG125">
        <f t="shared" si="202"/>
        <v>0</v>
      </c>
      <c r="BH125">
        <f t="shared" si="203"/>
        <v>0</v>
      </c>
      <c r="BI125">
        <f t="shared" si="204"/>
        <v>0</v>
      </c>
      <c r="BJ125">
        <f t="shared" si="205"/>
        <v>0</v>
      </c>
      <c r="BK125">
        <f t="shared" si="206"/>
        <v>0</v>
      </c>
      <c r="BL125">
        <f t="shared" si="183"/>
        <v>0</v>
      </c>
      <c r="BM125">
        <f t="shared" si="151"/>
        <v>0</v>
      </c>
      <c r="BN125">
        <f t="shared" si="151"/>
        <v>0</v>
      </c>
      <c r="BO125">
        <f t="shared" si="151"/>
        <v>0</v>
      </c>
      <c r="BP125" t="str">
        <f t="shared" si="214"/>
        <v/>
      </c>
      <c r="BQ125" t="str">
        <f t="shared" si="215"/>
        <v/>
      </c>
    </row>
    <row r="126" spans="1:69" x14ac:dyDescent="0.25">
      <c r="A126" t="str">
        <f t="shared" si="177"/>
        <v/>
      </c>
      <c r="B126" s="108"/>
      <c r="C126" s="108"/>
      <c r="D126" s="109"/>
      <c r="E126" s="109"/>
      <c r="G126">
        <f t="shared" si="153"/>
        <v>9</v>
      </c>
      <c r="H126">
        <f t="shared" si="154"/>
        <v>9</v>
      </c>
      <c r="I126">
        <f t="shared" si="155"/>
        <v>8</v>
      </c>
      <c r="J126">
        <f t="shared" si="156"/>
        <v>8</v>
      </c>
      <c r="K126">
        <f t="shared" si="157"/>
        <v>0</v>
      </c>
      <c r="L126">
        <f t="shared" si="158"/>
        <v>0</v>
      </c>
      <c r="M126">
        <f t="shared" si="159"/>
        <v>0</v>
      </c>
      <c r="N126">
        <f t="shared" si="160"/>
        <v>0</v>
      </c>
      <c r="O126">
        <f t="shared" si="161"/>
        <v>0</v>
      </c>
      <c r="P126">
        <f t="shared" si="162"/>
        <v>0</v>
      </c>
      <c r="Q126">
        <f t="shared" si="163"/>
        <v>0</v>
      </c>
      <c r="R126">
        <f t="shared" si="184"/>
        <v>0</v>
      </c>
      <c r="S126">
        <f t="shared" si="185"/>
        <v>0</v>
      </c>
      <c r="T126">
        <f t="shared" si="186"/>
        <v>0</v>
      </c>
      <c r="U126">
        <f t="shared" si="187"/>
        <v>0</v>
      </c>
      <c r="V126">
        <f t="shared" si="188"/>
        <v>0</v>
      </c>
      <c r="W126">
        <f t="shared" si="189"/>
        <v>0</v>
      </c>
      <c r="X126">
        <f t="shared" si="190"/>
        <v>0</v>
      </c>
      <c r="Y126">
        <f t="shared" si="191"/>
        <v>0</v>
      </c>
      <c r="Z126">
        <f t="shared" si="178"/>
        <v>0</v>
      </c>
      <c r="AA126">
        <f t="shared" si="179"/>
        <v>0</v>
      </c>
      <c r="AB126">
        <f t="shared" si="181"/>
        <v>0</v>
      </c>
      <c r="AC126">
        <f t="shared" si="182"/>
        <v>0</v>
      </c>
      <c r="AD126">
        <f t="shared" si="208"/>
        <v>0</v>
      </c>
      <c r="AE126">
        <f t="shared" si="209"/>
        <v>0</v>
      </c>
      <c r="AF126">
        <f t="shared" si="210"/>
        <v>0</v>
      </c>
      <c r="AG126">
        <f t="shared" si="211"/>
        <v>0</v>
      </c>
      <c r="AH126">
        <f t="shared" si="212"/>
        <v>0</v>
      </c>
      <c r="AI126">
        <f t="shared" si="213"/>
        <v>0</v>
      </c>
      <c r="AJ126">
        <f t="shared" si="207"/>
        <v>0</v>
      </c>
      <c r="AL126">
        <f t="shared" si="164"/>
        <v>0</v>
      </c>
      <c r="AM126">
        <f t="shared" si="165"/>
        <v>0</v>
      </c>
      <c r="AN126">
        <f t="shared" si="166"/>
        <v>0</v>
      </c>
      <c r="AO126">
        <f t="shared" si="167"/>
        <v>0</v>
      </c>
      <c r="AP126">
        <f t="shared" si="168"/>
        <v>0</v>
      </c>
      <c r="AQ126">
        <f t="shared" si="169"/>
        <v>0</v>
      </c>
      <c r="AR126">
        <f t="shared" si="170"/>
        <v>0</v>
      </c>
      <c r="AS126">
        <f t="shared" si="171"/>
        <v>0</v>
      </c>
      <c r="AT126">
        <f t="shared" si="172"/>
        <v>0</v>
      </c>
      <c r="AU126">
        <f t="shared" si="173"/>
        <v>0</v>
      </c>
      <c r="AV126">
        <f t="shared" si="174"/>
        <v>0</v>
      </c>
      <c r="AW126">
        <f t="shared" si="192"/>
        <v>0</v>
      </c>
      <c r="AX126">
        <f t="shared" si="193"/>
        <v>0</v>
      </c>
      <c r="AY126">
        <f t="shared" si="194"/>
        <v>0</v>
      </c>
      <c r="AZ126">
        <f t="shared" si="195"/>
        <v>0</v>
      </c>
      <c r="BA126">
        <f t="shared" si="196"/>
        <v>0</v>
      </c>
      <c r="BB126">
        <f t="shared" si="197"/>
        <v>0</v>
      </c>
      <c r="BC126">
        <f t="shared" si="198"/>
        <v>0</v>
      </c>
      <c r="BD126">
        <f t="shared" si="199"/>
        <v>0</v>
      </c>
      <c r="BE126">
        <f t="shared" si="200"/>
        <v>0</v>
      </c>
      <c r="BF126">
        <f t="shared" si="201"/>
        <v>0</v>
      </c>
      <c r="BG126">
        <f t="shared" si="202"/>
        <v>0</v>
      </c>
      <c r="BH126">
        <f t="shared" si="203"/>
        <v>0</v>
      </c>
      <c r="BI126">
        <f t="shared" si="204"/>
        <v>0</v>
      </c>
      <c r="BJ126">
        <f t="shared" si="205"/>
        <v>0</v>
      </c>
      <c r="BK126">
        <f t="shared" si="206"/>
        <v>0</v>
      </c>
      <c r="BL126">
        <f t="shared" si="183"/>
        <v>0</v>
      </c>
      <c r="BM126">
        <f t="shared" si="151"/>
        <v>0</v>
      </c>
      <c r="BN126">
        <f t="shared" si="151"/>
        <v>0</v>
      </c>
      <c r="BO126">
        <f t="shared" si="151"/>
        <v>0</v>
      </c>
      <c r="BP126" t="str">
        <f t="shared" si="214"/>
        <v/>
      </c>
      <c r="BQ126" t="str">
        <f t="shared" si="215"/>
        <v/>
      </c>
    </row>
    <row r="127" spans="1:69" x14ac:dyDescent="0.25">
      <c r="A127" t="str">
        <f t="shared" si="177"/>
        <v/>
      </c>
      <c r="B127" s="108"/>
      <c r="C127" s="108"/>
      <c r="D127" s="109"/>
      <c r="E127" s="109"/>
      <c r="G127">
        <f t="shared" si="153"/>
        <v>9</v>
      </c>
      <c r="H127">
        <f t="shared" si="154"/>
        <v>9</v>
      </c>
      <c r="I127">
        <f t="shared" si="155"/>
        <v>8</v>
      </c>
      <c r="J127">
        <f t="shared" si="156"/>
        <v>8</v>
      </c>
      <c r="K127">
        <f t="shared" si="157"/>
        <v>0</v>
      </c>
      <c r="L127">
        <f t="shared" si="158"/>
        <v>0</v>
      </c>
      <c r="M127">
        <f t="shared" si="159"/>
        <v>0</v>
      </c>
      <c r="N127">
        <f t="shared" si="160"/>
        <v>0</v>
      </c>
      <c r="O127">
        <f t="shared" si="161"/>
        <v>0</v>
      </c>
      <c r="P127">
        <f t="shared" si="162"/>
        <v>0</v>
      </c>
      <c r="Q127">
        <f t="shared" si="163"/>
        <v>0</v>
      </c>
      <c r="R127">
        <f t="shared" si="184"/>
        <v>0</v>
      </c>
      <c r="S127">
        <f t="shared" si="185"/>
        <v>0</v>
      </c>
      <c r="T127">
        <f t="shared" si="186"/>
        <v>0</v>
      </c>
      <c r="U127">
        <f t="shared" si="187"/>
        <v>0</v>
      </c>
      <c r="V127">
        <f t="shared" si="188"/>
        <v>0</v>
      </c>
      <c r="W127">
        <f t="shared" si="189"/>
        <v>0</v>
      </c>
      <c r="X127">
        <f t="shared" si="190"/>
        <v>0</v>
      </c>
      <c r="Y127">
        <f t="shared" si="191"/>
        <v>0</v>
      </c>
      <c r="Z127">
        <f t="shared" si="178"/>
        <v>0</v>
      </c>
      <c r="AA127">
        <f t="shared" si="179"/>
        <v>0</v>
      </c>
      <c r="AB127">
        <f t="shared" si="181"/>
        <v>0</v>
      </c>
      <c r="AC127">
        <f t="shared" si="182"/>
        <v>0</v>
      </c>
      <c r="AD127">
        <f t="shared" si="208"/>
        <v>0</v>
      </c>
      <c r="AE127">
        <f t="shared" si="209"/>
        <v>0</v>
      </c>
      <c r="AF127">
        <f t="shared" si="210"/>
        <v>0</v>
      </c>
      <c r="AG127">
        <f t="shared" si="211"/>
        <v>0</v>
      </c>
      <c r="AH127">
        <f t="shared" si="212"/>
        <v>0</v>
      </c>
      <c r="AI127">
        <f t="shared" si="213"/>
        <v>0</v>
      </c>
      <c r="AJ127">
        <f t="shared" si="207"/>
        <v>0</v>
      </c>
      <c r="AL127">
        <f t="shared" si="164"/>
        <v>0</v>
      </c>
      <c r="AM127">
        <f t="shared" si="165"/>
        <v>0</v>
      </c>
      <c r="AN127">
        <f t="shared" si="166"/>
        <v>0</v>
      </c>
      <c r="AO127">
        <f t="shared" si="167"/>
        <v>0</v>
      </c>
      <c r="AP127">
        <f t="shared" si="168"/>
        <v>0</v>
      </c>
      <c r="AQ127">
        <f t="shared" si="169"/>
        <v>0</v>
      </c>
      <c r="AR127">
        <f t="shared" si="170"/>
        <v>0</v>
      </c>
      <c r="AS127">
        <f t="shared" si="171"/>
        <v>0</v>
      </c>
      <c r="AT127">
        <f t="shared" si="172"/>
        <v>0</v>
      </c>
      <c r="AU127">
        <f t="shared" si="173"/>
        <v>0</v>
      </c>
      <c r="AV127">
        <f t="shared" si="174"/>
        <v>0</v>
      </c>
      <c r="AW127">
        <f t="shared" si="192"/>
        <v>0</v>
      </c>
      <c r="AX127">
        <f t="shared" si="193"/>
        <v>0</v>
      </c>
      <c r="AY127">
        <f t="shared" si="194"/>
        <v>0</v>
      </c>
      <c r="AZ127">
        <f t="shared" si="195"/>
        <v>0</v>
      </c>
      <c r="BA127">
        <f t="shared" si="196"/>
        <v>0</v>
      </c>
      <c r="BB127">
        <f t="shared" si="197"/>
        <v>0</v>
      </c>
      <c r="BC127">
        <f t="shared" si="198"/>
        <v>0</v>
      </c>
      <c r="BD127">
        <f t="shared" si="199"/>
        <v>0</v>
      </c>
      <c r="BE127">
        <f t="shared" si="200"/>
        <v>0</v>
      </c>
      <c r="BF127">
        <f t="shared" si="201"/>
        <v>0</v>
      </c>
      <c r="BG127">
        <f t="shared" si="202"/>
        <v>0</v>
      </c>
      <c r="BH127">
        <f t="shared" si="203"/>
        <v>0</v>
      </c>
      <c r="BI127">
        <f t="shared" si="204"/>
        <v>0</v>
      </c>
      <c r="BJ127">
        <f t="shared" si="205"/>
        <v>0</v>
      </c>
      <c r="BK127">
        <f t="shared" si="206"/>
        <v>0</v>
      </c>
      <c r="BL127">
        <f t="shared" si="183"/>
        <v>0</v>
      </c>
      <c r="BM127">
        <f t="shared" si="151"/>
        <v>0</v>
      </c>
      <c r="BN127">
        <f t="shared" si="151"/>
        <v>0</v>
      </c>
      <c r="BO127">
        <f t="shared" si="151"/>
        <v>0</v>
      </c>
      <c r="BP127" t="str">
        <f t="shared" si="214"/>
        <v/>
      </c>
      <c r="BQ127" t="str">
        <f t="shared" si="215"/>
        <v/>
      </c>
    </row>
    <row r="128" spans="1:69" x14ac:dyDescent="0.25">
      <c r="A128" t="str">
        <f t="shared" si="177"/>
        <v/>
      </c>
      <c r="B128" s="108"/>
      <c r="C128" s="108"/>
      <c r="D128" s="109"/>
      <c r="E128" s="109"/>
      <c r="G128">
        <f t="shared" si="153"/>
        <v>9</v>
      </c>
      <c r="H128">
        <f t="shared" si="154"/>
        <v>9</v>
      </c>
      <c r="I128">
        <f t="shared" si="155"/>
        <v>8</v>
      </c>
      <c r="J128">
        <f t="shared" si="156"/>
        <v>8</v>
      </c>
      <c r="K128">
        <f t="shared" si="157"/>
        <v>0</v>
      </c>
      <c r="L128">
        <f t="shared" si="158"/>
        <v>0</v>
      </c>
      <c r="M128">
        <f t="shared" si="159"/>
        <v>0</v>
      </c>
      <c r="N128">
        <f t="shared" si="160"/>
        <v>0</v>
      </c>
      <c r="O128">
        <f t="shared" si="161"/>
        <v>0</v>
      </c>
      <c r="P128">
        <f t="shared" si="162"/>
        <v>0</v>
      </c>
      <c r="Q128">
        <f t="shared" si="163"/>
        <v>0</v>
      </c>
      <c r="R128">
        <f t="shared" si="184"/>
        <v>0</v>
      </c>
      <c r="S128">
        <f t="shared" si="185"/>
        <v>0</v>
      </c>
      <c r="T128">
        <f t="shared" si="186"/>
        <v>0</v>
      </c>
      <c r="U128">
        <f t="shared" si="187"/>
        <v>0</v>
      </c>
      <c r="V128">
        <f t="shared" si="188"/>
        <v>0</v>
      </c>
      <c r="W128">
        <f t="shared" si="189"/>
        <v>0</v>
      </c>
      <c r="X128">
        <f t="shared" si="190"/>
        <v>0</v>
      </c>
      <c r="Y128">
        <f t="shared" si="191"/>
        <v>0</v>
      </c>
      <c r="Z128">
        <f t="shared" si="178"/>
        <v>0</v>
      </c>
      <c r="AA128">
        <f t="shared" si="179"/>
        <v>0</v>
      </c>
      <c r="AB128">
        <f t="shared" si="181"/>
        <v>0</v>
      </c>
      <c r="AC128">
        <f t="shared" si="182"/>
        <v>0</v>
      </c>
      <c r="AD128">
        <f t="shared" si="208"/>
        <v>0</v>
      </c>
      <c r="AE128">
        <f t="shared" si="209"/>
        <v>0</v>
      </c>
      <c r="AF128">
        <f t="shared" si="210"/>
        <v>0</v>
      </c>
      <c r="AG128">
        <f t="shared" si="211"/>
        <v>0</v>
      </c>
      <c r="AH128">
        <f t="shared" si="212"/>
        <v>0</v>
      </c>
      <c r="AI128">
        <f t="shared" si="213"/>
        <v>0</v>
      </c>
      <c r="AJ128">
        <f t="shared" si="207"/>
        <v>0</v>
      </c>
      <c r="AL128">
        <f t="shared" si="164"/>
        <v>0</v>
      </c>
      <c r="AM128">
        <f t="shared" si="165"/>
        <v>0</v>
      </c>
      <c r="AN128">
        <f t="shared" si="166"/>
        <v>0</v>
      </c>
      <c r="AO128">
        <f t="shared" si="167"/>
        <v>0</v>
      </c>
      <c r="AP128">
        <f t="shared" si="168"/>
        <v>0</v>
      </c>
      <c r="AQ128">
        <f t="shared" si="169"/>
        <v>0</v>
      </c>
      <c r="AR128">
        <f t="shared" si="170"/>
        <v>0</v>
      </c>
      <c r="AS128">
        <f t="shared" si="171"/>
        <v>0</v>
      </c>
      <c r="AT128">
        <f t="shared" si="172"/>
        <v>0</v>
      </c>
      <c r="AU128">
        <f t="shared" si="173"/>
        <v>0</v>
      </c>
      <c r="AV128">
        <f t="shared" si="174"/>
        <v>0</v>
      </c>
      <c r="AW128">
        <f t="shared" si="192"/>
        <v>0</v>
      </c>
      <c r="AX128">
        <f t="shared" si="193"/>
        <v>0</v>
      </c>
      <c r="AY128">
        <f t="shared" si="194"/>
        <v>0</v>
      </c>
      <c r="AZ128">
        <f t="shared" si="195"/>
        <v>0</v>
      </c>
      <c r="BA128">
        <f t="shared" si="196"/>
        <v>0</v>
      </c>
      <c r="BB128">
        <f t="shared" si="197"/>
        <v>0</v>
      </c>
      <c r="BC128">
        <f t="shared" si="198"/>
        <v>0</v>
      </c>
      <c r="BD128">
        <f t="shared" si="199"/>
        <v>0</v>
      </c>
      <c r="BE128">
        <f t="shared" si="200"/>
        <v>0</v>
      </c>
      <c r="BF128">
        <f t="shared" si="201"/>
        <v>0</v>
      </c>
      <c r="BG128">
        <f t="shared" si="202"/>
        <v>0</v>
      </c>
      <c r="BH128">
        <f t="shared" si="203"/>
        <v>0</v>
      </c>
      <c r="BI128">
        <f t="shared" si="204"/>
        <v>0</v>
      </c>
      <c r="BJ128">
        <f t="shared" si="205"/>
        <v>0</v>
      </c>
      <c r="BK128">
        <f t="shared" si="206"/>
        <v>0</v>
      </c>
      <c r="BL128">
        <f t="shared" si="183"/>
        <v>0</v>
      </c>
      <c r="BM128">
        <f t="shared" si="151"/>
        <v>0</v>
      </c>
      <c r="BN128">
        <f t="shared" si="151"/>
        <v>0</v>
      </c>
      <c r="BO128">
        <f t="shared" si="151"/>
        <v>0</v>
      </c>
      <c r="BP128" t="str">
        <f t="shared" si="214"/>
        <v/>
      </c>
      <c r="BQ128" t="str">
        <f t="shared" si="215"/>
        <v/>
      </c>
    </row>
    <row r="129" spans="1:69" x14ac:dyDescent="0.25">
      <c r="A129" t="str">
        <f t="shared" si="177"/>
        <v/>
      </c>
      <c r="B129" s="108"/>
      <c r="C129" s="108"/>
      <c r="D129" s="109"/>
      <c r="E129" s="109"/>
      <c r="G129">
        <f t="shared" si="153"/>
        <v>9</v>
      </c>
      <c r="H129">
        <f t="shared" si="154"/>
        <v>9</v>
      </c>
      <c r="I129">
        <f t="shared" si="155"/>
        <v>8</v>
      </c>
      <c r="J129">
        <f t="shared" si="156"/>
        <v>8</v>
      </c>
      <c r="K129">
        <f t="shared" si="157"/>
        <v>0</v>
      </c>
      <c r="L129">
        <f t="shared" si="158"/>
        <v>0</v>
      </c>
      <c r="M129">
        <f t="shared" si="159"/>
        <v>0</v>
      </c>
      <c r="N129">
        <f t="shared" si="160"/>
        <v>0</v>
      </c>
      <c r="O129">
        <f t="shared" si="161"/>
        <v>0</v>
      </c>
      <c r="P129">
        <f t="shared" si="162"/>
        <v>0</v>
      </c>
      <c r="Q129">
        <f t="shared" si="163"/>
        <v>0</v>
      </c>
      <c r="R129">
        <f t="shared" si="184"/>
        <v>0</v>
      </c>
      <c r="S129">
        <f t="shared" si="185"/>
        <v>0</v>
      </c>
      <c r="T129">
        <f t="shared" si="186"/>
        <v>0</v>
      </c>
      <c r="U129">
        <f t="shared" si="187"/>
        <v>0</v>
      </c>
      <c r="V129">
        <f t="shared" si="188"/>
        <v>0</v>
      </c>
      <c r="W129">
        <f t="shared" si="189"/>
        <v>0</v>
      </c>
      <c r="X129">
        <f t="shared" si="190"/>
        <v>0</v>
      </c>
      <c r="Y129">
        <f t="shared" si="191"/>
        <v>0</v>
      </c>
      <c r="Z129">
        <f t="shared" si="178"/>
        <v>0</v>
      </c>
      <c r="AA129">
        <f t="shared" si="179"/>
        <v>0</v>
      </c>
      <c r="AB129">
        <f t="shared" si="181"/>
        <v>0</v>
      </c>
      <c r="AC129">
        <f t="shared" si="182"/>
        <v>0</v>
      </c>
      <c r="AD129">
        <f t="shared" si="208"/>
        <v>0</v>
      </c>
      <c r="AE129">
        <f t="shared" si="209"/>
        <v>0</v>
      </c>
      <c r="AF129">
        <f t="shared" si="210"/>
        <v>0</v>
      </c>
      <c r="AG129">
        <f t="shared" si="211"/>
        <v>0</v>
      </c>
      <c r="AH129">
        <f t="shared" si="212"/>
        <v>0</v>
      </c>
      <c r="AI129">
        <f t="shared" si="213"/>
        <v>0</v>
      </c>
      <c r="AJ129">
        <f t="shared" si="207"/>
        <v>0</v>
      </c>
      <c r="AL129">
        <f t="shared" si="164"/>
        <v>0</v>
      </c>
      <c r="AM129">
        <f t="shared" si="165"/>
        <v>0</v>
      </c>
      <c r="AN129">
        <f t="shared" si="166"/>
        <v>0</v>
      </c>
      <c r="AO129">
        <f t="shared" si="167"/>
        <v>0</v>
      </c>
      <c r="AP129">
        <f t="shared" si="168"/>
        <v>0</v>
      </c>
      <c r="AQ129">
        <f t="shared" si="169"/>
        <v>0</v>
      </c>
      <c r="AR129">
        <f t="shared" si="170"/>
        <v>0</v>
      </c>
      <c r="AS129">
        <f t="shared" si="171"/>
        <v>0</v>
      </c>
      <c r="AT129">
        <f t="shared" si="172"/>
        <v>0</v>
      </c>
      <c r="AU129">
        <f t="shared" si="173"/>
        <v>0</v>
      </c>
      <c r="AV129">
        <f t="shared" si="174"/>
        <v>0</v>
      </c>
      <c r="AW129">
        <f t="shared" si="192"/>
        <v>0</v>
      </c>
      <c r="AX129">
        <f t="shared" si="193"/>
        <v>0</v>
      </c>
      <c r="AY129">
        <f t="shared" si="194"/>
        <v>0</v>
      </c>
      <c r="AZ129">
        <f t="shared" si="195"/>
        <v>0</v>
      </c>
      <c r="BA129">
        <f t="shared" si="196"/>
        <v>0</v>
      </c>
      <c r="BB129">
        <f t="shared" si="197"/>
        <v>0</v>
      </c>
      <c r="BC129">
        <f t="shared" si="198"/>
        <v>0</v>
      </c>
      <c r="BD129">
        <f t="shared" si="199"/>
        <v>0</v>
      </c>
      <c r="BE129">
        <f t="shared" si="200"/>
        <v>0</v>
      </c>
      <c r="BF129">
        <f t="shared" si="201"/>
        <v>0</v>
      </c>
      <c r="BG129">
        <f t="shared" si="202"/>
        <v>0</v>
      </c>
      <c r="BH129">
        <f t="shared" si="203"/>
        <v>0</v>
      </c>
      <c r="BI129">
        <f t="shared" si="204"/>
        <v>0</v>
      </c>
      <c r="BJ129">
        <f t="shared" si="205"/>
        <v>0</v>
      </c>
      <c r="BK129">
        <f t="shared" si="206"/>
        <v>0</v>
      </c>
      <c r="BL129">
        <f t="shared" si="183"/>
        <v>0</v>
      </c>
      <c r="BM129">
        <f t="shared" si="151"/>
        <v>0</v>
      </c>
      <c r="BN129">
        <f t="shared" si="151"/>
        <v>0</v>
      </c>
      <c r="BO129">
        <f t="shared" si="151"/>
        <v>0</v>
      </c>
      <c r="BP129" t="str">
        <f t="shared" si="214"/>
        <v/>
      </c>
      <c r="BQ129" t="str">
        <f t="shared" si="215"/>
        <v/>
      </c>
    </row>
    <row r="130" spans="1:69" x14ac:dyDescent="0.25">
      <c r="A130" t="str">
        <f t="shared" si="177"/>
        <v/>
      </c>
      <c r="B130" s="108"/>
      <c r="C130" s="108"/>
      <c r="D130" s="109"/>
      <c r="E130" s="109"/>
      <c r="G130">
        <f t="shared" si="153"/>
        <v>9</v>
      </c>
      <c r="H130">
        <f t="shared" si="154"/>
        <v>9</v>
      </c>
      <c r="I130">
        <f t="shared" si="155"/>
        <v>8</v>
      </c>
      <c r="J130">
        <f t="shared" si="156"/>
        <v>8</v>
      </c>
      <c r="K130">
        <f t="shared" si="157"/>
        <v>0</v>
      </c>
      <c r="L130">
        <f t="shared" si="158"/>
        <v>0</v>
      </c>
      <c r="M130">
        <f t="shared" si="159"/>
        <v>0</v>
      </c>
      <c r="N130">
        <f t="shared" si="160"/>
        <v>0</v>
      </c>
      <c r="O130">
        <f t="shared" si="161"/>
        <v>0</v>
      </c>
      <c r="P130">
        <f t="shared" si="162"/>
        <v>0</v>
      </c>
      <c r="Q130">
        <f t="shared" si="163"/>
        <v>0</v>
      </c>
      <c r="R130">
        <f t="shared" si="184"/>
        <v>0</v>
      </c>
      <c r="S130">
        <f t="shared" si="185"/>
        <v>0</v>
      </c>
      <c r="T130">
        <f t="shared" si="186"/>
        <v>0</v>
      </c>
      <c r="U130">
        <f t="shared" si="187"/>
        <v>0</v>
      </c>
      <c r="V130">
        <f t="shared" si="188"/>
        <v>0</v>
      </c>
      <c r="W130">
        <f t="shared" si="189"/>
        <v>0</v>
      </c>
      <c r="X130">
        <f t="shared" si="190"/>
        <v>0</v>
      </c>
      <c r="Y130">
        <f t="shared" si="191"/>
        <v>0</v>
      </c>
      <c r="Z130">
        <f t="shared" si="178"/>
        <v>0</v>
      </c>
      <c r="AA130">
        <f t="shared" si="179"/>
        <v>0</v>
      </c>
      <c r="AB130">
        <f t="shared" si="181"/>
        <v>0</v>
      </c>
      <c r="AC130">
        <f t="shared" si="182"/>
        <v>0</v>
      </c>
      <c r="AD130">
        <f t="shared" si="208"/>
        <v>0</v>
      </c>
      <c r="AE130">
        <f t="shared" si="209"/>
        <v>0</v>
      </c>
      <c r="AF130">
        <f t="shared" si="210"/>
        <v>0</v>
      </c>
      <c r="AG130">
        <f t="shared" si="211"/>
        <v>0</v>
      </c>
      <c r="AH130">
        <f t="shared" si="212"/>
        <v>0</v>
      </c>
      <c r="AI130">
        <f t="shared" si="213"/>
        <v>0</v>
      </c>
      <c r="AJ130">
        <f t="shared" si="207"/>
        <v>0</v>
      </c>
      <c r="AL130">
        <f t="shared" si="164"/>
        <v>0</v>
      </c>
      <c r="AM130">
        <f t="shared" si="165"/>
        <v>0</v>
      </c>
      <c r="AN130">
        <f t="shared" si="166"/>
        <v>0</v>
      </c>
      <c r="AO130">
        <f t="shared" si="167"/>
        <v>0</v>
      </c>
      <c r="AP130">
        <f t="shared" si="168"/>
        <v>0</v>
      </c>
      <c r="AQ130">
        <f t="shared" si="169"/>
        <v>0</v>
      </c>
      <c r="AR130">
        <f t="shared" si="170"/>
        <v>0</v>
      </c>
      <c r="AS130">
        <f t="shared" si="171"/>
        <v>0</v>
      </c>
      <c r="AT130">
        <f t="shared" si="172"/>
        <v>0</v>
      </c>
      <c r="AU130">
        <f t="shared" si="173"/>
        <v>0</v>
      </c>
      <c r="AV130">
        <f t="shared" si="174"/>
        <v>0</v>
      </c>
      <c r="AW130">
        <f t="shared" si="192"/>
        <v>0</v>
      </c>
      <c r="AX130">
        <f t="shared" si="193"/>
        <v>0</v>
      </c>
      <c r="AY130">
        <f t="shared" si="194"/>
        <v>0</v>
      </c>
      <c r="AZ130">
        <f t="shared" si="195"/>
        <v>0</v>
      </c>
      <c r="BA130">
        <f t="shared" si="196"/>
        <v>0</v>
      </c>
      <c r="BB130">
        <f t="shared" si="197"/>
        <v>0</v>
      </c>
      <c r="BC130">
        <f t="shared" si="198"/>
        <v>0</v>
      </c>
      <c r="BD130">
        <f t="shared" si="199"/>
        <v>0</v>
      </c>
      <c r="BE130">
        <f t="shared" si="200"/>
        <v>0</v>
      </c>
      <c r="BF130">
        <f t="shared" si="201"/>
        <v>0</v>
      </c>
      <c r="BG130">
        <f t="shared" si="202"/>
        <v>0</v>
      </c>
      <c r="BH130">
        <f t="shared" si="203"/>
        <v>0</v>
      </c>
      <c r="BI130">
        <f t="shared" si="204"/>
        <v>0</v>
      </c>
      <c r="BJ130">
        <f t="shared" si="205"/>
        <v>0</v>
      </c>
      <c r="BK130">
        <f t="shared" si="206"/>
        <v>0</v>
      </c>
      <c r="BL130">
        <f t="shared" si="183"/>
        <v>0</v>
      </c>
      <c r="BM130">
        <f t="shared" si="151"/>
        <v>0</v>
      </c>
      <c r="BN130">
        <f t="shared" si="151"/>
        <v>0</v>
      </c>
      <c r="BO130">
        <f t="shared" si="151"/>
        <v>0</v>
      </c>
      <c r="BP130" t="str">
        <f t="shared" si="214"/>
        <v/>
      </c>
      <c r="BQ130" t="str">
        <f t="shared" si="215"/>
        <v/>
      </c>
    </row>
    <row r="131" spans="1:69" x14ac:dyDescent="0.25">
      <c r="A131" t="str">
        <f t="shared" si="177"/>
        <v/>
      </c>
      <c r="B131" s="108"/>
      <c r="C131" s="108"/>
      <c r="D131" s="109"/>
      <c r="E131" s="109"/>
      <c r="G131">
        <f t="shared" si="153"/>
        <v>9</v>
      </c>
      <c r="H131">
        <f t="shared" si="154"/>
        <v>9</v>
      </c>
      <c r="I131">
        <f t="shared" si="155"/>
        <v>8</v>
      </c>
      <c r="J131">
        <f t="shared" si="156"/>
        <v>8</v>
      </c>
      <c r="K131">
        <f t="shared" si="157"/>
        <v>0</v>
      </c>
      <c r="L131">
        <f t="shared" si="158"/>
        <v>0</v>
      </c>
      <c r="M131">
        <f t="shared" si="159"/>
        <v>0</v>
      </c>
      <c r="N131">
        <f t="shared" si="160"/>
        <v>0</v>
      </c>
      <c r="O131">
        <f t="shared" si="161"/>
        <v>0</v>
      </c>
      <c r="P131">
        <f t="shared" si="162"/>
        <v>0</v>
      </c>
      <c r="Q131">
        <f t="shared" si="163"/>
        <v>0</v>
      </c>
      <c r="R131">
        <f t="shared" si="184"/>
        <v>0</v>
      </c>
      <c r="S131">
        <f t="shared" si="185"/>
        <v>0</v>
      </c>
      <c r="T131">
        <f t="shared" si="186"/>
        <v>0</v>
      </c>
      <c r="U131">
        <f t="shared" si="187"/>
        <v>0</v>
      </c>
      <c r="V131">
        <f t="shared" si="188"/>
        <v>0</v>
      </c>
      <c r="W131">
        <f t="shared" si="189"/>
        <v>0</v>
      </c>
      <c r="X131">
        <f t="shared" si="190"/>
        <v>0</v>
      </c>
      <c r="Y131">
        <f t="shared" si="191"/>
        <v>0</v>
      </c>
      <c r="Z131">
        <f t="shared" si="178"/>
        <v>0</v>
      </c>
      <c r="AA131">
        <f t="shared" si="179"/>
        <v>0</v>
      </c>
      <c r="AB131">
        <f t="shared" si="181"/>
        <v>0</v>
      </c>
      <c r="AC131">
        <f t="shared" si="182"/>
        <v>0</v>
      </c>
      <c r="AD131">
        <f t="shared" si="208"/>
        <v>0</v>
      </c>
      <c r="AE131">
        <f t="shared" si="209"/>
        <v>0</v>
      </c>
      <c r="AF131">
        <f t="shared" si="210"/>
        <v>0</v>
      </c>
      <c r="AG131">
        <f t="shared" si="211"/>
        <v>0</v>
      </c>
      <c r="AH131">
        <f t="shared" si="212"/>
        <v>0</v>
      </c>
      <c r="AI131">
        <f t="shared" si="213"/>
        <v>0</v>
      </c>
      <c r="AJ131">
        <f t="shared" si="207"/>
        <v>0</v>
      </c>
      <c r="AL131">
        <f t="shared" si="164"/>
        <v>0</v>
      </c>
      <c r="AM131">
        <f t="shared" si="165"/>
        <v>0</v>
      </c>
      <c r="AN131">
        <f t="shared" si="166"/>
        <v>0</v>
      </c>
      <c r="AO131">
        <f t="shared" si="167"/>
        <v>0</v>
      </c>
      <c r="AP131">
        <f t="shared" si="168"/>
        <v>0</v>
      </c>
      <c r="AQ131">
        <f t="shared" si="169"/>
        <v>0</v>
      </c>
      <c r="AR131">
        <f t="shared" si="170"/>
        <v>0</v>
      </c>
      <c r="AS131">
        <f t="shared" si="171"/>
        <v>0</v>
      </c>
      <c r="AT131">
        <f t="shared" si="172"/>
        <v>0</v>
      </c>
      <c r="AU131">
        <f t="shared" si="173"/>
        <v>0</v>
      </c>
      <c r="AV131">
        <f t="shared" si="174"/>
        <v>0</v>
      </c>
      <c r="AW131">
        <f t="shared" si="192"/>
        <v>0</v>
      </c>
      <c r="AX131">
        <f t="shared" si="193"/>
        <v>0</v>
      </c>
      <c r="AY131">
        <f t="shared" si="194"/>
        <v>0</v>
      </c>
      <c r="AZ131">
        <f t="shared" si="195"/>
        <v>0</v>
      </c>
      <c r="BA131">
        <f t="shared" si="196"/>
        <v>0</v>
      </c>
      <c r="BB131">
        <f t="shared" si="197"/>
        <v>0</v>
      </c>
      <c r="BC131">
        <f t="shared" si="198"/>
        <v>0</v>
      </c>
      <c r="BD131">
        <f t="shared" si="199"/>
        <v>0</v>
      </c>
      <c r="BE131">
        <f t="shared" si="200"/>
        <v>0</v>
      </c>
      <c r="BF131">
        <f t="shared" si="201"/>
        <v>0</v>
      </c>
      <c r="BG131">
        <f t="shared" si="202"/>
        <v>0</v>
      </c>
      <c r="BH131">
        <f t="shared" si="203"/>
        <v>0</v>
      </c>
      <c r="BI131">
        <f t="shared" si="204"/>
        <v>0</v>
      </c>
      <c r="BJ131">
        <f t="shared" si="205"/>
        <v>0</v>
      </c>
      <c r="BK131">
        <f t="shared" si="206"/>
        <v>0</v>
      </c>
      <c r="BL131">
        <f t="shared" si="183"/>
        <v>0</v>
      </c>
      <c r="BM131">
        <f t="shared" si="151"/>
        <v>0</v>
      </c>
      <c r="BN131">
        <f t="shared" si="151"/>
        <v>0</v>
      </c>
      <c r="BO131">
        <f t="shared" si="151"/>
        <v>0</v>
      </c>
      <c r="BP131" t="str">
        <f t="shared" si="214"/>
        <v/>
      </c>
      <c r="BQ131" t="str">
        <f t="shared" si="215"/>
        <v/>
      </c>
    </row>
    <row r="132" spans="1:69" x14ac:dyDescent="0.25">
      <c r="A132" t="str">
        <f t="shared" si="177"/>
        <v/>
      </c>
      <c r="B132" s="108"/>
      <c r="C132" s="108"/>
      <c r="D132" s="109"/>
      <c r="E132" s="109"/>
      <c r="G132">
        <f t="shared" si="153"/>
        <v>9</v>
      </c>
      <c r="H132">
        <f t="shared" si="154"/>
        <v>9</v>
      </c>
      <c r="I132">
        <f t="shared" si="155"/>
        <v>8</v>
      </c>
      <c r="J132">
        <f t="shared" si="156"/>
        <v>8</v>
      </c>
      <c r="K132">
        <f t="shared" si="157"/>
        <v>0</v>
      </c>
      <c r="L132">
        <f t="shared" si="158"/>
        <v>0</v>
      </c>
      <c r="M132">
        <f t="shared" si="159"/>
        <v>0</v>
      </c>
      <c r="N132">
        <f t="shared" si="160"/>
        <v>0</v>
      </c>
      <c r="O132">
        <f t="shared" si="161"/>
        <v>0</v>
      </c>
      <c r="P132">
        <f t="shared" si="162"/>
        <v>0</v>
      </c>
      <c r="Q132">
        <f t="shared" si="163"/>
        <v>0</v>
      </c>
      <c r="R132">
        <f t="shared" si="184"/>
        <v>0</v>
      </c>
      <c r="S132">
        <f t="shared" si="185"/>
        <v>0</v>
      </c>
      <c r="T132">
        <f t="shared" si="186"/>
        <v>0</v>
      </c>
      <c r="U132">
        <f t="shared" si="187"/>
        <v>0</v>
      </c>
      <c r="V132">
        <f t="shared" si="188"/>
        <v>0</v>
      </c>
      <c r="W132">
        <f t="shared" si="189"/>
        <v>0</v>
      </c>
      <c r="X132">
        <f t="shared" si="190"/>
        <v>0</v>
      </c>
      <c r="Y132">
        <f t="shared" si="191"/>
        <v>0</v>
      </c>
      <c r="Z132">
        <f t="shared" si="178"/>
        <v>0</v>
      </c>
      <c r="AA132">
        <f t="shared" si="179"/>
        <v>0</v>
      </c>
      <c r="AB132">
        <f t="shared" si="181"/>
        <v>0</v>
      </c>
      <c r="AC132">
        <f t="shared" si="182"/>
        <v>0</v>
      </c>
      <c r="AD132">
        <f t="shared" si="208"/>
        <v>0</v>
      </c>
      <c r="AE132">
        <f t="shared" si="209"/>
        <v>0</v>
      </c>
      <c r="AF132">
        <f t="shared" si="210"/>
        <v>0</v>
      </c>
      <c r="AG132">
        <f t="shared" si="211"/>
        <v>0</v>
      </c>
      <c r="AH132">
        <f t="shared" si="212"/>
        <v>0</v>
      </c>
      <c r="AI132">
        <f t="shared" si="213"/>
        <v>0</v>
      </c>
      <c r="AJ132">
        <f t="shared" si="207"/>
        <v>0</v>
      </c>
      <c r="AL132">
        <f t="shared" si="164"/>
        <v>0</v>
      </c>
      <c r="AM132">
        <f t="shared" si="165"/>
        <v>0</v>
      </c>
      <c r="AN132">
        <f t="shared" si="166"/>
        <v>0</v>
      </c>
      <c r="AO132">
        <f t="shared" si="167"/>
        <v>0</v>
      </c>
      <c r="AP132">
        <f t="shared" si="168"/>
        <v>0</v>
      </c>
      <c r="AQ132">
        <f t="shared" si="169"/>
        <v>0</v>
      </c>
      <c r="AR132">
        <f t="shared" si="170"/>
        <v>0</v>
      </c>
      <c r="AS132">
        <f t="shared" si="171"/>
        <v>0</v>
      </c>
      <c r="AT132">
        <f t="shared" si="172"/>
        <v>0</v>
      </c>
      <c r="AU132">
        <f t="shared" si="173"/>
        <v>0</v>
      </c>
      <c r="AV132">
        <f t="shared" si="174"/>
        <v>0</v>
      </c>
      <c r="AW132">
        <f t="shared" si="192"/>
        <v>0</v>
      </c>
      <c r="AX132">
        <f t="shared" si="193"/>
        <v>0</v>
      </c>
      <c r="AY132">
        <f t="shared" si="194"/>
        <v>0</v>
      </c>
      <c r="AZ132">
        <f t="shared" si="195"/>
        <v>0</v>
      </c>
      <c r="BA132">
        <f t="shared" si="196"/>
        <v>0</v>
      </c>
      <c r="BB132">
        <f t="shared" si="197"/>
        <v>0</v>
      </c>
      <c r="BC132">
        <f t="shared" si="198"/>
        <v>0</v>
      </c>
      <c r="BD132">
        <f t="shared" si="199"/>
        <v>0</v>
      </c>
      <c r="BE132">
        <f t="shared" si="200"/>
        <v>0</v>
      </c>
      <c r="BF132">
        <f t="shared" si="201"/>
        <v>0</v>
      </c>
      <c r="BG132">
        <f t="shared" si="202"/>
        <v>0</v>
      </c>
      <c r="BH132">
        <f t="shared" si="203"/>
        <v>0</v>
      </c>
      <c r="BI132">
        <f t="shared" si="204"/>
        <v>0</v>
      </c>
      <c r="BJ132">
        <f t="shared" si="205"/>
        <v>0</v>
      </c>
      <c r="BK132">
        <f t="shared" si="206"/>
        <v>0</v>
      </c>
      <c r="BL132">
        <f t="shared" si="183"/>
        <v>0</v>
      </c>
      <c r="BM132">
        <f t="shared" si="151"/>
        <v>0</v>
      </c>
      <c r="BN132">
        <f t="shared" si="151"/>
        <v>0</v>
      </c>
      <c r="BO132">
        <f t="shared" si="151"/>
        <v>0</v>
      </c>
      <c r="BP132" t="str">
        <f t="shared" si="214"/>
        <v/>
      </c>
      <c r="BQ132" t="str">
        <f t="shared" si="215"/>
        <v/>
      </c>
    </row>
    <row r="133" spans="1:69" x14ac:dyDescent="0.25">
      <c r="A133" t="str">
        <f t="shared" si="177"/>
        <v/>
      </c>
      <c r="B133" s="108"/>
      <c r="C133" s="108"/>
      <c r="D133" s="109"/>
      <c r="E133" s="109"/>
      <c r="G133">
        <f t="shared" si="153"/>
        <v>9</v>
      </c>
      <c r="H133">
        <f t="shared" si="154"/>
        <v>9</v>
      </c>
      <c r="I133">
        <f t="shared" si="155"/>
        <v>8</v>
      </c>
      <c r="J133">
        <f t="shared" si="156"/>
        <v>8</v>
      </c>
      <c r="K133">
        <f t="shared" si="157"/>
        <v>0</v>
      </c>
      <c r="L133">
        <f t="shared" si="158"/>
        <v>0</v>
      </c>
      <c r="M133">
        <f t="shared" si="159"/>
        <v>0</v>
      </c>
      <c r="N133">
        <f t="shared" si="160"/>
        <v>0</v>
      </c>
      <c r="O133">
        <f t="shared" si="161"/>
        <v>0</v>
      </c>
      <c r="P133">
        <f t="shared" si="162"/>
        <v>0</v>
      </c>
      <c r="Q133">
        <f t="shared" si="163"/>
        <v>0</v>
      </c>
      <c r="R133">
        <f t="shared" si="184"/>
        <v>0</v>
      </c>
      <c r="S133">
        <f t="shared" si="185"/>
        <v>0</v>
      </c>
      <c r="T133">
        <f t="shared" si="186"/>
        <v>0</v>
      </c>
      <c r="U133">
        <f t="shared" si="187"/>
        <v>0</v>
      </c>
      <c r="V133">
        <f t="shared" si="188"/>
        <v>0</v>
      </c>
      <c r="W133">
        <f t="shared" si="189"/>
        <v>0</v>
      </c>
      <c r="X133">
        <f t="shared" si="190"/>
        <v>0</v>
      </c>
      <c r="Y133">
        <f t="shared" si="191"/>
        <v>0</v>
      </c>
      <c r="Z133">
        <f t="shared" si="178"/>
        <v>0</v>
      </c>
      <c r="AA133">
        <f t="shared" si="179"/>
        <v>0</v>
      </c>
      <c r="AB133">
        <f t="shared" si="181"/>
        <v>0</v>
      </c>
      <c r="AC133">
        <f t="shared" si="182"/>
        <v>0</v>
      </c>
      <c r="AD133">
        <f t="shared" si="208"/>
        <v>0</v>
      </c>
      <c r="AE133">
        <f t="shared" si="209"/>
        <v>0</v>
      </c>
      <c r="AF133">
        <f t="shared" si="210"/>
        <v>0</v>
      </c>
      <c r="AG133">
        <f t="shared" si="211"/>
        <v>0</v>
      </c>
      <c r="AH133">
        <f t="shared" si="212"/>
        <v>0</v>
      </c>
      <c r="AI133">
        <f t="shared" si="213"/>
        <v>0</v>
      </c>
      <c r="AJ133">
        <f t="shared" si="207"/>
        <v>0</v>
      </c>
      <c r="AL133">
        <f t="shared" si="164"/>
        <v>0</v>
      </c>
      <c r="AM133">
        <f t="shared" si="165"/>
        <v>0</v>
      </c>
      <c r="AN133">
        <f t="shared" si="166"/>
        <v>0</v>
      </c>
      <c r="AO133">
        <f t="shared" si="167"/>
        <v>0</v>
      </c>
      <c r="AP133">
        <f t="shared" si="168"/>
        <v>0</v>
      </c>
      <c r="AQ133">
        <f t="shared" si="169"/>
        <v>0</v>
      </c>
      <c r="AR133">
        <f t="shared" si="170"/>
        <v>0</v>
      </c>
      <c r="AS133">
        <f t="shared" si="171"/>
        <v>0</v>
      </c>
      <c r="AT133">
        <f t="shared" si="172"/>
        <v>0</v>
      </c>
      <c r="AU133">
        <f t="shared" si="173"/>
        <v>0</v>
      </c>
      <c r="AV133">
        <f t="shared" si="174"/>
        <v>0</v>
      </c>
      <c r="AW133">
        <f t="shared" si="192"/>
        <v>0</v>
      </c>
      <c r="AX133">
        <f t="shared" si="193"/>
        <v>0</v>
      </c>
      <c r="AY133">
        <f t="shared" si="194"/>
        <v>0</v>
      </c>
      <c r="AZ133">
        <f t="shared" si="195"/>
        <v>0</v>
      </c>
      <c r="BA133">
        <f t="shared" si="196"/>
        <v>0</v>
      </c>
      <c r="BB133">
        <f t="shared" si="197"/>
        <v>0</v>
      </c>
      <c r="BC133">
        <f t="shared" si="198"/>
        <v>0</v>
      </c>
      <c r="BD133">
        <f t="shared" si="199"/>
        <v>0</v>
      </c>
      <c r="BE133">
        <f t="shared" si="200"/>
        <v>0</v>
      </c>
      <c r="BF133">
        <f t="shared" si="201"/>
        <v>0</v>
      </c>
      <c r="BG133">
        <f t="shared" si="202"/>
        <v>0</v>
      </c>
      <c r="BH133">
        <f t="shared" si="203"/>
        <v>0</v>
      </c>
      <c r="BI133">
        <f t="shared" si="204"/>
        <v>0</v>
      </c>
      <c r="BJ133">
        <f t="shared" si="205"/>
        <v>0</v>
      </c>
      <c r="BK133">
        <f t="shared" si="206"/>
        <v>0</v>
      </c>
      <c r="BL133">
        <f t="shared" si="183"/>
        <v>0</v>
      </c>
      <c r="BM133">
        <f t="shared" ref="BM133:BM196" si="216">IF(AH133=AH132,0,AH133)</f>
        <v>0</v>
      </c>
      <c r="BN133">
        <f t="shared" ref="BN133:BN196" si="217">IF(AI133=AI132,0,AI133)</f>
        <v>0</v>
      </c>
      <c r="BO133">
        <f t="shared" ref="BO133:BO196" si="218">IF(AJ133=AJ132,0,AJ133)</f>
        <v>0</v>
      </c>
      <c r="BP133" t="str">
        <f t="shared" si="214"/>
        <v/>
      </c>
      <c r="BQ133" t="str">
        <f t="shared" si="215"/>
        <v/>
      </c>
    </row>
    <row r="134" spans="1:69" x14ac:dyDescent="0.25">
      <c r="A134" t="str">
        <f t="shared" si="177"/>
        <v/>
      </c>
      <c r="B134" s="108"/>
      <c r="C134" s="108"/>
      <c r="D134" s="109"/>
      <c r="E134" s="109"/>
      <c r="G134">
        <f t="shared" si="153"/>
        <v>9</v>
      </c>
      <c r="H134">
        <f t="shared" si="154"/>
        <v>9</v>
      </c>
      <c r="I134">
        <f t="shared" si="155"/>
        <v>8</v>
      </c>
      <c r="J134">
        <f t="shared" si="156"/>
        <v>8</v>
      </c>
      <c r="K134">
        <f t="shared" si="157"/>
        <v>0</v>
      </c>
      <c r="L134">
        <f t="shared" si="158"/>
        <v>0</v>
      </c>
      <c r="M134">
        <f t="shared" si="159"/>
        <v>0</v>
      </c>
      <c r="N134">
        <f t="shared" si="160"/>
        <v>0</v>
      </c>
      <c r="O134">
        <f t="shared" si="161"/>
        <v>0</v>
      </c>
      <c r="P134">
        <f t="shared" si="162"/>
        <v>0</v>
      </c>
      <c r="Q134">
        <f t="shared" si="163"/>
        <v>0</v>
      </c>
      <c r="R134">
        <f t="shared" si="184"/>
        <v>0</v>
      </c>
      <c r="S134">
        <f t="shared" si="185"/>
        <v>0</v>
      </c>
      <c r="T134">
        <f t="shared" si="186"/>
        <v>0</v>
      </c>
      <c r="U134">
        <f t="shared" si="187"/>
        <v>0</v>
      </c>
      <c r="V134">
        <f t="shared" si="188"/>
        <v>0</v>
      </c>
      <c r="W134">
        <f t="shared" si="189"/>
        <v>0</v>
      </c>
      <c r="X134">
        <f t="shared" si="190"/>
        <v>0</v>
      </c>
      <c r="Y134">
        <f t="shared" si="191"/>
        <v>0</v>
      </c>
      <c r="Z134">
        <f t="shared" si="178"/>
        <v>0</v>
      </c>
      <c r="AA134">
        <f t="shared" si="179"/>
        <v>0</v>
      </c>
      <c r="AB134">
        <f t="shared" si="181"/>
        <v>0</v>
      </c>
      <c r="AC134">
        <f t="shared" si="182"/>
        <v>0</v>
      </c>
      <c r="AD134">
        <f t="shared" si="208"/>
        <v>0</v>
      </c>
      <c r="AE134">
        <f t="shared" si="209"/>
        <v>0</v>
      </c>
      <c r="AF134">
        <f t="shared" si="210"/>
        <v>0</v>
      </c>
      <c r="AG134">
        <f t="shared" si="211"/>
        <v>0</v>
      </c>
      <c r="AH134">
        <f t="shared" si="212"/>
        <v>0</v>
      </c>
      <c r="AI134">
        <f t="shared" si="213"/>
        <v>0</v>
      </c>
      <c r="AJ134">
        <f t="shared" si="207"/>
        <v>0</v>
      </c>
      <c r="AL134">
        <f t="shared" si="164"/>
        <v>0</v>
      </c>
      <c r="AM134">
        <f t="shared" si="165"/>
        <v>0</v>
      </c>
      <c r="AN134">
        <f t="shared" si="166"/>
        <v>0</v>
      </c>
      <c r="AO134">
        <f t="shared" si="167"/>
        <v>0</v>
      </c>
      <c r="AP134">
        <f t="shared" si="168"/>
        <v>0</v>
      </c>
      <c r="AQ134">
        <f t="shared" si="169"/>
        <v>0</v>
      </c>
      <c r="AR134">
        <f t="shared" si="170"/>
        <v>0</v>
      </c>
      <c r="AS134">
        <f t="shared" si="171"/>
        <v>0</v>
      </c>
      <c r="AT134">
        <f t="shared" si="172"/>
        <v>0</v>
      </c>
      <c r="AU134">
        <f t="shared" si="173"/>
        <v>0</v>
      </c>
      <c r="AV134">
        <f t="shared" si="174"/>
        <v>0</v>
      </c>
      <c r="AW134">
        <f t="shared" si="192"/>
        <v>0</v>
      </c>
      <c r="AX134">
        <f t="shared" si="193"/>
        <v>0</v>
      </c>
      <c r="AY134">
        <f t="shared" si="194"/>
        <v>0</v>
      </c>
      <c r="AZ134">
        <f t="shared" si="195"/>
        <v>0</v>
      </c>
      <c r="BA134">
        <f t="shared" si="196"/>
        <v>0</v>
      </c>
      <c r="BB134">
        <f t="shared" si="197"/>
        <v>0</v>
      </c>
      <c r="BC134">
        <f t="shared" si="198"/>
        <v>0</v>
      </c>
      <c r="BD134">
        <f t="shared" si="199"/>
        <v>0</v>
      </c>
      <c r="BE134">
        <f t="shared" si="200"/>
        <v>0</v>
      </c>
      <c r="BF134">
        <f t="shared" si="201"/>
        <v>0</v>
      </c>
      <c r="BG134">
        <f t="shared" si="202"/>
        <v>0</v>
      </c>
      <c r="BH134">
        <f t="shared" si="203"/>
        <v>0</v>
      </c>
      <c r="BI134">
        <f t="shared" si="204"/>
        <v>0</v>
      </c>
      <c r="BJ134">
        <f t="shared" si="205"/>
        <v>0</v>
      </c>
      <c r="BK134">
        <f t="shared" si="206"/>
        <v>0</v>
      </c>
      <c r="BL134">
        <f t="shared" si="183"/>
        <v>0</v>
      </c>
      <c r="BM134">
        <f t="shared" si="216"/>
        <v>0</v>
      </c>
      <c r="BN134">
        <f t="shared" si="217"/>
        <v>0</v>
      </c>
      <c r="BO134">
        <f t="shared" si="218"/>
        <v>0</v>
      </c>
      <c r="BP134" t="str">
        <f t="shared" si="214"/>
        <v/>
      </c>
      <c r="BQ134" t="str">
        <f t="shared" si="215"/>
        <v/>
      </c>
    </row>
    <row r="135" spans="1:69" x14ac:dyDescent="0.25">
      <c r="A135" t="str">
        <f t="shared" si="177"/>
        <v/>
      </c>
      <c r="B135" s="108"/>
      <c r="C135" s="108"/>
      <c r="D135" s="109"/>
      <c r="E135" s="109"/>
      <c r="G135">
        <f t="shared" si="153"/>
        <v>9</v>
      </c>
      <c r="H135">
        <f t="shared" si="154"/>
        <v>9</v>
      </c>
      <c r="I135">
        <f t="shared" si="155"/>
        <v>8</v>
      </c>
      <c r="J135">
        <f t="shared" si="156"/>
        <v>8</v>
      </c>
      <c r="K135">
        <f t="shared" si="157"/>
        <v>0</v>
      </c>
      <c r="L135">
        <f t="shared" si="158"/>
        <v>0</v>
      </c>
      <c r="M135">
        <f t="shared" si="159"/>
        <v>0</v>
      </c>
      <c r="N135">
        <f t="shared" si="160"/>
        <v>0</v>
      </c>
      <c r="O135">
        <f t="shared" si="161"/>
        <v>0</v>
      </c>
      <c r="P135">
        <f t="shared" si="162"/>
        <v>0</v>
      </c>
      <c r="Q135">
        <f t="shared" si="163"/>
        <v>0</v>
      </c>
      <c r="R135">
        <f t="shared" si="184"/>
        <v>0</v>
      </c>
      <c r="S135">
        <f t="shared" si="185"/>
        <v>0</v>
      </c>
      <c r="T135">
        <f t="shared" si="186"/>
        <v>0</v>
      </c>
      <c r="U135">
        <f t="shared" si="187"/>
        <v>0</v>
      </c>
      <c r="V135">
        <f t="shared" si="188"/>
        <v>0</v>
      </c>
      <c r="W135">
        <f t="shared" si="189"/>
        <v>0</v>
      </c>
      <c r="X135">
        <f t="shared" si="190"/>
        <v>0</v>
      </c>
      <c r="Y135">
        <f t="shared" si="191"/>
        <v>0</v>
      </c>
      <c r="Z135">
        <f t="shared" si="178"/>
        <v>0</v>
      </c>
      <c r="AA135">
        <f t="shared" si="179"/>
        <v>0</v>
      </c>
      <c r="AB135">
        <f t="shared" si="181"/>
        <v>0</v>
      </c>
      <c r="AC135">
        <f t="shared" si="182"/>
        <v>0</v>
      </c>
      <c r="AD135">
        <f t="shared" si="208"/>
        <v>0</v>
      </c>
      <c r="AE135">
        <f t="shared" si="209"/>
        <v>0</v>
      </c>
      <c r="AF135">
        <f t="shared" si="210"/>
        <v>0</v>
      </c>
      <c r="AG135">
        <f t="shared" si="211"/>
        <v>0</v>
      </c>
      <c r="AH135">
        <f t="shared" si="212"/>
        <v>0</v>
      </c>
      <c r="AI135">
        <f t="shared" si="213"/>
        <v>0</v>
      </c>
      <c r="AJ135">
        <f t="shared" si="207"/>
        <v>0</v>
      </c>
      <c r="AL135">
        <f t="shared" si="164"/>
        <v>0</v>
      </c>
      <c r="AM135">
        <f t="shared" si="165"/>
        <v>0</v>
      </c>
      <c r="AN135">
        <f t="shared" si="166"/>
        <v>0</v>
      </c>
      <c r="AO135">
        <f t="shared" si="167"/>
        <v>0</v>
      </c>
      <c r="AP135">
        <f t="shared" si="168"/>
        <v>0</v>
      </c>
      <c r="AQ135">
        <f t="shared" si="169"/>
        <v>0</v>
      </c>
      <c r="AR135">
        <f t="shared" si="170"/>
        <v>0</v>
      </c>
      <c r="AS135">
        <f t="shared" si="171"/>
        <v>0</v>
      </c>
      <c r="AT135">
        <f t="shared" si="172"/>
        <v>0</v>
      </c>
      <c r="AU135">
        <f t="shared" si="173"/>
        <v>0</v>
      </c>
      <c r="AV135">
        <f t="shared" si="174"/>
        <v>0</v>
      </c>
      <c r="AW135">
        <f t="shared" si="192"/>
        <v>0</v>
      </c>
      <c r="AX135">
        <f t="shared" si="193"/>
        <v>0</v>
      </c>
      <c r="AY135">
        <f t="shared" si="194"/>
        <v>0</v>
      </c>
      <c r="AZ135">
        <f t="shared" si="195"/>
        <v>0</v>
      </c>
      <c r="BA135">
        <f t="shared" si="196"/>
        <v>0</v>
      </c>
      <c r="BB135">
        <f t="shared" si="197"/>
        <v>0</v>
      </c>
      <c r="BC135">
        <f t="shared" si="198"/>
        <v>0</v>
      </c>
      <c r="BD135">
        <f t="shared" si="199"/>
        <v>0</v>
      </c>
      <c r="BE135">
        <f t="shared" si="200"/>
        <v>0</v>
      </c>
      <c r="BF135">
        <f t="shared" si="201"/>
        <v>0</v>
      </c>
      <c r="BG135">
        <f t="shared" si="202"/>
        <v>0</v>
      </c>
      <c r="BH135">
        <f t="shared" si="203"/>
        <v>0</v>
      </c>
      <c r="BI135">
        <f t="shared" si="204"/>
        <v>0</v>
      </c>
      <c r="BJ135">
        <f t="shared" si="205"/>
        <v>0</v>
      </c>
      <c r="BK135">
        <f t="shared" si="206"/>
        <v>0</v>
      </c>
      <c r="BL135">
        <f t="shared" si="183"/>
        <v>0</v>
      </c>
      <c r="BM135">
        <f t="shared" si="216"/>
        <v>0</v>
      </c>
      <c r="BN135">
        <f t="shared" si="217"/>
        <v>0</v>
      </c>
      <c r="BO135">
        <f t="shared" si="218"/>
        <v>0</v>
      </c>
      <c r="BP135" t="str">
        <f t="shared" si="214"/>
        <v/>
      </c>
      <c r="BQ135" t="str">
        <f t="shared" si="215"/>
        <v/>
      </c>
    </row>
    <row r="136" spans="1:69" x14ac:dyDescent="0.25">
      <c r="A136" t="str">
        <f t="shared" si="177"/>
        <v/>
      </c>
      <c r="B136" s="108"/>
      <c r="C136" s="108"/>
      <c r="D136" s="109"/>
      <c r="E136" s="109"/>
      <c r="G136">
        <f t="shared" si="153"/>
        <v>9</v>
      </c>
      <c r="H136">
        <f t="shared" si="154"/>
        <v>9</v>
      </c>
      <c r="I136">
        <f t="shared" si="155"/>
        <v>8</v>
      </c>
      <c r="J136">
        <f t="shared" si="156"/>
        <v>8</v>
      </c>
      <c r="K136">
        <f t="shared" si="157"/>
        <v>0</v>
      </c>
      <c r="L136">
        <f t="shared" si="158"/>
        <v>0</v>
      </c>
      <c r="M136">
        <f t="shared" si="159"/>
        <v>0</v>
      </c>
      <c r="N136">
        <f t="shared" si="160"/>
        <v>0</v>
      </c>
      <c r="O136">
        <f t="shared" si="161"/>
        <v>0</v>
      </c>
      <c r="P136">
        <f t="shared" si="162"/>
        <v>0</v>
      </c>
      <c r="Q136">
        <f t="shared" si="163"/>
        <v>0</v>
      </c>
      <c r="R136">
        <f t="shared" si="184"/>
        <v>0</v>
      </c>
      <c r="S136">
        <f t="shared" si="185"/>
        <v>0</v>
      </c>
      <c r="T136">
        <f t="shared" si="186"/>
        <v>0</v>
      </c>
      <c r="U136">
        <f t="shared" si="187"/>
        <v>0</v>
      </c>
      <c r="V136">
        <f t="shared" si="188"/>
        <v>0</v>
      </c>
      <c r="W136">
        <f t="shared" si="189"/>
        <v>0</v>
      </c>
      <c r="X136">
        <f t="shared" si="190"/>
        <v>0</v>
      </c>
      <c r="Y136">
        <f t="shared" si="191"/>
        <v>0</v>
      </c>
      <c r="Z136">
        <f t="shared" si="178"/>
        <v>0</v>
      </c>
      <c r="AA136">
        <f t="shared" si="179"/>
        <v>0</v>
      </c>
      <c r="AB136">
        <f t="shared" si="181"/>
        <v>0</v>
      </c>
      <c r="AC136">
        <f t="shared" si="182"/>
        <v>0</v>
      </c>
      <c r="AD136">
        <f t="shared" si="208"/>
        <v>0</v>
      </c>
      <c r="AE136">
        <f t="shared" si="209"/>
        <v>0</v>
      </c>
      <c r="AF136">
        <f t="shared" si="210"/>
        <v>0</v>
      </c>
      <c r="AG136">
        <f t="shared" si="211"/>
        <v>0</v>
      </c>
      <c r="AH136">
        <f t="shared" si="212"/>
        <v>0</v>
      </c>
      <c r="AI136">
        <f t="shared" si="213"/>
        <v>0</v>
      </c>
      <c r="AJ136">
        <f t="shared" si="207"/>
        <v>0</v>
      </c>
      <c r="AL136">
        <f t="shared" si="164"/>
        <v>0</v>
      </c>
      <c r="AM136">
        <f t="shared" si="165"/>
        <v>0</v>
      </c>
      <c r="AN136">
        <f t="shared" si="166"/>
        <v>0</v>
      </c>
      <c r="AO136">
        <f t="shared" si="167"/>
        <v>0</v>
      </c>
      <c r="AP136">
        <f t="shared" si="168"/>
        <v>0</v>
      </c>
      <c r="AQ136">
        <f t="shared" si="169"/>
        <v>0</v>
      </c>
      <c r="AR136">
        <f t="shared" si="170"/>
        <v>0</v>
      </c>
      <c r="AS136">
        <f t="shared" si="171"/>
        <v>0</v>
      </c>
      <c r="AT136">
        <f t="shared" si="172"/>
        <v>0</v>
      </c>
      <c r="AU136">
        <f t="shared" si="173"/>
        <v>0</v>
      </c>
      <c r="AV136">
        <f t="shared" si="174"/>
        <v>0</v>
      </c>
      <c r="AW136">
        <f t="shared" si="192"/>
        <v>0</v>
      </c>
      <c r="AX136">
        <f t="shared" si="193"/>
        <v>0</v>
      </c>
      <c r="AY136">
        <f t="shared" si="194"/>
        <v>0</v>
      </c>
      <c r="AZ136">
        <f t="shared" si="195"/>
        <v>0</v>
      </c>
      <c r="BA136">
        <f t="shared" si="196"/>
        <v>0</v>
      </c>
      <c r="BB136">
        <f t="shared" si="197"/>
        <v>0</v>
      </c>
      <c r="BC136">
        <f t="shared" si="198"/>
        <v>0</v>
      </c>
      <c r="BD136">
        <f t="shared" si="199"/>
        <v>0</v>
      </c>
      <c r="BE136">
        <f t="shared" si="200"/>
        <v>0</v>
      </c>
      <c r="BF136">
        <f t="shared" si="201"/>
        <v>0</v>
      </c>
      <c r="BG136">
        <f t="shared" si="202"/>
        <v>0</v>
      </c>
      <c r="BH136">
        <f t="shared" si="203"/>
        <v>0</v>
      </c>
      <c r="BI136">
        <f t="shared" si="204"/>
        <v>0</v>
      </c>
      <c r="BJ136">
        <f t="shared" si="205"/>
        <v>0</v>
      </c>
      <c r="BK136">
        <f t="shared" si="206"/>
        <v>0</v>
      </c>
      <c r="BL136">
        <f t="shared" si="183"/>
        <v>0</v>
      </c>
      <c r="BM136">
        <f t="shared" si="216"/>
        <v>0</v>
      </c>
      <c r="BN136">
        <f t="shared" si="217"/>
        <v>0</v>
      </c>
      <c r="BO136">
        <f t="shared" si="218"/>
        <v>0</v>
      </c>
      <c r="BP136" t="str">
        <f t="shared" si="214"/>
        <v/>
      </c>
      <c r="BQ136" t="str">
        <f t="shared" si="215"/>
        <v/>
      </c>
    </row>
    <row r="137" spans="1:69" x14ac:dyDescent="0.25">
      <c r="A137" t="str">
        <f t="shared" si="177"/>
        <v/>
      </c>
      <c r="B137" s="108"/>
      <c r="C137" s="108"/>
      <c r="D137" s="109"/>
      <c r="E137" s="109"/>
      <c r="G137">
        <f t="shared" si="153"/>
        <v>9</v>
      </c>
      <c r="H137">
        <f t="shared" si="154"/>
        <v>9</v>
      </c>
      <c r="I137">
        <f t="shared" si="155"/>
        <v>8</v>
      </c>
      <c r="J137">
        <f t="shared" si="156"/>
        <v>8</v>
      </c>
      <c r="K137">
        <f t="shared" si="157"/>
        <v>0</v>
      </c>
      <c r="L137">
        <f t="shared" si="158"/>
        <v>0</v>
      </c>
      <c r="M137">
        <f t="shared" si="159"/>
        <v>0</v>
      </c>
      <c r="N137">
        <f t="shared" si="160"/>
        <v>0</v>
      </c>
      <c r="O137">
        <f t="shared" si="161"/>
        <v>0</v>
      </c>
      <c r="P137">
        <f t="shared" si="162"/>
        <v>0</v>
      </c>
      <c r="Q137">
        <f t="shared" si="163"/>
        <v>0</v>
      </c>
      <c r="R137">
        <f t="shared" si="184"/>
        <v>0</v>
      </c>
      <c r="S137">
        <f t="shared" si="185"/>
        <v>0</v>
      </c>
      <c r="T137">
        <f t="shared" si="186"/>
        <v>0</v>
      </c>
      <c r="U137">
        <f t="shared" si="187"/>
        <v>0</v>
      </c>
      <c r="V137">
        <f t="shared" si="188"/>
        <v>0</v>
      </c>
      <c r="W137">
        <f t="shared" si="189"/>
        <v>0</v>
      </c>
      <c r="X137">
        <f t="shared" si="190"/>
        <v>0</v>
      </c>
      <c r="Y137">
        <f t="shared" si="191"/>
        <v>0</v>
      </c>
      <c r="Z137">
        <f t="shared" si="178"/>
        <v>0</v>
      </c>
      <c r="AA137">
        <f t="shared" si="179"/>
        <v>0</v>
      </c>
      <c r="AB137">
        <f t="shared" si="181"/>
        <v>0</v>
      </c>
      <c r="AC137">
        <f t="shared" si="182"/>
        <v>0</v>
      </c>
      <c r="AD137">
        <f t="shared" si="208"/>
        <v>0</v>
      </c>
      <c r="AE137">
        <f t="shared" si="209"/>
        <v>0</v>
      </c>
      <c r="AF137">
        <f t="shared" si="210"/>
        <v>0</v>
      </c>
      <c r="AG137">
        <f t="shared" si="211"/>
        <v>0</v>
      </c>
      <c r="AH137">
        <f t="shared" si="212"/>
        <v>0</v>
      </c>
      <c r="AI137">
        <f t="shared" si="213"/>
        <v>0</v>
      </c>
      <c r="AJ137">
        <f t="shared" si="207"/>
        <v>0</v>
      </c>
      <c r="AL137">
        <f t="shared" si="164"/>
        <v>0</v>
      </c>
      <c r="AM137">
        <f t="shared" si="165"/>
        <v>0</v>
      </c>
      <c r="AN137">
        <f t="shared" si="166"/>
        <v>0</v>
      </c>
      <c r="AO137">
        <f t="shared" si="167"/>
        <v>0</v>
      </c>
      <c r="AP137">
        <f t="shared" si="168"/>
        <v>0</v>
      </c>
      <c r="AQ137">
        <f t="shared" si="169"/>
        <v>0</v>
      </c>
      <c r="AR137">
        <f t="shared" si="170"/>
        <v>0</v>
      </c>
      <c r="AS137">
        <f t="shared" si="171"/>
        <v>0</v>
      </c>
      <c r="AT137">
        <f t="shared" si="172"/>
        <v>0</v>
      </c>
      <c r="AU137">
        <f t="shared" si="173"/>
        <v>0</v>
      </c>
      <c r="AV137">
        <f t="shared" si="174"/>
        <v>0</v>
      </c>
      <c r="AW137">
        <f t="shared" si="192"/>
        <v>0</v>
      </c>
      <c r="AX137">
        <f t="shared" si="193"/>
        <v>0</v>
      </c>
      <c r="AY137">
        <f t="shared" si="194"/>
        <v>0</v>
      </c>
      <c r="AZ137">
        <f t="shared" si="195"/>
        <v>0</v>
      </c>
      <c r="BA137">
        <f t="shared" si="196"/>
        <v>0</v>
      </c>
      <c r="BB137">
        <f t="shared" si="197"/>
        <v>0</v>
      </c>
      <c r="BC137">
        <f t="shared" si="198"/>
        <v>0</v>
      </c>
      <c r="BD137">
        <f t="shared" si="199"/>
        <v>0</v>
      </c>
      <c r="BE137">
        <f t="shared" si="200"/>
        <v>0</v>
      </c>
      <c r="BF137">
        <f t="shared" si="201"/>
        <v>0</v>
      </c>
      <c r="BG137">
        <f t="shared" si="202"/>
        <v>0</v>
      </c>
      <c r="BH137">
        <f t="shared" si="203"/>
        <v>0</v>
      </c>
      <c r="BI137">
        <f t="shared" si="204"/>
        <v>0</v>
      </c>
      <c r="BJ137">
        <f t="shared" si="205"/>
        <v>0</v>
      </c>
      <c r="BK137">
        <f t="shared" si="206"/>
        <v>0</v>
      </c>
      <c r="BL137">
        <f t="shared" si="183"/>
        <v>0</v>
      </c>
      <c r="BM137">
        <f t="shared" si="216"/>
        <v>0</v>
      </c>
      <c r="BN137">
        <f t="shared" si="217"/>
        <v>0</v>
      </c>
      <c r="BO137">
        <f t="shared" si="218"/>
        <v>0</v>
      </c>
      <c r="BP137" t="str">
        <f t="shared" si="214"/>
        <v/>
      </c>
      <c r="BQ137" t="str">
        <f t="shared" si="215"/>
        <v/>
      </c>
    </row>
    <row r="138" spans="1:69" x14ac:dyDescent="0.25">
      <c r="A138" t="str">
        <f t="shared" si="177"/>
        <v/>
      </c>
      <c r="B138" s="108"/>
      <c r="C138" s="108"/>
      <c r="D138" s="109"/>
      <c r="E138" s="109"/>
      <c r="G138">
        <f t="shared" si="153"/>
        <v>9</v>
      </c>
      <c r="H138">
        <f t="shared" si="154"/>
        <v>9</v>
      </c>
      <c r="I138">
        <f t="shared" si="155"/>
        <v>8</v>
      </c>
      <c r="J138">
        <f t="shared" si="156"/>
        <v>8</v>
      </c>
      <c r="K138">
        <f t="shared" si="157"/>
        <v>0</v>
      </c>
      <c r="L138">
        <f t="shared" si="158"/>
        <v>0</v>
      </c>
      <c r="M138">
        <f t="shared" si="159"/>
        <v>0</v>
      </c>
      <c r="N138">
        <f t="shared" si="160"/>
        <v>0</v>
      </c>
      <c r="O138">
        <f t="shared" si="161"/>
        <v>0</v>
      </c>
      <c r="P138">
        <f t="shared" si="162"/>
        <v>0</v>
      </c>
      <c r="Q138">
        <f t="shared" si="163"/>
        <v>0</v>
      </c>
      <c r="R138">
        <f t="shared" si="184"/>
        <v>0</v>
      </c>
      <c r="S138">
        <f t="shared" si="185"/>
        <v>0</v>
      </c>
      <c r="T138">
        <f t="shared" si="186"/>
        <v>0</v>
      </c>
      <c r="U138">
        <f t="shared" si="187"/>
        <v>0</v>
      </c>
      <c r="V138">
        <f t="shared" si="188"/>
        <v>0</v>
      </c>
      <c r="W138">
        <f t="shared" si="189"/>
        <v>0</v>
      </c>
      <c r="X138">
        <f t="shared" si="190"/>
        <v>0</v>
      </c>
      <c r="Y138">
        <f t="shared" si="191"/>
        <v>0</v>
      </c>
      <c r="Z138">
        <f t="shared" si="178"/>
        <v>0</v>
      </c>
      <c r="AA138">
        <f t="shared" si="179"/>
        <v>0</v>
      </c>
      <c r="AB138">
        <f t="shared" si="181"/>
        <v>0</v>
      </c>
      <c r="AC138">
        <f t="shared" si="182"/>
        <v>0</v>
      </c>
      <c r="AD138">
        <f t="shared" si="208"/>
        <v>0</v>
      </c>
      <c r="AE138">
        <f t="shared" si="209"/>
        <v>0</v>
      </c>
      <c r="AF138">
        <f t="shared" si="210"/>
        <v>0</v>
      </c>
      <c r="AG138">
        <f t="shared" si="211"/>
        <v>0</v>
      </c>
      <c r="AH138">
        <f t="shared" si="212"/>
        <v>0</v>
      </c>
      <c r="AI138">
        <f t="shared" si="213"/>
        <v>0</v>
      </c>
      <c r="AJ138">
        <f t="shared" si="207"/>
        <v>0</v>
      </c>
      <c r="AL138">
        <f t="shared" si="164"/>
        <v>0</v>
      </c>
      <c r="AM138">
        <f t="shared" si="165"/>
        <v>0</v>
      </c>
      <c r="AN138">
        <f t="shared" si="166"/>
        <v>0</v>
      </c>
      <c r="AO138">
        <f t="shared" si="167"/>
        <v>0</v>
      </c>
      <c r="AP138">
        <f t="shared" si="168"/>
        <v>0</v>
      </c>
      <c r="AQ138">
        <f t="shared" si="169"/>
        <v>0</v>
      </c>
      <c r="AR138">
        <f t="shared" si="170"/>
        <v>0</v>
      </c>
      <c r="AS138">
        <f t="shared" si="171"/>
        <v>0</v>
      </c>
      <c r="AT138">
        <f t="shared" si="172"/>
        <v>0</v>
      </c>
      <c r="AU138">
        <f t="shared" si="173"/>
        <v>0</v>
      </c>
      <c r="AV138">
        <f t="shared" si="174"/>
        <v>0</v>
      </c>
      <c r="AW138">
        <f t="shared" si="192"/>
        <v>0</v>
      </c>
      <c r="AX138">
        <f t="shared" si="193"/>
        <v>0</v>
      </c>
      <c r="AY138">
        <f t="shared" si="194"/>
        <v>0</v>
      </c>
      <c r="AZ138">
        <f t="shared" si="195"/>
        <v>0</v>
      </c>
      <c r="BA138">
        <f t="shared" si="196"/>
        <v>0</v>
      </c>
      <c r="BB138">
        <f t="shared" si="197"/>
        <v>0</v>
      </c>
      <c r="BC138">
        <f t="shared" si="198"/>
        <v>0</v>
      </c>
      <c r="BD138">
        <f t="shared" si="199"/>
        <v>0</v>
      </c>
      <c r="BE138">
        <f t="shared" si="200"/>
        <v>0</v>
      </c>
      <c r="BF138">
        <f t="shared" si="201"/>
        <v>0</v>
      </c>
      <c r="BG138">
        <f t="shared" si="202"/>
        <v>0</v>
      </c>
      <c r="BH138">
        <f t="shared" si="203"/>
        <v>0</v>
      </c>
      <c r="BI138">
        <f t="shared" si="204"/>
        <v>0</v>
      </c>
      <c r="BJ138">
        <f t="shared" si="205"/>
        <v>0</v>
      </c>
      <c r="BK138">
        <f t="shared" si="206"/>
        <v>0</v>
      </c>
      <c r="BL138">
        <f t="shared" si="183"/>
        <v>0</v>
      </c>
      <c r="BM138">
        <f t="shared" si="216"/>
        <v>0</v>
      </c>
      <c r="BN138">
        <f t="shared" si="217"/>
        <v>0</v>
      </c>
      <c r="BO138">
        <f t="shared" si="218"/>
        <v>0</v>
      </c>
      <c r="BP138" t="str">
        <f t="shared" si="214"/>
        <v/>
      </c>
      <c r="BQ138" t="str">
        <f t="shared" si="215"/>
        <v/>
      </c>
    </row>
    <row r="139" spans="1:69" x14ac:dyDescent="0.25">
      <c r="A139" t="str">
        <f t="shared" si="177"/>
        <v/>
      </c>
      <c r="B139" s="108"/>
      <c r="C139" s="108"/>
      <c r="D139" s="109"/>
      <c r="E139" s="109"/>
      <c r="G139">
        <f t="shared" si="153"/>
        <v>9</v>
      </c>
      <c r="H139">
        <f t="shared" si="154"/>
        <v>9</v>
      </c>
      <c r="I139">
        <f t="shared" si="155"/>
        <v>8</v>
      </c>
      <c r="J139">
        <f t="shared" si="156"/>
        <v>8</v>
      </c>
      <c r="K139">
        <f t="shared" si="157"/>
        <v>0</v>
      </c>
      <c r="L139">
        <f t="shared" si="158"/>
        <v>0</v>
      </c>
      <c r="M139">
        <f t="shared" si="159"/>
        <v>0</v>
      </c>
      <c r="N139">
        <f t="shared" si="160"/>
        <v>0</v>
      </c>
      <c r="O139">
        <f t="shared" si="161"/>
        <v>0</v>
      </c>
      <c r="P139">
        <f t="shared" si="162"/>
        <v>0</v>
      </c>
      <c r="Q139">
        <f t="shared" si="163"/>
        <v>0</v>
      </c>
      <c r="R139">
        <f t="shared" si="184"/>
        <v>0</v>
      </c>
      <c r="S139">
        <f t="shared" si="185"/>
        <v>0</v>
      </c>
      <c r="T139">
        <f t="shared" si="186"/>
        <v>0</v>
      </c>
      <c r="U139">
        <f t="shared" si="187"/>
        <v>0</v>
      </c>
      <c r="V139">
        <f t="shared" si="188"/>
        <v>0</v>
      </c>
      <c r="W139">
        <f t="shared" si="189"/>
        <v>0</v>
      </c>
      <c r="X139">
        <f t="shared" si="190"/>
        <v>0</v>
      </c>
      <c r="Y139">
        <f t="shared" si="191"/>
        <v>0</v>
      </c>
      <c r="Z139">
        <f t="shared" si="178"/>
        <v>0</v>
      </c>
      <c r="AA139">
        <f t="shared" si="179"/>
        <v>0</v>
      </c>
      <c r="AB139">
        <f t="shared" si="181"/>
        <v>0</v>
      </c>
      <c r="AC139">
        <f t="shared" si="182"/>
        <v>0</v>
      </c>
      <c r="AD139">
        <f t="shared" si="208"/>
        <v>0</v>
      </c>
      <c r="AE139">
        <f t="shared" si="209"/>
        <v>0</v>
      </c>
      <c r="AF139">
        <f t="shared" si="210"/>
        <v>0</v>
      </c>
      <c r="AG139">
        <f t="shared" si="211"/>
        <v>0</v>
      </c>
      <c r="AH139">
        <f t="shared" si="212"/>
        <v>0</v>
      </c>
      <c r="AI139">
        <f t="shared" si="213"/>
        <v>0</v>
      </c>
      <c r="AJ139">
        <f t="shared" si="207"/>
        <v>0</v>
      </c>
      <c r="AL139">
        <f t="shared" si="164"/>
        <v>0</v>
      </c>
      <c r="AM139">
        <f t="shared" si="165"/>
        <v>0</v>
      </c>
      <c r="AN139">
        <f t="shared" si="166"/>
        <v>0</v>
      </c>
      <c r="AO139">
        <f t="shared" si="167"/>
        <v>0</v>
      </c>
      <c r="AP139">
        <f t="shared" si="168"/>
        <v>0</v>
      </c>
      <c r="AQ139">
        <f t="shared" si="169"/>
        <v>0</v>
      </c>
      <c r="AR139">
        <f t="shared" si="170"/>
        <v>0</v>
      </c>
      <c r="AS139">
        <f t="shared" si="171"/>
        <v>0</v>
      </c>
      <c r="AT139">
        <f t="shared" si="172"/>
        <v>0</v>
      </c>
      <c r="AU139">
        <f t="shared" si="173"/>
        <v>0</v>
      </c>
      <c r="AV139">
        <f t="shared" si="174"/>
        <v>0</v>
      </c>
      <c r="AW139">
        <f t="shared" si="192"/>
        <v>0</v>
      </c>
      <c r="AX139">
        <f t="shared" si="193"/>
        <v>0</v>
      </c>
      <c r="AY139">
        <f t="shared" si="194"/>
        <v>0</v>
      </c>
      <c r="AZ139">
        <f t="shared" si="195"/>
        <v>0</v>
      </c>
      <c r="BA139">
        <f t="shared" si="196"/>
        <v>0</v>
      </c>
      <c r="BB139">
        <f t="shared" si="197"/>
        <v>0</v>
      </c>
      <c r="BC139">
        <f t="shared" si="198"/>
        <v>0</v>
      </c>
      <c r="BD139">
        <f t="shared" si="199"/>
        <v>0</v>
      </c>
      <c r="BE139">
        <f t="shared" si="200"/>
        <v>0</v>
      </c>
      <c r="BF139">
        <f t="shared" si="201"/>
        <v>0</v>
      </c>
      <c r="BG139">
        <f t="shared" si="202"/>
        <v>0</v>
      </c>
      <c r="BH139">
        <f t="shared" si="203"/>
        <v>0</v>
      </c>
      <c r="BI139">
        <f t="shared" si="204"/>
        <v>0</v>
      </c>
      <c r="BJ139">
        <f t="shared" si="205"/>
        <v>0</v>
      </c>
      <c r="BK139">
        <f t="shared" si="206"/>
        <v>0</v>
      </c>
      <c r="BL139">
        <f t="shared" si="183"/>
        <v>0</v>
      </c>
      <c r="BM139">
        <f t="shared" si="216"/>
        <v>0</v>
      </c>
      <c r="BN139">
        <f t="shared" si="217"/>
        <v>0</v>
      </c>
      <c r="BO139">
        <f t="shared" si="218"/>
        <v>0</v>
      </c>
      <c r="BP139" t="str">
        <f t="shared" si="214"/>
        <v/>
      </c>
      <c r="BQ139" t="str">
        <f t="shared" si="215"/>
        <v/>
      </c>
    </row>
    <row r="140" spans="1:69" x14ac:dyDescent="0.25">
      <c r="A140" t="str">
        <f t="shared" si="177"/>
        <v/>
      </c>
      <c r="B140" s="108"/>
      <c r="C140" s="108"/>
      <c r="D140" s="109"/>
      <c r="E140" s="109"/>
      <c r="G140">
        <f t="shared" si="153"/>
        <v>9</v>
      </c>
      <c r="H140">
        <f t="shared" si="154"/>
        <v>9</v>
      </c>
      <c r="I140">
        <f t="shared" si="155"/>
        <v>8</v>
      </c>
      <c r="J140">
        <f t="shared" si="156"/>
        <v>8</v>
      </c>
      <c r="K140">
        <f t="shared" si="157"/>
        <v>0</v>
      </c>
      <c r="L140">
        <f t="shared" si="158"/>
        <v>0</v>
      </c>
      <c r="M140">
        <f t="shared" si="159"/>
        <v>0</v>
      </c>
      <c r="N140">
        <f t="shared" si="160"/>
        <v>0</v>
      </c>
      <c r="O140">
        <f t="shared" si="161"/>
        <v>0</v>
      </c>
      <c r="P140">
        <f t="shared" si="162"/>
        <v>0</v>
      </c>
      <c r="Q140">
        <f t="shared" si="163"/>
        <v>0</v>
      </c>
      <c r="R140">
        <f t="shared" si="184"/>
        <v>0</v>
      </c>
      <c r="S140">
        <f t="shared" si="185"/>
        <v>0</v>
      </c>
      <c r="T140">
        <f t="shared" si="186"/>
        <v>0</v>
      </c>
      <c r="U140">
        <f t="shared" si="187"/>
        <v>0</v>
      </c>
      <c r="V140">
        <f t="shared" si="188"/>
        <v>0</v>
      </c>
      <c r="W140">
        <f t="shared" si="189"/>
        <v>0</v>
      </c>
      <c r="X140">
        <f t="shared" si="190"/>
        <v>0</v>
      </c>
      <c r="Y140">
        <f t="shared" si="191"/>
        <v>0</v>
      </c>
      <c r="Z140">
        <f t="shared" si="178"/>
        <v>0</v>
      </c>
      <c r="AA140">
        <f t="shared" si="179"/>
        <v>0</v>
      </c>
      <c r="AB140">
        <f t="shared" si="181"/>
        <v>0</v>
      </c>
      <c r="AC140">
        <f t="shared" si="182"/>
        <v>0</v>
      </c>
      <c r="AD140">
        <f t="shared" si="208"/>
        <v>0</v>
      </c>
      <c r="AE140">
        <f t="shared" si="209"/>
        <v>0</v>
      </c>
      <c r="AF140">
        <f t="shared" si="210"/>
        <v>0</v>
      </c>
      <c r="AG140">
        <f t="shared" si="211"/>
        <v>0</v>
      </c>
      <c r="AH140">
        <f t="shared" si="212"/>
        <v>0</v>
      </c>
      <c r="AI140">
        <f t="shared" si="213"/>
        <v>0</v>
      </c>
      <c r="AJ140">
        <f t="shared" si="207"/>
        <v>0</v>
      </c>
      <c r="AL140">
        <f t="shared" si="164"/>
        <v>0</v>
      </c>
      <c r="AM140">
        <f t="shared" si="165"/>
        <v>0</v>
      </c>
      <c r="AN140">
        <f t="shared" si="166"/>
        <v>0</v>
      </c>
      <c r="AO140">
        <f t="shared" si="167"/>
        <v>0</v>
      </c>
      <c r="AP140">
        <f t="shared" si="168"/>
        <v>0</v>
      </c>
      <c r="AQ140">
        <f t="shared" si="169"/>
        <v>0</v>
      </c>
      <c r="AR140">
        <f t="shared" si="170"/>
        <v>0</v>
      </c>
      <c r="AS140">
        <f t="shared" si="171"/>
        <v>0</v>
      </c>
      <c r="AT140">
        <f t="shared" si="172"/>
        <v>0</v>
      </c>
      <c r="AU140">
        <f t="shared" si="173"/>
        <v>0</v>
      </c>
      <c r="AV140">
        <f t="shared" si="174"/>
        <v>0</v>
      </c>
      <c r="AW140">
        <f t="shared" si="192"/>
        <v>0</v>
      </c>
      <c r="AX140">
        <f t="shared" si="193"/>
        <v>0</v>
      </c>
      <c r="AY140">
        <f t="shared" si="194"/>
        <v>0</v>
      </c>
      <c r="AZ140">
        <f t="shared" si="195"/>
        <v>0</v>
      </c>
      <c r="BA140">
        <f t="shared" si="196"/>
        <v>0</v>
      </c>
      <c r="BB140">
        <f t="shared" si="197"/>
        <v>0</v>
      </c>
      <c r="BC140">
        <f t="shared" si="198"/>
        <v>0</v>
      </c>
      <c r="BD140">
        <f t="shared" si="199"/>
        <v>0</v>
      </c>
      <c r="BE140">
        <f t="shared" si="200"/>
        <v>0</v>
      </c>
      <c r="BF140">
        <f t="shared" si="201"/>
        <v>0</v>
      </c>
      <c r="BG140">
        <f t="shared" si="202"/>
        <v>0</v>
      </c>
      <c r="BH140">
        <f t="shared" si="203"/>
        <v>0</v>
      </c>
      <c r="BI140">
        <f t="shared" si="204"/>
        <v>0</v>
      </c>
      <c r="BJ140">
        <f t="shared" si="205"/>
        <v>0</v>
      </c>
      <c r="BK140">
        <f t="shared" si="206"/>
        <v>0</v>
      </c>
      <c r="BL140">
        <f t="shared" si="183"/>
        <v>0</v>
      </c>
      <c r="BM140">
        <f t="shared" si="216"/>
        <v>0</v>
      </c>
      <c r="BN140">
        <f t="shared" si="217"/>
        <v>0</v>
      </c>
      <c r="BO140">
        <f t="shared" si="218"/>
        <v>0</v>
      </c>
      <c r="BP140" t="str">
        <f t="shared" si="214"/>
        <v/>
      </c>
      <c r="BQ140" t="str">
        <f t="shared" si="215"/>
        <v/>
      </c>
    </row>
    <row r="141" spans="1:69" x14ac:dyDescent="0.25">
      <c r="A141" t="str">
        <f t="shared" si="177"/>
        <v/>
      </c>
      <c r="B141" s="108"/>
      <c r="C141" s="108"/>
      <c r="D141" s="109"/>
      <c r="E141" s="109"/>
      <c r="G141">
        <f t="shared" si="153"/>
        <v>9</v>
      </c>
      <c r="H141">
        <f t="shared" si="154"/>
        <v>9</v>
      </c>
      <c r="I141">
        <f t="shared" si="155"/>
        <v>8</v>
      </c>
      <c r="J141">
        <f t="shared" si="156"/>
        <v>8</v>
      </c>
      <c r="K141">
        <f t="shared" si="157"/>
        <v>0</v>
      </c>
      <c r="L141">
        <f t="shared" si="158"/>
        <v>0</v>
      </c>
      <c r="M141">
        <f t="shared" si="159"/>
        <v>0</v>
      </c>
      <c r="N141">
        <f t="shared" si="160"/>
        <v>0</v>
      </c>
      <c r="O141">
        <f t="shared" si="161"/>
        <v>0</v>
      </c>
      <c r="P141">
        <f t="shared" si="162"/>
        <v>0</v>
      </c>
      <c r="Q141">
        <f t="shared" si="163"/>
        <v>0</v>
      </c>
      <c r="R141">
        <f t="shared" si="184"/>
        <v>0</v>
      </c>
      <c r="S141">
        <f t="shared" si="185"/>
        <v>0</v>
      </c>
      <c r="T141">
        <f t="shared" si="186"/>
        <v>0</v>
      </c>
      <c r="U141">
        <f t="shared" si="187"/>
        <v>0</v>
      </c>
      <c r="V141">
        <f t="shared" si="188"/>
        <v>0</v>
      </c>
      <c r="W141">
        <f t="shared" si="189"/>
        <v>0</v>
      </c>
      <c r="X141">
        <f t="shared" si="190"/>
        <v>0</v>
      </c>
      <c r="Y141">
        <f t="shared" si="191"/>
        <v>0</v>
      </c>
      <c r="Z141">
        <f t="shared" si="178"/>
        <v>0</v>
      </c>
      <c r="AA141">
        <f t="shared" si="179"/>
        <v>0</v>
      </c>
      <c r="AB141">
        <f t="shared" si="181"/>
        <v>0</v>
      </c>
      <c r="AC141">
        <f t="shared" si="182"/>
        <v>0</v>
      </c>
      <c r="AD141">
        <f t="shared" si="208"/>
        <v>0</v>
      </c>
      <c r="AE141">
        <f t="shared" si="209"/>
        <v>0</v>
      </c>
      <c r="AF141">
        <f t="shared" si="210"/>
        <v>0</v>
      </c>
      <c r="AG141">
        <f t="shared" si="211"/>
        <v>0</v>
      </c>
      <c r="AH141">
        <f t="shared" si="212"/>
        <v>0</v>
      </c>
      <c r="AI141">
        <f t="shared" si="213"/>
        <v>0</v>
      </c>
      <c r="AJ141">
        <f t="shared" si="207"/>
        <v>0</v>
      </c>
      <c r="AL141">
        <f t="shared" si="164"/>
        <v>0</v>
      </c>
      <c r="AM141">
        <f t="shared" si="165"/>
        <v>0</v>
      </c>
      <c r="AN141">
        <f t="shared" si="166"/>
        <v>0</v>
      </c>
      <c r="AO141">
        <f t="shared" si="167"/>
        <v>0</v>
      </c>
      <c r="AP141">
        <f t="shared" si="168"/>
        <v>0</v>
      </c>
      <c r="AQ141">
        <f t="shared" si="169"/>
        <v>0</v>
      </c>
      <c r="AR141">
        <f t="shared" si="170"/>
        <v>0</v>
      </c>
      <c r="AS141">
        <f t="shared" si="171"/>
        <v>0</v>
      </c>
      <c r="AT141">
        <f t="shared" si="172"/>
        <v>0</v>
      </c>
      <c r="AU141">
        <f t="shared" si="173"/>
        <v>0</v>
      </c>
      <c r="AV141">
        <f t="shared" si="174"/>
        <v>0</v>
      </c>
      <c r="AW141">
        <f t="shared" si="192"/>
        <v>0</v>
      </c>
      <c r="AX141">
        <f t="shared" si="193"/>
        <v>0</v>
      </c>
      <c r="AY141">
        <f t="shared" si="194"/>
        <v>0</v>
      </c>
      <c r="AZ141">
        <f t="shared" si="195"/>
        <v>0</v>
      </c>
      <c r="BA141">
        <f t="shared" si="196"/>
        <v>0</v>
      </c>
      <c r="BB141">
        <f t="shared" si="197"/>
        <v>0</v>
      </c>
      <c r="BC141">
        <f t="shared" si="198"/>
        <v>0</v>
      </c>
      <c r="BD141">
        <f t="shared" si="199"/>
        <v>0</v>
      </c>
      <c r="BE141">
        <f t="shared" si="200"/>
        <v>0</v>
      </c>
      <c r="BF141">
        <f t="shared" si="201"/>
        <v>0</v>
      </c>
      <c r="BG141">
        <f t="shared" si="202"/>
        <v>0</v>
      </c>
      <c r="BH141">
        <f t="shared" si="203"/>
        <v>0</v>
      </c>
      <c r="BI141">
        <f t="shared" si="204"/>
        <v>0</v>
      </c>
      <c r="BJ141">
        <f t="shared" si="205"/>
        <v>0</v>
      </c>
      <c r="BK141">
        <f t="shared" si="206"/>
        <v>0</v>
      </c>
      <c r="BL141">
        <f t="shared" si="183"/>
        <v>0</v>
      </c>
      <c r="BM141">
        <f t="shared" si="216"/>
        <v>0</v>
      </c>
      <c r="BN141">
        <f t="shared" si="217"/>
        <v>0</v>
      </c>
      <c r="BO141">
        <f t="shared" si="218"/>
        <v>0</v>
      </c>
      <c r="BP141" t="str">
        <f t="shared" si="214"/>
        <v/>
      </c>
      <c r="BQ141" t="str">
        <f t="shared" si="215"/>
        <v/>
      </c>
    </row>
    <row r="142" spans="1:69" x14ac:dyDescent="0.25">
      <c r="A142" t="str">
        <f t="shared" si="177"/>
        <v/>
      </c>
      <c r="B142" s="108"/>
      <c r="C142" s="108"/>
      <c r="D142" s="109"/>
      <c r="E142" s="109"/>
      <c r="G142">
        <f t="shared" si="153"/>
        <v>9</v>
      </c>
      <c r="H142">
        <f t="shared" si="154"/>
        <v>9</v>
      </c>
      <c r="I142">
        <f t="shared" si="155"/>
        <v>8</v>
      </c>
      <c r="J142">
        <f t="shared" si="156"/>
        <v>8</v>
      </c>
      <c r="K142">
        <f t="shared" si="157"/>
        <v>0</v>
      </c>
      <c r="L142">
        <f t="shared" si="158"/>
        <v>0</v>
      </c>
      <c r="M142">
        <f t="shared" si="159"/>
        <v>0</v>
      </c>
      <c r="N142">
        <f t="shared" si="160"/>
        <v>0</v>
      </c>
      <c r="O142">
        <f t="shared" si="161"/>
        <v>0</v>
      </c>
      <c r="P142">
        <f t="shared" si="162"/>
        <v>0</v>
      </c>
      <c r="Q142">
        <f t="shared" si="163"/>
        <v>0</v>
      </c>
      <c r="R142">
        <f t="shared" si="184"/>
        <v>0</v>
      </c>
      <c r="S142">
        <f t="shared" si="185"/>
        <v>0</v>
      </c>
      <c r="T142">
        <f t="shared" si="186"/>
        <v>0</v>
      </c>
      <c r="U142">
        <f t="shared" si="187"/>
        <v>0</v>
      </c>
      <c r="V142">
        <f t="shared" si="188"/>
        <v>0</v>
      </c>
      <c r="W142">
        <f t="shared" si="189"/>
        <v>0</v>
      </c>
      <c r="X142">
        <f t="shared" si="190"/>
        <v>0</v>
      </c>
      <c r="Y142">
        <f t="shared" si="191"/>
        <v>0</v>
      </c>
      <c r="Z142">
        <f t="shared" si="178"/>
        <v>0</v>
      </c>
      <c r="AA142">
        <f t="shared" si="179"/>
        <v>0</v>
      </c>
      <c r="AB142">
        <f t="shared" si="181"/>
        <v>0</v>
      </c>
      <c r="AC142">
        <f t="shared" si="182"/>
        <v>0</v>
      </c>
      <c r="AD142">
        <f t="shared" si="208"/>
        <v>0</v>
      </c>
      <c r="AE142">
        <f t="shared" si="209"/>
        <v>0</v>
      </c>
      <c r="AF142">
        <f t="shared" si="210"/>
        <v>0</v>
      </c>
      <c r="AG142">
        <f t="shared" si="211"/>
        <v>0</v>
      </c>
      <c r="AH142">
        <f t="shared" si="212"/>
        <v>0</v>
      </c>
      <c r="AI142">
        <f t="shared" si="213"/>
        <v>0</v>
      </c>
      <c r="AJ142">
        <f t="shared" si="207"/>
        <v>0</v>
      </c>
      <c r="AL142">
        <f t="shared" si="164"/>
        <v>0</v>
      </c>
      <c r="AM142">
        <f t="shared" si="165"/>
        <v>0</v>
      </c>
      <c r="AN142">
        <f t="shared" si="166"/>
        <v>0</v>
      </c>
      <c r="AO142">
        <f t="shared" si="167"/>
        <v>0</v>
      </c>
      <c r="AP142">
        <f t="shared" si="168"/>
        <v>0</v>
      </c>
      <c r="AQ142">
        <f t="shared" si="169"/>
        <v>0</v>
      </c>
      <c r="AR142">
        <f t="shared" si="170"/>
        <v>0</v>
      </c>
      <c r="AS142">
        <f t="shared" si="171"/>
        <v>0</v>
      </c>
      <c r="AT142">
        <f t="shared" si="172"/>
        <v>0</v>
      </c>
      <c r="AU142">
        <f t="shared" si="173"/>
        <v>0</v>
      </c>
      <c r="AV142">
        <f t="shared" si="174"/>
        <v>0</v>
      </c>
      <c r="AW142">
        <f t="shared" si="192"/>
        <v>0</v>
      </c>
      <c r="AX142">
        <f t="shared" si="193"/>
        <v>0</v>
      </c>
      <c r="AY142">
        <f t="shared" si="194"/>
        <v>0</v>
      </c>
      <c r="AZ142">
        <f t="shared" si="195"/>
        <v>0</v>
      </c>
      <c r="BA142">
        <f t="shared" si="196"/>
        <v>0</v>
      </c>
      <c r="BB142">
        <f t="shared" si="197"/>
        <v>0</v>
      </c>
      <c r="BC142">
        <f t="shared" si="198"/>
        <v>0</v>
      </c>
      <c r="BD142">
        <f t="shared" si="199"/>
        <v>0</v>
      </c>
      <c r="BE142">
        <f t="shared" si="200"/>
        <v>0</v>
      </c>
      <c r="BF142">
        <f t="shared" si="201"/>
        <v>0</v>
      </c>
      <c r="BG142">
        <f t="shared" si="202"/>
        <v>0</v>
      </c>
      <c r="BH142">
        <f t="shared" si="203"/>
        <v>0</v>
      </c>
      <c r="BI142">
        <f t="shared" si="204"/>
        <v>0</v>
      </c>
      <c r="BJ142">
        <f t="shared" si="205"/>
        <v>0</v>
      </c>
      <c r="BK142">
        <f t="shared" si="206"/>
        <v>0</v>
      </c>
      <c r="BL142">
        <f t="shared" si="183"/>
        <v>0</v>
      </c>
      <c r="BM142">
        <f t="shared" si="216"/>
        <v>0</v>
      </c>
      <c r="BN142">
        <f t="shared" si="217"/>
        <v>0</v>
      </c>
      <c r="BO142">
        <f t="shared" si="218"/>
        <v>0</v>
      </c>
      <c r="BP142" t="str">
        <f t="shared" si="214"/>
        <v/>
      </c>
      <c r="BQ142" t="str">
        <f t="shared" si="215"/>
        <v/>
      </c>
    </row>
    <row r="143" spans="1:69" x14ac:dyDescent="0.25">
      <c r="A143" t="str">
        <f t="shared" si="177"/>
        <v/>
      </c>
      <c r="B143" s="108"/>
      <c r="C143" s="108"/>
      <c r="D143" s="109"/>
      <c r="E143" s="109"/>
      <c r="G143">
        <f t="shared" si="153"/>
        <v>9</v>
      </c>
      <c r="H143">
        <f t="shared" si="154"/>
        <v>9</v>
      </c>
      <c r="I143">
        <f t="shared" si="155"/>
        <v>8</v>
      </c>
      <c r="J143">
        <f t="shared" si="156"/>
        <v>8</v>
      </c>
      <c r="K143">
        <f t="shared" si="157"/>
        <v>0</v>
      </c>
      <c r="L143">
        <f t="shared" si="158"/>
        <v>0</v>
      </c>
      <c r="M143">
        <f t="shared" si="159"/>
        <v>0</v>
      </c>
      <c r="N143">
        <f t="shared" si="160"/>
        <v>0</v>
      </c>
      <c r="O143">
        <f t="shared" si="161"/>
        <v>0</v>
      </c>
      <c r="P143">
        <f t="shared" si="162"/>
        <v>0</v>
      </c>
      <c r="Q143">
        <f t="shared" si="163"/>
        <v>0</v>
      </c>
      <c r="R143">
        <f t="shared" si="184"/>
        <v>0</v>
      </c>
      <c r="S143">
        <f t="shared" si="185"/>
        <v>0</v>
      </c>
      <c r="T143">
        <f t="shared" si="186"/>
        <v>0</v>
      </c>
      <c r="U143">
        <f t="shared" si="187"/>
        <v>0</v>
      </c>
      <c r="V143">
        <f t="shared" si="188"/>
        <v>0</v>
      </c>
      <c r="W143">
        <f t="shared" si="189"/>
        <v>0</v>
      </c>
      <c r="X143">
        <f t="shared" si="190"/>
        <v>0</v>
      </c>
      <c r="Y143">
        <f t="shared" si="191"/>
        <v>0</v>
      </c>
      <c r="Z143">
        <f t="shared" si="178"/>
        <v>0</v>
      </c>
      <c r="AA143">
        <f t="shared" si="179"/>
        <v>0</v>
      </c>
      <c r="AB143">
        <f t="shared" si="181"/>
        <v>0</v>
      </c>
      <c r="AC143">
        <f t="shared" si="182"/>
        <v>0</v>
      </c>
      <c r="AD143">
        <f t="shared" si="208"/>
        <v>0</v>
      </c>
      <c r="AE143">
        <f t="shared" si="209"/>
        <v>0</v>
      </c>
      <c r="AF143">
        <f t="shared" si="210"/>
        <v>0</v>
      </c>
      <c r="AG143">
        <f t="shared" si="211"/>
        <v>0</v>
      </c>
      <c r="AH143">
        <f t="shared" si="212"/>
        <v>0</v>
      </c>
      <c r="AI143">
        <f t="shared" si="213"/>
        <v>0</v>
      </c>
      <c r="AJ143">
        <f t="shared" si="207"/>
        <v>0</v>
      </c>
      <c r="AL143">
        <f t="shared" si="164"/>
        <v>0</v>
      </c>
      <c r="AM143">
        <f t="shared" si="165"/>
        <v>0</v>
      </c>
      <c r="AN143">
        <f t="shared" si="166"/>
        <v>0</v>
      </c>
      <c r="AO143">
        <f t="shared" si="167"/>
        <v>0</v>
      </c>
      <c r="AP143">
        <f t="shared" si="168"/>
        <v>0</v>
      </c>
      <c r="AQ143">
        <f t="shared" si="169"/>
        <v>0</v>
      </c>
      <c r="AR143">
        <f t="shared" si="170"/>
        <v>0</v>
      </c>
      <c r="AS143">
        <f t="shared" si="171"/>
        <v>0</v>
      </c>
      <c r="AT143">
        <f t="shared" si="172"/>
        <v>0</v>
      </c>
      <c r="AU143">
        <f t="shared" si="173"/>
        <v>0</v>
      </c>
      <c r="AV143">
        <f t="shared" si="174"/>
        <v>0</v>
      </c>
      <c r="AW143">
        <f t="shared" si="192"/>
        <v>0</v>
      </c>
      <c r="AX143">
        <f t="shared" si="193"/>
        <v>0</v>
      </c>
      <c r="AY143">
        <f t="shared" si="194"/>
        <v>0</v>
      </c>
      <c r="AZ143">
        <f t="shared" si="195"/>
        <v>0</v>
      </c>
      <c r="BA143">
        <f t="shared" si="196"/>
        <v>0</v>
      </c>
      <c r="BB143">
        <f t="shared" si="197"/>
        <v>0</v>
      </c>
      <c r="BC143">
        <f t="shared" si="198"/>
        <v>0</v>
      </c>
      <c r="BD143">
        <f t="shared" si="199"/>
        <v>0</v>
      </c>
      <c r="BE143">
        <f t="shared" si="200"/>
        <v>0</v>
      </c>
      <c r="BF143">
        <f t="shared" si="201"/>
        <v>0</v>
      </c>
      <c r="BG143">
        <f t="shared" si="202"/>
        <v>0</v>
      </c>
      <c r="BH143">
        <f t="shared" si="203"/>
        <v>0</v>
      </c>
      <c r="BI143">
        <f t="shared" si="204"/>
        <v>0</v>
      </c>
      <c r="BJ143">
        <f t="shared" si="205"/>
        <v>0</v>
      </c>
      <c r="BK143">
        <f t="shared" si="206"/>
        <v>0</v>
      </c>
      <c r="BL143">
        <f t="shared" si="183"/>
        <v>0</v>
      </c>
      <c r="BM143">
        <f t="shared" si="216"/>
        <v>0</v>
      </c>
      <c r="BN143">
        <f t="shared" si="217"/>
        <v>0</v>
      </c>
      <c r="BO143">
        <f t="shared" si="218"/>
        <v>0</v>
      </c>
      <c r="BP143" t="str">
        <f t="shared" si="214"/>
        <v/>
      </c>
      <c r="BQ143" t="str">
        <f t="shared" si="215"/>
        <v/>
      </c>
    </row>
    <row r="144" spans="1:69" x14ac:dyDescent="0.25">
      <c r="A144" t="str">
        <f t="shared" si="177"/>
        <v/>
      </c>
      <c r="B144" s="108"/>
      <c r="C144" s="108"/>
      <c r="D144" s="109"/>
      <c r="E144" s="109"/>
      <c r="G144">
        <f t="shared" si="153"/>
        <v>9</v>
      </c>
      <c r="H144">
        <f t="shared" si="154"/>
        <v>9</v>
      </c>
      <c r="I144">
        <f t="shared" si="155"/>
        <v>8</v>
      </c>
      <c r="J144">
        <f t="shared" si="156"/>
        <v>8</v>
      </c>
      <c r="K144">
        <f t="shared" si="157"/>
        <v>0</v>
      </c>
      <c r="L144">
        <f t="shared" si="158"/>
        <v>0</v>
      </c>
      <c r="M144">
        <f t="shared" si="159"/>
        <v>0</v>
      </c>
      <c r="N144">
        <f t="shared" si="160"/>
        <v>0</v>
      </c>
      <c r="O144">
        <f t="shared" si="161"/>
        <v>0</v>
      </c>
      <c r="P144">
        <f t="shared" si="162"/>
        <v>0</v>
      </c>
      <c r="Q144">
        <f t="shared" si="163"/>
        <v>0</v>
      </c>
      <c r="R144">
        <f t="shared" si="184"/>
        <v>0</v>
      </c>
      <c r="S144">
        <f t="shared" si="185"/>
        <v>0</v>
      </c>
      <c r="T144">
        <f t="shared" si="186"/>
        <v>0</v>
      </c>
      <c r="U144">
        <f t="shared" si="187"/>
        <v>0</v>
      </c>
      <c r="V144">
        <f t="shared" si="188"/>
        <v>0</v>
      </c>
      <c r="W144">
        <f t="shared" si="189"/>
        <v>0</v>
      </c>
      <c r="X144">
        <f t="shared" si="190"/>
        <v>0</v>
      </c>
      <c r="Y144">
        <f t="shared" si="191"/>
        <v>0</v>
      </c>
      <c r="Z144">
        <f t="shared" si="178"/>
        <v>0</v>
      </c>
      <c r="AA144">
        <f t="shared" si="179"/>
        <v>0</v>
      </c>
      <c r="AB144">
        <f t="shared" si="181"/>
        <v>0</v>
      </c>
      <c r="AC144">
        <f t="shared" si="182"/>
        <v>0</v>
      </c>
      <c r="AD144">
        <f t="shared" si="208"/>
        <v>0</v>
      </c>
      <c r="AE144">
        <f t="shared" si="209"/>
        <v>0</v>
      </c>
      <c r="AF144">
        <f t="shared" si="210"/>
        <v>0</v>
      </c>
      <c r="AG144">
        <f t="shared" si="211"/>
        <v>0</v>
      </c>
      <c r="AH144">
        <f t="shared" si="212"/>
        <v>0</v>
      </c>
      <c r="AI144">
        <f t="shared" si="213"/>
        <v>0</v>
      </c>
      <c r="AJ144">
        <f t="shared" si="207"/>
        <v>0</v>
      </c>
      <c r="AL144">
        <f t="shared" si="164"/>
        <v>0</v>
      </c>
      <c r="AM144">
        <f t="shared" si="165"/>
        <v>0</v>
      </c>
      <c r="AN144">
        <f t="shared" si="166"/>
        <v>0</v>
      </c>
      <c r="AO144">
        <f t="shared" si="167"/>
        <v>0</v>
      </c>
      <c r="AP144">
        <f t="shared" si="168"/>
        <v>0</v>
      </c>
      <c r="AQ144">
        <f t="shared" si="169"/>
        <v>0</v>
      </c>
      <c r="AR144">
        <f t="shared" si="170"/>
        <v>0</v>
      </c>
      <c r="AS144">
        <f t="shared" si="171"/>
        <v>0</v>
      </c>
      <c r="AT144">
        <f t="shared" si="172"/>
        <v>0</v>
      </c>
      <c r="AU144">
        <f t="shared" si="173"/>
        <v>0</v>
      </c>
      <c r="AV144">
        <f t="shared" si="174"/>
        <v>0</v>
      </c>
      <c r="AW144">
        <f t="shared" si="192"/>
        <v>0</v>
      </c>
      <c r="AX144">
        <f t="shared" si="193"/>
        <v>0</v>
      </c>
      <c r="AY144">
        <f t="shared" si="194"/>
        <v>0</v>
      </c>
      <c r="AZ144">
        <f t="shared" si="195"/>
        <v>0</v>
      </c>
      <c r="BA144">
        <f t="shared" si="196"/>
        <v>0</v>
      </c>
      <c r="BB144">
        <f t="shared" si="197"/>
        <v>0</v>
      </c>
      <c r="BC144">
        <f t="shared" si="198"/>
        <v>0</v>
      </c>
      <c r="BD144">
        <f t="shared" si="199"/>
        <v>0</v>
      </c>
      <c r="BE144">
        <f t="shared" si="200"/>
        <v>0</v>
      </c>
      <c r="BF144">
        <f t="shared" si="201"/>
        <v>0</v>
      </c>
      <c r="BG144">
        <f t="shared" si="202"/>
        <v>0</v>
      </c>
      <c r="BH144">
        <f t="shared" si="203"/>
        <v>0</v>
      </c>
      <c r="BI144">
        <f t="shared" si="204"/>
        <v>0</v>
      </c>
      <c r="BJ144">
        <f t="shared" si="205"/>
        <v>0</v>
      </c>
      <c r="BK144">
        <f t="shared" si="206"/>
        <v>0</v>
      </c>
      <c r="BL144">
        <f t="shared" si="183"/>
        <v>0</v>
      </c>
      <c r="BM144">
        <f t="shared" si="216"/>
        <v>0</v>
      </c>
      <c r="BN144">
        <f t="shared" si="217"/>
        <v>0</v>
      </c>
      <c r="BO144">
        <f t="shared" si="218"/>
        <v>0</v>
      </c>
      <c r="BP144" t="str">
        <f t="shared" si="214"/>
        <v/>
      </c>
      <c r="BQ144" t="str">
        <f t="shared" si="215"/>
        <v/>
      </c>
    </row>
    <row r="145" spans="1:69" x14ac:dyDescent="0.25">
      <c r="A145" t="str">
        <f t="shared" si="177"/>
        <v/>
      </c>
      <c r="B145" s="108"/>
      <c r="C145" s="108"/>
      <c r="D145" s="109"/>
      <c r="E145" s="109"/>
      <c r="G145">
        <f t="shared" si="153"/>
        <v>9</v>
      </c>
      <c r="H145">
        <f t="shared" si="154"/>
        <v>9</v>
      </c>
      <c r="I145">
        <f t="shared" si="155"/>
        <v>8</v>
      </c>
      <c r="J145">
        <f t="shared" si="156"/>
        <v>8</v>
      </c>
      <c r="K145">
        <f t="shared" si="157"/>
        <v>0</v>
      </c>
      <c r="L145">
        <f t="shared" si="158"/>
        <v>0</v>
      </c>
      <c r="M145">
        <f t="shared" si="159"/>
        <v>0</v>
      </c>
      <c r="N145">
        <f t="shared" si="160"/>
        <v>0</v>
      </c>
      <c r="O145">
        <f t="shared" si="161"/>
        <v>0</v>
      </c>
      <c r="P145">
        <f t="shared" si="162"/>
        <v>0</v>
      </c>
      <c r="Q145">
        <f t="shared" si="163"/>
        <v>0</v>
      </c>
      <c r="R145">
        <f t="shared" si="184"/>
        <v>0</v>
      </c>
      <c r="S145">
        <f t="shared" si="185"/>
        <v>0</v>
      </c>
      <c r="T145">
        <f t="shared" si="186"/>
        <v>0</v>
      </c>
      <c r="U145">
        <f t="shared" si="187"/>
        <v>0</v>
      </c>
      <c r="V145">
        <f t="shared" si="188"/>
        <v>0</v>
      </c>
      <c r="W145">
        <f t="shared" si="189"/>
        <v>0</v>
      </c>
      <c r="X145">
        <f t="shared" si="190"/>
        <v>0</v>
      </c>
      <c r="Y145">
        <f t="shared" si="191"/>
        <v>0</v>
      </c>
      <c r="Z145">
        <f t="shared" si="178"/>
        <v>0</v>
      </c>
      <c r="AA145">
        <f t="shared" si="179"/>
        <v>0</v>
      </c>
      <c r="AB145">
        <f t="shared" si="181"/>
        <v>0</v>
      </c>
      <c r="AC145">
        <f t="shared" si="182"/>
        <v>0</v>
      </c>
      <c r="AD145">
        <f t="shared" si="208"/>
        <v>0</v>
      </c>
      <c r="AE145">
        <f t="shared" si="209"/>
        <v>0</v>
      </c>
      <c r="AF145">
        <f t="shared" si="210"/>
        <v>0</v>
      </c>
      <c r="AG145">
        <f t="shared" si="211"/>
        <v>0</v>
      </c>
      <c r="AH145">
        <f t="shared" si="212"/>
        <v>0</v>
      </c>
      <c r="AI145">
        <f t="shared" si="213"/>
        <v>0</v>
      </c>
      <c r="AJ145">
        <f t="shared" si="207"/>
        <v>0</v>
      </c>
      <c r="AL145">
        <f t="shared" si="164"/>
        <v>0</v>
      </c>
      <c r="AM145">
        <f t="shared" si="165"/>
        <v>0</v>
      </c>
      <c r="AN145">
        <f t="shared" si="166"/>
        <v>0</v>
      </c>
      <c r="AO145">
        <f t="shared" si="167"/>
        <v>0</v>
      </c>
      <c r="AP145">
        <f t="shared" si="168"/>
        <v>0</v>
      </c>
      <c r="AQ145">
        <f t="shared" si="169"/>
        <v>0</v>
      </c>
      <c r="AR145">
        <f t="shared" si="170"/>
        <v>0</v>
      </c>
      <c r="AS145">
        <f t="shared" si="171"/>
        <v>0</v>
      </c>
      <c r="AT145">
        <f t="shared" si="172"/>
        <v>0</v>
      </c>
      <c r="AU145">
        <f t="shared" si="173"/>
        <v>0</v>
      </c>
      <c r="AV145">
        <f t="shared" si="174"/>
        <v>0</v>
      </c>
      <c r="AW145">
        <f t="shared" si="192"/>
        <v>0</v>
      </c>
      <c r="AX145">
        <f t="shared" si="193"/>
        <v>0</v>
      </c>
      <c r="AY145">
        <f t="shared" si="194"/>
        <v>0</v>
      </c>
      <c r="AZ145">
        <f t="shared" si="195"/>
        <v>0</v>
      </c>
      <c r="BA145">
        <f t="shared" si="196"/>
        <v>0</v>
      </c>
      <c r="BB145">
        <f t="shared" si="197"/>
        <v>0</v>
      </c>
      <c r="BC145">
        <f t="shared" si="198"/>
        <v>0</v>
      </c>
      <c r="BD145">
        <f t="shared" si="199"/>
        <v>0</v>
      </c>
      <c r="BE145">
        <f t="shared" si="200"/>
        <v>0</v>
      </c>
      <c r="BF145">
        <f t="shared" si="201"/>
        <v>0</v>
      </c>
      <c r="BG145">
        <f t="shared" si="202"/>
        <v>0</v>
      </c>
      <c r="BH145">
        <f t="shared" si="203"/>
        <v>0</v>
      </c>
      <c r="BI145">
        <f t="shared" si="204"/>
        <v>0</v>
      </c>
      <c r="BJ145">
        <f t="shared" si="205"/>
        <v>0</v>
      </c>
      <c r="BK145">
        <f t="shared" si="206"/>
        <v>0</v>
      </c>
      <c r="BL145">
        <f t="shared" si="183"/>
        <v>0</v>
      </c>
      <c r="BM145">
        <f t="shared" si="216"/>
        <v>0</v>
      </c>
      <c r="BN145">
        <f t="shared" si="217"/>
        <v>0</v>
      </c>
      <c r="BO145">
        <f t="shared" si="218"/>
        <v>0</v>
      </c>
      <c r="BP145" t="str">
        <f t="shared" si="214"/>
        <v/>
      </c>
      <c r="BQ145" t="str">
        <f t="shared" si="215"/>
        <v/>
      </c>
    </row>
    <row r="146" spans="1:69" x14ac:dyDescent="0.25">
      <c r="A146" t="str">
        <f t="shared" si="177"/>
        <v/>
      </c>
      <c r="B146" s="108"/>
      <c r="C146" s="108"/>
      <c r="D146" s="109"/>
      <c r="E146" s="109"/>
      <c r="G146">
        <f t="shared" si="153"/>
        <v>9</v>
      </c>
      <c r="H146">
        <f t="shared" si="154"/>
        <v>9</v>
      </c>
      <c r="I146">
        <f t="shared" si="155"/>
        <v>8</v>
      </c>
      <c r="J146">
        <f t="shared" si="156"/>
        <v>8</v>
      </c>
      <c r="K146">
        <f t="shared" si="157"/>
        <v>0</v>
      </c>
      <c r="L146">
        <f t="shared" si="158"/>
        <v>0</v>
      </c>
      <c r="M146">
        <f t="shared" si="159"/>
        <v>0</v>
      </c>
      <c r="N146">
        <f t="shared" si="160"/>
        <v>0</v>
      </c>
      <c r="O146">
        <f t="shared" si="161"/>
        <v>0</v>
      </c>
      <c r="P146">
        <f t="shared" si="162"/>
        <v>0</v>
      </c>
      <c r="Q146">
        <f t="shared" si="163"/>
        <v>0</v>
      </c>
      <c r="R146">
        <f t="shared" si="184"/>
        <v>0</v>
      </c>
      <c r="S146">
        <f t="shared" si="185"/>
        <v>0</v>
      </c>
      <c r="T146">
        <f t="shared" si="186"/>
        <v>0</v>
      </c>
      <c r="U146">
        <f t="shared" si="187"/>
        <v>0</v>
      </c>
      <c r="V146">
        <f t="shared" si="188"/>
        <v>0</v>
      </c>
      <c r="W146">
        <f t="shared" si="189"/>
        <v>0</v>
      </c>
      <c r="X146">
        <f t="shared" si="190"/>
        <v>0</v>
      </c>
      <c r="Y146">
        <f t="shared" si="191"/>
        <v>0</v>
      </c>
      <c r="Z146">
        <f t="shared" si="178"/>
        <v>0</v>
      </c>
      <c r="AA146">
        <f t="shared" si="179"/>
        <v>0</v>
      </c>
      <c r="AB146">
        <f t="shared" si="181"/>
        <v>0</v>
      </c>
      <c r="AC146">
        <f t="shared" si="182"/>
        <v>0</v>
      </c>
      <c r="AD146">
        <f t="shared" si="208"/>
        <v>0</v>
      </c>
      <c r="AE146">
        <f t="shared" si="209"/>
        <v>0</v>
      </c>
      <c r="AF146">
        <f t="shared" si="210"/>
        <v>0</v>
      </c>
      <c r="AG146">
        <f t="shared" si="211"/>
        <v>0</v>
      </c>
      <c r="AH146">
        <f t="shared" si="212"/>
        <v>0</v>
      </c>
      <c r="AI146">
        <f t="shared" si="213"/>
        <v>0</v>
      </c>
      <c r="AJ146">
        <f t="shared" si="207"/>
        <v>0</v>
      </c>
      <c r="AL146">
        <f t="shared" si="164"/>
        <v>0</v>
      </c>
      <c r="AM146">
        <f t="shared" si="165"/>
        <v>0</v>
      </c>
      <c r="AN146">
        <f t="shared" si="166"/>
        <v>0</v>
      </c>
      <c r="AO146">
        <f t="shared" si="167"/>
        <v>0</v>
      </c>
      <c r="AP146">
        <f t="shared" si="168"/>
        <v>0</v>
      </c>
      <c r="AQ146">
        <f t="shared" si="169"/>
        <v>0</v>
      </c>
      <c r="AR146">
        <f t="shared" si="170"/>
        <v>0</v>
      </c>
      <c r="AS146">
        <f t="shared" si="171"/>
        <v>0</v>
      </c>
      <c r="AT146">
        <f t="shared" si="172"/>
        <v>0</v>
      </c>
      <c r="AU146">
        <f t="shared" si="173"/>
        <v>0</v>
      </c>
      <c r="AV146">
        <f t="shared" si="174"/>
        <v>0</v>
      </c>
      <c r="AW146">
        <f t="shared" si="192"/>
        <v>0</v>
      </c>
      <c r="AX146">
        <f t="shared" si="193"/>
        <v>0</v>
      </c>
      <c r="AY146">
        <f t="shared" si="194"/>
        <v>0</v>
      </c>
      <c r="AZ146">
        <f t="shared" si="195"/>
        <v>0</v>
      </c>
      <c r="BA146">
        <f t="shared" si="196"/>
        <v>0</v>
      </c>
      <c r="BB146">
        <f t="shared" si="197"/>
        <v>0</v>
      </c>
      <c r="BC146">
        <f t="shared" si="198"/>
        <v>0</v>
      </c>
      <c r="BD146">
        <f t="shared" si="199"/>
        <v>0</v>
      </c>
      <c r="BE146">
        <f t="shared" si="200"/>
        <v>0</v>
      </c>
      <c r="BF146">
        <f t="shared" si="201"/>
        <v>0</v>
      </c>
      <c r="BG146">
        <f t="shared" si="202"/>
        <v>0</v>
      </c>
      <c r="BH146">
        <f t="shared" si="203"/>
        <v>0</v>
      </c>
      <c r="BI146">
        <f t="shared" si="204"/>
        <v>0</v>
      </c>
      <c r="BJ146">
        <f t="shared" si="205"/>
        <v>0</v>
      </c>
      <c r="BK146">
        <f t="shared" si="206"/>
        <v>0</v>
      </c>
      <c r="BL146">
        <f t="shared" si="183"/>
        <v>0</v>
      </c>
      <c r="BM146">
        <f t="shared" si="216"/>
        <v>0</v>
      </c>
      <c r="BN146">
        <f t="shared" si="217"/>
        <v>0</v>
      </c>
      <c r="BO146">
        <f t="shared" si="218"/>
        <v>0</v>
      </c>
      <c r="BP146" t="str">
        <f t="shared" si="214"/>
        <v/>
      </c>
      <c r="BQ146" t="str">
        <f t="shared" si="215"/>
        <v/>
      </c>
    </row>
    <row r="147" spans="1:69" x14ac:dyDescent="0.25">
      <c r="A147" t="str">
        <f t="shared" si="177"/>
        <v/>
      </c>
      <c r="B147" s="108"/>
      <c r="C147" s="108"/>
      <c r="D147" s="109"/>
      <c r="E147" s="109"/>
      <c r="G147">
        <f t="shared" si="153"/>
        <v>9</v>
      </c>
      <c r="H147">
        <f t="shared" si="154"/>
        <v>9</v>
      </c>
      <c r="I147">
        <f t="shared" si="155"/>
        <v>8</v>
      </c>
      <c r="J147">
        <f t="shared" si="156"/>
        <v>8</v>
      </c>
      <c r="K147">
        <f t="shared" si="157"/>
        <v>0</v>
      </c>
      <c r="L147">
        <f t="shared" si="158"/>
        <v>0</v>
      </c>
      <c r="M147">
        <f t="shared" si="159"/>
        <v>0</v>
      </c>
      <c r="N147">
        <f t="shared" si="160"/>
        <v>0</v>
      </c>
      <c r="O147">
        <f t="shared" si="161"/>
        <v>0</v>
      </c>
      <c r="P147">
        <f t="shared" si="162"/>
        <v>0</v>
      </c>
      <c r="Q147">
        <f t="shared" si="163"/>
        <v>0</v>
      </c>
      <c r="R147">
        <f t="shared" si="184"/>
        <v>0</v>
      </c>
      <c r="S147">
        <f t="shared" si="185"/>
        <v>0</v>
      </c>
      <c r="T147">
        <f t="shared" si="186"/>
        <v>0</v>
      </c>
      <c r="U147">
        <f t="shared" si="187"/>
        <v>0</v>
      </c>
      <c r="V147">
        <f t="shared" si="188"/>
        <v>0</v>
      </c>
      <c r="W147">
        <f t="shared" si="189"/>
        <v>0</v>
      </c>
      <c r="X147">
        <f t="shared" si="190"/>
        <v>0</v>
      </c>
      <c r="Y147">
        <f t="shared" si="191"/>
        <v>0</v>
      </c>
      <c r="Z147">
        <f t="shared" si="178"/>
        <v>0</v>
      </c>
      <c r="AA147">
        <f t="shared" si="179"/>
        <v>0</v>
      </c>
      <c r="AB147">
        <f t="shared" si="181"/>
        <v>0</v>
      </c>
      <c r="AC147">
        <f t="shared" si="182"/>
        <v>0</v>
      </c>
      <c r="AD147">
        <f t="shared" si="208"/>
        <v>0</v>
      </c>
      <c r="AE147">
        <f t="shared" si="209"/>
        <v>0</v>
      </c>
      <c r="AF147">
        <f t="shared" si="210"/>
        <v>0</v>
      </c>
      <c r="AG147">
        <f t="shared" si="211"/>
        <v>0</v>
      </c>
      <c r="AH147">
        <f t="shared" si="212"/>
        <v>0</v>
      </c>
      <c r="AI147">
        <f t="shared" si="213"/>
        <v>0</v>
      </c>
      <c r="AJ147">
        <f t="shared" si="207"/>
        <v>0</v>
      </c>
      <c r="AL147">
        <f t="shared" si="164"/>
        <v>0</v>
      </c>
      <c r="AM147">
        <f t="shared" si="165"/>
        <v>0</v>
      </c>
      <c r="AN147">
        <f t="shared" si="166"/>
        <v>0</v>
      </c>
      <c r="AO147">
        <f t="shared" si="167"/>
        <v>0</v>
      </c>
      <c r="AP147">
        <f t="shared" si="168"/>
        <v>0</v>
      </c>
      <c r="AQ147">
        <f t="shared" si="169"/>
        <v>0</v>
      </c>
      <c r="AR147">
        <f t="shared" si="170"/>
        <v>0</v>
      </c>
      <c r="AS147">
        <f t="shared" si="171"/>
        <v>0</v>
      </c>
      <c r="AT147">
        <f t="shared" si="172"/>
        <v>0</v>
      </c>
      <c r="AU147">
        <f t="shared" si="173"/>
        <v>0</v>
      </c>
      <c r="AV147">
        <f t="shared" si="174"/>
        <v>0</v>
      </c>
      <c r="AW147">
        <f t="shared" si="192"/>
        <v>0</v>
      </c>
      <c r="AX147">
        <f t="shared" si="193"/>
        <v>0</v>
      </c>
      <c r="AY147">
        <f t="shared" si="194"/>
        <v>0</v>
      </c>
      <c r="AZ147">
        <f t="shared" si="195"/>
        <v>0</v>
      </c>
      <c r="BA147">
        <f t="shared" si="196"/>
        <v>0</v>
      </c>
      <c r="BB147">
        <f t="shared" si="197"/>
        <v>0</v>
      </c>
      <c r="BC147">
        <f t="shared" si="198"/>
        <v>0</v>
      </c>
      <c r="BD147">
        <f t="shared" si="199"/>
        <v>0</v>
      </c>
      <c r="BE147">
        <f t="shared" si="200"/>
        <v>0</v>
      </c>
      <c r="BF147">
        <f t="shared" si="201"/>
        <v>0</v>
      </c>
      <c r="BG147">
        <f t="shared" si="202"/>
        <v>0</v>
      </c>
      <c r="BH147">
        <f t="shared" si="203"/>
        <v>0</v>
      </c>
      <c r="BI147">
        <f t="shared" si="204"/>
        <v>0</v>
      </c>
      <c r="BJ147">
        <f t="shared" si="205"/>
        <v>0</v>
      </c>
      <c r="BK147">
        <f t="shared" si="206"/>
        <v>0</v>
      </c>
      <c r="BL147">
        <f t="shared" si="183"/>
        <v>0</v>
      </c>
      <c r="BM147">
        <f t="shared" si="216"/>
        <v>0</v>
      </c>
      <c r="BN147">
        <f t="shared" si="217"/>
        <v>0</v>
      </c>
      <c r="BO147">
        <f t="shared" si="218"/>
        <v>0</v>
      </c>
      <c r="BP147" t="str">
        <f t="shared" si="214"/>
        <v/>
      </c>
      <c r="BQ147" t="str">
        <f t="shared" si="215"/>
        <v/>
      </c>
    </row>
    <row r="148" spans="1:69" x14ac:dyDescent="0.25">
      <c r="A148" t="str">
        <f t="shared" si="177"/>
        <v/>
      </c>
      <c r="B148" s="108"/>
      <c r="C148" s="108"/>
      <c r="D148" s="109"/>
      <c r="E148" s="109"/>
      <c r="G148">
        <f t="shared" si="153"/>
        <v>9</v>
      </c>
      <c r="H148">
        <f t="shared" si="154"/>
        <v>9</v>
      </c>
      <c r="I148">
        <f t="shared" si="155"/>
        <v>8</v>
      </c>
      <c r="J148">
        <f t="shared" si="156"/>
        <v>8</v>
      </c>
      <c r="K148">
        <f t="shared" si="157"/>
        <v>0</v>
      </c>
      <c r="L148">
        <f t="shared" si="158"/>
        <v>0</v>
      </c>
      <c r="M148">
        <f t="shared" si="159"/>
        <v>0</v>
      </c>
      <c r="N148">
        <f t="shared" si="160"/>
        <v>0</v>
      </c>
      <c r="O148">
        <f t="shared" si="161"/>
        <v>0</v>
      </c>
      <c r="P148">
        <f t="shared" si="162"/>
        <v>0</v>
      </c>
      <c r="Q148">
        <f t="shared" si="163"/>
        <v>0</v>
      </c>
      <c r="R148">
        <f t="shared" si="184"/>
        <v>0</v>
      </c>
      <c r="S148">
        <f t="shared" si="185"/>
        <v>0</v>
      </c>
      <c r="T148">
        <f t="shared" si="186"/>
        <v>0</v>
      </c>
      <c r="U148">
        <f t="shared" si="187"/>
        <v>0</v>
      </c>
      <c r="V148">
        <f t="shared" si="188"/>
        <v>0</v>
      </c>
      <c r="W148">
        <f t="shared" si="189"/>
        <v>0</v>
      </c>
      <c r="X148">
        <f t="shared" si="190"/>
        <v>0</v>
      </c>
      <c r="Y148">
        <f t="shared" si="191"/>
        <v>0</v>
      </c>
      <c r="Z148">
        <f t="shared" si="178"/>
        <v>0</v>
      </c>
      <c r="AA148">
        <f t="shared" si="179"/>
        <v>0</v>
      </c>
      <c r="AB148">
        <f t="shared" si="181"/>
        <v>0</v>
      </c>
      <c r="AC148">
        <f t="shared" si="182"/>
        <v>0</v>
      </c>
      <c r="AD148">
        <f t="shared" si="208"/>
        <v>0</v>
      </c>
      <c r="AE148">
        <f t="shared" si="209"/>
        <v>0</v>
      </c>
      <c r="AF148">
        <f t="shared" si="210"/>
        <v>0</v>
      </c>
      <c r="AG148">
        <f t="shared" si="211"/>
        <v>0</v>
      </c>
      <c r="AH148">
        <f t="shared" si="212"/>
        <v>0</v>
      </c>
      <c r="AI148">
        <f t="shared" si="213"/>
        <v>0</v>
      </c>
      <c r="AJ148">
        <f t="shared" si="207"/>
        <v>0</v>
      </c>
      <c r="AL148">
        <f t="shared" si="164"/>
        <v>0</v>
      </c>
      <c r="AM148">
        <f t="shared" si="165"/>
        <v>0</v>
      </c>
      <c r="AN148">
        <f t="shared" si="166"/>
        <v>0</v>
      </c>
      <c r="AO148">
        <f t="shared" si="167"/>
        <v>0</v>
      </c>
      <c r="AP148">
        <f t="shared" si="168"/>
        <v>0</v>
      </c>
      <c r="AQ148">
        <f t="shared" si="169"/>
        <v>0</v>
      </c>
      <c r="AR148">
        <f t="shared" si="170"/>
        <v>0</v>
      </c>
      <c r="AS148">
        <f t="shared" si="171"/>
        <v>0</v>
      </c>
      <c r="AT148">
        <f t="shared" si="172"/>
        <v>0</v>
      </c>
      <c r="AU148">
        <f t="shared" si="173"/>
        <v>0</v>
      </c>
      <c r="AV148">
        <f t="shared" si="174"/>
        <v>0</v>
      </c>
      <c r="AW148">
        <f t="shared" si="192"/>
        <v>0</v>
      </c>
      <c r="AX148">
        <f t="shared" si="193"/>
        <v>0</v>
      </c>
      <c r="AY148">
        <f t="shared" si="194"/>
        <v>0</v>
      </c>
      <c r="AZ148">
        <f t="shared" si="195"/>
        <v>0</v>
      </c>
      <c r="BA148">
        <f t="shared" si="196"/>
        <v>0</v>
      </c>
      <c r="BB148">
        <f t="shared" si="197"/>
        <v>0</v>
      </c>
      <c r="BC148">
        <f t="shared" si="198"/>
        <v>0</v>
      </c>
      <c r="BD148">
        <f t="shared" si="199"/>
        <v>0</v>
      </c>
      <c r="BE148">
        <f t="shared" si="200"/>
        <v>0</v>
      </c>
      <c r="BF148">
        <f t="shared" si="201"/>
        <v>0</v>
      </c>
      <c r="BG148">
        <f t="shared" si="202"/>
        <v>0</v>
      </c>
      <c r="BH148">
        <f t="shared" si="203"/>
        <v>0</v>
      </c>
      <c r="BI148">
        <f t="shared" si="204"/>
        <v>0</v>
      </c>
      <c r="BJ148">
        <f t="shared" si="205"/>
        <v>0</v>
      </c>
      <c r="BK148">
        <f t="shared" si="206"/>
        <v>0</v>
      </c>
      <c r="BL148">
        <f t="shared" si="183"/>
        <v>0</v>
      </c>
      <c r="BM148">
        <f t="shared" si="216"/>
        <v>0</v>
      </c>
      <c r="BN148">
        <f t="shared" si="217"/>
        <v>0</v>
      </c>
      <c r="BO148">
        <f t="shared" si="218"/>
        <v>0</v>
      </c>
      <c r="BP148" t="str">
        <f t="shared" si="214"/>
        <v/>
      </c>
      <c r="BQ148" t="str">
        <f t="shared" si="215"/>
        <v/>
      </c>
    </row>
    <row r="149" spans="1:69" x14ac:dyDescent="0.25">
      <c r="A149" t="str">
        <f t="shared" si="177"/>
        <v/>
      </c>
      <c r="B149" s="108"/>
      <c r="C149" s="108"/>
      <c r="D149" s="109"/>
      <c r="E149" s="109"/>
      <c r="G149">
        <f t="shared" si="153"/>
        <v>9</v>
      </c>
      <c r="H149">
        <f t="shared" si="154"/>
        <v>9</v>
      </c>
      <c r="I149">
        <f t="shared" si="155"/>
        <v>8</v>
      </c>
      <c r="J149">
        <f t="shared" si="156"/>
        <v>8</v>
      </c>
      <c r="K149">
        <f t="shared" si="157"/>
        <v>0</v>
      </c>
      <c r="L149">
        <f t="shared" si="158"/>
        <v>0</v>
      </c>
      <c r="M149">
        <f t="shared" si="159"/>
        <v>0</v>
      </c>
      <c r="N149">
        <f t="shared" si="160"/>
        <v>0</v>
      </c>
      <c r="O149">
        <f t="shared" si="161"/>
        <v>0</v>
      </c>
      <c r="P149">
        <f t="shared" si="162"/>
        <v>0</v>
      </c>
      <c r="Q149">
        <f t="shared" si="163"/>
        <v>0</v>
      </c>
      <c r="R149">
        <f t="shared" si="184"/>
        <v>0</v>
      </c>
      <c r="S149">
        <f t="shared" si="185"/>
        <v>0</v>
      </c>
      <c r="T149">
        <f t="shared" si="186"/>
        <v>0</v>
      </c>
      <c r="U149">
        <f t="shared" si="187"/>
        <v>0</v>
      </c>
      <c r="V149">
        <f t="shared" si="188"/>
        <v>0</v>
      </c>
      <c r="W149">
        <f t="shared" si="189"/>
        <v>0</v>
      </c>
      <c r="X149">
        <f t="shared" si="190"/>
        <v>0</v>
      </c>
      <c r="Y149">
        <f t="shared" si="191"/>
        <v>0</v>
      </c>
      <c r="Z149">
        <f t="shared" si="178"/>
        <v>0</v>
      </c>
      <c r="AA149">
        <f t="shared" si="179"/>
        <v>0</v>
      </c>
      <c r="AB149">
        <f t="shared" si="181"/>
        <v>0</v>
      </c>
      <c r="AC149">
        <f t="shared" si="182"/>
        <v>0</v>
      </c>
      <c r="AD149">
        <f t="shared" si="208"/>
        <v>0</v>
      </c>
      <c r="AE149">
        <f t="shared" si="209"/>
        <v>0</v>
      </c>
      <c r="AF149">
        <f t="shared" si="210"/>
        <v>0</v>
      </c>
      <c r="AG149">
        <f t="shared" si="211"/>
        <v>0</v>
      </c>
      <c r="AH149">
        <f t="shared" si="212"/>
        <v>0</v>
      </c>
      <c r="AI149">
        <f t="shared" si="213"/>
        <v>0</v>
      </c>
      <c r="AJ149">
        <f t="shared" si="207"/>
        <v>0</v>
      </c>
      <c r="AL149">
        <f t="shared" si="164"/>
        <v>0</v>
      </c>
      <c r="AM149">
        <f t="shared" si="165"/>
        <v>0</v>
      </c>
      <c r="AN149">
        <f t="shared" si="166"/>
        <v>0</v>
      </c>
      <c r="AO149">
        <f t="shared" si="167"/>
        <v>0</v>
      </c>
      <c r="AP149">
        <f t="shared" si="168"/>
        <v>0</v>
      </c>
      <c r="AQ149">
        <f t="shared" si="169"/>
        <v>0</v>
      </c>
      <c r="AR149">
        <f t="shared" si="170"/>
        <v>0</v>
      </c>
      <c r="AS149">
        <f t="shared" si="171"/>
        <v>0</v>
      </c>
      <c r="AT149">
        <f t="shared" si="172"/>
        <v>0</v>
      </c>
      <c r="AU149">
        <f t="shared" si="173"/>
        <v>0</v>
      </c>
      <c r="AV149">
        <f t="shared" si="174"/>
        <v>0</v>
      </c>
      <c r="AW149">
        <f t="shared" si="192"/>
        <v>0</v>
      </c>
      <c r="AX149">
        <f t="shared" si="193"/>
        <v>0</v>
      </c>
      <c r="AY149">
        <f t="shared" si="194"/>
        <v>0</v>
      </c>
      <c r="AZ149">
        <f t="shared" si="195"/>
        <v>0</v>
      </c>
      <c r="BA149">
        <f t="shared" si="196"/>
        <v>0</v>
      </c>
      <c r="BB149">
        <f t="shared" si="197"/>
        <v>0</v>
      </c>
      <c r="BC149">
        <f t="shared" si="198"/>
        <v>0</v>
      </c>
      <c r="BD149">
        <f t="shared" si="199"/>
        <v>0</v>
      </c>
      <c r="BE149">
        <f t="shared" si="200"/>
        <v>0</v>
      </c>
      <c r="BF149">
        <f t="shared" si="201"/>
        <v>0</v>
      </c>
      <c r="BG149">
        <f t="shared" si="202"/>
        <v>0</v>
      </c>
      <c r="BH149">
        <f t="shared" si="203"/>
        <v>0</v>
      </c>
      <c r="BI149">
        <f t="shared" si="204"/>
        <v>0</v>
      </c>
      <c r="BJ149">
        <f t="shared" si="205"/>
        <v>0</v>
      </c>
      <c r="BK149">
        <f t="shared" si="206"/>
        <v>0</v>
      </c>
      <c r="BL149">
        <f t="shared" si="183"/>
        <v>0</v>
      </c>
      <c r="BM149">
        <f t="shared" si="216"/>
        <v>0</v>
      </c>
      <c r="BN149">
        <f t="shared" si="217"/>
        <v>0</v>
      </c>
      <c r="BO149">
        <f t="shared" si="218"/>
        <v>0</v>
      </c>
      <c r="BP149" t="str">
        <f t="shared" si="214"/>
        <v/>
      </c>
      <c r="BQ149" t="str">
        <f t="shared" si="215"/>
        <v/>
      </c>
    </row>
    <row r="150" spans="1:69" x14ac:dyDescent="0.25">
      <c r="A150" t="str">
        <f t="shared" si="177"/>
        <v/>
      </c>
      <c r="B150" s="108"/>
      <c r="C150" s="108"/>
      <c r="D150" s="109"/>
      <c r="E150" s="109"/>
      <c r="G150">
        <f t="shared" si="153"/>
        <v>9</v>
      </c>
      <c r="H150">
        <f t="shared" si="154"/>
        <v>9</v>
      </c>
      <c r="I150">
        <f t="shared" si="155"/>
        <v>8</v>
      </c>
      <c r="J150">
        <f t="shared" si="156"/>
        <v>8</v>
      </c>
      <c r="K150">
        <f t="shared" si="157"/>
        <v>0</v>
      </c>
      <c r="L150">
        <f t="shared" si="158"/>
        <v>0</v>
      </c>
      <c r="M150">
        <f t="shared" si="159"/>
        <v>0</v>
      </c>
      <c r="N150">
        <f t="shared" si="160"/>
        <v>0</v>
      </c>
      <c r="O150">
        <f t="shared" si="161"/>
        <v>0</v>
      </c>
      <c r="P150">
        <f t="shared" si="162"/>
        <v>0</v>
      </c>
      <c r="Q150">
        <f t="shared" si="163"/>
        <v>0</v>
      </c>
      <c r="R150">
        <f t="shared" si="184"/>
        <v>0</v>
      </c>
      <c r="S150">
        <f t="shared" si="185"/>
        <v>0</v>
      </c>
      <c r="T150">
        <f t="shared" si="186"/>
        <v>0</v>
      </c>
      <c r="U150">
        <f t="shared" si="187"/>
        <v>0</v>
      </c>
      <c r="V150">
        <f t="shared" si="188"/>
        <v>0</v>
      </c>
      <c r="W150">
        <f t="shared" si="189"/>
        <v>0</v>
      </c>
      <c r="X150">
        <f t="shared" si="190"/>
        <v>0</v>
      </c>
      <c r="Y150">
        <f t="shared" si="191"/>
        <v>0</v>
      </c>
      <c r="Z150">
        <f t="shared" si="178"/>
        <v>0</v>
      </c>
      <c r="AA150">
        <f t="shared" si="179"/>
        <v>0</v>
      </c>
      <c r="AB150">
        <f t="shared" si="181"/>
        <v>0</v>
      </c>
      <c r="AC150">
        <f t="shared" si="182"/>
        <v>0</v>
      </c>
      <c r="AD150">
        <f t="shared" si="208"/>
        <v>0</v>
      </c>
      <c r="AE150">
        <f t="shared" si="209"/>
        <v>0</v>
      </c>
      <c r="AF150">
        <f t="shared" si="210"/>
        <v>0</v>
      </c>
      <c r="AG150">
        <f t="shared" si="211"/>
        <v>0</v>
      </c>
      <c r="AH150">
        <f t="shared" si="212"/>
        <v>0</v>
      </c>
      <c r="AI150">
        <f t="shared" si="213"/>
        <v>0</v>
      </c>
      <c r="AJ150">
        <f t="shared" si="207"/>
        <v>0</v>
      </c>
      <c r="AL150">
        <f t="shared" si="164"/>
        <v>0</v>
      </c>
      <c r="AM150">
        <f t="shared" si="165"/>
        <v>0</v>
      </c>
      <c r="AN150">
        <f t="shared" si="166"/>
        <v>0</v>
      </c>
      <c r="AO150">
        <f t="shared" si="167"/>
        <v>0</v>
      </c>
      <c r="AP150">
        <f t="shared" si="168"/>
        <v>0</v>
      </c>
      <c r="AQ150">
        <f t="shared" si="169"/>
        <v>0</v>
      </c>
      <c r="AR150">
        <f t="shared" si="170"/>
        <v>0</v>
      </c>
      <c r="AS150">
        <f t="shared" si="171"/>
        <v>0</v>
      </c>
      <c r="AT150">
        <f t="shared" si="172"/>
        <v>0</v>
      </c>
      <c r="AU150">
        <f t="shared" si="173"/>
        <v>0</v>
      </c>
      <c r="AV150">
        <f t="shared" si="174"/>
        <v>0</v>
      </c>
      <c r="AW150">
        <f t="shared" si="192"/>
        <v>0</v>
      </c>
      <c r="AX150">
        <f t="shared" si="193"/>
        <v>0</v>
      </c>
      <c r="AY150">
        <f t="shared" si="194"/>
        <v>0</v>
      </c>
      <c r="AZ150">
        <f t="shared" si="195"/>
        <v>0</v>
      </c>
      <c r="BA150">
        <f t="shared" si="196"/>
        <v>0</v>
      </c>
      <c r="BB150">
        <f t="shared" si="197"/>
        <v>0</v>
      </c>
      <c r="BC150">
        <f t="shared" si="198"/>
        <v>0</v>
      </c>
      <c r="BD150">
        <f t="shared" si="199"/>
        <v>0</v>
      </c>
      <c r="BE150">
        <f t="shared" si="200"/>
        <v>0</v>
      </c>
      <c r="BF150">
        <f t="shared" si="201"/>
        <v>0</v>
      </c>
      <c r="BG150">
        <f t="shared" si="202"/>
        <v>0</v>
      </c>
      <c r="BH150">
        <f t="shared" si="203"/>
        <v>0</v>
      </c>
      <c r="BI150">
        <f t="shared" si="204"/>
        <v>0</v>
      </c>
      <c r="BJ150">
        <f t="shared" si="205"/>
        <v>0</v>
      </c>
      <c r="BK150">
        <f t="shared" si="206"/>
        <v>0</v>
      </c>
      <c r="BL150">
        <f t="shared" si="183"/>
        <v>0</v>
      </c>
      <c r="BM150">
        <f t="shared" si="216"/>
        <v>0</v>
      </c>
      <c r="BN150">
        <f t="shared" si="217"/>
        <v>0</v>
      </c>
      <c r="BO150">
        <f t="shared" si="218"/>
        <v>0</v>
      </c>
      <c r="BP150" t="str">
        <f t="shared" si="214"/>
        <v/>
      </c>
      <c r="BQ150" t="str">
        <f t="shared" si="215"/>
        <v/>
      </c>
    </row>
    <row r="151" spans="1:69" x14ac:dyDescent="0.25">
      <c r="A151" t="str">
        <f t="shared" si="177"/>
        <v/>
      </c>
      <c r="B151" s="108"/>
      <c r="C151" s="108"/>
      <c r="D151" s="109"/>
      <c r="E151" s="109"/>
      <c r="G151">
        <f t="shared" si="153"/>
        <v>9</v>
      </c>
      <c r="H151">
        <f t="shared" si="154"/>
        <v>9</v>
      </c>
      <c r="I151">
        <f t="shared" si="155"/>
        <v>8</v>
      </c>
      <c r="J151">
        <f t="shared" si="156"/>
        <v>8</v>
      </c>
      <c r="K151">
        <f t="shared" si="157"/>
        <v>0</v>
      </c>
      <c r="L151">
        <f t="shared" si="158"/>
        <v>0</v>
      </c>
      <c r="M151">
        <f t="shared" si="159"/>
        <v>0</v>
      </c>
      <c r="N151">
        <f t="shared" si="160"/>
        <v>0</v>
      </c>
      <c r="O151">
        <f t="shared" si="161"/>
        <v>0</v>
      </c>
      <c r="P151">
        <f t="shared" si="162"/>
        <v>0</v>
      </c>
      <c r="Q151">
        <f t="shared" si="163"/>
        <v>0</v>
      </c>
      <c r="R151">
        <f t="shared" si="184"/>
        <v>0</v>
      </c>
      <c r="S151">
        <f t="shared" si="185"/>
        <v>0</v>
      </c>
      <c r="T151">
        <f t="shared" si="186"/>
        <v>0</v>
      </c>
      <c r="U151">
        <f t="shared" si="187"/>
        <v>0</v>
      </c>
      <c r="V151">
        <f t="shared" si="188"/>
        <v>0</v>
      </c>
      <c r="W151">
        <f t="shared" si="189"/>
        <v>0</v>
      </c>
      <c r="X151">
        <f t="shared" si="190"/>
        <v>0</v>
      </c>
      <c r="Y151">
        <f t="shared" si="191"/>
        <v>0</v>
      </c>
      <c r="Z151">
        <f t="shared" si="178"/>
        <v>0</v>
      </c>
      <c r="AA151">
        <f t="shared" si="179"/>
        <v>0</v>
      </c>
      <c r="AB151">
        <f t="shared" si="181"/>
        <v>0</v>
      </c>
      <c r="AC151">
        <f t="shared" si="182"/>
        <v>0</v>
      </c>
      <c r="AD151">
        <f t="shared" si="208"/>
        <v>0</v>
      </c>
      <c r="AE151">
        <f t="shared" si="209"/>
        <v>0</v>
      </c>
      <c r="AF151">
        <f t="shared" si="210"/>
        <v>0</v>
      </c>
      <c r="AG151">
        <f t="shared" si="211"/>
        <v>0</v>
      </c>
      <c r="AH151">
        <f t="shared" si="212"/>
        <v>0</v>
      </c>
      <c r="AI151">
        <f t="shared" si="213"/>
        <v>0</v>
      </c>
      <c r="AJ151">
        <f t="shared" si="207"/>
        <v>0</v>
      </c>
      <c r="AL151">
        <f t="shared" si="164"/>
        <v>0</v>
      </c>
      <c r="AM151">
        <f t="shared" si="165"/>
        <v>0</v>
      </c>
      <c r="AN151">
        <f t="shared" si="166"/>
        <v>0</v>
      </c>
      <c r="AO151">
        <f t="shared" si="167"/>
        <v>0</v>
      </c>
      <c r="AP151">
        <f t="shared" si="168"/>
        <v>0</v>
      </c>
      <c r="AQ151">
        <f t="shared" si="169"/>
        <v>0</v>
      </c>
      <c r="AR151">
        <f t="shared" si="170"/>
        <v>0</v>
      </c>
      <c r="AS151">
        <f t="shared" si="171"/>
        <v>0</v>
      </c>
      <c r="AT151">
        <f t="shared" si="172"/>
        <v>0</v>
      </c>
      <c r="AU151">
        <f t="shared" si="173"/>
        <v>0</v>
      </c>
      <c r="AV151">
        <f t="shared" si="174"/>
        <v>0</v>
      </c>
      <c r="AW151">
        <f t="shared" si="192"/>
        <v>0</v>
      </c>
      <c r="AX151">
        <f t="shared" si="193"/>
        <v>0</v>
      </c>
      <c r="AY151">
        <f t="shared" si="194"/>
        <v>0</v>
      </c>
      <c r="AZ151">
        <f t="shared" si="195"/>
        <v>0</v>
      </c>
      <c r="BA151">
        <f t="shared" si="196"/>
        <v>0</v>
      </c>
      <c r="BB151">
        <f t="shared" si="197"/>
        <v>0</v>
      </c>
      <c r="BC151">
        <f t="shared" si="198"/>
        <v>0</v>
      </c>
      <c r="BD151">
        <f t="shared" si="199"/>
        <v>0</v>
      </c>
      <c r="BE151">
        <f t="shared" si="200"/>
        <v>0</v>
      </c>
      <c r="BF151">
        <f t="shared" si="201"/>
        <v>0</v>
      </c>
      <c r="BG151">
        <f t="shared" si="202"/>
        <v>0</v>
      </c>
      <c r="BH151">
        <f t="shared" si="203"/>
        <v>0</v>
      </c>
      <c r="BI151">
        <f t="shared" si="204"/>
        <v>0</v>
      </c>
      <c r="BJ151">
        <f t="shared" si="205"/>
        <v>0</v>
      </c>
      <c r="BK151">
        <f t="shared" si="206"/>
        <v>0</v>
      </c>
      <c r="BL151">
        <f t="shared" si="183"/>
        <v>0</v>
      </c>
      <c r="BM151">
        <f t="shared" si="216"/>
        <v>0</v>
      </c>
      <c r="BN151">
        <f t="shared" si="217"/>
        <v>0</v>
      </c>
      <c r="BO151">
        <f t="shared" si="218"/>
        <v>0</v>
      </c>
      <c r="BP151" t="str">
        <f t="shared" si="214"/>
        <v/>
      </c>
      <c r="BQ151" t="str">
        <f t="shared" si="215"/>
        <v/>
      </c>
    </row>
    <row r="152" spans="1:69" x14ac:dyDescent="0.25">
      <c r="A152" t="str">
        <f t="shared" si="177"/>
        <v/>
      </c>
      <c r="B152" s="108"/>
      <c r="C152" s="108"/>
      <c r="D152" s="109"/>
      <c r="E152" s="109"/>
      <c r="G152">
        <f t="shared" si="153"/>
        <v>9</v>
      </c>
      <c r="H152">
        <f t="shared" si="154"/>
        <v>9</v>
      </c>
      <c r="I152">
        <f t="shared" si="155"/>
        <v>8</v>
      </c>
      <c r="J152">
        <f t="shared" si="156"/>
        <v>8</v>
      </c>
      <c r="K152">
        <f t="shared" si="157"/>
        <v>0</v>
      </c>
      <c r="L152">
        <f t="shared" si="158"/>
        <v>0</v>
      </c>
      <c r="M152">
        <f t="shared" si="159"/>
        <v>0</v>
      </c>
      <c r="N152">
        <f t="shared" si="160"/>
        <v>0</v>
      </c>
      <c r="O152">
        <f t="shared" si="161"/>
        <v>0</v>
      </c>
      <c r="P152">
        <f t="shared" si="162"/>
        <v>0</v>
      </c>
      <c r="Q152">
        <f t="shared" si="163"/>
        <v>0</v>
      </c>
      <c r="R152">
        <f t="shared" si="184"/>
        <v>0</v>
      </c>
      <c r="S152">
        <f t="shared" si="185"/>
        <v>0</v>
      </c>
      <c r="T152">
        <f t="shared" si="186"/>
        <v>0</v>
      </c>
      <c r="U152">
        <f t="shared" si="187"/>
        <v>0</v>
      </c>
      <c r="V152">
        <f t="shared" si="188"/>
        <v>0</v>
      </c>
      <c r="W152">
        <f t="shared" si="189"/>
        <v>0</v>
      </c>
      <c r="X152">
        <f t="shared" si="190"/>
        <v>0</v>
      </c>
      <c r="Y152">
        <f t="shared" si="191"/>
        <v>0</v>
      </c>
      <c r="Z152">
        <f t="shared" si="178"/>
        <v>0</v>
      </c>
      <c r="AA152">
        <f t="shared" si="179"/>
        <v>0</v>
      </c>
      <c r="AB152">
        <f t="shared" si="181"/>
        <v>0</v>
      </c>
      <c r="AC152">
        <f t="shared" si="182"/>
        <v>0</v>
      </c>
      <c r="AD152">
        <f t="shared" si="208"/>
        <v>0</v>
      </c>
      <c r="AE152">
        <f t="shared" si="209"/>
        <v>0</v>
      </c>
      <c r="AF152">
        <f t="shared" si="210"/>
        <v>0</v>
      </c>
      <c r="AG152">
        <f t="shared" si="211"/>
        <v>0</v>
      </c>
      <c r="AH152">
        <f t="shared" si="212"/>
        <v>0</v>
      </c>
      <c r="AI152">
        <f t="shared" si="213"/>
        <v>0</v>
      </c>
      <c r="AJ152">
        <f t="shared" si="207"/>
        <v>0</v>
      </c>
      <c r="AL152">
        <f t="shared" si="164"/>
        <v>0</v>
      </c>
      <c r="AM152">
        <f t="shared" si="165"/>
        <v>0</v>
      </c>
      <c r="AN152">
        <f t="shared" si="166"/>
        <v>0</v>
      </c>
      <c r="AO152">
        <f t="shared" si="167"/>
        <v>0</v>
      </c>
      <c r="AP152">
        <f t="shared" si="168"/>
        <v>0</v>
      </c>
      <c r="AQ152">
        <f t="shared" si="169"/>
        <v>0</v>
      </c>
      <c r="AR152">
        <f t="shared" si="170"/>
        <v>0</v>
      </c>
      <c r="AS152">
        <f t="shared" si="171"/>
        <v>0</v>
      </c>
      <c r="AT152">
        <f t="shared" si="172"/>
        <v>0</v>
      </c>
      <c r="AU152">
        <f t="shared" si="173"/>
        <v>0</v>
      </c>
      <c r="AV152">
        <f t="shared" si="174"/>
        <v>0</v>
      </c>
      <c r="AW152">
        <f t="shared" si="192"/>
        <v>0</v>
      </c>
      <c r="AX152">
        <f t="shared" si="193"/>
        <v>0</v>
      </c>
      <c r="AY152">
        <f t="shared" si="194"/>
        <v>0</v>
      </c>
      <c r="AZ152">
        <f t="shared" si="195"/>
        <v>0</v>
      </c>
      <c r="BA152">
        <f t="shared" si="196"/>
        <v>0</v>
      </c>
      <c r="BB152">
        <f t="shared" si="197"/>
        <v>0</v>
      </c>
      <c r="BC152">
        <f t="shared" si="198"/>
        <v>0</v>
      </c>
      <c r="BD152">
        <f t="shared" si="199"/>
        <v>0</v>
      </c>
      <c r="BE152">
        <f t="shared" si="200"/>
        <v>0</v>
      </c>
      <c r="BF152">
        <f t="shared" si="201"/>
        <v>0</v>
      </c>
      <c r="BG152">
        <f t="shared" si="202"/>
        <v>0</v>
      </c>
      <c r="BH152">
        <f t="shared" si="203"/>
        <v>0</v>
      </c>
      <c r="BI152">
        <f t="shared" si="204"/>
        <v>0</v>
      </c>
      <c r="BJ152">
        <f t="shared" si="205"/>
        <v>0</v>
      </c>
      <c r="BK152">
        <f t="shared" si="206"/>
        <v>0</v>
      </c>
      <c r="BL152">
        <f t="shared" si="183"/>
        <v>0</v>
      </c>
      <c r="BM152">
        <f t="shared" si="216"/>
        <v>0</v>
      </c>
      <c r="BN152">
        <f t="shared" si="217"/>
        <v>0</v>
      </c>
      <c r="BO152">
        <f t="shared" si="218"/>
        <v>0</v>
      </c>
      <c r="BP152" t="str">
        <f t="shared" si="214"/>
        <v/>
      </c>
      <c r="BQ152" t="str">
        <f t="shared" si="215"/>
        <v/>
      </c>
    </row>
    <row r="153" spans="1:69" x14ac:dyDescent="0.25">
      <c r="A153" t="str">
        <f t="shared" si="177"/>
        <v/>
      </c>
      <c r="B153" s="108"/>
      <c r="C153" s="108"/>
      <c r="D153" s="109"/>
      <c r="E153" s="109"/>
      <c r="G153">
        <f t="shared" ref="G153:G204" si="219">IF($D153=G$6,G152+1,G152)</f>
        <v>9</v>
      </c>
      <c r="H153">
        <f t="shared" ref="H153:H204" si="220">IF($D153=H$6,H152+1,H152)</f>
        <v>9</v>
      </c>
      <c r="I153">
        <f t="shared" ref="I153:I204" si="221">IF($D153=I$6,I152+1,I152)</f>
        <v>8</v>
      </c>
      <c r="J153">
        <f t="shared" ref="J153:J204" si="222">IF($D153=J$6,J152+1,J152)</f>
        <v>8</v>
      </c>
      <c r="K153">
        <f t="shared" ref="K153:K204" si="223">IF($D153=K$6,K152+1,K152)</f>
        <v>0</v>
      </c>
      <c r="L153">
        <f t="shared" ref="L153:L204" si="224">IF($D153=L$6,L152+1,L152)</f>
        <v>0</v>
      </c>
      <c r="M153">
        <f t="shared" ref="M153:M204" si="225">IF($D153=M$6,M152+1,M152)</f>
        <v>0</v>
      </c>
      <c r="N153">
        <f t="shared" ref="N153:N204" si="226">IF($D153=N$6,N152+1,N152)</f>
        <v>0</v>
      </c>
      <c r="O153">
        <f t="shared" ref="O153:O204" si="227">IF($D153=O$6,O152+1,O152)</f>
        <v>0</v>
      </c>
      <c r="P153">
        <f t="shared" ref="P153:P204" si="228">IF($D153=P$6,P152+1,P152)</f>
        <v>0</v>
      </c>
      <c r="Q153">
        <f t="shared" ref="Q153:Q204" si="229">IF($D153=Q$6,Q152+1,Q152)</f>
        <v>0</v>
      </c>
      <c r="R153">
        <f t="shared" si="184"/>
        <v>0</v>
      </c>
      <c r="S153">
        <f t="shared" si="185"/>
        <v>0</v>
      </c>
      <c r="T153">
        <f t="shared" si="186"/>
        <v>0</v>
      </c>
      <c r="U153">
        <f t="shared" si="187"/>
        <v>0</v>
      </c>
      <c r="V153">
        <f t="shared" si="188"/>
        <v>0</v>
      </c>
      <c r="W153">
        <f t="shared" si="189"/>
        <v>0</v>
      </c>
      <c r="X153">
        <f t="shared" si="190"/>
        <v>0</v>
      </c>
      <c r="Y153">
        <f t="shared" si="191"/>
        <v>0</v>
      </c>
      <c r="Z153">
        <f t="shared" si="178"/>
        <v>0</v>
      </c>
      <c r="AA153">
        <f t="shared" si="179"/>
        <v>0</v>
      </c>
      <c r="AB153">
        <f t="shared" si="181"/>
        <v>0</v>
      </c>
      <c r="AC153">
        <f t="shared" si="182"/>
        <v>0</v>
      </c>
      <c r="AD153">
        <f t="shared" si="208"/>
        <v>0</v>
      </c>
      <c r="AE153">
        <f t="shared" si="209"/>
        <v>0</v>
      </c>
      <c r="AF153">
        <f t="shared" si="210"/>
        <v>0</v>
      </c>
      <c r="AG153">
        <f t="shared" si="211"/>
        <v>0</v>
      </c>
      <c r="AH153">
        <f t="shared" si="212"/>
        <v>0</v>
      </c>
      <c r="AI153">
        <f t="shared" si="213"/>
        <v>0</v>
      </c>
      <c r="AJ153">
        <f t="shared" si="207"/>
        <v>0</v>
      </c>
      <c r="AL153">
        <f t="shared" ref="AL153:AL204" si="230">IF(G153=G152,0,G153)</f>
        <v>0</v>
      </c>
      <c r="AM153">
        <f t="shared" ref="AM153:AM204" si="231">IF(H153=H152,0,H153)</f>
        <v>0</v>
      </c>
      <c r="AN153">
        <f t="shared" ref="AN153:AN204" si="232">IF(I153=I152,0,I153)</f>
        <v>0</v>
      </c>
      <c r="AO153">
        <f t="shared" ref="AO153:AO204" si="233">IF(J153=J152,0,J153)</f>
        <v>0</v>
      </c>
      <c r="AP153">
        <f t="shared" ref="AP153:AP204" si="234">IF(K153=K152,0,K153)</f>
        <v>0</v>
      </c>
      <c r="AQ153">
        <f t="shared" ref="AQ153:AQ204" si="235">IF(L153=L152,0,L153)</f>
        <v>0</v>
      </c>
      <c r="AR153">
        <f t="shared" ref="AR153:AR204" si="236">IF(M153=M152,0,M153)</f>
        <v>0</v>
      </c>
      <c r="AS153">
        <f t="shared" ref="AS153:AS204" si="237">IF(N153=N152,0,N153)</f>
        <v>0</v>
      </c>
      <c r="AT153">
        <f t="shared" ref="AT153:AT204" si="238">IF(O153=O152,0,O153)</f>
        <v>0</v>
      </c>
      <c r="AU153">
        <f t="shared" ref="AU153:AU204" si="239">IF(P153=P152,0,P153)</f>
        <v>0</v>
      </c>
      <c r="AV153">
        <f t="shared" ref="AV153:AV204" si="240">IF(Q153=Q152,0,Q153)</f>
        <v>0</v>
      </c>
      <c r="AW153">
        <f t="shared" si="192"/>
        <v>0</v>
      </c>
      <c r="AX153">
        <f t="shared" si="193"/>
        <v>0</v>
      </c>
      <c r="AY153">
        <f t="shared" si="194"/>
        <v>0</v>
      </c>
      <c r="AZ153">
        <f t="shared" si="195"/>
        <v>0</v>
      </c>
      <c r="BA153">
        <f t="shared" si="196"/>
        <v>0</v>
      </c>
      <c r="BB153">
        <f t="shared" si="197"/>
        <v>0</v>
      </c>
      <c r="BC153">
        <f t="shared" si="198"/>
        <v>0</v>
      </c>
      <c r="BD153">
        <f t="shared" si="199"/>
        <v>0</v>
      </c>
      <c r="BE153">
        <f t="shared" si="200"/>
        <v>0</v>
      </c>
      <c r="BF153">
        <f t="shared" si="201"/>
        <v>0</v>
      </c>
      <c r="BG153">
        <f t="shared" si="202"/>
        <v>0</v>
      </c>
      <c r="BH153">
        <f t="shared" si="203"/>
        <v>0</v>
      </c>
      <c r="BI153">
        <f t="shared" si="204"/>
        <v>0</v>
      </c>
      <c r="BJ153">
        <f t="shared" si="205"/>
        <v>0</v>
      </c>
      <c r="BK153">
        <f t="shared" si="206"/>
        <v>0</v>
      </c>
      <c r="BL153">
        <f t="shared" si="183"/>
        <v>0</v>
      </c>
      <c r="BM153">
        <f t="shared" si="216"/>
        <v>0</v>
      </c>
      <c r="BN153">
        <f t="shared" si="217"/>
        <v>0</v>
      </c>
      <c r="BO153">
        <f t="shared" si="218"/>
        <v>0</v>
      </c>
      <c r="BP153" t="str">
        <f t="shared" ref="BP153:BP184" si="241">IF(B153=0,"",B153)</f>
        <v/>
      </c>
      <c r="BQ153" t="str">
        <f t="shared" ref="BQ153:BQ184" si="242">IF(C153=0,"",C153)</f>
        <v/>
      </c>
    </row>
    <row r="154" spans="1:69" x14ac:dyDescent="0.25">
      <c r="A154" t="str">
        <f t="shared" ref="A154:A207" si="243">IF(B154="","",A153+1)</f>
        <v/>
      </c>
      <c r="B154" s="108"/>
      <c r="C154" s="108"/>
      <c r="D154" s="109"/>
      <c r="E154" s="109"/>
      <c r="G154">
        <f t="shared" si="219"/>
        <v>9</v>
      </c>
      <c r="H154">
        <f t="shared" si="220"/>
        <v>9</v>
      </c>
      <c r="I154">
        <f t="shared" si="221"/>
        <v>8</v>
      </c>
      <c r="J154">
        <f t="shared" si="222"/>
        <v>8</v>
      </c>
      <c r="K154">
        <f t="shared" si="223"/>
        <v>0</v>
      </c>
      <c r="L154">
        <f t="shared" si="224"/>
        <v>0</v>
      </c>
      <c r="M154">
        <f t="shared" si="225"/>
        <v>0</v>
      </c>
      <c r="N154">
        <f t="shared" si="226"/>
        <v>0</v>
      </c>
      <c r="O154">
        <f t="shared" si="227"/>
        <v>0</v>
      </c>
      <c r="P154">
        <f t="shared" si="228"/>
        <v>0</v>
      </c>
      <c r="Q154">
        <f t="shared" si="229"/>
        <v>0</v>
      </c>
      <c r="R154">
        <f t="shared" si="184"/>
        <v>0</v>
      </c>
      <c r="S154">
        <f t="shared" si="185"/>
        <v>0</v>
      </c>
      <c r="T154">
        <f t="shared" si="186"/>
        <v>0</v>
      </c>
      <c r="U154">
        <f t="shared" si="187"/>
        <v>0</v>
      </c>
      <c r="V154">
        <f t="shared" si="188"/>
        <v>0</v>
      </c>
      <c r="W154">
        <f t="shared" si="189"/>
        <v>0</v>
      </c>
      <c r="X154">
        <f t="shared" si="190"/>
        <v>0</v>
      </c>
      <c r="Y154">
        <f t="shared" si="191"/>
        <v>0</v>
      </c>
      <c r="Z154">
        <f t="shared" si="178"/>
        <v>0</v>
      </c>
      <c r="AA154">
        <f t="shared" si="179"/>
        <v>0</v>
      </c>
      <c r="AB154">
        <f t="shared" si="181"/>
        <v>0</v>
      </c>
      <c r="AC154">
        <f t="shared" si="182"/>
        <v>0</v>
      </c>
      <c r="AD154">
        <f t="shared" si="208"/>
        <v>0</v>
      </c>
      <c r="AE154">
        <f t="shared" si="209"/>
        <v>0</v>
      </c>
      <c r="AF154">
        <f t="shared" si="210"/>
        <v>0</v>
      </c>
      <c r="AG154">
        <f t="shared" si="211"/>
        <v>0</v>
      </c>
      <c r="AH154">
        <f t="shared" si="212"/>
        <v>0</v>
      </c>
      <c r="AI154">
        <f t="shared" si="213"/>
        <v>0</v>
      </c>
      <c r="AJ154">
        <f t="shared" si="207"/>
        <v>0</v>
      </c>
      <c r="AL154">
        <f t="shared" si="230"/>
        <v>0</v>
      </c>
      <c r="AM154">
        <f t="shared" si="231"/>
        <v>0</v>
      </c>
      <c r="AN154">
        <f t="shared" si="232"/>
        <v>0</v>
      </c>
      <c r="AO154">
        <f t="shared" si="233"/>
        <v>0</v>
      </c>
      <c r="AP154">
        <f t="shared" si="234"/>
        <v>0</v>
      </c>
      <c r="AQ154">
        <f t="shared" si="235"/>
        <v>0</v>
      </c>
      <c r="AR154">
        <f t="shared" si="236"/>
        <v>0</v>
      </c>
      <c r="AS154">
        <f t="shared" si="237"/>
        <v>0</v>
      </c>
      <c r="AT154">
        <f t="shared" si="238"/>
        <v>0</v>
      </c>
      <c r="AU154">
        <f t="shared" si="239"/>
        <v>0</v>
      </c>
      <c r="AV154">
        <f t="shared" si="240"/>
        <v>0</v>
      </c>
      <c r="AW154">
        <f t="shared" si="192"/>
        <v>0</v>
      </c>
      <c r="AX154">
        <f t="shared" si="193"/>
        <v>0</v>
      </c>
      <c r="AY154">
        <f t="shared" si="194"/>
        <v>0</v>
      </c>
      <c r="AZ154">
        <f t="shared" si="195"/>
        <v>0</v>
      </c>
      <c r="BA154">
        <f t="shared" si="196"/>
        <v>0</v>
      </c>
      <c r="BB154">
        <f t="shared" si="197"/>
        <v>0</v>
      </c>
      <c r="BC154">
        <f t="shared" si="198"/>
        <v>0</v>
      </c>
      <c r="BD154">
        <f t="shared" si="199"/>
        <v>0</v>
      </c>
      <c r="BE154">
        <f t="shared" si="200"/>
        <v>0</v>
      </c>
      <c r="BF154">
        <f t="shared" si="201"/>
        <v>0</v>
      </c>
      <c r="BG154">
        <f t="shared" si="202"/>
        <v>0</v>
      </c>
      <c r="BH154">
        <f t="shared" si="203"/>
        <v>0</v>
      </c>
      <c r="BI154">
        <f t="shared" si="204"/>
        <v>0</v>
      </c>
      <c r="BJ154">
        <f t="shared" si="205"/>
        <v>0</v>
      </c>
      <c r="BK154">
        <f t="shared" si="206"/>
        <v>0</v>
      </c>
      <c r="BL154">
        <f t="shared" si="183"/>
        <v>0</v>
      </c>
      <c r="BM154">
        <f t="shared" si="216"/>
        <v>0</v>
      </c>
      <c r="BN154">
        <f t="shared" si="217"/>
        <v>0</v>
      </c>
      <c r="BO154">
        <f t="shared" si="218"/>
        <v>0</v>
      </c>
      <c r="BP154" t="str">
        <f t="shared" si="241"/>
        <v/>
      </c>
      <c r="BQ154" t="str">
        <f t="shared" si="242"/>
        <v/>
      </c>
    </row>
    <row r="155" spans="1:69" x14ac:dyDescent="0.25">
      <c r="A155" t="str">
        <f t="shared" si="243"/>
        <v/>
      </c>
      <c r="B155" s="108"/>
      <c r="C155" s="108"/>
      <c r="D155" s="109"/>
      <c r="E155" s="109"/>
      <c r="G155">
        <f t="shared" si="219"/>
        <v>9</v>
      </c>
      <c r="H155">
        <f t="shared" si="220"/>
        <v>9</v>
      </c>
      <c r="I155">
        <f t="shared" si="221"/>
        <v>8</v>
      </c>
      <c r="J155">
        <f t="shared" si="222"/>
        <v>8</v>
      </c>
      <c r="K155">
        <f t="shared" si="223"/>
        <v>0</v>
      </c>
      <c r="L155">
        <f t="shared" si="224"/>
        <v>0</v>
      </c>
      <c r="M155">
        <f t="shared" si="225"/>
        <v>0</v>
      </c>
      <c r="N155">
        <f t="shared" si="226"/>
        <v>0</v>
      </c>
      <c r="O155">
        <f t="shared" si="227"/>
        <v>0</v>
      </c>
      <c r="P155">
        <f t="shared" si="228"/>
        <v>0</v>
      </c>
      <c r="Q155">
        <f t="shared" si="229"/>
        <v>0</v>
      </c>
      <c r="R155">
        <f t="shared" si="184"/>
        <v>0</v>
      </c>
      <c r="S155">
        <f t="shared" si="185"/>
        <v>0</v>
      </c>
      <c r="T155">
        <f t="shared" si="186"/>
        <v>0</v>
      </c>
      <c r="U155">
        <f t="shared" si="187"/>
        <v>0</v>
      </c>
      <c r="V155">
        <f t="shared" si="188"/>
        <v>0</v>
      </c>
      <c r="W155">
        <f t="shared" si="189"/>
        <v>0</v>
      </c>
      <c r="X155">
        <f t="shared" si="190"/>
        <v>0</v>
      </c>
      <c r="Y155">
        <f t="shared" si="191"/>
        <v>0</v>
      </c>
      <c r="Z155">
        <f t="shared" si="178"/>
        <v>0</v>
      </c>
      <c r="AA155">
        <f t="shared" si="179"/>
        <v>0</v>
      </c>
      <c r="AB155">
        <f t="shared" si="181"/>
        <v>0</v>
      </c>
      <c r="AC155">
        <f t="shared" si="182"/>
        <v>0</v>
      </c>
      <c r="AD155">
        <f t="shared" si="208"/>
        <v>0</v>
      </c>
      <c r="AE155">
        <f t="shared" si="209"/>
        <v>0</v>
      </c>
      <c r="AF155">
        <f t="shared" si="210"/>
        <v>0</v>
      </c>
      <c r="AG155">
        <f t="shared" si="211"/>
        <v>0</v>
      </c>
      <c r="AH155">
        <f t="shared" si="212"/>
        <v>0</v>
      </c>
      <c r="AI155">
        <f t="shared" si="213"/>
        <v>0</v>
      </c>
      <c r="AJ155">
        <f t="shared" si="207"/>
        <v>0</v>
      </c>
      <c r="AL155">
        <f t="shared" si="230"/>
        <v>0</v>
      </c>
      <c r="AM155">
        <f t="shared" si="231"/>
        <v>0</v>
      </c>
      <c r="AN155">
        <f t="shared" si="232"/>
        <v>0</v>
      </c>
      <c r="AO155">
        <f t="shared" si="233"/>
        <v>0</v>
      </c>
      <c r="AP155">
        <f t="shared" si="234"/>
        <v>0</v>
      </c>
      <c r="AQ155">
        <f t="shared" si="235"/>
        <v>0</v>
      </c>
      <c r="AR155">
        <f t="shared" si="236"/>
        <v>0</v>
      </c>
      <c r="AS155">
        <f t="shared" si="237"/>
        <v>0</v>
      </c>
      <c r="AT155">
        <f t="shared" si="238"/>
        <v>0</v>
      </c>
      <c r="AU155">
        <f t="shared" si="239"/>
        <v>0</v>
      </c>
      <c r="AV155">
        <f t="shared" si="240"/>
        <v>0</v>
      </c>
      <c r="AW155">
        <f t="shared" si="192"/>
        <v>0</v>
      </c>
      <c r="AX155">
        <f t="shared" si="193"/>
        <v>0</v>
      </c>
      <c r="AY155">
        <f t="shared" si="194"/>
        <v>0</v>
      </c>
      <c r="AZ155">
        <f t="shared" si="195"/>
        <v>0</v>
      </c>
      <c r="BA155">
        <f t="shared" si="196"/>
        <v>0</v>
      </c>
      <c r="BB155">
        <f t="shared" si="197"/>
        <v>0</v>
      </c>
      <c r="BC155">
        <f t="shared" si="198"/>
        <v>0</v>
      </c>
      <c r="BD155">
        <f t="shared" si="199"/>
        <v>0</v>
      </c>
      <c r="BE155">
        <f t="shared" si="200"/>
        <v>0</v>
      </c>
      <c r="BF155">
        <f t="shared" si="201"/>
        <v>0</v>
      </c>
      <c r="BG155">
        <f t="shared" si="202"/>
        <v>0</v>
      </c>
      <c r="BH155">
        <f t="shared" si="203"/>
        <v>0</v>
      </c>
      <c r="BI155">
        <f t="shared" si="204"/>
        <v>0</v>
      </c>
      <c r="BJ155">
        <f t="shared" si="205"/>
        <v>0</v>
      </c>
      <c r="BK155">
        <f t="shared" si="206"/>
        <v>0</v>
      </c>
      <c r="BL155">
        <f t="shared" si="183"/>
        <v>0</v>
      </c>
      <c r="BM155">
        <f t="shared" si="216"/>
        <v>0</v>
      </c>
      <c r="BN155">
        <f t="shared" si="217"/>
        <v>0</v>
      </c>
      <c r="BO155">
        <f t="shared" si="218"/>
        <v>0</v>
      </c>
      <c r="BP155" t="str">
        <f t="shared" si="241"/>
        <v/>
      </c>
      <c r="BQ155" t="str">
        <f t="shared" si="242"/>
        <v/>
      </c>
    </row>
    <row r="156" spans="1:69" x14ac:dyDescent="0.25">
      <c r="A156" t="str">
        <f t="shared" si="243"/>
        <v/>
      </c>
      <c r="B156" s="108"/>
      <c r="C156" s="108"/>
      <c r="D156" s="109"/>
      <c r="E156" s="109"/>
      <c r="G156">
        <f t="shared" si="219"/>
        <v>9</v>
      </c>
      <c r="H156">
        <f t="shared" si="220"/>
        <v>9</v>
      </c>
      <c r="I156">
        <f t="shared" si="221"/>
        <v>8</v>
      </c>
      <c r="J156">
        <f t="shared" si="222"/>
        <v>8</v>
      </c>
      <c r="K156">
        <f t="shared" si="223"/>
        <v>0</v>
      </c>
      <c r="L156">
        <f t="shared" si="224"/>
        <v>0</v>
      </c>
      <c r="M156">
        <f t="shared" si="225"/>
        <v>0</v>
      </c>
      <c r="N156">
        <f t="shared" si="226"/>
        <v>0</v>
      </c>
      <c r="O156">
        <f t="shared" si="227"/>
        <v>0</v>
      </c>
      <c r="P156">
        <f t="shared" si="228"/>
        <v>0</v>
      </c>
      <c r="Q156">
        <f t="shared" si="229"/>
        <v>0</v>
      </c>
      <c r="R156">
        <f t="shared" si="184"/>
        <v>0</v>
      </c>
      <c r="S156">
        <f t="shared" si="185"/>
        <v>0</v>
      </c>
      <c r="T156">
        <f t="shared" si="186"/>
        <v>0</v>
      </c>
      <c r="U156">
        <f t="shared" si="187"/>
        <v>0</v>
      </c>
      <c r="V156">
        <f t="shared" si="188"/>
        <v>0</v>
      </c>
      <c r="W156">
        <f t="shared" si="189"/>
        <v>0</v>
      </c>
      <c r="X156">
        <f t="shared" si="190"/>
        <v>0</v>
      </c>
      <c r="Y156">
        <f t="shared" si="191"/>
        <v>0</v>
      </c>
      <c r="Z156">
        <f t="shared" si="178"/>
        <v>0</v>
      </c>
      <c r="AA156">
        <f t="shared" si="179"/>
        <v>0</v>
      </c>
      <c r="AB156">
        <f t="shared" si="181"/>
        <v>0</v>
      </c>
      <c r="AC156">
        <f t="shared" si="182"/>
        <v>0</v>
      </c>
      <c r="AD156">
        <f t="shared" si="208"/>
        <v>0</v>
      </c>
      <c r="AE156">
        <f t="shared" si="209"/>
        <v>0</v>
      </c>
      <c r="AF156">
        <f t="shared" si="210"/>
        <v>0</v>
      </c>
      <c r="AG156">
        <f t="shared" si="211"/>
        <v>0</v>
      </c>
      <c r="AH156">
        <f t="shared" si="212"/>
        <v>0</v>
      </c>
      <c r="AI156">
        <f t="shared" si="213"/>
        <v>0</v>
      </c>
      <c r="AJ156">
        <f t="shared" si="207"/>
        <v>0</v>
      </c>
      <c r="AL156">
        <f t="shared" si="230"/>
        <v>0</v>
      </c>
      <c r="AM156">
        <f t="shared" si="231"/>
        <v>0</v>
      </c>
      <c r="AN156">
        <f t="shared" si="232"/>
        <v>0</v>
      </c>
      <c r="AO156">
        <f t="shared" si="233"/>
        <v>0</v>
      </c>
      <c r="AP156">
        <f t="shared" si="234"/>
        <v>0</v>
      </c>
      <c r="AQ156">
        <f t="shared" si="235"/>
        <v>0</v>
      </c>
      <c r="AR156">
        <f t="shared" si="236"/>
        <v>0</v>
      </c>
      <c r="AS156">
        <f t="shared" si="237"/>
        <v>0</v>
      </c>
      <c r="AT156">
        <f t="shared" si="238"/>
        <v>0</v>
      </c>
      <c r="AU156">
        <f t="shared" si="239"/>
        <v>0</v>
      </c>
      <c r="AV156">
        <f t="shared" si="240"/>
        <v>0</v>
      </c>
      <c r="AW156">
        <f t="shared" si="192"/>
        <v>0</v>
      </c>
      <c r="AX156">
        <f t="shared" si="193"/>
        <v>0</v>
      </c>
      <c r="AY156">
        <f t="shared" si="194"/>
        <v>0</v>
      </c>
      <c r="AZ156">
        <f t="shared" si="195"/>
        <v>0</v>
      </c>
      <c r="BA156">
        <f t="shared" si="196"/>
        <v>0</v>
      </c>
      <c r="BB156">
        <f t="shared" si="197"/>
        <v>0</v>
      </c>
      <c r="BC156">
        <f t="shared" si="198"/>
        <v>0</v>
      </c>
      <c r="BD156">
        <f t="shared" si="199"/>
        <v>0</v>
      </c>
      <c r="BE156">
        <f t="shared" si="200"/>
        <v>0</v>
      </c>
      <c r="BF156">
        <f t="shared" si="201"/>
        <v>0</v>
      </c>
      <c r="BG156">
        <f t="shared" si="202"/>
        <v>0</v>
      </c>
      <c r="BH156">
        <f t="shared" si="203"/>
        <v>0</v>
      </c>
      <c r="BI156">
        <f t="shared" si="204"/>
        <v>0</v>
      </c>
      <c r="BJ156">
        <f t="shared" si="205"/>
        <v>0</v>
      </c>
      <c r="BK156">
        <f t="shared" si="206"/>
        <v>0</v>
      </c>
      <c r="BL156">
        <f t="shared" si="183"/>
        <v>0</v>
      </c>
      <c r="BM156">
        <f t="shared" si="216"/>
        <v>0</v>
      </c>
      <c r="BN156">
        <f t="shared" si="217"/>
        <v>0</v>
      </c>
      <c r="BO156">
        <f t="shared" si="218"/>
        <v>0</v>
      </c>
      <c r="BP156" t="str">
        <f t="shared" si="241"/>
        <v/>
      </c>
      <c r="BQ156" t="str">
        <f t="shared" si="242"/>
        <v/>
      </c>
    </row>
    <row r="157" spans="1:69" x14ac:dyDescent="0.25">
      <c r="A157" t="str">
        <f t="shared" si="243"/>
        <v/>
      </c>
      <c r="B157" s="108"/>
      <c r="C157" s="108"/>
      <c r="D157" s="109"/>
      <c r="E157" s="109"/>
      <c r="G157">
        <f t="shared" si="219"/>
        <v>9</v>
      </c>
      <c r="H157">
        <f t="shared" si="220"/>
        <v>9</v>
      </c>
      <c r="I157">
        <f t="shared" si="221"/>
        <v>8</v>
      </c>
      <c r="J157">
        <f t="shared" si="222"/>
        <v>8</v>
      </c>
      <c r="K157">
        <f t="shared" si="223"/>
        <v>0</v>
      </c>
      <c r="L157">
        <f t="shared" si="224"/>
        <v>0</v>
      </c>
      <c r="M157">
        <f t="shared" si="225"/>
        <v>0</v>
      </c>
      <c r="N157">
        <f t="shared" si="226"/>
        <v>0</v>
      </c>
      <c r="O157">
        <f t="shared" si="227"/>
        <v>0</v>
      </c>
      <c r="P157">
        <f t="shared" si="228"/>
        <v>0</v>
      </c>
      <c r="Q157">
        <f t="shared" si="229"/>
        <v>0</v>
      </c>
      <c r="R157">
        <f t="shared" si="184"/>
        <v>0</v>
      </c>
      <c r="S157">
        <f t="shared" si="185"/>
        <v>0</v>
      </c>
      <c r="T157">
        <f t="shared" si="186"/>
        <v>0</v>
      </c>
      <c r="U157">
        <f t="shared" si="187"/>
        <v>0</v>
      </c>
      <c r="V157">
        <f t="shared" si="188"/>
        <v>0</v>
      </c>
      <c r="W157">
        <f t="shared" si="189"/>
        <v>0</v>
      </c>
      <c r="X157">
        <f t="shared" si="190"/>
        <v>0</v>
      </c>
      <c r="Y157">
        <f t="shared" si="191"/>
        <v>0</v>
      </c>
      <c r="Z157">
        <f t="shared" si="178"/>
        <v>0</v>
      </c>
      <c r="AA157">
        <f t="shared" si="179"/>
        <v>0</v>
      </c>
      <c r="AB157">
        <f t="shared" si="181"/>
        <v>0</v>
      </c>
      <c r="AC157">
        <f t="shared" si="182"/>
        <v>0</v>
      </c>
      <c r="AD157">
        <f t="shared" si="208"/>
        <v>0</v>
      </c>
      <c r="AE157">
        <f t="shared" si="209"/>
        <v>0</v>
      </c>
      <c r="AF157">
        <f t="shared" si="210"/>
        <v>0</v>
      </c>
      <c r="AG157">
        <f t="shared" si="211"/>
        <v>0</v>
      </c>
      <c r="AH157">
        <f t="shared" si="212"/>
        <v>0</v>
      </c>
      <c r="AI157">
        <f t="shared" si="213"/>
        <v>0</v>
      </c>
      <c r="AJ157">
        <f t="shared" si="207"/>
        <v>0</v>
      </c>
      <c r="AL157">
        <f t="shared" si="230"/>
        <v>0</v>
      </c>
      <c r="AM157">
        <f t="shared" si="231"/>
        <v>0</v>
      </c>
      <c r="AN157">
        <f t="shared" si="232"/>
        <v>0</v>
      </c>
      <c r="AO157">
        <f t="shared" si="233"/>
        <v>0</v>
      </c>
      <c r="AP157">
        <f t="shared" si="234"/>
        <v>0</v>
      </c>
      <c r="AQ157">
        <f t="shared" si="235"/>
        <v>0</v>
      </c>
      <c r="AR157">
        <f t="shared" si="236"/>
        <v>0</v>
      </c>
      <c r="AS157">
        <f t="shared" si="237"/>
        <v>0</v>
      </c>
      <c r="AT157">
        <f t="shared" si="238"/>
        <v>0</v>
      </c>
      <c r="AU157">
        <f t="shared" si="239"/>
        <v>0</v>
      </c>
      <c r="AV157">
        <f t="shared" si="240"/>
        <v>0</v>
      </c>
      <c r="AW157">
        <f t="shared" si="192"/>
        <v>0</v>
      </c>
      <c r="AX157">
        <f t="shared" si="193"/>
        <v>0</v>
      </c>
      <c r="AY157">
        <f t="shared" si="194"/>
        <v>0</v>
      </c>
      <c r="AZ157">
        <f t="shared" si="195"/>
        <v>0</v>
      </c>
      <c r="BA157">
        <f t="shared" si="196"/>
        <v>0</v>
      </c>
      <c r="BB157">
        <f t="shared" si="197"/>
        <v>0</v>
      </c>
      <c r="BC157">
        <f t="shared" si="198"/>
        <v>0</v>
      </c>
      <c r="BD157">
        <f t="shared" si="199"/>
        <v>0</v>
      </c>
      <c r="BE157">
        <f t="shared" si="200"/>
        <v>0</v>
      </c>
      <c r="BF157">
        <f t="shared" si="201"/>
        <v>0</v>
      </c>
      <c r="BG157">
        <f t="shared" si="202"/>
        <v>0</v>
      </c>
      <c r="BH157">
        <f t="shared" si="203"/>
        <v>0</v>
      </c>
      <c r="BI157">
        <f t="shared" si="204"/>
        <v>0</v>
      </c>
      <c r="BJ157">
        <f t="shared" si="205"/>
        <v>0</v>
      </c>
      <c r="BK157">
        <f t="shared" si="206"/>
        <v>0</v>
      </c>
      <c r="BL157">
        <f t="shared" si="183"/>
        <v>0</v>
      </c>
      <c r="BM157">
        <f t="shared" si="216"/>
        <v>0</v>
      </c>
      <c r="BN157">
        <f t="shared" si="217"/>
        <v>0</v>
      </c>
      <c r="BO157">
        <f t="shared" si="218"/>
        <v>0</v>
      </c>
      <c r="BP157" t="str">
        <f t="shared" si="241"/>
        <v/>
      </c>
      <c r="BQ157" t="str">
        <f t="shared" si="242"/>
        <v/>
      </c>
    </row>
    <row r="158" spans="1:69" x14ac:dyDescent="0.25">
      <c r="A158" t="str">
        <f t="shared" si="243"/>
        <v/>
      </c>
      <c r="B158" s="108"/>
      <c r="C158" s="108"/>
      <c r="D158" s="109"/>
      <c r="E158" s="109"/>
      <c r="G158">
        <f t="shared" si="219"/>
        <v>9</v>
      </c>
      <c r="H158">
        <f t="shared" si="220"/>
        <v>9</v>
      </c>
      <c r="I158">
        <f t="shared" si="221"/>
        <v>8</v>
      </c>
      <c r="J158">
        <f t="shared" si="222"/>
        <v>8</v>
      </c>
      <c r="K158">
        <f t="shared" si="223"/>
        <v>0</v>
      </c>
      <c r="L158">
        <f t="shared" si="224"/>
        <v>0</v>
      </c>
      <c r="M158">
        <f t="shared" si="225"/>
        <v>0</v>
      </c>
      <c r="N158">
        <f t="shared" si="226"/>
        <v>0</v>
      </c>
      <c r="O158">
        <f t="shared" si="227"/>
        <v>0</v>
      </c>
      <c r="P158">
        <f t="shared" si="228"/>
        <v>0</v>
      </c>
      <c r="Q158">
        <f t="shared" si="229"/>
        <v>0</v>
      </c>
      <c r="R158">
        <f t="shared" si="184"/>
        <v>0</v>
      </c>
      <c r="S158">
        <f t="shared" si="185"/>
        <v>0</v>
      </c>
      <c r="T158">
        <f t="shared" si="186"/>
        <v>0</v>
      </c>
      <c r="U158">
        <f t="shared" si="187"/>
        <v>0</v>
      </c>
      <c r="V158">
        <f t="shared" si="188"/>
        <v>0</v>
      </c>
      <c r="W158">
        <f t="shared" si="189"/>
        <v>0</v>
      </c>
      <c r="X158">
        <f t="shared" si="190"/>
        <v>0</v>
      </c>
      <c r="Y158">
        <f t="shared" si="191"/>
        <v>0</v>
      </c>
      <c r="Z158">
        <f t="shared" ref="Z158:Z207" si="244">IF($E158=Z$5,Z157+1,Z157)</f>
        <v>0</v>
      </c>
      <c r="AA158">
        <f t="shared" ref="AA158:AA207" si="245">IF($E158=AA$5,AA157+1,AA157)</f>
        <v>0</v>
      </c>
      <c r="AB158">
        <f t="shared" si="181"/>
        <v>0</v>
      </c>
      <c r="AC158">
        <f t="shared" si="182"/>
        <v>0</v>
      </c>
      <c r="AD158">
        <f t="shared" si="208"/>
        <v>0</v>
      </c>
      <c r="AE158">
        <f t="shared" si="209"/>
        <v>0</v>
      </c>
      <c r="AF158">
        <f t="shared" si="210"/>
        <v>0</v>
      </c>
      <c r="AG158">
        <f t="shared" si="211"/>
        <v>0</v>
      </c>
      <c r="AH158">
        <f t="shared" si="212"/>
        <v>0</v>
      </c>
      <c r="AI158">
        <f t="shared" si="213"/>
        <v>0</v>
      </c>
      <c r="AJ158">
        <f t="shared" si="207"/>
        <v>0</v>
      </c>
      <c r="AL158">
        <f t="shared" si="230"/>
        <v>0</v>
      </c>
      <c r="AM158">
        <f t="shared" si="231"/>
        <v>0</v>
      </c>
      <c r="AN158">
        <f t="shared" si="232"/>
        <v>0</v>
      </c>
      <c r="AO158">
        <f t="shared" si="233"/>
        <v>0</v>
      </c>
      <c r="AP158">
        <f t="shared" si="234"/>
        <v>0</v>
      </c>
      <c r="AQ158">
        <f t="shared" si="235"/>
        <v>0</v>
      </c>
      <c r="AR158">
        <f t="shared" si="236"/>
        <v>0</v>
      </c>
      <c r="AS158">
        <f t="shared" si="237"/>
        <v>0</v>
      </c>
      <c r="AT158">
        <f t="shared" si="238"/>
        <v>0</v>
      </c>
      <c r="AU158">
        <f t="shared" si="239"/>
        <v>0</v>
      </c>
      <c r="AV158">
        <f t="shared" si="240"/>
        <v>0</v>
      </c>
      <c r="AW158">
        <f t="shared" si="192"/>
        <v>0</v>
      </c>
      <c r="AX158">
        <f t="shared" si="193"/>
        <v>0</v>
      </c>
      <c r="AY158">
        <f t="shared" si="194"/>
        <v>0</v>
      </c>
      <c r="AZ158">
        <f t="shared" si="195"/>
        <v>0</v>
      </c>
      <c r="BA158">
        <f t="shared" si="196"/>
        <v>0</v>
      </c>
      <c r="BB158">
        <f t="shared" si="197"/>
        <v>0</v>
      </c>
      <c r="BC158">
        <f t="shared" si="198"/>
        <v>0</v>
      </c>
      <c r="BD158">
        <f t="shared" si="199"/>
        <v>0</v>
      </c>
      <c r="BE158">
        <f t="shared" si="200"/>
        <v>0</v>
      </c>
      <c r="BF158">
        <f t="shared" si="201"/>
        <v>0</v>
      </c>
      <c r="BG158">
        <f t="shared" si="202"/>
        <v>0</v>
      </c>
      <c r="BH158">
        <f t="shared" si="203"/>
        <v>0</v>
      </c>
      <c r="BI158">
        <f t="shared" si="204"/>
        <v>0</v>
      </c>
      <c r="BJ158">
        <f t="shared" si="205"/>
        <v>0</v>
      </c>
      <c r="BK158">
        <f t="shared" si="206"/>
        <v>0</v>
      </c>
      <c r="BL158">
        <f t="shared" si="183"/>
        <v>0</v>
      </c>
      <c r="BM158">
        <f t="shared" si="216"/>
        <v>0</v>
      </c>
      <c r="BN158">
        <f t="shared" si="217"/>
        <v>0</v>
      </c>
      <c r="BO158">
        <f t="shared" si="218"/>
        <v>0</v>
      </c>
      <c r="BP158" t="str">
        <f t="shared" si="241"/>
        <v/>
      </c>
      <c r="BQ158" t="str">
        <f t="shared" si="242"/>
        <v/>
      </c>
    </row>
    <row r="159" spans="1:69" x14ac:dyDescent="0.25">
      <c r="A159" t="str">
        <f t="shared" si="243"/>
        <v/>
      </c>
      <c r="B159" s="108"/>
      <c r="C159" s="108"/>
      <c r="D159" s="109"/>
      <c r="E159" s="109"/>
      <c r="G159">
        <f t="shared" si="219"/>
        <v>9</v>
      </c>
      <c r="H159">
        <f t="shared" si="220"/>
        <v>9</v>
      </c>
      <c r="I159">
        <f t="shared" si="221"/>
        <v>8</v>
      </c>
      <c r="J159">
        <f t="shared" si="222"/>
        <v>8</v>
      </c>
      <c r="K159">
        <f t="shared" si="223"/>
        <v>0</v>
      </c>
      <c r="L159">
        <f t="shared" si="224"/>
        <v>0</v>
      </c>
      <c r="M159">
        <f t="shared" si="225"/>
        <v>0</v>
      </c>
      <c r="N159">
        <f t="shared" si="226"/>
        <v>0</v>
      </c>
      <c r="O159">
        <f t="shared" si="227"/>
        <v>0</v>
      </c>
      <c r="P159">
        <f t="shared" si="228"/>
        <v>0</v>
      </c>
      <c r="Q159">
        <f t="shared" si="229"/>
        <v>0</v>
      </c>
      <c r="R159">
        <f t="shared" si="184"/>
        <v>0</v>
      </c>
      <c r="S159">
        <f t="shared" si="185"/>
        <v>0</v>
      </c>
      <c r="T159">
        <f t="shared" si="186"/>
        <v>0</v>
      </c>
      <c r="U159">
        <f t="shared" si="187"/>
        <v>0</v>
      </c>
      <c r="V159">
        <f t="shared" si="188"/>
        <v>0</v>
      </c>
      <c r="W159">
        <f t="shared" si="189"/>
        <v>0</v>
      </c>
      <c r="X159">
        <f t="shared" si="190"/>
        <v>0</v>
      </c>
      <c r="Y159">
        <f t="shared" si="191"/>
        <v>0</v>
      </c>
      <c r="Z159">
        <f t="shared" si="244"/>
        <v>0</v>
      </c>
      <c r="AA159">
        <f t="shared" si="245"/>
        <v>0</v>
      </c>
      <c r="AB159">
        <f t="shared" si="181"/>
        <v>0</v>
      </c>
      <c r="AC159">
        <f t="shared" si="182"/>
        <v>0</v>
      </c>
      <c r="AD159">
        <f t="shared" si="208"/>
        <v>0</v>
      </c>
      <c r="AE159">
        <f t="shared" si="209"/>
        <v>0</v>
      </c>
      <c r="AF159">
        <f t="shared" si="210"/>
        <v>0</v>
      </c>
      <c r="AG159">
        <f t="shared" si="211"/>
        <v>0</v>
      </c>
      <c r="AH159">
        <f t="shared" si="212"/>
        <v>0</v>
      </c>
      <c r="AI159">
        <f t="shared" si="213"/>
        <v>0</v>
      </c>
      <c r="AJ159">
        <f t="shared" si="207"/>
        <v>0</v>
      </c>
      <c r="AL159">
        <f t="shared" si="230"/>
        <v>0</v>
      </c>
      <c r="AM159">
        <f t="shared" si="231"/>
        <v>0</v>
      </c>
      <c r="AN159">
        <f t="shared" si="232"/>
        <v>0</v>
      </c>
      <c r="AO159">
        <f t="shared" si="233"/>
        <v>0</v>
      </c>
      <c r="AP159">
        <f t="shared" si="234"/>
        <v>0</v>
      </c>
      <c r="AQ159">
        <f t="shared" si="235"/>
        <v>0</v>
      </c>
      <c r="AR159">
        <f t="shared" si="236"/>
        <v>0</v>
      </c>
      <c r="AS159">
        <f t="shared" si="237"/>
        <v>0</v>
      </c>
      <c r="AT159">
        <f t="shared" si="238"/>
        <v>0</v>
      </c>
      <c r="AU159">
        <f t="shared" si="239"/>
        <v>0</v>
      </c>
      <c r="AV159">
        <f t="shared" si="240"/>
        <v>0</v>
      </c>
      <c r="AW159">
        <f t="shared" si="192"/>
        <v>0</v>
      </c>
      <c r="AX159">
        <f t="shared" si="193"/>
        <v>0</v>
      </c>
      <c r="AY159">
        <f t="shared" si="194"/>
        <v>0</v>
      </c>
      <c r="AZ159">
        <f t="shared" si="195"/>
        <v>0</v>
      </c>
      <c r="BA159">
        <f t="shared" si="196"/>
        <v>0</v>
      </c>
      <c r="BB159">
        <f t="shared" si="197"/>
        <v>0</v>
      </c>
      <c r="BC159">
        <f t="shared" si="198"/>
        <v>0</v>
      </c>
      <c r="BD159">
        <f t="shared" si="199"/>
        <v>0</v>
      </c>
      <c r="BE159">
        <f t="shared" si="200"/>
        <v>0</v>
      </c>
      <c r="BF159">
        <f t="shared" si="201"/>
        <v>0</v>
      </c>
      <c r="BG159">
        <f t="shared" si="202"/>
        <v>0</v>
      </c>
      <c r="BH159">
        <f t="shared" si="203"/>
        <v>0</v>
      </c>
      <c r="BI159">
        <f t="shared" si="204"/>
        <v>0</v>
      </c>
      <c r="BJ159">
        <f t="shared" si="205"/>
        <v>0</v>
      </c>
      <c r="BK159">
        <f t="shared" si="206"/>
        <v>0</v>
      </c>
      <c r="BL159">
        <f t="shared" si="183"/>
        <v>0</v>
      </c>
      <c r="BM159">
        <f t="shared" si="216"/>
        <v>0</v>
      </c>
      <c r="BN159">
        <f t="shared" si="217"/>
        <v>0</v>
      </c>
      <c r="BO159">
        <f t="shared" si="218"/>
        <v>0</v>
      </c>
      <c r="BP159" t="str">
        <f t="shared" si="241"/>
        <v/>
      </c>
      <c r="BQ159" t="str">
        <f t="shared" si="242"/>
        <v/>
      </c>
    </row>
    <row r="160" spans="1:69" x14ac:dyDescent="0.25">
      <c r="A160" t="str">
        <f t="shared" si="243"/>
        <v/>
      </c>
      <c r="B160" s="108"/>
      <c r="C160" s="108"/>
      <c r="D160" s="109"/>
      <c r="E160" s="109"/>
      <c r="G160">
        <f t="shared" si="219"/>
        <v>9</v>
      </c>
      <c r="H160">
        <f t="shared" si="220"/>
        <v>9</v>
      </c>
      <c r="I160">
        <f t="shared" si="221"/>
        <v>8</v>
      </c>
      <c r="J160">
        <f t="shared" si="222"/>
        <v>8</v>
      </c>
      <c r="K160">
        <f t="shared" si="223"/>
        <v>0</v>
      </c>
      <c r="L160">
        <f t="shared" si="224"/>
        <v>0</v>
      </c>
      <c r="M160">
        <f t="shared" si="225"/>
        <v>0</v>
      </c>
      <c r="N160">
        <f t="shared" si="226"/>
        <v>0</v>
      </c>
      <c r="O160">
        <f t="shared" si="227"/>
        <v>0</v>
      </c>
      <c r="P160">
        <f t="shared" si="228"/>
        <v>0</v>
      </c>
      <c r="Q160">
        <f t="shared" si="229"/>
        <v>0</v>
      </c>
      <c r="R160">
        <f t="shared" si="184"/>
        <v>0</v>
      </c>
      <c r="S160">
        <f t="shared" si="185"/>
        <v>0</v>
      </c>
      <c r="T160">
        <f t="shared" si="186"/>
        <v>0</v>
      </c>
      <c r="U160">
        <f t="shared" si="187"/>
        <v>0</v>
      </c>
      <c r="V160">
        <f t="shared" si="188"/>
        <v>0</v>
      </c>
      <c r="W160">
        <f t="shared" si="189"/>
        <v>0</v>
      </c>
      <c r="X160">
        <f t="shared" si="190"/>
        <v>0</v>
      </c>
      <c r="Y160">
        <f t="shared" si="191"/>
        <v>0</v>
      </c>
      <c r="Z160">
        <f t="shared" si="244"/>
        <v>0</v>
      </c>
      <c r="AA160">
        <f t="shared" si="245"/>
        <v>0</v>
      </c>
      <c r="AB160">
        <f t="shared" si="181"/>
        <v>0</v>
      </c>
      <c r="AC160">
        <f t="shared" si="182"/>
        <v>0</v>
      </c>
      <c r="AD160">
        <f t="shared" si="208"/>
        <v>0</v>
      </c>
      <c r="AE160">
        <f t="shared" si="209"/>
        <v>0</v>
      </c>
      <c r="AF160">
        <f t="shared" si="210"/>
        <v>0</v>
      </c>
      <c r="AG160">
        <f t="shared" si="211"/>
        <v>0</v>
      </c>
      <c r="AH160">
        <f t="shared" si="212"/>
        <v>0</v>
      </c>
      <c r="AI160">
        <f t="shared" si="213"/>
        <v>0</v>
      </c>
      <c r="AJ160">
        <f t="shared" si="207"/>
        <v>0</v>
      </c>
      <c r="AL160">
        <f t="shared" si="230"/>
        <v>0</v>
      </c>
      <c r="AM160">
        <f t="shared" si="231"/>
        <v>0</v>
      </c>
      <c r="AN160">
        <f t="shared" si="232"/>
        <v>0</v>
      </c>
      <c r="AO160">
        <f t="shared" si="233"/>
        <v>0</v>
      </c>
      <c r="AP160">
        <f t="shared" si="234"/>
        <v>0</v>
      </c>
      <c r="AQ160">
        <f t="shared" si="235"/>
        <v>0</v>
      </c>
      <c r="AR160">
        <f t="shared" si="236"/>
        <v>0</v>
      </c>
      <c r="AS160">
        <f t="shared" si="237"/>
        <v>0</v>
      </c>
      <c r="AT160">
        <f t="shared" si="238"/>
        <v>0</v>
      </c>
      <c r="AU160">
        <f t="shared" si="239"/>
        <v>0</v>
      </c>
      <c r="AV160">
        <f t="shared" si="240"/>
        <v>0</v>
      </c>
      <c r="AW160">
        <f t="shared" si="192"/>
        <v>0</v>
      </c>
      <c r="AX160">
        <f t="shared" si="193"/>
        <v>0</v>
      </c>
      <c r="AY160">
        <f t="shared" si="194"/>
        <v>0</v>
      </c>
      <c r="AZ160">
        <f t="shared" si="195"/>
        <v>0</v>
      </c>
      <c r="BA160">
        <f t="shared" si="196"/>
        <v>0</v>
      </c>
      <c r="BB160">
        <f t="shared" si="197"/>
        <v>0</v>
      </c>
      <c r="BC160">
        <f t="shared" si="198"/>
        <v>0</v>
      </c>
      <c r="BD160">
        <f t="shared" si="199"/>
        <v>0</v>
      </c>
      <c r="BE160">
        <f t="shared" si="200"/>
        <v>0</v>
      </c>
      <c r="BF160">
        <f t="shared" si="201"/>
        <v>0</v>
      </c>
      <c r="BG160">
        <f t="shared" si="202"/>
        <v>0</v>
      </c>
      <c r="BH160">
        <f t="shared" si="203"/>
        <v>0</v>
      </c>
      <c r="BI160">
        <f t="shared" si="204"/>
        <v>0</v>
      </c>
      <c r="BJ160">
        <f t="shared" si="205"/>
        <v>0</v>
      </c>
      <c r="BK160">
        <f t="shared" si="206"/>
        <v>0</v>
      </c>
      <c r="BL160">
        <f t="shared" si="183"/>
        <v>0</v>
      </c>
      <c r="BM160">
        <f t="shared" si="216"/>
        <v>0</v>
      </c>
      <c r="BN160">
        <f t="shared" si="217"/>
        <v>0</v>
      </c>
      <c r="BO160">
        <f t="shared" si="218"/>
        <v>0</v>
      </c>
      <c r="BP160" t="str">
        <f t="shared" si="241"/>
        <v/>
      </c>
      <c r="BQ160" t="str">
        <f t="shared" si="242"/>
        <v/>
      </c>
    </row>
    <row r="161" spans="1:69" x14ac:dyDescent="0.25">
      <c r="A161" t="str">
        <f t="shared" si="243"/>
        <v/>
      </c>
      <c r="B161" s="108"/>
      <c r="C161" s="108"/>
      <c r="D161" s="109"/>
      <c r="E161" s="109"/>
      <c r="G161">
        <f t="shared" si="219"/>
        <v>9</v>
      </c>
      <c r="H161">
        <f t="shared" si="220"/>
        <v>9</v>
      </c>
      <c r="I161">
        <f t="shared" si="221"/>
        <v>8</v>
      </c>
      <c r="J161">
        <f t="shared" si="222"/>
        <v>8</v>
      </c>
      <c r="K161">
        <f t="shared" si="223"/>
        <v>0</v>
      </c>
      <c r="L161">
        <f t="shared" si="224"/>
        <v>0</v>
      </c>
      <c r="M161">
        <f t="shared" si="225"/>
        <v>0</v>
      </c>
      <c r="N161">
        <f t="shared" si="226"/>
        <v>0</v>
      </c>
      <c r="O161">
        <f t="shared" si="227"/>
        <v>0</v>
      </c>
      <c r="P161">
        <f t="shared" si="228"/>
        <v>0</v>
      </c>
      <c r="Q161">
        <f t="shared" si="229"/>
        <v>0</v>
      </c>
      <c r="R161">
        <f t="shared" si="184"/>
        <v>0</v>
      </c>
      <c r="S161">
        <f t="shared" si="185"/>
        <v>0</v>
      </c>
      <c r="T161">
        <f t="shared" si="186"/>
        <v>0</v>
      </c>
      <c r="U161">
        <f t="shared" si="187"/>
        <v>0</v>
      </c>
      <c r="V161">
        <f t="shared" si="188"/>
        <v>0</v>
      </c>
      <c r="W161">
        <f t="shared" si="189"/>
        <v>0</v>
      </c>
      <c r="X161">
        <f t="shared" si="190"/>
        <v>0</v>
      </c>
      <c r="Y161">
        <f t="shared" si="191"/>
        <v>0</v>
      </c>
      <c r="Z161">
        <f t="shared" si="244"/>
        <v>0</v>
      </c>
      <c r="AA161">
        <f t="shared" si="245"/>
        <v>0</v>
      </c>
      <c r="AB161">
        <f t="shared" ref="AB161:AB204" si="246">IF($D161=AB$6,AB160+1,AB160)</f>
        <v>0</v>
      </c>
      <c r="AC161">
        <f t="shared" ref="AC161:AC204" si="247">IF($D161=AC$6,AC160+1,AC160)</f>
        <v>0</v>
      </c>
      <c r="AD161">
        <f t="shared" si="208"/>
        <v>0</v>
      </c>
      <c r="AE161">
        <f t="shared" si="209"/>
        <v>0</v>
      </c>
      <c r="AF161">
        <f t="shared" si="210"/>
        <v>0</v>
      </c>
      <c r="AG161">
        <f t="shared" si="211"/>
        <v>0</v>
      </c>
      <c r="AH161">
        <f t="shared" si="212"/>
        <v>0</v>
      </c>
      <c r="AI161">
        <f t="shared" si="213"/>
        <v>0</v>
      </c>
      <c r="AJ161">
        <f t="shared" si="207"/>
        <v>0</v>
      </c>
      <c r="AL161">
        <f t="shared" si="230"/>
        <v>0</v>
      </c>
      <c r="AM161">
        <f t="shared" si="231"/>
        <v>0</v>
      </c>
      <c r="AN161">
        <f t="shared" si="232"/>
        <v>0</v>
      </c>
      <c r="AO161">
        <f t="shared" si="233"/>
        <v>0</v>
      </c>
      <c r="AP161">
        <f t="shared" si="234"/>
        <v>0</v>
      </c>
      <c r="AQ161">
        <f t="shared" si="235"/>
        <v>0</v>
      </c>
      <c r="AR161">
        <f t="shared" si="236"/>
        <v>0</v>
      </c>
      <c r="AS161">
        <f t="shared" si="237"/>
        <v>0</v>
      </c>
      <c r="AT161">
        <f t="shared" si="238"/>
        <v>0</v>
      </c>
      <c r="AU161">
        <f t="shared" si="239"/>
        <v>0</v>
      </c>
      <c r="AV161">
        <f t="shared" si="240"/>
        <v>0</v>
      </c>
      <c r="AW161">
        <f t="shared" si="192"/>
        <v>0</v>
      </c>
      <c r="AX161">
        <f t="shared" si="193"/>
        <v>0</v>
      </c>
      <c r="AY161">
        <f t="shared" si="194"/>
        <v>0</v>
      </c>
      <c r="AZ161">
        <f t="shared" si="195"/>
        <v>0</v>
      </c>
      <c r="BA161">
        <f t="shared" si="196"/>
        <v>0</v>
      </c>
      <c r="BB161">
        <f t="shared" si="197"/>
        <v>0</v>
      </c>
      <c r="BC161">
        <f t="shared" si="198"/>
        <v>0</v>
      </c>
      <c r="BD161">
        <f t="shared" si="199"/>
        <v>0</v>
      </c>
      <c r="BE161">
        <f t="shared" si="200"/>
        <v>0</v>
      </c>
      <c r="BF161">
        <f t="shared" si="201"/>
        <v>0</v>
      </c>
      <c r="BG161">
        <f t="shared" si="202"/>
        <v>0</v>
      </c>
      <c r="BH161">
        <f t="shared" si="203"/>
        <v>0</v>
      </c>
      <c r="BI161">
        <f t="shared" si="204"/>
        <v>0</v>
      </c>
      <c r="BJ161">
        <f t="shared" si="205"/>
        <v>0</v>
      </c>
      <c r="BK161">
        <f t="shared" si="206"/>
        <v>0</v>
      </c>
      <c r="BL161">
        <f t="shared" ref="BL161:BL204" si="248">IF(AG161=AG160,0,AG161)</f>
        <v>0</v>
      </c>
      <c r="BM161">
        <f t="shared" si="216"/>
        <v>0</v>
      </c>
      <c r="BN161">
        <f t="shared" si="217"/>
        <v>0</v>
      </c>
      <c r="BO161">
        <f t="shared" si="218"/>
        <v>0</v>
      </c>
      <c r="BP161" t="str">
        <f t="shared" si="241"/>
        <v/>
      </c>
      <c r="BQ161" t="str">
        <f t="shared" si="242"/>
        <v/>
      </c>
    </row>
    <row r="162" spans="1:69" x14ac:dyDescent="0.25">
      <c r="A162" t="str">
        <f t="shared" si="243"/>
        <v/>
      </c>
      <c r="B162" s="108"/>
      <c r="C162" s="108"/>
      <c r="D162" s="109"/>
      <c r="E162" s="109"/>
      <c r="G162">
        <f t="shared" si="219"/>
        <v>9</v>
      </c>
      <c r="H162">
        <f t="shared" si="220"/>
        <v>9</v>
      </c>
      <c r="I162">
        <f t="shared" si="221"/>
        <v>8</v>
      </c>
      <c r="J162">
        <f t="shared" si="222"/>
        <v>8</v>
      </c>
      <c r="K162">
        <f t="shared" si="223"/>
        <v>0</v>
      </c>
      <c r="L162">
        <f t="shared" si="224"/>
        <v>0</v>
      </c>
      <c r="M162">
        <f t="shared" si="225"/>
        <v>0</v>
      </c>
      <c r="N162">
        <f t="shared" si="226"/>
        <v>0</v>
      </c>
      <c r="O162">
        <f t="shared" si="227"/>
        <v>0</v>
      </c>
      <c r="P162">
        <f t="shared" si="228"/>
        <v>0</v>
      </c>
      <c r="Q162">
        <f t="shared" si="229"/>
        <v>0</v>
      </c>
      <c r="R162">
        <f t="shared" ref="R162:R204" si="249">IF($D162=R$6,R161+1,R161)</f>
        <v>0</v>
      </c>
      <c r="S162">
        <f t="shared" ref="S162:S204" si="250">IF($D162=S$6,S161+1,S161)</f>
        <v>0</v>
      </c>
      <c r="T162">
        <f t="shared" ref="T162:T204" si="251">IF($D162=T$6,T161+1,T161)</f>
        <v>0</v>
      </c>
      <c r="U162">
        <f t="shared" ref="U162:U204" si="252">IF($D162=U$6,U161+1,U161)</f>
        <v>0</v>
      </c>
      <c r="V162">
        <f t="shared" ref="V162:V204" si="253">IF($D162=V$6,V161+1,V161)</f>
        <v>0</v>
      </c>
      <c r="W162">
        <f t="shared" ref="W162:W204" si="254">IF($D162=W$6,W161+1,W161)</f>
        <v>0</v>
      </c>
      <c r="X162">
        <f t="shared" ref="X162:X204" si="255">IF($D162=X$6,X161+1,X161)</f>
        <v>0</v>
      </c>
      <c r="Y162">
        <f t="shared" ref="Y162:Y204" si="256">IF($D162=Y$6,Y161+1,Y161)</f>
        <v>0</v>
      </c>
      <c r="Z162">
        <f t="shared" si="244"/>
        <v>0</v>
      </c>
      <c r="AA162">
        <f t="shared" si="245"/>
        <v>0</v>
      </c>
      <c r="AB162">
        <f t="shared" si="246"/>
        <v>0</v>
      </c>
      <c r="AC162">
        <f t="shared" si="247"/>
        <v>0</v>
      </c>
      <c r="AD162">
        <f t="shared" si="208"/>
        <v>0</v>
      </c>
      <c r="AE162">
        <f t="shared" si="209"/>
        <v>0</v>
      </c>
      <c r="AF162">
        <f t="shared" si="210"/>
        <v>0</v>
      </c>
      <c r="AG162">
        <f t="shared" si="211"/>
        <v>0</v>
      </c>
      <c r="AH162">
        <f t="shared" si="212"/>
        <v>0</v>
      </c>
      <c r="AI162">
        <f t="shared" si="213"/>
        <v>0</v>
      </c>
      <c r="AJ162">
        <f t="shared" si="207"/>
        <v>0</v>
      </c>
      <c r="AL162">
        <f t="shared" si="230"/>
        <v>0</v>
      </c>
      <c r="AM162">
        <f t="shared" si="231"/>
        <v>0</v>
      </c>
      <c r="AN162">
        <f t="shared" si="232"/>
        <v>0</v>
      </c>
      <c r="AO162">
        <f t="shared" si="233"/>
        <v>0</v>
      </c>
      <c r="AP162">
        <f t="shared" si="234"/>
        <v>0</v>
      </c>
      <c r="AQ162">
        <f t="shared" si="235"/>
        <v>0</v>
      </c>
      <c r="AR162">
        <f t="shared" si="236"/>
        <v>0</v>
      </c>
      <c r="AS162">
        <f t="shared" si="237"/>
        <v>0</v>
      </c>
      <c r="AT162">
        <f t="shared" si="238"/>
        <v>0</v>
      </c>
      <c r="AU162">
        <f t="shared" si="239"/>
        <v>0</v>
      </c>
      <c r="AV162">
        <f t="shared" si="240"/>
        <v>0</v>
      </c>
      <c r="AW162">
        <f t="shared" ref="AW162:AW204" si="257">IF(R162=R161,0,R162)</f>
        <v>0</v>
      </c>
      <c r="AX162">
        <f t="shared" ref="AX162:AX204" si="258">IF(S162=S161,0,S162)</f>
        <v>0</v>
      </c>
      <c r="AY162">
        <f t="shared" ref="AY162:AY204" si="259">IF(T162=T161,0,T162)</f>
        <v>0</v>
      </c>
      <c r="AZ162">
        <f t="shared" ref="AZ162:AZ204" si="260">IF(U162=U161,0,U162)</f>
        <v>0</v>
      </c>
      <c r="BA162">
        <f t="shared" ref="BA162:BA204" si="261">IF(V162=V161,0,V162)</f>
        <v>0</v>
      </c>
      <c r="BB162">
        <f t="shared" ref="BB162:BB204" si="262">IF(W162=W161,0,W162)</f>
        <v>0</v>
      </c>
      <c r="BC162">
        <f t="shared" ref="BC162:BC204" si="263">IF(X162=X161,0,X162)</f>
        <v>0</v>
      </c>
      <c r="BD162">
        <f t="shared" ref="BD162:BD204" si="264">IF(Y162=Y161,0,Y162)</f>
        <v>0</v>
      </c>
      <c r="BE162">
        <f t="shared" ref="BE162:BE204" si="265">IF(Z162=Z161,0,Z162)</f>
        <v>0</v>
      </c>
      <c r="BF162">
        <f t="shared" ref="BF162:BF204" si="266">IF(AA162=AA161,0,AA162)</f>
        <v>0</v>
      </c>
      <c r="BG162">
        <f t="shared" ref="BG162:BG204" si="267">IF(AB162=AB161,0,AB162)</f>
        <v>0</v>
      </c>
      <c r="BH162">
        <f t="shared" ref="BH162:BH204" si="268">IF(AC162=AC161,0,AC162)</f>
        <v>0</v>
      </c>
      <c r="BI162">
        <f t="shared" ref="BI162:BI204" si="269">IF(AD162=AD161,0,AD162)</f>
        <v>0</v>
      </c>
      <c r="BJ162">
        <f t="shared" ref="BJ162:BJ204" si="270">IF(AE162=AE161,0,AE162)</f>
        <v>0</v>
      </c>
      <c r="BK162">
        <f t="shared" ref="BK162:BK204" si="271">IF(AF162=AF161,0,AF162)</f>
        <v>0</v>
      </c>
      <c r="BL162">
        <f t="shared" si="248"/>
        <v>0</v>
      </c>
      <c r="BM162">
        <f t="shared" si="216"/>
        <v>0</v>
      </c>
      <c r="BN162">
        <f t="shared" si="217"/>
        <v>0</v>
      </c>
      <c r="BO162">
        <f t="shared" si="218"/>
        <v>0</v>
      </c>
      <c r="BP162" t="str">
        <f t="shared" si="241"/>
        <v/>
      </c>
      <c r="BQ162" t="str">
        <f t="shared" si="242"/>
        <v/>
      </c>
    </row>
    <row r="163" spans="1:69" x14ac:dyDescent="0.25">
      <c r="A163" t="str">
        <f t="shared" si="243"/>
        <v/>
      </c>
      <c r="B163" s="108"/>
      <c r="C163" s="108"/>
      <c r="D163" s="109"/>
      <c r="E163" s="109"/>
      <c r="G163">
        <f t="shared" si="219"/>
        <v>9</v>
      </c>
      <c r="H163">
        <f t="shared" si="220"/>
        <v>9</v>
      </c>
      <c r="I163">
        <f t="shared" si="221"/>
        <v>8</v>
      </c>
      <c r="J163">
        <f t="shared" si="222"/>
        <v>8</v>
      </c>
      <c r="K163">
        <f t="shared" si="223"/>
        <v>0</v>
      </c>
      <c r="L163">
        <f t="shared" si="224"/>
        <v>0</v>
      </c>
      <c r="M163">
        <f t="shared" si="225"/>
        <v>0</v>
      </c>
      <c r="N163">
        <f t="shared" si="226"/>
        <v>0</v>
      </c>
      <c r="O163">
        <f t="shared" si="227"/>
        <v>0</v>
      </c>
      <c r="P163">
        <f t="shared" si="228"/>
        <v>0</v>
      </c>
      <c r="Q163">
        <f t="shared" si="229"/>
        <v>0</v>
      </c>
      <c r="R163">
        <f t="shared" si="249"/>
        <v>0</v>
      </c>
      <c r="S163">
        <f t="shared" si="250"/>
        <v>0</v>
      </c>
      <c r="T163">
        <f t="shared" si="251"/>
        <v>0</v>
      </c>
      <c r="U163">
        <f t="shared" si="252"/>
        <v>0</v>
      </c>
      <c r="V163">
        <f t="shared" si="253"/>
        <v>0</v>
      </c>
      <c r="W163">
        <f t="shared" si="254"/>
        <v>0</v>
      </c>
      <c r="X163">
        <f t="shared" si="255"/>
        <v>0</v>
      </c>
      <c r="Y163">
        <f t="shared" si="256"/>
        <v>0</v>
      </c>
      <c r="Z163">
        <f t="shared" si="244"/>
        <v>0</v>
      </c>
      <c r="AA163">
        <f t="shared" si="245"/>
        <v>0</v>
      </c>
      <c r="AB163">
        <f t="shared" si="246"/>
        <v>0</v>
      </c>
      <c r="AC163">
        <f t="shared" si="247"/>
        <v>0</v>
      </c>
      <c r="AD163">
        <f t="shared" si="208"/>
        <v>0</v>
      </c>
      <c r="AE163">
        <f t="shared" si="209"/>
        <v>0</v>
      </c>
      <c r="AF163">
        <f t="shared" si="210"/>
        <v>0</v>
      </c>
      <c r="AG163">
        <f t="shared" si="211"/>
        <v>0</v>
      </c>
      <c r="AH163">
        <f t="shared" si="212"/>
        <v>0</v>
      </c>
      <c r="AI163">
        <f t="shared" si="213"/>
        <v>0</v>
      </c>
      <c r="AJ163">
        <f t="shared" si="207"/>
        <v>0</v>
      </c>
      <c r="AL163">
        <f t="shared" si="230"/>
        <v>0</v>
      </c>
      <c r="AM163">
        <f t="shared" si="231"/>
        <v>0</v>
      </c>
      <c r="AN163">
        <f t="shared" si="232"/>
        <v>0</v>
      </c>
      <c r="AO163">
        <f t="shared" si="233"/>
        <v>0</v>
      </c>
      <c r="AP163">
        <f t="shared" si="234"/>
        <v>0</v>
      </c>
      <c r="AQ163">
        <f t="shared" si="235"/>
        <v>0</v>
      </c>
      <c r="AR163">
        <f t="shared" si="236"/>
        <v>0</v>
      </c>
      <c r="AS163">
        <f t="shared" si="237"/>
        <v>0</v>
      </c>
      <c r="AT163">
        <f t="shared" si="238"/>
        <v>0</v>
      </c>
      <c r="AU163">
        <f t="shared" si="239"/>
        <v>0</v>
      </c>
      <c r="AV163">
        <f t="shared" si="240"/>
        <v>0</v>
      </c>
      <c r="AW163">
        <f t="shared" si="257"/>
        <v>0</v>
      </c>
      <c r="AX163">
        <f t="shared" si="258"/>
        <v>0</v>
      </c>
      <c r="AY163">
        <f t="shared" si="259"/>
        <v>0</v>
      </c>
      <c r="AZ163">
        <f t="shared" si="260"/>
        <v>0</v>
      </c>
      <c r="BA163">
        <f t="shared" si="261"/>
        <v>0</v>
      </c>
      <c r="BB163">
        <f t="shared" si="262"/>
        <v>0</v>
      </c>
      <c r="BC163">
        <f t="shared" si="263"/>
        <v>0</v>
      </c>
      <c r="BD163">
        <f t="shared" si="264"/>
        <v>0</v>
      </c>
      <c r="BE163">
        <f t="shared" si="265"/>
        <v>0</v>
      </c>
      <c r="BF163">
        <f t="shared" si="266"/>
        <v>0</v>
      </c>
      <c r="BG163">
        <f t="shared" si="267"/>
        <v>0</v>
      </c>
      <c r="BH163">
        <f t="shared" si="268"/>
        <v>0</v>
      </c>
      <c r="BI163">
        <f t="shared" si="269"/>
        <v>0</v>
      </c>
      <c r="BJ163">
        <f t="shared" si="270"/>
        <v>0</v>
      </c>
      <c r="BK163">
        <f t="shared" si="271"/>
        <v>0</v>
      </c>
      <c r="BL163">
        <f t="shared" si="248"/>
        <v>0</v>
      </c>
      <c r="BM163">
        <f t="shared" si="216"/>
        <v>0</v>
      </c>
      <c r="BN163">
        <f t="shared" si="217"/>
        <v>0</v>
      </c>
      <c r="BO163">
        <f t="shared" si="218"/>
        <v>0</v>
      </c>
      <c r="BP163" t="str">
        <f t="shared" si="241"/>
        <v/>
      </c>
      <c r="BQ163" t="str">
        <f t="shared" si="242"/>
        <v/>
      </c>
    </row>
    <row r="164" spans="1:69" x14ac:dyDescent="0.25">
      <c r="A164" t="str">
        <f t="shared" si="243"/>
        <v/>
      </c>
      <c r="B164" s="108"/>
      <c r="C164" s="108"/>
      <c r="D164" s="109"/>
      <c r="E164" s="109"/>
      <c r="G164">
        <f t="shared" si="219"/>
        <v>9</v>
      </c>
      <c r="H164">
        <f t="shared" si="220"/>
        <v>9</v>
      </c>
      <c r="I164">
        <f t="shared" si="221"/>
        <v>8</v>
      </c>
      <c r="J164">
        <f t="shared" si="222"/>
        <v>8</v>
      </c>
      <c r="K164">
        <f t="shared" si="223"/>
        <v>0</v>
      </c>
      <c r="L164">
        <f t="shared" si="224"/>
        <v>0</v>
      </c>
      <c r="M164">
        <f t="shared" si="225"/>
        <v>0</v>
      </c>
      <c r="N164">
        <f t="shared" si="226"/>
        <v>0</v>
      </c>
      <c r="O164">
        <f t="shared" si="227"/>
        <v>0</v>
      </c>
      <c r="P164">
        <f t="shared" si="228"/>
        <v>0</v>
      </c>
      <c r="Q164">
        <f t="shared" si="229"/>
        <v>0</v>
      </c>
      <c r="R164">
        <f t="shared" si="249"/>
        <v>0</v>
      </c>
      <c r="S164">
        <f t="shared" si="250"/>
        <v>0</v>
      </c>
      <c r="T164">
        <f t="shared" si="251"/>
        <v>0</v>
      </c>
      <c r="U164">
        <f t="shared" si="252"/>
        <v>0</v>
      </c>
      <c r="V164">
        <f t="shared" si="253"/>
        <v>0</v>
      </c>
      <c r="W164">
        <f t="shared" si="254"/>
        <v>0</v>
      </c>
      <c r="X164">
        <f t="shared" si="255"/>
        <v>0</v>
      </c>
      <c r="Y164">
        <f t="shared" si="256"/>
        <v>0</v>
      </c>
      <c r="Z164">
        <f t="shared" si="244"/>
        <v>0</v>
      </c>
      <c r="AA164">
        <f t="shared" si="245"/>
        <v>0</v>
      </c>
      <c r="AB164">
        <f t="shared" si="246"/>
        <v>0</v>
      </c>
      <c r="AC164">
        <f t="shared" si="247"/>
        <v>0</v>
      </c>
      <c r="AD164">
        <f t="shared" si="208"/>
        <v>0</v>
      </c>
      <c r="AE164">
        <f t="shared" si="209"/>
        <v>0</v>
      </c>
      <c r="AF164">
        <f t="shared" si="210"/>
        <v>0</v>
      </c>
      <c r="AG164">
        <f t="shared" si="211"/>
        <v>0</v>
      </c>
      <c r="AH164">
        <f t="shared" si="212"/>
        <v>0</v>
      </c>
      <c r="AI164">
        <f t="shared" si="213"/>
        <v>0</v>
      </c>
      <c r="AJ164">
        <f t="shared" si="207"/>
        <v>0</v>
      </c>
      <c r="AL164">
        <f t="shared" si="230"/>
        <v>0</v>
      </c>
      <c r="AM164">
        <f t="shared" si="231"/>
        <v>0</v>
      </c>
      <c r="AN164">
        <f t="shared" si="232"/>
        <v>0</v>
      </c>
      <c r="AO164">
        <f t="shared" si="233"/>
        <v>0</v>
      </c>
      <c r="AP164">
        <f t="shared" si="234"/>
        <v>0</v>
      </c>
      <c r="AQ164">
        <f t="shared" si="235"/>
        <v>0</v>
      </c>
      <c r="AR164">
        <f t="shared" si="236"/>
        <v>0</v>
      </c>
      <c r="AS164">
        <f t="shared" si="237"/>
        <v>0</v>
      </c>
      <c r="AT164">
        <f t="shared" si="238"/>
        <v>0</v>
      </c>
      <c r="AU164">
        <f t="shared" si="239"/>
        <v>0</v>
      </c>
      <c r="AV164">
        <f t="shared" si="240"/>
        <v>0</v>
      </c>
      <c r="AW164">
        <f t="shared" si="257"/>
        <v>0</v>
      </c>
      <c r="AX164">
        <f t="shared" si="258"/>
        <v>0</v>
      </c>
      <c r="AY164">
        <f t="shared" si="259"/>
        <v>0</v>
      </c>
      <c r="AZ164">
        <f t="shared" si="260"/>
        <v>0</v>
      </c>
      <c r="BA164">
        <f t="shared" si="261"/>
        <v>0</v>
      </c>
      <c r="BB164">
        <f t="shared" si="262"/>
        <v>0</v>
      </c>
      <c r="BC164">
        <f t="shared" si="263"/>
        <v>0</v>
      </c>
      <c r="BD164">
        <f t="shared" si="264"/>
        <v>0</v>
      </c>
      <c r="BE164">
        <f t="shared" si="265"/>
        <v>0</v>
      </c>
      <c r="BF164">
        <f t="shared" si="266"/>
        <v>0</v>
      </c>
      <c r="BG164">
        <f t="shared" si="267"/>
        <v>0</v>
      </c>
      <c r="BH164">
        <f t="shared" si="268"/>
        <v>0</v>
      </c>
      <c r="BI164">
        <f t="shared" si="269"/>
        <v>0</v>
      </c>
      <c r="BJ164">
        <f t="shared" si="270"/>
        <v>0</v>
      </c>
      <c r="BK164">
        <f t="shared" si="271"/>
        <v>0</v>
      </c>
      <c r="BL164">
        <f t="shared" si="248"/>
        <v>0</v>
      </c>
      <c r="BM164">
        <f t="shared" si="216"/>
        <v>0</v>
      </c>
      <c r="BN164">
        <f t="shared" si="217"/>
        <v>0</v>
      </c>
      <c r="BO164">
        <f t="shared" si="218"/>
        <v>0</v>
      </c>
      <c r="BP164" t="str">
        <f t="shared" si="241"/>
        <v/>
      </c>
      <c r="BQ164" t="str">
        <f t="shared" si="242"/>
        <v/>
      </c>
    </row>
    <row r="165" spans="1:69" x14ac:dyDescent="0.25">
      <c r="A165" t="str">
        <f t="shared" si="243"/>
        <v/>
      </c>
      <c r="B165" s="108"/>
      <c r="C165" s="108"/>
      <c r="D165" s="109"/>
      <c r="E165" s="109"/>
      <c r="G165">
        <f t="shared" si="219"/>
        <v>9</v>
      </c>
      <c r="H165">
        <f t="shared" si="220"/>
        <v>9</v>
      </c>
      <c r="I165">
        <f t="shared" si="221"/>
        <v>8</v>
      </c>
      <c r="J165">
        <f t="shared" si="222"/>
        <v>8</v>
      </c>
      <c r="K165">
        <f t="shared" si="223"/>
        <v>0</v>
      </c>
      <c r="L165">
        <f t="shared" si="224"/>
        <v>0</v>
      </c>
      <c r="M165">
        <f t="shared" si="225"/>
        <v>0</v>
      </c>
      <c r="N165">
        <f t="shared" si="226"/>
        <v>0</v>
      </c>
      <c r="O165">
        <f t="shared" si="227"/>
        <v>0</v>
      </c>
      <c r="P165">
        <f t="shared" si="228"/>
        <v>0</v>
      </c>
      <c r="Q165">
        <f t="shared" si="229"/>
        <v>0</v>
      </c>
      <c r="R165">
        <f t="shared" si="249"/>
        <v>0</v>
      </c>
      <c r="S165">
        <f t="shared" si="250"/>
        <v>0</v>
      </c>
      <c r="T165">
        <f t="shared" si="251"/>
        <v>0</v>
      </c>
      <c r="U165">
        <f t="shared" si="252"/>
        <v>0</v>
      </c>
      <c r="V165">
        <f t="shared" si="253"/>
        <v>0</v>
      </c>
      <c r="W165">
        <f t="shared" si="254"/>
        <v>0</v>
      </c>
      <c r="X165">
        <f t="shared" si="255"/>
        <v>0</v>
      </c>
      <c r="Y165">
        <f t="shared" si="256"/>
        <v>0</v>
      </c>
      <c r="Z165">
        <f t="shared" si="244"/>
        <v>0</v>
      </c>
      <c r="AA165">
        <f t="shared" si="245"/>
        <v>0</v>
      </c>
      <c r="AB165">
        <f t="shared" si="246"/>
        <v>0</v>
      </c>
      <c r="AC165">
        <f t="shared" si="247"/>
        <v>0</v>
      </c>
      <c r="AD165">
        <f t="shared" si="208"/>
        <v>0</v>
      </c>
      <c r="AE165">
        <f t="shared" si="209"/>
        <v>0</v>
      </c>
      <c r="AF165">
        <f t="shared" si="210"/>
        <v>0</v>
      </c>
      <c r="AG165">
        <f t="shared" si="211"/>
        <v>0</v>
      </c>
      <c r="AH165">
        <f t="shared" si="212"/>
        <v>0</v>
      </c>
      <c r="AI165">
        <f t="shared" si="213"/>
        <v>0</v>
      </c>
      <c r="AJ165">
        <f t="shared" si="207"/>
        <v>0</v>
      </c>
      <c r="AL165">
        <f t="shared" si="230"/>
        <v>0</v>
      </c>
      <c r="AM165">
        <f t="shared" si="231"/>
        <v>0</v>
      </c>
      <c r="AN165">
        <f t="shared" si="232"/>
        <v>0</v>
      </c>
      <c r="AO165">
        <f t="shared" si="233"/>
        <v>0</v>
      </c>
      <c r="AP165">
        <f t="shared" si="234"/>
        <v>0</v>
      </c>
      <c r="AQ165">
        <f t="shared" si="235"/>
        <v>0</v>
      </c>
      <c r="AR165">
        <f t="shared" si="236"/>
        <v>0</v>
      </c>
      <c r="AS165">
        <f t="shared" si="237"/>
        <v>0</v>
      </c>
      <c r="AT165">
        <f t="shared" si="238"/>
        <v>0</v>
      </c>
      <c r="AU165">
        <f t="shared" si="239"/>
        <v>0</v>
      </c>
      <c r="AV165">
        <f t="shared" si="240"/>
        <v>0</v>
      </c>
      <c r="AW165">
        <f t="shared" si="257"/>
        <v>0</v>
      </c>
      <c r="AX165">
        <f t="shared" si="258"/>
        <v>0</v>
      </c>
      <c r="AY165">
        <f t="shared" si="259"/>
        <v>0</v>
      </c>
      <c r="AZ165">
        <f t="shared" si="260"/>
        <v>0</v>
      </c>
      <c r="BA165">
        <f t="shared" si="261"/>
        <v>0</v>
      </c>
      <c r="BB165">
        <f t="shared" si="262"/>
        <v>0</v>
      </c>
      <c r="BC165">
        <f t="shared" si="263"/>
        <v>0</v>
      </c>
      <c r="BD165">
        <f t="shared" si="264"/>
        <v>0</v>
      </c>
      <c r="BE165">
        <f t="shared" si="265"/>
        <v>0</v>
      </c>
      <c r="BF165">
        <f t="shared" si="266"/>
        <v>0</v>
      </c>
      <c r="BG165">
        <f t="shared" si="267"/>
        <v>0</v>
      </c>
      <c r="BH165">
        <f t="shared" si="268"/>
        <v>0</v>
      </c>
      <c r="BI165">
        <f t="shared" si="269"/>
        <v>0</v>
      </c>
      <c r="BJ165">
        <f t="shared" si="270"/>
        <v>0</v>
      </c>
      <c r="BK165">
        <f t="shared" si="271"/>
        <v>0</v>
      </c>
      <c r="BL165">
        <f t="shared" si="248"/>
        <v>0</v>
      </c>
      <c r="BM165">
        <f t="shared" si="216"/>
        <v>0</v>
      </c>
      <c r="BN165">
        <f t="shared" si="217"/>
        <v>0</v>
      </c>
      <c r="BO165">
        <f t="shared" si="218"/>
        <v>0</v>
      </c>
      <c r="BP165" t="str">
        <f t="shared" si="241"/>
        <v/>
      </c>
      <c r="BQ165" t="str">
        <f t="shared" si="242"/>
        <v/>
      </c>
    </row>
    <row r="166" spans="1:69" x14ac:dyDescent="0.25">
      <c r="A166" t="str">
        <f t="shared" si="243"/>
        <v/>
      </c>
      <c r="B166" s="108"/>
      <c r="C166" s="108"/>
      <c r="D166" s="109"/>
      <c r="E166" s="109"/>
      <c r="G166">
        <f t="shared" si="219"/>
        <v>9</v>
      </c>
      <c r="H166">
        <f t="shared" si="220"/>
        <v>9</v>
      </c>
      <c r="I166">
        <f t="shared" si="221"/>
        <v>8</v>
      </c>
      <c r="J166">
        <f t="shared" si="222"/>
        <v>8</v>
      </c>
      <c r="K166">
        <f t="shared" si="223"/>
        <v>0</v>
      </c>
      <c r="L166">
        <f t="shared" si="224"/>
        <v>0</v>
      </c>
      <c r="M166">
        <f t="shared" si="225"/>
        <v>0</v>
      </c>
      <c r="N166">
        <f t="shared" si="226"/>
        <v>0</v>
      </c>
      <c r="O166">
        <f t="shared" si="227"/>
        <v>0</v>
      </c>
      <c r="P166">
        <f t="shared" si="228"/>
        <v>0</v>
      </c>
      <c r="Q166">
        <f t="shared" si="229"/>
        <v>0</v>
      </c>
      <c r="R166">
        <f t="shared" si="249"/>
        <v>0</v>
      </c>
      <c r="S166">
        <f t="shared" si="250"/>
        <v>0</v>
      </c>
      <c r="T166">
        <f t="shared" si="251"/>
        <v>0</v>
      </c>
      <c r="U166">
        <f t="shared" si="252"/>
        <v>0</v>
      </c>
      <c r="V166">
        <f t="shared" si="253"/>
        <v>0</v>
      </c>
      <c r="W166">
        <f t="shared" si="254"/>
        <v>0</v>
      </c>
      <c r="X166">
        <f t="shared" si="255"/>
        <v>0</v>
      </c>
      <c r="Y166">
        <f t="shared" si="256"/>
        <v>0</v>
      </c>
      <c r="Z166">
        <f t="shared" si="244"/>
        <v>0</v>
      </c>
      <c r="AA166">
        <f t="shared" si="245"/>
        <v>0</v>
      </c>
      <c r="AB166">
        <f t="shared" si="246"/>
        <v>0</v>
      </c>
      <c r="AC166">
        <f t="shared" si="247"/>
        <v>0</v>
      </c>
      <c r="AD166">
        <f t="shared" si="208"/>
        <v>0</v>
      </c>
      <c r="AE166">
        <f t="shared" si="209"/>
        <v>0</v>
      </c>
      <c r="AF166">
        <f t="shared" si="210"/>
        <v>0</v>
      </c>
      <c r="AG166">
        <f t="shared" si="211"/>
        <v>0</v>
      </c>
      <c r="AH166">
        <f t="shared" si="212"/>
        <v>0</v>
      </c>
      <c r="AI166">
        <f t="shared" si="213"/>
        <v>0</v>
      </c>
      <c r="AJ166">
        <f t="shared" si="207"/>
        <v>0</v>
      </c>
      <c r="AL166">
        <f t="shared" si="230"/>
        <v>0</v>
      </c>
      <c r="AM166">
        <f t="shared" si="231"/>
        <v>0</v>
      </c>
      <c r="AN166">
        <f t="shared" si="232"/>
        <v>0</v>
      </c>
      <c r="AO166">
        <f t="shared" si="233"/>
        <v>0</v>
      </c>
      <c r="AP166">
        <f t="shared" si="234"/>
        <v>0</v>
      </c>
      <c r="AQ166">
        <f t="shared" si="235"/>
        <v>0</v>
      </c>
      <c r="AR166">
        <f t="shared" si="236"/>
        <v>0</v>
      </c>
      <c r="AS166">
        <f t="shared" si="237"/>
        <v>0</v>
      </c>
      <c r="AT166">
        <f t="shared" si="238"/>
        <v>0</v>
      </c>
      <c r="AU166">
        <f t="shared" si="239"/>
        <v>0</v>
      </c>
      <c r="AV166">
        <f t="shared" si="240"/>
        <v>0</v>
      </c>
      <c r="AW166">
        <f t="shared" si="257"/>
        <v>0</v>
      </c>
      <c r="AX166">
        <f t="shared" si="258"/>
        <v>0</v>
      </c>
      <c r="AY166">
        <f t="shared" si="259"/>
        <v>0</v>
      </c>
      <c r="AZ166">
        <f t="shared" si="260"/>
        <v>0</v>
      </c>
      <c r="BA166">
        <f t="shared" si="261"/>
        <v>0</v>
      </c>
      <c r="BB166">
        <f t="shared" si="262"/>
        <v>0</v>
      </c>
      <c r="BC166">
        <f t="shared" si="263"/>
        <v>0</v>
      </c>
      <c r="BD166">
        <f t="shared" si="264"/>
        <v>0</v>
      </c>
      <c r="BE166">
        <f t="shared" si="265"/>
        <v>0</v>
      </c>
      <c r="BF166">
        <f t="shared" si="266"/>
        <v>0</v>
      </c>
      <c r="BG166">
        <f t="shared" si="267"/>
        <v>0</v>
      </c>
      <c r="BH166">
        <f t="shared" si="268"/>
        <v>0</v>
      </c>
      <c r="BI166">
        <f t="shared" si="269"/>
        <v>0</v>
      </c>
      <c r="BJ166">
        <f t="shared" si="270"/>
        <v>0</v>
      </c>
      <c r="BK166">
        <f t="shared" si="271"/>
        <v>0</v>
      </c>
      <c r="BL166">
        <f t="shared" si="248"/>
        <v>0</v>
      </c>
      <c r="BM166">
        <f t="shared" si="216"/>
        <v>0</v>
      </c>
      <c r="BN166">
        <f t="shared" si="217"/>
        <v>0</v>
      </c>
      <c r="BO166">
        <f t="shared" si="218"/>
        <v>0</v>
      </c>
      <c r="BP166" t="str">
        <f t="shared" si="241"/>
        <v/>
      </c>
      <c r="BQ166" t="str">
        <f t="shared" si="242"/>
        <v/>
      </c>
    </row>
    <row r="167" spans="1:69" x14ac:dyDescent="0.25">
      <c r="A167" t="str">
        <f t="shared" si="243"/>
        <v/>
      </c>
      <c r="B167" s="108"/>
      <c r="C167" s="108"/>
      <c r="D167" s="109"/>
      <c r="E167" s="109"/>
      <c r="G167">
        <f t="shared" si="219"/>
        <v>9</v>
      </c>
      <c r="H167">
        <f t="shared" si="220"/>
        <v>9</v>
      </c>
      <c r="I167">
        <f t="shared" si="221"/>
        <v>8</v>
      </c>
      <c r="J167">
        <f t="shared" si="222"/>
        <v>8</v>
      </c>
      <c r="K167">
        <f t="shared" si="223"/>
        <v>0</v>
      </c>
      <c r="L167">
        <f t="shared" si="224"/>
        <v>0</v>
      </c>
      <c r="M167">
        <f t="shared" si="225"/>
        <v>0</v>
      </c>
      <c r="N167">
        <f t="shared" si="226"/>
        <v>0</v>
      </c>
      <c r="O167">
        <f t="shared" si="227"/>
        <v>0</v>
      </c>
      <c r="P167">
        <f t="shared" si="228"/>
        <v>0</v>
      </c>
      <c r="Q167">
        <f t="shared" si="229"/>
        <v>0</v>
      </c>
      <c r="R167">
        <f t="shared" si="249"/>
        <v>0</v>
      </c>
      <c r="S167">
        <f t="shared" si="250"/>
        <v>0</v>
      </c>
      <c r="T167">
        <f t="shared" si="251"/>
        <v>0</v>
      </c>
      <c r="U167">
        <f t="shared" si="252"/>
        <v>0</v>
      </c>
      <c r="V167">
        <f t="shared" si="253"/>
        <v>0</v>
      </c>
      <c r="W167">
        <f t="shared" si="254"/>
        <v>0</v>
      </c>
      <c r="X167">
        <f t="shared" si="255"/>
        <v>0</v>
      </c>
      <c r="Y167">
        <f t="shared" si="256"/>
        <v>0</v>
      </c>
      <c r="Z167">
        <f t="shared" si="244"/>
        <v>0</v>
      </c>
      <c r="AA167">
        <f t="shared" si="245"/>
        <v>0</v>
      </c>
      <c r="AB167">
        <f t="shared" si="246"/>
        <v>0</v>
      </c>
      <c r="AC167">
        <f t="shared" si="247"/>
        <v>0</v>
      </c>
      <c r="AD167">
        <f t="shared" si="208"/>
        <v>0</v>
      </c>
      <c r="AE167">
        <f t="shared" si="209"/>
        <v>0</v>
      </c>
      <c r="AF167">
        <f t="shared" si="210"/>
        <v>0</v>
      </c>
      <c r="AG167">
        <f t="shared" si="211"/>
        <v>0</v>
      </c>
      <c r="AH167">
        <f t="shared" si="212"/>
        <v>0</v>
      </c>
      <c r="AI167">
        <f t="shared" si="213"/>
        <v>0</v>
      </c>
      <c r="AJ167">
        <f t="shared" si="207"/>
        <v>0</v>
      </c>
      <c r="AL167">
        <f t="shared" si="230"/>
        <v>0</v>
      </c>
      <c r="AM167">
        <f t="shared" si="231"/>
        <v>0</v>
      </c>
      <c r="AN167">
        <f t="shared" si="232"/>
        <v>0</v>
      </c>
      <c r="AO167">
        <f t="shared" si="233"/>
        <v>0</v>
      </c>
      <c r="AP167">
        <f t="shared" si="234"/>
        <v>0</v>
      </c>
      <c r="AQ167">
        <f t="shared" si="235"/>
        <v>0</v>
      </c>
      <c r="AR167">
        <f t="shared" si="236"/>
        <v>0</v>
      </c>
      <c r="AS167">
        <f t="shared" si="237"/>
        <v>0</v>
      </c>
      <c r="AT167">
        <f t="shared" si="238"/>
        <v>0</v>
      </c>
      <c r="AU167">
        <f t="shared" si="239"/>
        <v>0</v>
      </c>
      <c r="AV167">
        <f t="shared" si="240"/>
        <v>0</v>
      </c>
      <c r="AW167">
        <f t="shared" si="257"/>
        <v>0</v>
      </c>
      <c r="AX167">
        <f t="shared" si="258"/>
        <v>0</v>
      </c>
      <c r="AY167">
        <f t="shared" si="259"/>
        <v>0</v>
      </c>
      <c r="AZ167">
        <f t="shared" si="260"/>
        <v>0</v>
      </c>
      <c r="BA167">
        <f t="shared" si="261"/>
        <v>0</v>
      </c>
      <c r="BB167">
        <f t="shared" si="262"/>
        <v>0</v>
      </c>
      <c r="BC167">
        <f t="shared" si="263"/>
        <v>0</v>
      </c>
      <c r="BD167">
        <f t="shared" si="264"/>
        <v>0</v>
      </c>
      <c r="BE167">
        <f t="shared" si="265"/>
        <v>0</v>
      </c>
      <c r="BF167">
        <f t="shared" si="266"/>
        <v>0</v>
      </c>
      <c r="BG167">
        <f t="shared" si="267"/>
        <v>0</v>
      </c>
      <c r="BH167">
        <f t="shared" si="268"/>
        <v>0</v>
      </c>
      <c r="BI167">
        <f t="shared" si="269"/>
        <v>0</v>
      </c>
      <c r="BJ167">
        <f t="shared" si="270"/>
        <v>0</v>
      </c>
      <c r="BK167">
        <f t="shared" si="271"/>
        <v>0</v>
      </c>
      <c r="BL167">
        <f t="shared" si="248"/>
        <v>0</v>
      </c>
      <c r="BM167">
        <f t="shared" si="216"/>
        <v>0</v>
      </c>
      <c r="BN167">
        <f t="shared" si="217"/>
        <v>0</v>
      </c>
      <c r="BO167">
        <f t="shared" si="218"/>
        <v>0</v>
      </c>
      <c r="BP167" t="str">
        <f t="shared" si="241"/>
        <v/>
      </c>
      <c r="BQ167" t="str">
        <f t="shared" si="242"/>
        <v/>
      </c>
    </row>
    <row r="168" spans="1:69" x14ac:dyDescent="0.25">
      <c r="A168" t="str">
        <f t="shared" si="243"/>
        <v/>
      </c>
      <c r="B168" s="108"/>
      <c r="C168" s="108"/>
      <c r="D168" s="109"/>
      <c r="E168" s="109"/>
      <c r="G168">
        <f t="shared" si="219"/>
        <v>9</v>
      </c>
      <c r="H168">
        <f t="shared" si="220"/>
        <v>9</v>
      </c>
      <c r="I168">
        <f t="shared" si="221"/>
        <v>8</v>
      </c>
      <c r="J168">
        <f t="shared" si="222"/>
        <v>8</v>
      </c>
      <c r="K168">
        <f t="shared" si="223"/>
        <v>0</v>
      </c>
      <c r="L168">
        <f t="shared" si="224"/>
        <v>0</v>
      </c>
      <c r="M168">
        <f t="shared" si="225"/>
        <v>0</v>
      </c>
      <c r="N168">
        <f t="shared" si="226"/>
        <v>0</v>
      </c>
      <c r="O168">
        <f t="shared" si="227"/>
        <v>0</v>
      </c>
      <c r="P168">
        <f t="shared" si="228"/>
        <v>0</v>
      </c>
      <c r="Q168">
        <f t="shared" si="229"/>
        <v>0</v>
      </c>
      <c r="R168">
        <f t="shared" si="249"/>
        <v>0</v>
      </c>
      <c r="S168">
        <f t="shared" si="250"/>
        <v>0</v>
      </c>
      <c r="T168">
        <f t="shared" si="251"/>
        <v>0</v>
      </c>
      <c r="U168">
        <f t="shared" si="252"/>
        <v>0</v>
      </c>
      <c r="V168">
        <f t="shared" si="253"/>
        <v>0</v>
      </c>
      <c r="W168">
        <f t="shared" si="254"/>
        <v>0</v>
      </c>
      <c r="X168">
        <f t="shared" si="255"/>
        <v>0</v>
      </c>
      <c r="Y168">
        <f t="shared" si="256"/>
        <v>0</v>
      </c>
      <c r="Z168">
        <f t="shared" si="244"/>
        <v>0</v>
      </c>
      <c r="AA168">
        <f t="shared" si="245"/>
        <v>0</v>
      </c>
      <c r="AB168">
        <f t="shared" si="246"/>
        <v>0</v>
      </c>
      <c r="AC168">
        <f t="shared" si="247"/>
        <v>0</v>
      </c>
      <c r="AD168">
        <f t="shared" si="208"/>
        <v>0</v>
      </c>
      <c r="AE168">
        <f t="shared" si="209"/>
        <v>0</v>
      </c>
      <c r="AF168">
        <f t="shared" si="210"/>
        <v>0</v>
      </c>
      <c r="AG168">
        <f t="shared" si="211"/>
        <v>0</v>
      </c>
      <c r="AH168">
        <f t="shared" si="212"/>
        <v>0</v>
      </c>
      <c r="AI168">
        <f t="shared" si="213"/>
        <v>0</v>
      </c>
      <c r="AJ168">
        <f t="shared" si="207"/>
        <v>0</v>
      </c>
      <c r="AL168">
        <f t="shared" si="230"/>
        <v>0</v>
      </c>
      <c r="AM168">
        <f t="shared" si="231"/>
        <v>0</v>
      </c>
      <c r="AN168">
        <f t="shared" si="232"/>
        <v>0</v>
      </c>
      <c r="AO168">
        <f t="shared" si="233"/>
        <v>0</v>
      </c>
      <c r="AP168">
        <f t="shared" si="234"/>
        <v>0</v>
      </c>
      <c r="AQ168">
        <f t="shared" si="235"/>
        <v>0</v>
      </c>
      <c r="AR168">
        <f t="shared" si="236"/>
        <v>0</v>
      </c>
      <c r="AS168">
        <f t="shared" si="237"/>
        <v>0</v>
      </c>
      <c r="AT168">
        <f t="shared" si="238"/>
        <v>0</v>
      </c>
      <c r="AU168">
        <f t="shared" si="239"/>
        <v>0</v>
      </c>
      <c r="AV168">
        <f t="shared" si="240"/>
        <v>0</v>
      </c>
      <c r="AW168">
        <f t="shared" si="257"/>
        <v>0</v>
      </c>
      <c r="AX168">
        <f t="shared" si="258"/>
        <v>0</v>
      </c>
      <c r="AY168">
        <f t="shared" si="259"/>
        <v>0</v>
      </c>
      <c r="AZ168">
        <f t="shared" si="260"/>
        <v>0</v>
      </c>
      <c r="BA168">
        <f t="shared" si="261"/>
        <v>0</v>
      </c>
      <c r="BB168">
        <f t="shared" si="262"/>
        <v>0</v>
      </c>
      <c r="BC168">
        <f t="shared" si="263"/>
        <v>0</v>
      </c>
      <c r="BD168">
        <f t="shared" si="264"/>
        <v>0</v>
      </c>
      <c r="BE168">
        <f t="shared" si="265"/>
        <v>0</v>
      </c>
      <c r="BF168">
        <f t="shared" si="266"/>
        <v>0</v>
      </c>
      <c r="BG168">
        <f t="shared" si="267"/>
        <v>0</v>
      </c>
      <c r="BH168">
        <f t="shared" si="268"/>
        <v>0</v>
      </c>
      <c r="BI168">
        <f t="shared" si="269"/>
        <v>0</v>
      </c>
      <c r="BJ168">
        <f t="shared" si="270"/>
        <v>0</v>
      </c>
      <c r="BK168">
        <f t="shared" si="271"/>
        <v>0</v>
      </c>
      <c r="BL168">
        <f t="shared" si="248"/>
        <v>0</v>
      </c>
      <c r="BM168">
        <f t="shared" si="216"/>
        <v>0</v>
      </c>
      <c r="BN168">
        <f t="shared" si="217"/>
        <v>0</v>
      </c>
      <c r="BO168">
        <f t="shared" si="218"/>
        <v>0</v>
      </c>
      <c r="BP168" t="str">
        <f t="shared" si="241"/>
        <v/>
      </c>
      <c r="BQ168" t="str">
        <f t="shared" si="242"/>
        <v/>
      </c>
    </row>
    <row r="169" spans="1:69" x14ac:dyDescent="0.25">
      <c r="A169" t="str">
        <f t="shared" si="243"/>
        <v/>
      </c>
      <c r="B169" s="108"/>
      <c r="C169" s="108"/>
      <c r="D169" s="109"/>
      <c r="E169" s="109"/>
      <c r="G169">
        <f t="shared" si="219"/>
        <v>9</v>
      </c>
      <c r="H169">
        <f t="shared" si="220"/>
        <v>9</v>
      </c>
      <c r="I169">
        <f t="shared" si="221"/>
        <v>8</v>
      </c>
      <c r="J169">
        <f t="shared" si="222"/>
        <v>8</v>
      </c>
      <c r="K169">
        <f t="shared" si="223"/>
        <v>0</v>
      </c>
      <c r="L169">
        <f t="shared" si="224"/>
        <v>0</v>
      </c>
      <c r="M169">
        <f t="shared" si="225"/>
        <v>0</v>
      </c>
      <c r="N169">
        <f t="shared" si="226"/>
        <v>0</v>
      </c>
      <c r="O169">
        <f t="shared" si="227"/>
        <v>0</v>
      </c>
      <c r="P169">
        <f t="shared" si="228"/>
        <v>0</v>
      </c>
      <c r="Q169">
        <f t="shared" si="229"/>
        <v>0</v>
      </c>
      <c r="R169">
        <f t="shared" si="249"/>
        <v>0</v>
      </c>
      <c r="S169">
        <f t="shared" si="250"/>
        <v>0</v>
      </c>
      <c r="T169">
        <f t="shared" si="251"/>
        <v>0</v>
      </c>
      <c r="U169">
        <f t="shared" si="252"/>
        <v>0</v>
      </c>
      <c r="V169">
        <f t="shared" si="253"/>
        <v>0</v>
      </c>
      <c r="W169">
        <f t="shared" si="254"/>
        <v>0</v>
      </c>
      <c r="X169">
        <f t="shared" si="255"/>
        <v>0</v>
      </c>
      <c r="Y169">
        <f t="shared" si="256"/>
        <v>0</v>
      </c>
      <c r="Z169">
        <f t="shared" si="244"/>
        <v>0</v>
      </c>
      <c r="AA169">
        <f t="shared" si="245"/>
        <v>0</v>
      </c>
      <c r="AB169">
        <f t="shared" si="246"/>
        <v>0</v>
      </c>
      <c r="AC169">
        <f t="shared" si="247"/>
        <v>0</v>
      </c>
      <c r="AD169">
        <f t="shared" si="208"/>
        <v>0</v>
      </c>
      <c r="AE169">
        <f t="shared" si="209"/>
        <v>0</v>
      </c>
      <c r="AF169">
        <f t="shared" si="210"/>
        <v>0</v>
      </c>
      <c r="AG169">
        <f t="shared" si="211"/>
        <v>0</v>
      </c>
      <c r="AH169">
        <f t="shared" si="212"/>
        <v>0</v>
      </c>
      <c r="AI169">
        <f t="shared" si="213"/>
        <v>0</v>
      </c>
      <c r="AJ169">
        <f t="shared" si="207"/>
        <v>0</v>
      </c>
      <c r="AL169">
        <f t="shared" si="230"/>
        <v>0</v>
      </c>
      <c r="AM169">
        <f t="shared" si="231"/>
        <v>0</v>
      </c>
      <c r="AN169">
        <f t="shared" si="232"/>
        <v>0</v>
      </c>
      <c r="AO169">
        <f t="shared" si="233"/>
        <v>0</v>
      </c>
      <c r="AP169">
        <f t="shared" si="234"/>
        <v>0</v>
      </c>
      <c r="AQ169">
        <f t="shared" si="235"/>
        <v>0</v>
      </c>
      <c r="AR169">
        <f t="shared" si="236"/>
        <v>0</v>
      </c>
      <c r="AS169">
        <f t="shared" si="237"/>
        <v>0</v>
      </c>
      <c r="AT169">
        <f t="shared" si="238"/>
        <v>0</v>
      </c>
      <c r="AU169">
        <f t="shared" si="239"/>
        <v>0</v>
      </c>
      <c r="AV169">
        <f t="shared" si="240"/>
        <v>0</v>
      </c>
      <c r="AW169">
        <f t="shared" si="257"/>
        <v>0</v>
      </c>
      <c r="AX169">
        <f t="shared" si="258"/>
        <v>0</v>
      </c>
      <c r="AY169">
        <f t="shared" si="259"/>
        <v>0</v>
      </c>
      <c r="AZ169">
        <f t="shared" si="260"/>
        <v>0</v>
      </c>
      <c r="BA169">
        <f t="shared" si="261"/>
        <v>0</v>
      </c>
      <c r="BB169">
        <f t="shared" si="262"/>
        <v>0</v>
      </c>
      <c r="BC169">
        <f t="shared" si="263"/>
        <v>0</v>
      </c>
      <c r="BD169">
        <f t="shared" si="264"/>
        <v>0</v>
      </c>
      <c r="BE169">
        <f t="shared" si="265"/>
        <v>0</v>
      </c>
      <c r="BF169">
        <f t="shared" si="266"/>
        <v>0</v>
      </c>
      <c r="BG169">
        <f t="shared" si="267"/>
        <v>0</v>
      </c>
      <c r="BH169">
        <f t="shared" si="268"/>
        <v>0</v>
      </c>
      <c r="BI169">
        <f t="shared" si="269"/>
        <v>0</v>
      </c>
      <c r="BJ169">
        <f t="shared" si="270"/>
        <v>0</v>
      </c>
      <c r="BK169">
        <f t="shared" si="271"/>
        <v>0</v>
      </c>
      <c r="BL169">
        <f t="shared" si="248"/>
        <v>0</v>
      </c>
      <c r="BM169">
        <f t="shared" si="216"/>
        <v>0</v>
      </c>
      <c r="BN169">
        <f t="shared" si="217"/>
        <v>0</v>
      </c>
      <c r="BO169">
        <f t="shared" si="218"/>
        <v>0</v>
      </c>
      <c r="BP169" t="str">
        <f t="shared" si="241"/>
        <v/>
      </c>
      <c r="BQ169" t="str">
        <f t="shared" si="242"/>
        <v/>
      </c>
    </row>
    <row r="170" spans="1:69" x14ac:dyDescent="0.25">
      <c r="A170" t="str">
        <f t="shared" si="243"/>
        <v/>
      </c>
      <c r="B170" s="108"/>
      <c r="C170" s="108"/>
      <c r="D170" s="109"/>
      <c r="E170" s="109"/>
      <c r="G170">
        <f t="shared" si="219"/>
        <v>9</v>
      </c>
      <c r="H170">
        <f t="shared" si="220"/>
        <v>9</v>
      </c>
      <c r="I170">
        <f t="shared" si="221"/>
        <v>8</v>
      </c>
      <c r="J170">
        <f t="shared" si="222"/>
        <v>8</v>
      </c>
      <c r="K170">
        <f t="shared" si="223"/>
        <v>0</v>
      </c>
      <c r="L170">
        <f t="shared" si="224"/>
        <v>0</v>
      </c>
      <c r="M170">
        <f t="shared" si="225"/>
        <v>0</v>
      </c>
      <c r="N170">
        <f t="shared" si="226"/>
        <v>0</v>
      </c>
      <c r="O170">
        <f t="shared" si="227"/>
        <v>0</v>
      </c>
      <c r="P170">
        <f t="shared" si="228"/>
        <v>0</v>
      </c>
      <c r="Q170">
        <f t="shared" si="229"/>
        <v>0</v>
      </c>
      <c r="R170">
        <f t="shared" si="249"/>
        <v>0</v>
      </c>
      <c r="S170">
        <f t="shared" si="250"/>
        <v>0</v>
      </c>
      <c r="T170">
        <f t="shared" si="251"/>
        <v>0</v>
      </c>
      <c r="U170">
        <f t="shared" si="252"/>
        <v>0</v>
      </c>
      <c r="V170">
        <f t="shared" si="253"/>
        <v>0</v>
      </c>
      <c r="W170">
        <f t="shared" si="254"/>
        <v>0</v>
      </c>
      <c r="X170">
        <f t="shared" si="255"/>
        <v>0</v>
      </c>
      <c r="Y170">
        <f t="shared" si="256"/>
        <v>0</v>
      </c>
      <c r="Z170">
        <f t="shared" si="244"/>
        <v>0</v>
      </c>
      <c r="AA170">
        <f t="shared" si="245"/>
        <v>0</v>
      </c>
      <c r="AB170">
        <f t="shared" si="246"/>
        <v>0</v>
      </c>
      <c r="AC170">
        <f t="shared" si="247"/>
        <v>0</v>
      </c>
      <c r="AD170">
        <f t="shared" si="208"/>
        <v>0</v>
      </c>
      <c r="AE170">
        <f t="shared" si="209"/>
        <v>0</v>
      </c>
      <c r="AF170">
        <f t="shared" si="210"/>
        <v>0</v>
      </c>
      <c r="AG170">
        <f t="shared" si="211"/>
        <v>0</v>
      </c>
      <c r="AH170">
        <f t="shared" si="212"/>
        <v>0</v>
      </c>
      <c r="AI170">
        <f t="shared" si="213"/>
        <v>0</v>
      </c>
      <c r="AJ170">
        <f t="shared" si="207"/>
        <v>0</v>
      </c>
      <c r="AL170">
        <f t="shared" si="230"/>
        <v>0</v>
      </c>
      <c r="AM170">
        <f t="shared" si="231"/>
        <v>0</v>
      </c>
      <c r="AN170">
        <f t="shared" si="232"/>
        <v>0</v>
      </c>
      <c r="AO170">
        <f t="shared" si="233"/>
        <v>0</v>
      </c>
      <c r="AP170">
        <f t="shared" si="234"/>
        <v>0</v>
      </c>
      <c r="AQ170">
        <f t="shared" si="235"/>
        <v>0</v>
      </c>
      <c r="AR170">
        <f t="shared" si="236"/>
        <v>0</v>
      </c>
      <c r="AS170">
        <f t="shared" si="237"/>
        <v>0</v>
      </c>
      <c r="AT170">
        <f t="shared" si="238"/>
        <v>0</v>
      </c>
      <c r="AU170">
        <f t="shared" si="239"/>
        <v>0</v>
      </c>
      <c r="AV170">
        <f t="shared" si="240"/>
        <v>0</v>
      </c>
      <c r="AW170">
        <f t="shared" si="257"/>
        <v>0</v>
      </c>
      <c r="AX170">
        <f t="shared" si="258"/>
        <v>0</v>
      </c>
      <c r="AY170">
        <f t="shared" si="259"/>
        <v>0</v>
      </c>
      <c r="AZ170">
        <f t="shared" si="260"/>
        <v>0</v>
      </c>
      <c r="BA170">
        <f t="shared" si="261"/>
        <v>0</v>
      </c>
      <c r="BB170">
        <f t="shared" si="262"/>
        <v>0</v>
      </c>
      <c r="BC170">
        <f t="shared" si="263"/>
        <v>0</v>
      </c>
      <c r="BD170">
        <f t="shared" si="264"/>
        <v>0</v>
      </c>
      <c r="BE170">
        <f t="shared" si="265"/>
        <v>0</v>
      </c>
      <c r="BF170">
        <f t="shared" si="266"/>
        <v>0</v>
      </c>
      <c r="BG170">
        <f t="shared" si="267"/>
        <v>0</v>
      </c>
      <c r="BH170">
        <f t="shared" si="268"/>
        <v>0</v>
      </c>
      <c r="BI170">
        <f t="shared" si="269"/>
        <v>0</v>
      </c>
      <c r="BJ170">
        <f t="shared" si="270"/>
        <v>0</v>
      </c>
      <c r="BK170">
        <f t="shared" si="271"/>
        <v>0</v>
      </c>
      <c r="BL170">
        <f t="shared" si="248"/>
        <v>0</v>
      </c>
      <c r="BM170">
        <f t="shared" si="216"/>
        <v>0</v>
      </c>
      <c r="BN170">
        <f t="shared" si="217"/>
        <v>0</v>
      </c>
      <c r="BO170">
        <f t="shared" si="218"/>
        <v>0</v>
      </c>
      <c r="BP170" t="str">
        <f t="shared" si="241"/>
        <v/>
      </c>
      <c r="BQ170" t="str">
        <f t="shared" si="242"/>
        <v/>
      </c>
    </row>
    <row r="171" spans="1:69" x14ac:dyDescent="0.25">
      <c r="A171" t="str">
        <f t="shared" si="243"/>
        <v/>
      </c>
      <c r="B171" s="108"/>
      <c r="C171" s="108"/>
      <c r="D171" s="109"/>
      <c r="E171" s="109"/>
      <c r="G171">
        <f t="shared" si="219"/>
        <v>9</v>
      </c>
      <c r="H171">
        <f t="shared" si="220"/>
        <v>9</v>
      </c>
      <c r="I171">
        <f t="shared" si="221"/>
        <v>8</v>
      </c>
      <c r="J171">
        <f t="shared" si="222"/>
        <v>8</v>
      </c>
      <c r="K171">
        <f t="shared" si="223"/>
        <v>0</v>
      </c>
      <c r="L171">
        <f t="shared" si="224"/>
        <v>0</v>
      </c>
      <c r="M171">
        <f t="shared" si="225"/>
        <v>0</v>
      </c>
      <c r="N171">
        <f t="shared" si="226"/>
        <v>0</v>
      </c>
      <c r="O171">
        <f t="shared" si="227"/>
        <v>0</v>
      </c>
      <c r="P171">
        <f t="shared" si="228"/>
        <v>0</v>
      </c>
      <c r="Q171">
        <f t="shared" si="229"/>
        <v>0</v>
      </c>
      <c r="R171">
        <f t="shared" si="249"/>
        <v>0</v>
      </c>
      <c r="S171">
        <f t="shared" si="250"/>
        <v>0</v>
      </c>
      <c r="T171">
        <f t="shared" si="251"/>
        <v>0</v>
      </c>
      <c r="U171">
        <f t="shared" si="252"/>
        <v>0</v>
      </c>
      <c r="V171">
        <f t="shared" si="253"/>
        <v>0</v>
      </c>
      <c r="W171">
        <f t="shared" si="254"/>
        <v>0</v>
      </c>
      <c r="X171">
        <f t="shared" si="255"/>
        <v>0</v>
      </c>
      <c r="Y171">
        <f t="shared" si="256"/>
        <v>0</v>
      </c>
      <c r="Z171">
        <f t="shared" si="244"/>
        <v>0</v>
      </c>
      <c r="AA171">
        <f t="shared" si="245"/>
        <v>0</v>
      </c>
      <c r="AB171">
        <f t="shared" si="246"/>
        <v>0</v>
      </c>
      <c r="AC171">
        <f t="shared" si="247"/>
        <v>0</v>
      </c>
      <c r="AD171">
        <f t="shared" si="208"/>
        <v>0</v>
      </c>
      <c r="AE171">
        <f t="shared" si="209"/>
        <v>0</v>
      </c>
      <c r="AF171">
        <f t="shared" si="210"/>
        <v>0</v>
      </c>
      <c r="AG171">
        <f t="shared" si="211"/>
        <v>0</v>
      </c>
      <c r="AH171">
        <f t="shared" si="212"/>
        <v>0</v>
      </c>
      <c r="AI171">
        <f t="shared" si="213"/>
        <v>0</v>
      </c>
      <c r="AJ171">
        <f t="shared" ref="AJ171:AJ204" si="272">IF($D171=AJ$6,AJ170+1,AJ170)</f>
        <v>0</v>
      </c>
      <c r="AL171">
        <f t="shared" si="230"/>
        <v>0</v>
      </c>
      <c r="AM171">
        <f t="shared" si="231"/>
        <v>0</v>
      </c>
      <c r="AN171">
        <f t="shared" si="232"/>
        <v>0</v>
      </c>
      <c r="AO171">
        <f t="shared" si="233"/>
        <v>0</v>
      </c>
      <c r="AP171">
        <f t="shared" si="234"/>
        <v>0</v>
      </c>
      <c r="AQ171">
        <f t="shared" si="235"/>
        <v>0</v>
      </c>
      <c r="AR171">
        <f t="shared" si="236"/>
        <v>0</v>
      </c>
      <c r="AS171">
        <f t="shared" si="237"/>
        <v>0</v>
      </c>
      <c r="AT171">
        <f t="shared" si="238"/>
        <v>0</v>
      </c>
      <c r="AU171">
        <f t="shared" si="239"/>
        <v>0</v>
      </c>
      <c r="AV171">
        <f t="shared" si="240"/>
        <v>0</v>
      </c>
      <c r="AW171">
        <f t="shared" si="257"/>
        <v>0</v>
      </c>
      <c r="AX171">
        <f t="shared" si="258"/>
        <v>0</v>
      </c>
      <c r="AY171">
        <f t="shared" si="259"/>
        <v>0</v>
      </c>
      <c r="AZ171">
        <f t="shared" si="260"/>
        <v>0</v>
      </c>
      <c r="BA171">
        <f t="shared" si="261"/>
        <v>0</v>
      </c>
      <c r="BB171">
        <f t="shared" si="262"/>
        <v>0</v>
      </c>
      <c r="BC171">
        <f t="shared" si="263"/>
        <v>0</v>
      </c>
      <c r="BD171">
        <f t="shared" si="264"/>
        <v>0</v>
      </c>
      <c r="BE171">
        <f t="shared" si="265"/>
        <v>0</v>
      </c>
      <c r="BF171">
        <f t="shared" si="266"/>
        <v>0</v>
      </c>
      <c r="BG171">
        <f t="shared" si="267"/>
        <v>0</v>
      </c>
      <c r="BH171">
        <f t="shared" si="268"/>
        <v>0</v>
      </c>
      <c r="BI171">
        <f t="shared" si="269"/>
        <v>0</v>
      </c>
      <c r="BJ171">
        <f t="shared" si="270"/>
        <v>0</v>
      </c>
      <c r="BK171">
        <f t="shared" si="271"/>
        <v>0</v>
      </c>
      <c r="BL171">
        <f t="shared" si="248"/>
        <v>0</v>
      </c>
      <c r="BM171">
        <f t="shared" si="216"/>
        <v>0</v>
      </c>
      <c r="BN171">
        <f t="shared" si="217"/>
        <v>0</v>
      </c>
      <c r="BO171">
        <f t="shared" si="218"/>
        <v>0</v>
      </c>
      <c r="BP171" t="str">
        <f t="shared" si="241"/>
        <v/>
      </c>
      <c r="BQ171" t="str">
        <f t="shared" si="242"/>
        <v/>
      </c>
    </row>
    <row r="172" spans="1:69" x14ac:dyDescent="0.25">
      <c r="A172" t="str">
        <f t="shared" si="243"/>
        <v/>
      </c>
      <c r="B172" s="108"/>
      <c r="C172" s="108"/>
      <c r="D172" s="109"/>
      <c r="E172" s="109"/>
      <c r="G172">
        <f t="shared" si="219"/>
        <v>9</v>
      </c>
      <c r="H172">
        <f t="shared" si="220"/>
        <v>9</v>
      </c>
      <c r="I172">
        <f t="shared" si="221"/>
        <v>8</v>
      </c>
      <c r="J172">
        <f t="shared" si="222"/>
        <v>8</v>
      </c>
      <c r="K172">
        <f t="shared" si="223"/>
        <v>0</v>
      </c>
      <c r="L172">
        <f t="shared" si="224"/>
        <v>0</v>
      </c>
      <c r="M172">
        <f t="shared" si="225"/>
        <v>0</v>
      </c>
      <c r="N172">
        <f t="shared" si="226"/>
        <v>0</v>
      </c>
      <c r="O172">
        <f t="shared" si="227"/>
        <v>0</v>
      </c>
      <c r="P172">
        <f t="shared" si="228"/>
        <v>0</v>
      </c>
      <c r="Q172">
        <f t="shared" si="229"/>
        <v>0</v>
      </c>
      <c r="R172">
        <f t="shared" si="249"/>
        <v>0</v>
      </c>
      <c r="S172">
        <f t="shared" si="250"/>
        <v>0</v>
      </c>
      <c r="T172">
        <f t="shared" si="251"/>
        <v>0</v>
      </c>
      <c r="U172">
        <f t="shared" si="252"/>
        <v>0</v>
      </c>
      <c r="V172">
        <f t="shared" si="253"/>
        <v>0</v>
      </c>
      <c r="W172">
        <f t="shared" si="254"/>
        <v>0</v>
      </c>
      <c r="X172">
        <f t="shared" si="255"/>
        <v>0</v>
      </c>
      <c r="Y172">
        <f t="shared" si="256"/>
        <v>0</v>
      </c>
      <c r="Z172">
        <f t="shared" si="244"/>
        <v>0</v>
      </c>
      <c r="AA172">
        <f t="shared" si="245"/>
        <v>0</v>
      </c>
      <c r="AB172">
        <f t="shared" si="246"/>
        <v>0</v>
      </c>
      <c r="AC172">
        <f t="shared" si="247"/>
        <v>0</v>
      </c>
      <c r="AD172">
        <f t="shared" ref="AD172:AD204" si="273">IF($D172=AD$6,AD171+1,AD171)</f>
        <v>0</v>
      </c>
      <c r="AE172">
        <f t="shared" ref="AE172:AE204" si="274">IF($D172=AE$6,AE171+1,AE171)</f>
        <v>0</v>
      </c>
      <c r="AF172">
        <f t="shared" ref="AF172:AF204" si="275">IF($D172=AF$6,AF171+1,AF171)</f>
        <v>0</v>
      </c>
      <c r="AG172">
        <f t="shared" ref="AG172:AG204" si="276">IF($D172=AG$6,AG171+1,AG171)</f>
        <v>0</v>
      </c>
      <c r="AH172">
        <f t="shared" ref="AH172:AH204" si="277">IF($D172=AH$6,AH171+1,AH171)</f>
        <v>0</v>
      </c>
      <c r="AI172">
        <f t="shared" ref="AI172:AI204" si="278">IF($D172=AI$6,AI171+1,AI171)</f>
        <v>0</v>
      </c>
      <c r="AJ172">
        <f t="shared" si="272"/>
        <v>0</v>
      </c>
      <c r="AL172">
        <f t="shared" si="230"/>
        <v>0</v>
      </c>
      <c r="AM172">
        <f t="shared" si="231"/>
        <v>0</v>
      </c>
      <c r="AN172">
        <f t="shared" si="232"/>
        <v>0</v>
      </c>
      <c r="AO172">
        <f t="shared" si="233"/>
        <v>0</v>
      </c>
      <c r="AP172">
        <f t="shared" si="234"/>
        <v>0</v>
      </c>
      <c r="AQ172">
        <f t="shared" si="235"/>
        <v>0</v>
      </c>
      <c r="AR172">
        <f t="shared" si="236"/>
        <v>0</v>
      </c>
      <c r="AS172">
        <f t="shared" si="237"/>
        <v>0</v>
      </c>
      <c r="AT172">
        <f t="shared" si="238"/>
        <v>0</v>
      </c>
      <c r="AU172">
        <f t="shared" si="239"/>
        <v>0</v>
      </c>
      <c r="AV172">
        <f t="shared" si="240"/>
        <v>0</v>
      </c>
      <c r="AW172">
        <f t="shared" si="257"/>
        <v>0</v>
      </c>
      <c r="AX172">
        <f t="shared" si="258"/>
        <v>0</v>
      </c>
      <c r="AY172">
        <f t="shared" si="259"/>
        <v>0</v>
      </c>
      <c r="AZ172">
        <f t="shared" si="260"/>
        <v>0</v>
      </c>
      <c r="BA172">
        <f t="shared" si="261"/>
        <v>0</v>
      </c>
      <c r="BB172">
        <f t="shared" si="262"/>
        <v>0</v>
      </c>
      <c r="BC172">
        <f t="shared" si="263"/>
        <v>0</v>
      </c>
      <c r="BD172">
        <f t="shared" si="264"/>
        <v>0</v>
      </c>
      <c r="BE172">
        <f t="shared" si="265"/>
        <v>0</v>
      </c>
      <c r="BF172">
        <f t="shared" si="266"/>
        <v>0</v>
      </c>
      <c r="BG172">
        <f t="shared" si="267"/>
        <v>0</v>
      </c>
      <c r="BH172">
        <f t="shared" si="268"/>
        <v>0</v>
      </c>
      <c r="BI172">
        <f t="shared" si="269"/>
        <v>0</v>
      </c>
      <c r="BJ172">
        <f t="shared" si="270"/>
        <v>0</v>
      </c>
      <c r="BK172">
        <f t="shared" si="271"/>
        <v>0</v>
      </c>
      <c r="BL172">
        <f t="shared" si="248"/>
        <v>0</v>
      </c>
      <c r="BM172">
        <f t="shared" si="216"/>
        <v>0</v>
      </c>
      <c r="BN172">
        <f t="shared" si="217"/>
        <v>0</v>
      </c>
      <c r="BO172">
        <f t="shared" si="218"/>
        <v>0</v>
      </c>
      <c r="BP172" t="str">
        <f t="shared" si="241"/>
        <v/>
      </c>
      <c r="BQ172" t="str">
        <f t="shared" si="242"/>
        <v/>
      </c>
    </row>
    <row r="173" spans="1:69" x14ac:dyDescent="0.25">
      <c r="A173" t="str">
        <f t="shared" si="243"/>
        <v/>
      </c>
      <c r="B173" s="108"/>
      <c r="C173" s="108"/>
      <c r="D173" s="109"/>
      <c r="E173" s="109"/>
      <c r="G173">
        <f t="shared" si="219"/>
        <v>9</v>
      </c>
      <c r="H173">
        <f t="shared" si="220"/>
        <v>9</v>
      </c>
      <c r="I173">
        <f t="shared" si="221"/>
        <v>8</v>
      </c>
      <c r="J173">
        <f t="shared" si="222"/>
        <v>8</v>
      </c>
      <c r="K173">
        <f t="shared" si="223"/>
        <v>0</v>
      </c>
      <c r="L173">
        <f t="shared" si="224"/>
        <v>0</v>
      </c>
      <c r="M173">
        <f t="shared" si="225"/>
        <v>0</v>
      </c>
      <c r="N173">
        <f t="shared" si="226"/>
        <v>0</v>
      </c>
      <c r="O173">
        <f t="shared" si="227"/>
        <v>0</v>
      </c>
      <c r="P173">
        <f t="shared" si="228"/>
        <v>0</v>
      </c>
      <c r="Q173">
        <f t="shared" si="229"/>
        <v>0</v>
      </c>
      <c r="R173">
        <f t="shared" si="249"/>
        <v>0</v>
      </c>
      <c r="S173">
        <f t="shared" si="250"/>
        <v>0</v>
      </c>
      <c r="T173">
        <f t="shared" si="251"/>
        <v>0</v>
      </c>
      <c r="U173">
        <f t="shared" si="252"/>
        <v>0</v>
      </c>
      <c r="V173">
        <f t="shared" si="253"/>
        <v>0</v>
      </c>
      <c r="W173">
        <f t="shared" si="254"/>
        <v>0</v>
      </c>
      <c r="X173">
        <f t="shared" si="255"/>
        <v>0</v>
      </c>
      <c r="Y173">
        <f t="shared" si="256"/>
        <v>0</v>
      </c>
      <c r="Z173">
        <f t="shared" si="244"/>
        <v>0</v>
      </c>
      <c r="AA173">
        <f t="shared" si="245"/>
        <v>0</v>
      </c>
      <c r="AB173">
        <f t="shared" si="246"/>
        <v>0</v>
      </c>
      <c r="AC173">
        <f t="shared" si="247"/>
        <v>0</v>
      </c>
      <c r="AD173">
        <f t="shared" si="273"/>
        <v>0</v>
      </c>
      <c r="AE173">
        <f t="shared" si="274"/>
        <v>0</v>
      </c>
      <c r="AF173">
        <f t="shared" si="275"/>
        <v>0</v>
      </c>
      <c r="AG173">
        <f t="shared" si="276"/>
        <v>0</v>
      </c>
      <c r="AH173">
        <f t="shared" si="277"/>
        <v>0</v>
      </c>
      <c r="AI173">
        <f t="shared" si="278"/>
        <v>0</v>
      </c>
      <c r="AJ173">
        <f t="shared" si="272"/>
        <v>0</v>
      </c>
      <c r="AL173">
        <f t="shared" si="230"/>
        <v>0</v>
      </c>
      <c r="AM173">
        <f t="shared" si="231"/>
        <v>0</v>
      </c>
      <c r="AN173">
        <f t="shared" si="232"/>
        <v>0</v>
      </c>
      <c r="AO173">
        <f t="shared" si="233"/>
        <v>0</v>
      </c>
      <c r="AP173">
        <f t="shared" si="234"/>
        <v>0</v>
      </c>
      <c r="AQ173">
        <f t="shared" si="235"/>
        <v>0</v>
      </c>
      <c r="AR173">
        <f t="shared" si="236"/>
        <v>0</v>
      </c>
      <c r="AS173">
        <f t="shared" si="237"/>
        <v>0</v>
      </c>
      <c r="AT173">
        <f t="shared" si="238"/>
        <v>0</v>
      </c>
      <c r="AU173">
        <f t="shared" si="239"/>
        <v>0</v>
      </c>
      <c r="AV173">
        <f t="shared" si="240"/>
        <v>0</v>
      </c>
      <c r="AW173">
        <f t="shared" si="257"/>
        <v>0</v>
      </c>
      <c r="AX173">
        <f t="shared" si="258"/>
        <v>0</v>
      </c>
      <c r="AY173">
        <f t="shared" si="259"/>
        <v>0</v>
      </c>
      <c r="AZ173">
        <f t="shared" si="260"/>
        <v>0</v>
      </c>
      <c r="BA173">
        <f t="shared" si="261"/>
        <v>0</v>
      </c>
      <c r="BB173">
        <f t="shared" si="262"/>
        <v>0</v>
      </c>
      <c r="BC173">
        <f t="shared" si="263"/>
        <v>0</v>
      </c>
      <c r="BD173">
        <f t="shared" si="264"/>
        <v>0</v>
      </c>
      <c r="BE173">
        <f t="shared" si="265"/>
        <v>0</v>
      </c>
      <c r="BF173">
        <f t="shared" si="266"/>
        <v>0</v>
      </c>
      <c r="BG173">
        <f t="shared" si="267"/>
        <v>0</v>
      </c>
      <c r="BH173">
        <f t="shared" si="268"/>
        <v>0</v>
      </c>
      <c r="BI173">
        <f t="shared" si="269"/>
        <v>0</v>
      </c>
      <c r="BJ173">
        <f t="shared" si="270"/>
        <v>0</v>
      </c>
      <c r="BK173">
        <f t="shared" si="271"/>
        <v>0</v>
      </c>
      <c r="BL173">
        <f t="shared" si="248"/>
        <v>0</v>
      </c>
      <c r="BM173">
        <f t="shared" si="216"/>
        <v>0</v>
      </c>
      <c r="BN173">
        <f t="shared" si="217"/>
        <v>0</v>
      </c>
      <c r="BO173">
        <f t="shared" si="218"/>
        <v>0</v>
      </c>
      <c r="BP173" t="str">
        <f t="shared" si="241"/>
        <v/>
      </c>
      <c r="BQ173" t="str">
        <f t="shared" si="242"/>
        <v/>
      </c>
    </row>
    <row r="174" spans="1:69" x14ac:dyDescent="0.25">
      <c r="A174" t="str">
        <f t="shared" si="243"/>
        <v/>
      </c>
      <c r="B174" s="108"/>
      <c r="C174" s="108"/>
      <c r="D174" s="109"/>
      <c r="E174" s="109"/>
      <c r="G174">
        <f t="shared" si="219"/>
        <v>9</v>
      </c>
      <c r="H174">
        <f t="shared" si="220"/>
        <v>9</v>
      </c>
      <c r="I174">
        <f t="shared" si="221"/>
        <v>8</v>
      </c>
      <c r="J174">
        <f t="shared" si="222"/>
        <v>8</v>
      </c>
      <c r="K174">
        <f t="shared" si="223"/>
        <v>0</v>
      </c>
      <c r="L174">
        <f t="shared" si="224"/>
        <v>0</v>
      </c>
      <c r="M174">
        <f t="shared" si="225"/>
        <v>0</v>
      </c>
      <c r="N174">
        <f t="shared" si="226"/>
        <v>0</v>
      </c>
      <c r="O174">
        <f t="shared" si="227"/>
        <v>0</v>
      </c>
      <c r="P174">
        <f t="shared" si="228"/>
        <v>0</v>
      </c>
      <c r="Q174">
        <f t="shared" si="229"/>
        <v>0</v>
      </c>
      <c r="R174">
        <f t="shared" si="249"/>
        <v>0</v>
      </c>
      <c r="S174">
        <f t="shared" si="250"/>
        <v>0</v>
      </c>
      <c r="T174">
        <f t="shared" si="251"/>
        <v>0</v>
      </c>
      <c r="U174">
        <f t="shared" si="252"/>
        <v>0</v>
      </c>
      <c r="V174">
        <f t="shared" si="253"/>
        <v>0</v>
      </c>
      <c r="W174">
        <f t="shared" si="254"/>
        <v>0</v>
      </c>
      <c r="X174">
        <f t="shared" si="255"/>
        <v>0</v>
      </c>
      <c r="Y174">
        <f t="shared" si="256"/>
        <v>0</v>
      </c>
      <c r="Z174">
        <f t="shared" si="244"/>
        <v>0</v>
      </c>
      <c r="AA174">
        <f t="shared" si="245"/>
        <v>0</v>
      </c>
      <c r="AB174">
        <f t="shared" si="246"/>
        <v>0</v>
      </c>
      <c r="AC174">
        <f t="shared" si="247"/>
        <v>0</v>
      </c>
      <c r="AD174">
        <f t="shared" si="273"/>
        <v>0</v>
      </c>
      <c r="AE174">
        <f t="shared" si="274"/>
        <v>0</v>
      </c>
      <c r="AF174">
        <f t="shared" si="275"/>
        <v>0</v>
      </c>
      <c r="AG174">
        <f t="shared" si="276"/>
        <v>0</v>
      </c>
      <c r="AH174">
        <f t="shared" si="277"/>
        <v>0</v>
      </c>
      <c r="AI174">
        <f t="shared" si="278"/>
        <v>0</v>
      </c>
      <c r="AJ174">
        <f t="shared" si="272"/>
        <v>0</v>
      </c>
      <c r="AL174">
        <f t="shared" si="230"/>
        <v>0</v>
      </c>
      <c r="AM174">
        <f t="shared" si="231"/>
        <v>0</v>
      </c>
      <c r="AN174">
        <f t="shared" si="232"/>
        <v>0</v>
      </c>
      <c r="AO174">
        <f t="shared" si="233"/>
        <v>0</v>
      </c>
      <c r="AP174">
        <f t="shared" si="234"/>
        <v>0</v>
      </c>
      <c r="AQ174">
        <f t="shared" si="235"/>
        <v>0</v>
      </c>
      <c r="AR174">
        <f t="shared" si="236"/>
        <v>0</v>
      </c>
      <c r="AS174">
        <f t="shared" si="237"/>
        <v>0</v>
      </c>
      <c r="AT174">
        <f t="shared" si="238"/>
        <v>0</v>
      </c>
      <c r="AU174">
        <f t="shared" si="239"/>
        <v>0</v>
      </c>
      <c r="AV174">
        <f t="shared" si="240"/>
        <v>0</v>
      </c>
      <c r="AW174">
        <f t="shared" si="257"/>
        <v>0</v>
      </c>
      <c r="AX174">
        <f t="shared" si="258"/>
        <v>0</v>
      </c>
      <c r="AY174">
        <f t="shared" si="259"/>
        <v>0</v>
      </c>
      <c r="AZ174">
        <f t="shared" si="260"/>
        <v>0</v>
      </c>
      <c r="BA174">
        <f t="shared" si="261"/>
        <v>0</v>
      </c>
      <c r="BB174">
        <f t="shared" si="262"/>
        <v>0</v>
      </c>
      <c r="BC174">
        <f t="shared" si="263"/>
        <v>0</v>
      </c>
      <c r="BD174">
        <f t="shared" si="264"/>
        <v>0</v>
      </c>
      <c r="BE174">
        <f t="shared" si="265"/>
        <v>0</v>
      </c>
      <c r="BF174">
        <f t="shared" si="266"/>
        <v>0</v>
      </c>
      <c r="BG174">
        <f t="shared" si="267"/>
        <v>0</v>
      </c>
      <c r="BH174">
        <f t="shared" si="268"/>
        <v>0</v>
      </c>
      <c r="BI174">
        <f t="shared" si="269"/>
        <v>0</v>
      </c>
      <c r="BJ174">
        <f t="shared" si="270"/>
        <v>0</v>
      </c>
      <c r="BK174">
        <f t="shared" si="271"/>
        <v>0</v>
      </c>
      <c r="BL174">
        <f t="shared" si="248"/>
        <v>0</v>
      </c>
      <c r="BM174">
        <f t="shared" si="216"/>
        <v>0</v>
      </c>
      <c r="BN174">
        <f t="shared" si="217"/>
        <v>0</v>
      </c>
      <c r="BO174">
        <f t="shared" si="218"/>
        <v>0</v>
      </c>
      <c r="BP174" t="str">
        <f t="shared" si="241"/>
        <v/>
      </c>
      <c r="BQ174" t="str">
        <f t="shared" si="242"/>
        <v/>
      </c>
    </row>
    <row r="175" spans="1:69" x14ac:dyDescent="0.25">
      <c r="A175" t="str">
        <f t="shared" si="243"/>
        <v/>
      </c>
      <c r="B175" s="108"/>
      <c r="C175" s="108"/>
      <c r="D175" s="109"/>
      <c r="E175" s="109"/>
      <c r="G175">
        <f t="shared" si="219"/>
        <v>9</v>
      </c>
      <c r="H175">
        <f t="shared" si="220"/>
        <v>9</v>
      </c>
      <c r="I175">
        <f t="shared" si="221"/>
        <v>8</v>
      </c>
      <c r="J175">
        <f t="shared" si="222"/>
        <v>8</v>
      </c>
      <c r="K175">
        <f t="shared" si="223"/>
        <v>0</v>
      </c>
      <c r="L175">
        <f t="shared" si="224"/>
        <v>0</v>
      </c>
      <c r="M175">
        <f t="shared" si="225"/>
        <v>0</v>
      </c>
      <c r="N175">
        <f t="shared" si="226"/>
        <v>0</v>
      </c>
      <c r="O175">
        <f t="shared" si="227"/>
        <v>0</v>
      </c>
      <c r="P175">
        <f t="shared" si="228"/>
        <v>0</v>
      </c>
      <c r="Q175">
        <f t="shared" si="229"/>
        <v>0</v>
      </c>
      <c r="R175">
        <f t="shared" si="249"/>
        <v>0</v>
      </c>
      <c r="S175">
        <f t="shared" si="250"/>
        <v>0</v>
      </c>
      <c r="T175">
        <f t="shared" si="251"/>
        <v>0</v>
      </c>
      <c r="U175">
        <f t="shared" si="252"/>
        <v>0</v>
      </c>
      <c r="V175">
        <f t="shared" si="253"/>
        <v>0</v>
      </c>
      <c r="W175">
        <f t="shared" si="254"/>
        <v>0</v>
      </c>
      <c r="X175">
        <f t="shared" si="255"/>
        <v>0</v>
      </c>
      <c r="Y175">
        <f t="shared" si="256"/>
        <v>0</v>
      </c>
      <c r="Z175">
        <f t="shared" si="244"/>
        <v>0</v>
      </c>
      <c r="AA175">
        <f t="shared" si="245"/>
        <v>0</v>
      </c>
      <c r="AB175">
        <f t="shared" si="246"/>
        <v>0</v>
      </c>
      <c r="AC175">
        <f t="shared" si="247"/>
        <v>0</v>
      </c>
      <c r="AD175">
        <f t="shared" si="273"/>
        <v>0</v>
      </c>
      <c r="AE175">
        <f t="shared" si="274"/>
        <v>0</v>
      </c>
      <c r="AF175">
        <f t="shared" si="275"/>
        <v>0</v>
      </c>
      <c r="AG175">
        <f t="shared" si="276"/>
        <v>0</v>
      </c>
      <c r="AH175">
        <f t="shared" si="277"/>
        <v>0</v>
      </c>
      <c r="AI175">
        <f t="shared" si="278"/>
        <v>0</v>
      </c>
      <c r="AJ175">
        <f t="shared" si="272"/>
        <v>0</v>
      </c>
      <c r="AL175">
        <f t="shared" si="230"/>
        <v>0</v>
      </c>
      <c r="AM175">
        <f t="shared" si="231"/>
        <v>0</v>
      </c>
      <c r="AN175">
        <f t="shared" si="232"/>
        <v>0</v>
      </c>
      <c r="AO175">
        <f t="shared" si="233"/>
        <v>0</v>
      </c>
      <c r="AP175">
        <f t="shared" si="234"/>
        <v>0</v>
      </c>
      <c r="AQ175">
        <f t="shared" si="235"/>
        <v>0</v>
      </c>
      <c r="AR175">
        <f t="shared" si="236"/>
        <v>0</v>
      </c>
      <c r="AS175">
        <f t="shared" si="237"/>
        <v>0</v>
      </c>
      <c r="AT175">
        <f t="shared" si="238"/>
        <v>0</v>
      </c>
      <c r="AU175">
        <f t="shared" si="239"/>
        <v>0</v>
      </c>
      <c r="AV175">
        <f t="shared" si="240"/>
        <v>0</v>
      </c>
      <c r="AW175">
        <f t="shared" si="257"/>
        <v>0</v>
      </c>
      <c r="AX175">
        <f t="shared" si="258"/>
        <v>0</v>
      </c>
      <c r="AY175">
        <f t="shared" si="259"/>
        <v>0</v>
      </c>
      <c r="AZ175">
        <f t="shared" si="260"/>
        <v>0</v>
      </c>
      <c r="BA175">
        <f t="shared" si="261"/>
        <v>0</v>
      </c>
      <c r="BB175">
        <f t="shared" si="262"/>
        <v>0</v>
      </c>
      <c r="BC175">
        <f t="shared" si="263"/>
        <v>0</v>
      </c>
      <c r="BD175">
        <f t="shared" si="264"/>
        <v>0</v>
      </c>
      <c r="BE175">
        <f t="shared" si="265"/>
        <v>0</v>
      </c>
      <c r="BF175">
        <f t="shared" si="266"/>
        <v>0</v>
      </c>
      <c r="BG175">
        <f t="shared" si="267"/>
        <v>0</v>
      </c>
      <c r="BH175">
        <f t="shared" si="268"/>
        <v>0</v>
      </c>
      <c r="BI175">
        <f t="shared" si="269"/>
        <v>0</v>
      </c>
      <c r="BJ175">
        <f t="shared" si="270"/>
        <v>0</v>
      </c>
      <c r="BK175">
        <f t="shared" si="271"/>
        <v>0</v>
      </c>
      <c r="BL175">
        <f t="shared" si="248"/>
        <v>0</v>
      </c>
      <c r="BM175">
        <f t="shared" si="216"/>
        <v>0</v>
      </c>
      <c r="BN175">
        <f t="shared" si="217"/>
        <v>0</v>
      </c>
      <c r="BO175">
        <f t="shared" si="218"/>
        <v>0</v>
      </c>
      <c r="BP175" t="str">
        <f t="shared" si="241"/>
        <v/>
      </c>
      <c r="BQ175" t="str">
        <f t="shared" si="242"/>
        <v/>
      </c>
    </row>
    <row r="176" spans="1:69" x14ac:dyDescent="0.25">
      <c r="A176" t="str">
        <f t="shared" si="243"/>
        <v/>
      </c>
      <c r="B176" s="108"/>
      <c r="C176" s="108"/>
      <c r="D176" s="109"/>
      <c r="E176" s="109"/>
      <c r="G176">
        <f t="shared" si="219"/>
        <v>9</v>
      </c>
      <c r="H176">
        <f t="shared" si="220"/>
        <v>9</v>
      </c>
      <c r="I176">
        <f t="shared" si="221"/>
        <v>8</v>
      </c>
      <c r="J176">
        <f t="shared" si="222"/>
        <v>8</v>
      </c>
      <c r="K176">
        <f t="shared" si="223"/>
        <v>0</v>
      </c>
      <c r="L176">
        <f t="shared" si="224"/>
        <v>0</v>
      </c>
      <c r="M176">
        <f t="shared" si="225"/>
        <v>0</v>
      </c>
      <c r="N176">
        <f t="shared" si="226"/>
        <v>0</v>
      </c>
      <c r="O176">
        <f t="shared" si="227"/>
        <v>0</v>
      </c>
      <c r="P176">
        <f t="shared" si="228"/>
        <v>0</v>
      </c>
      <c r="Q176">
        <f t="shared" si="229"/>
        <v>0</v>
      </c>
      <c r="R176">
        <f t="shared" si="249"/>
        <v>0</v>
      </c>
      <c r="S176">
        <f t="shared" si="250"/>
        <v>0</v>
      </c>
      <c r="T176">
        <f t="shared" si="251"/>
        <v>0</v>
      </c>
      <c r="U176">
        <f t="shared" si="252"/>
        <v>0</v>
      </c>
      <c r="V176">
        <f t="shared" si="253"/>
        <v>0</v>
      </c>
      <c r="W176">
        <f t="shared" si="254"/>
        <v>0</v>
      </c>
      <c r="X176">
        <f t="shared" si="255"/>
        <v>0</v>
      </c>
      <c r="Y176">
        <f t="shared" si="256"/>
        <v>0</v>
      </c>
      <c r="Z176">
        <f t="shared" si="244"/>
        <v>0</v>
      </c>
      <c r="AA176">
        <f t="shared" si="245"/>
        <v>0</v>
      </c>
      <c r="AB176">
        <f t="shared" si="246"/>
        <v>0</v>
      </c>
      <c r="AC176">
        <f t="shared" si="247"/>
        <v>0</v>
      </c>
      <c r="AD176">
        <f t="shared" si="273"/>
        <v>0</v>
      </c>
      <c r="AE176">
        <f t="shared" si="274"/>
        <v>0</v>
      </c>
      <c r="AF176">
        <f t="shared" si="275"/>
        <v>0</v>
      </c>
      <c r="AG176">
        <f t="shared" si="276"/>
        <v>0</v>
      </c>
      <c r="AH176">
        <f t="shared" si="277"/>
        <v>0</v>
      </c>
      <c r="AI176">
        <f t="shared" si="278"/>
        <v>0</v>
      </c>
      <c r="AJ176">
        <f t="shared" si="272"/>
        <v>0</v>
      </c>
      <c r="AL176">
        <f t="shared" si="230"/>
        <v>0</v>
      </c>
      <c r="AM176">
        <f t="shared" si="231"/>
        <v>0</v>
      </c>
      <c r="AN176">
        <f t="shared" si="232"/>
        <v>0</v>
      </c>
      <c r="AO176">
        <f t="shared" si="233"/>
        <v>0</v>
      </c>
      <c r="AP176">
        <f t="shared" si="234"/>
        <v>0</v>
      </c>
      <c r="AQ176">
        <f t="shared" si="235"/>
        <v>0</v>
      </c>
      <c r="AR176">
        <f t="shared" si="236"/>
        <v>0</v>
      </c>
      <c r="AS176">
        <f t="shared" si="237"/>
        <v>0</v>
      </c>
      <c r="AT176">
        <f t="shared" si="238"/>
        <v>0</v>
      </c>
      <c r="AU176">
        <f t="shared" si="239"/>
        <v>0</v>
      </c>
      <c r="AV176">
        <f t="shared" si="240"/>
        <v>0</v>
      </c>
      <c r="AW176">
        <f t="shared" si="257"/>
        <v>0</v>
      </c>
      <c r="AX176">
        <f t="shared" si="258"/>
        <v>0</v>
      </c>
      <c r="AY176">
        <f t="shared" si="259"/>
        <v>0</v>
      </c>
      <c r="AZ176">
        <f t="shared" si="260"/>
        <v>0</v>
      </c>
      <c r="BA176">
        <f t="shared" si="261"/>
        <v>0</v>
      </c>
      <c r="BB176">
        <f t="shared" si="262"/>
        <v>0</v>
      </c>
      <c r="BC176">
        <f t="shared" si="263"/>
        <v>0</v>
      </c>
      <c r="BD176">
        <f t="shared" si="264"/>
        <v>0</v>
      </c>
      <c r="BE176">
        <f t="shared" si="265"/>
        <v>0</v>
      </c>
      <c r="BF176">
        <f t="shared" si="266"/>
        <v>0</v>
      </c>
      <c r="BG176">
        <f t="shared" si="267"/>
        <v>0</v>
      </c>
      <c r="BH176">
        <f t="shared" si="268"/>
        <v>0</v>
      </c>
      <c r="BI176">
        <f t="shared" si="269"/>
        <v>0</v>
      </c>
      <c r="BJ176">
        <f t="shared" si="270"/>
        <v>0</v>
      </c>
      <c r="BK176">
        <f t="shared" si="271"/>
        <v>0</v>
      </c>
      <c r="BL176">
        <f t="shared" si="248"/>
        <v>0</v>
      </c>
      <c r="BM176">
        <f t="shared" si="216"/>
        <v>0</v>
      </c>
      <c r="BN176">
        <f t="shared" si="217"/>
        <v>0</v>
      </c>
      <c r="BO176">
        <f t="shared" si="218"/>
        <v>0</v>
      </c>
      <c r="BP176" t="str">
        <f t="shared" si="241"/>
        <v/>
      </c>
      <c r="BQ176" t="str">
        <f t="shared" si="242"/>
        <v/>
      </c>
    </row>
    <row r="177" spans="1:69" x14ac:dyDescent="0.25">
      <c r="A177" t="str">
        <f t="shared" si="243"/>
        <v/>
      </c>
      <c r="B177" s="108"/>
      <c r="C177" s="108"/>
      <c r="D177" s="109"/>
      <c r="E177" s="109"/>
      <c r="G177">
        <f t="shared" si="219"/>
        <v>9</v>
      </c>
      <c r="H177">
        <f t="shared" si="220"/>
        <v>9</v>
      </c>
      <c r="I177">
        <f t="shared" si="221"/>
        <v>8</v>
      </c>
      <c r="J177">
        <f t="shared" si="222"/>
        <v>8</v>
      </c>
      <c r="K177">
        <f t="shared" si="223"/>
        <v>0</v>
      </c>
      <c r="L177">
        <f t="shared" si="224"/>
        <v>0</v>
      </c>
      <c r="M177">
        <f t="shared" si="225"/>
        <v>0</v>
      </c>
      <c r="N177">
        <f t="shared" si="226"/>
        <v>0</v>
      </c>
      <c r="O177">
        <f t="shared" si="227"/>
        <v>0</v>
      </c>
      <c r="P177">
        <f t="shared" si="228"/>
        <v>0</v>
      </c>
      <c r="Q177">
        <f t="shared" si="229"/>
        <v>0</v>
      </c>
      <c r="R177">
        <f t="shared" si="249"/>
        <v>0</v>
      </c>
      <c r="S177">
        <f t="shared" si="250"/>
        <v>0</v>
      </c>
      <c r="T177">
        <f t="shared" si="251"/>
        <v>0</v>
      </c>
      <c r="U177">
        <f t="shared" si="252"/>
        <v>0</v>
      </c>
      <c r="V177">
        <f t="shared" si="253"/>
        <v>0</v>
      </c>
      <c r="W177">
        <f t="shared" si="254"/>
        <v>0</v>
      </c>
      <c r="X177">
        <f t="shared" si="255"/>
        <v>0</v>
      </c>
      <c r="Y177">
        <f t="shared" si="256"/>
        <v>0</v>
      </c>
      <c r="Z177">
        <f t="shared" si="244"/>
        <v>0</v>
      </c>
      <c r="AA177">
        <f t="shared" si="245"/>
        <v>0</v>
      </c>
      <c r="AB177">
        <f t="shared" si="246"/>
        <v>0</v>
      </c>
      <c r="AC177">
        <f t="shared" si="247"/>
        <v>0</v>
      </c>
      <c r="AD177">
        <f t="shared" si="273"/>
        <v>0</v>
      </c>
      <c r="AE177">
        <f t="shared" si="274"/>
        <v>0</v>
      </c>
      <c r="AF177">
        <f t="shared" si="275"/>
        <v>0</v>
      </c>
      <c r="AG177">
        <f t="shared" si="276"/>
        <v>0</v>
      </c>
      <c r="AH177">
        <f t="shared" si="277"/>
        <v>0</v>
      </c>
      <c r="AI177">
        <f t="shared" si="278"/>
        <v>0</v>
      </c>
      <c r="AJ177">
        <f t="shared" si="272"/>
        <v>0</v>
      </c>
      <c r="AL177">
        <f t="shared" si="230"/>
        <v>0</v>
      </c>
      <c r="AM177">
        <f t="shared" si="231"/>
        <v>0</v>
      </c>
      <c r="AN177">
        <f t="shared" si="232"/>
        <v>0</v>
      </c>
      <c r="AO177">
        <f t="shared" si="233"/>
        <v>0</v>
      </c>
      <c r="AP177">
        <f t="shared" si="234"/>
        <v>0</v>
      </c>
      <c r="AQ177">
        <f t="shared" si="235"/>
        <v>0</v>
      </c>
      <c r="AR177">
        <f t="shared" si="236"/>
        <v>0</v>
      </c>
      <c r="AS177">
        <f t="shared" si="237"/>
        <v>0</v>
      </c>
      <c r="AT177">
        <f t="shared" si="238"/>
        <v>0</v>
      </c>
      <c r="AU177">
        <f t="shared" si="239"/>
        <v>0</v>
      </c>
      <c r="AV177">
        <f t="shared" si="240"/>
        <v>0</v>
      </c>
      <c r="AW177">
        <f t="shared" si="257"/>
        <v>0</v>
      </c>
      <c r="AX177">
        <f t="shared" si="258"/>
        <v>0</v>
      </c>
      <c r="AY177">
        <f t="shared" si="259"/>
        <v>0</v>
      </c>
      <c r="AZ177">
        <f t="shared" si="260"/>
        <v>0</v>
      </c>
      <c r="BA177">
        <f t="shared" si="261"/>
        <v>0</v>
      </c>
      <c r="BB177">
        <f t="shared" si="262"/>
        <v>0</v>
      </c>
      <c r="BC177">
        <f t="shared" si="263"/>
        <v>0</v>
      </c>
      <c r="BD177">
        <f t="shared" si="264"/>
        <v>0</v>
      </c>
      <c r="BE177">
        <f t="shared" si="265"/>
        <v>0</v>
      </c>
      <c r="BF177">
        <f t="shared" si="266"/>
        <v>0</v>
      </c>
      <c r="BG177">
        <f t="shared" si="267"/>
        <v>0</v>
      </c>
      <c r="BH177">
        <f t="shared" si="268"/>
        <v>0</v>
      </c>
      <c r="BI177">
        <f t="shared" si="269"/>
        <v>0</v>
      </c>
      <c r="BJ177">
        <f t="shared" si="270"/>
        <v>0</v>
      </c>
      <c r="BK177">
        <f t="shared" si="271"/>
        <v>0</v>
      </c>
      <c r="BL177">
        <f t="shared" si="248"/>
        <v>0</v>
      </c>
      <c r="BM177">
        <f t="shared" si="216"/>
        <v>0</v>
      </c>
      <c r="BN177">
        <f t="shared" si="217"/>
        <v>0</v>
      </c>
      <c r="BO177">
        <f t="shared" si="218"/>
        <v>0</v>
      </c>
      <c r="BP177" t="str">
        <f t="shared" si="241"/>
        <v/>
      </c>
      <c r="BQ177" t="str">
        <f t="shared" si="242"/>
        <v/>
      </c>
    </row>
    <row r="178" spans="1:69" x14ac:dyDescent="0.25">
      <c r="A178" t="str">
        <f t="shared" si="243"/>
        <v/>
      </c>
      <c r="B178" s="108"/>
      <c r="C178" s="108"/>
      <c r="D178" s="109"/>
      <c r="E178" s="109"/>
      <c r="G178">
        <f t="shared" si="219"/>
        <v>9</v>
      </c>
      <c r="H178">
        <f t="shared" si="220"/>
        <v>9</v>
      </c>
      <c r="I178">
        <f t="shared" si="221"/>
        <v>8</v>
      </c>
      <c r="J178">
        <f t="shared" si="222"/>
        <v>8</v>
      </c>
      <c r="K178">
        <f t="shared" si="223"/>
        <v>0</v>
      </c>
      <c r="L178">
        <f t="shared" si="224"/>
        <v>0</v>
      </c>
      <c r="M178">
        <f t="shared" si="225"/>
        <v>0</v>
      </c>
      <c r="N178">
        <f t="shared" si="226"/>
        <v>0</v>
      </c>
      <c r="O178">
        <f t="shared" si="227"/>
        <v>0</v>
      </c>
      <c r="P178">
        <f t="shared" si="228"/>
        <v>0</v>
      </c>
      <c r="Q178">
        <f t="shared" si="229"/>
        <v>0</v>
      </c>
      <c r="R178">
        <f t="shared" si="249"/>
        <v>0</v>
      </c>
      <c r="S178">
        <f t="shared" si="250"/>
        <v>0</v>
      </c>
      <c r="T178">
        <f t="shared" si="251"/>
        <v>0</v>
      </c>
      <c r="U178">
        <f t="shared" si="252"/>
        <v>0</v>
      </c>
      <c r="V178">
        <f t="shared" si="253"/>
        <v>0</v>
      </c>
      <c r="W178">
        <f t="shared" si="254"/>
        <v>0</v>
      </c>
      <c r="X178">
        <f t="shared" si="255"/>
        <v>0</v>
      </c>
      <c r="Y178">
        <f t="shared" si="256"/>
        <v>0</v>
      </c>
      <c r="Z178">
        <f t="shared" si="244"/>
        <v>0</v>
      </c>
      <c r="AA178">
        <f t="shared" si="245"/>
        <v>0</v>
      </c>
      <c r="AB178">
        <f t="shared" si="246"/>
        <v>0</v>
      </c>
      <c r="AC178">
        <f t="shared" si="247"/>
        <v>0</v>
      </c>
      <c r="AD178">
        <f t="shared" si="273"/>
        <v>0</v>
      </c>
      <c r="AE178">
        <f t="shared" si="274"/>
        <v>0</v>
      </c>
      <c r="AF178">
        <f t="shared" si="275"/>
        <v>0</v>
      </c>
      <c r="AG178">
        <f t="shared" si="276"/>
        <v>0</v>
      </c>
      <c r="AH178">
        <f t="shared" si="277"/>
        <v>0</v>
      </c>
      <c r="AI178">
        <f t="shared" si="278"/>
        <v>0</v>
      </c>
      <c r="AJ178">
        <f t="shared" si="272"/>
        <v>0</v>
      </c>
      <c r="AL178">
        <f t="shared" si="230"/>
        <v>0</v>
      </c>
      <c r="AM178">
        <f t="shared" si="231"/>
        <v>0</v>
      </c>
      <c r="AN178">
        <f t="shared" si="232"/>
        <v>0</v>
      </c>
      <c r="AO178">
        <f t="shared" si="233"/>
        <v>0</v>
      </c>
      <c r="AP178">
        <f t="shared" si="234"/>
        <v>0</v>
      </c>
      <c r="AQ178">
        <f t="shared" si="235"/>
        <v>0</v>
      </c>
      <c r="AR178">
        <f t="shared" si="236"/>
        <v>0</v>
      </c>
      <c r="AS178">
        <f t="shared" si="237"/>
        <v>0</v>
      </c>
      <c r="AT178">
        <f t="shared" si="238"/>
        <v>0</v>
      </c>
      <c r="AU178">
        <f t="shared" si="239"/>
        <v>0</v>
      </c>
      <c r="AV178">
        <f t="shared" si="240"/>
        <v>0</v>
      </c>
      <c r="AW178">
        <f t="shared" si="257"/>
        <v>0</v>
      </c>
      <c r="AX178">
        <f t="shared" si="258"/>
        <v>0</v>
      </c>
      <c r="AY178">
        <f t="shared" si="259"/>
        <v>0</v>
      </c>
      <c r="AZ178">
        <f t="shared" si="260"/>
        <v>0</v>
      </c>
      <c r="BA178">
        <f t="shared" si="261"/>
        <v>0</v>
      </c>
      <c r="BB178">
        <f t="shared" si="262"/>
        <v>0</v>
      </c>
      <c r="BC178">
        <f t="shared" si="263"/>
        <v>0</v>
      </c>
      <c r="BD178">
        <f t="shared" si="264"/>
        <v>0</v>
      </c>
      <c r="BE178">
        <f t="shared" si="265"/>
        <v>0</v>
      </c>
      <c r="BF178">
        <f t="shared" si="266"/>
        <v>0</v>
      </c>
      <c r="BG178">
        <f t="shared" si="267"/>
        <v>0</v>
      </c>
      <c r="BH178">
        <f t="shared" si="268"/>
        <v>0</v>
      </c>
      <c r="BI178">
        <f t="shared" si="269"/>
        <v>0</v>
      </c>
      <c r="BJ178">
        <f t="shared" si="270"/>
        <v>0</v>
      </c>
      <c r="BK178">
        <f t="shared" si="271"/>
        <v>0</v>
      </c>
      <c r="BL178">
        <f t="shared" si="248"/>
        <v>0</v>
      </c>
      <c r="BM178">
        <f t="shared" si="216"/>
        <v>0</v>
      </c>
      <c r="BN178">
        <f t="shared" si="217"/>
        <v>0</v>
      </c>
      <c r="BO178">
        <f t="shared" si="218"/>
        <v>0</v>
      </c>
      <c r="BP178" t="str">
        <f t="shared" si="241"/>
        <v/>
      </c>
      <c r="BQ178" t="str">
        <f t="shared" si="242"/>
        <v/>
      </c>
    </row>
    <row r="179" spans="1:69" x14ac:dyDescent="0.25">
      <c r="A179" t="str">
        <f t="shared" si="243"/>
        <v/>
      </c>
      <c r="B179" s="108"/>
      <c r="C179" s="108"/>
      <c r="D179" s="109"/>
      <c r="E179" s="109"/>
      <c r="G179">
        <f t="shared" si="219"/>
        <v>9</v>
      </c>
      <c r="H179">
        <f t="shared" si="220"/>
        <v>9</v>
      </c>
      <c r="I179">
        <f t="shared" si="221"/>
        <v>8</v>
      </c>
      <c r="J179">
        <f t="shared" si="222"/>
        <v>8</v>
      </c>
      <c r="K179">
        <f t="shared" si="223"/>
        <v>0</v>
      </c>
      <c r="L179">
        <f t="shared" si="224"/>
        <v>0</v>
      </c>
      <c r="M179">
        <f t="shared" si="225"/>
        <v>0</v>
      </c>
      <c r="N179">
        <f t="shared" si="226"/>
        <v>0</v>
      </c>
      <c r="O179">
        <f t="shared" si="227"/>
        <v>0</v>
      </c>
      <c r="P179">
        <f t="shared" si="228"/>
        <v>0</v>
      </c>
      <c r="Q179">
        <f t="shared" si="229"/>
        <v>0</v>
      </c>
      <c r="R179">
        <f t="shared" si="249"/>
        <v>0</v>
      </c>
      <c r="S179">
        <f t="shared" si="250"/>
        <v>0</v>
      </c>
      <c r="T179">
        <f t="shared" si="251"/>
        <v>0</v>
      </c>
      <c r="U179">
        <f t="shared" si="252"/>
        <v>0</v>
      </c>
      <c r="V179">
        <f t="shared" si="253"/>
        <v>0</v>
      </c>
      <c r="W179">
        <f t="shared" si="254"/>
        <v>0</v>
      </c>
      <c r="X179">
        <f t="shared" si="255"/>
        <v>0</v>
      </c>
      <c r="Y179">
        <f t="shared" si="256"/>
        <v>0</v>
      </c>
      <c r="Z179">
        <f t="shared" si="244"/>
        <v>0</v>
      </c>
      <c r="AA179">
        <f t="shared" si="245"/>
        <v>0</v>
      </c>
      <c r="AB179">
        <f t="shared" si="246"/>
        <v>0</v>
      </c>
      <c r="AC179">
        <f t="shared" si="247"/>
        <v>0</v>
      </c>
      <c r="AD179">
        <f t="shared" si="273"/>
        <v>0</v>
      </c>
      <c r="AE179">
        <f t="shared" si="274"/>
        <v>0</v>
      </c>
      <c r="AF179">
        <f t="shared" si="275"/>
        <v>0</v>
      </c>
      <c r="AG179">
        <f t="shared" si="276"/>
        <v>0</v>
      </c>
      <c r="AH179">
        <f t="shared" si="277"/>
        <v>0</v>
      </c>
      <c r="AI179">
        <f t="shared" si="278"/>
        <v>0</v>
      </c>
      <c r="AJ179">
        <f t="shared" si="272"/>
        <v>0</v>
      </c>
      <c r="AL179">
        <f t="shared" si="230"/>
        <v>0</v>
      </c>
      <c r="AM179">
        <f t="shared" si="231"/>
        <v>0</v>
      </c>
      <c r="AN179">
        <f t="shared" si="232"/>
        <v>0</v>
      </c>
      <c r="AO179">
        <f t="shared" si="233"/>
        <v>0</v>
      </c>
      <c r="AP179">
        <f t="shared" si="234"/>
        <v>0</v>
      </c>
      <c r="AQ179">
        <f t="shared" si="235"/>
        <v>0</v>
      </c>
      <c r="AR179">
        <f t="shared" si="236"/>
        <v>0</v>
      </c>
      <c r="AS179">
        <f t="shared" si="237"/>
        <v>0</v>
      </c>
      <c r="AT179">
        <f t="shared" si="238"/>
        <v>0</v>
      </c>
      <c r="AU179">
        <f t="shared" si="239"/>
        <v>0</v>
      </c>
      <c r="AV179">
        <f t="shared" si="240"/>
        <v>0</v>
      </c>
      <c r="AW179">
        <f t="shared" si="257"/>
        <v>0</v>
      </c>
      <c r="AX179">
        <f t="shared" si="258"/>
        <v>0</v>
      </c>
      <c r="AY179">
        <f t="shared" si="259"/>
        <v>0</v>
      </c>
      <c r="AZ179">
        <f t="shared" si="260"/>
        <v>0</v>
      </c>
      <c r="BA179">
        <f t="shared" si="261"/>
        <v>0</v>
      </c>
      <c r="BB179">
        <f t="shared" si="262"/>
        <v>0</v>
      </c>
      <c r="BC179">
        <f t="shared" si="263"/>
        <v>0</v>
      </c>
      <c r="BD179">
        <f t="shared" si="264"/>
        <v>0</v>
      </c>
      <c r="BE179">
        <f t="shared" si="265"/>
        <v>0</v>
      </c>
      <c r="BF179">
        <f t="shared" si="266"/>
        <v>0</v>
      </c>
      <c r="BG179">
        <f t="shared" si="267"/>
        <v>0</v>
      </c>
      <c r="BH179">
        <f t="shared" si="268"/>
        <v>0</v>
      </c>
      <c r="BI179">
        <f t="shared" si="269"/>
        <v>0</v>
      </c>
      <c r="BJ179">
        <f t="shared" si="270"/>
        <v>0</v>
      </c>
      <c r="BK179">
        <f t="shared" si="271"/>
        <v>0</v>
      </c>
      <c r="BL179">
        <f t="shared" si="248"/>
        <v>0</v>
      </c>
      <c r="BM179">
        <f t="shared" si="216"/>
        <v>0</v>
      </c>
      <c r="BN179">
        <f t="shared" si="217"/>
        <v>0</v>
      </c>
      <c r="BO179">
        <f t="shared" si="218"/>
        <v>0</v>
      </c>
      <c r="BP179" t="str">
        <f t="shared" si="241"/>
        <v/>
      </c>
      <c r="BQ179" t="str">
        <f t="shared" si="242"/>
        <v/>
      </c>
    </row>
    <row r="180" spans="1:69" x14ac:dyDescent="0.25">
      <c r="A180" t="str">
        <f t="shared" si="243"/>
        <v/>
      </c>
      <c r="B180" s="108"/>
      <c r="C180" s="108"/>
      <c r="D180" s="109"/>
      <c r="E180" s="109"/>
      <c r="G180">
        <f t="shared" si="219"/>
        <v>9</v>
      </c>
      <c r="H180">
        <f t="shared" si="220"/>
        <v>9</v>
      </c>
      <c r="I180">
        <f t="shared" si="221"/>
        <v>8</v>
      </c>
      <c r="J180">
        <f t="shared" si="222"/>
        <v>8</v>
      </c>
      <c r="K180">
        <f t="shared" si="223"/>
        <v>0</v>
      </c>
      <c r="L180">
        <f t="shared" si="224"/>
        <v>0</v>
      </c>
      <c r="M180">
        <f t="shared" si="225"/>
        <v>0</v>
      </c>
      <c r="N180">
        <f t="shared" si="226"/>
        <v>0</v>
      </c>
      <c r="O180">
        <f t="shared" si="227"/>
        <v>0</v>
      </c>
      <c r="P180">
        <f t="shared" si="228"/>
        <v>0</v>
      </c>
      <c r="Q180">
        <f t="shared" si="229"/>
        <v>0</v>
      </c>
      <c r="R180">
        <f t="shared" si="249"/>
        <v>0</v>
      </c>
      <c r="S180">
        <f t="shared" si="250"/>
        <v>0</v>
      </c>
      <c r="T180">
        <f t="shared" si="251"/>
        <v>0</v>
      </c>
      <c r="U180">
        <f t="shared" si="252"/>
        <v>0</v>
      </c>
      <c r="V180">
        <f t="shared" si="253"/>
        <v>0</v>
      </c>
      <c r="W180">
        <f t="shared" si="254"/>
        <v>0</v>
      </c>
      <c r="X180">
        <f t="shared" si="255"/>
        <v>0</v>
      </c>
      <c r="Y180">
        <f t="shared" si="256"/>
        <v>0</v>
      </c>
      <c r="Z180">
        <f t="shared" si="244"/>
        <v>0</v>
      </c>
      <c r="AA180">
        <f t="shared" si="245"/>
        <v>0</v>
      </c>
      <c r="AB180">
        <f t="shared" si="246"/>
        <v>0</v>
      </c>
      <c r="AC180">
        <f t="shared" si="247"/>
        <v>0</v>
      </c>
      <c r="AD180">
        <f t="shared" si="273"/>
        <v>0</v>
      </c>
      <c r="AE180">
        <f t="shared" si="274"/>
        <v>0</v>
      </c>
      <c r="AF180">
        <f t="shared" si="275"/>
        <v>0</v>
      </c>
      <c r="AG180">
        <f t="shared" si="276"/>
        <v>0</v>
      </c>
      <c r="AH180">
        <f t="shared" si="277"/>
        <v>0</v>
      </c>
      <c r="AI180">
        <f t="shared" si="278"/>
        <v>0</v>
      </c>
      <c r="AJ180">
        <f t="shared" si="272"/>
        <v>0</v>
      </c>
      <c r="AL180">
        <f t="shared" si="230"/>
        <v>0</v>
      </c>
      <c r="AM180">
        <f t="shared" si="231"/>
        <v>0</v>
      </c>
      <c r="AN180">
        <f t="shared" si="232"/>
        <v>0</v>
      </c>
      <c r="AO180">
        <f t="shared" si="233"/>
        <v>0</v>
      </c>
      <c r="AP180">
        <f t="shared" si="234"/>
        <v>0</v>
      </c>
      <c r="AQ180">
        <f t="shared" si="235"/>
        <v>0</v>
      </c>
      <c r="AR180">
        <f t="shared" si="236"/>
        <v>0</v>
      </c>
      <c r="AS180">
        <f t="shared" si="237"/>
        <v>0</v>
      </c>
      <c r="AT180">
        <f t="shared" si="238"/>
        <v>0</v>
      </c>
      <c r="AU180">
        <f t="shared" si="239"/>
        <v>0</v>
      </c>
      <c r="AV180">
        <f t="shared" si="240"/>
        <v>0</v>
      </c>
      <c r="AW180">
        <f t="shared" si="257"/>
        <v>0</v>
      </c>
      <c r="AX180">
        <f t="shared" si="258"/>
        <v>0</v>
      </c>
      <c r="AY180">
        <f t="shared" si="259"/>
        <v>0</v>
      </c>
      <c r="AZ180">
        <f t="shared" si="260"/>
        <v>0</v>
      </c>
      <c r="BA180">
        <f t="shared" si="261"/>
        <v>0</v>
      </c>
      <c r="BB180">
        <f t="shared" si="262"/>
        <v>0</v>
      </c>
      <c r="BC180">
        <f t="shared" si="263"/>
        <v>0</v>
      </c>
      <c r="BD180">
        <f t="shared" si="264"/>
        <v>0</v>
      </c>
      <c r="BE180">
        <f t="shared" si="265"/>
        <v>0</v>
      </c>
      <c r="BF180">
        <f t="shared" si="266"/>
        <v>0</v>
      </c>
      <c r="BG180">
        <f t="shared" si="267"/>
        <v>0</v>
      </c>
      <c r="BH180">
        <f t="shared" si="268"/>
        <v>0</v>
      </c>
      <c r="BI180">
        <f t="shared" si="269"/>
        <v>0</v>
      </c>
      <c r="BJ180">
        <f t="shared" si="270"/>
        <v>0</v>
      </c>
      <c r="BK180">
        <f t="shared" si="271"/>
        <v>0</v>
      </c>
      <c r="BL180">
        <f t="shared" si="248"/>
        <v>0</v>
      </c>
      <c r="BM180">
        <f t="shared" si="216"/>
        <v>0</v>
      </c>
      <c r="BN180">
        <f t="shared" si="217"/>
        <v>0</v>
      </c>
      <c r="BO180">
        <f t="shared" si="218"/>
        <v>0</v>
      </c>
      <c r="BP180" t="str">
        <f t="shared" si="241"/>
        <v/>
      </c>
      <c r="BQ180" t="str">
        <f t="shared" si="242"/>
        <v/>
      </c>
    </row>
    <row r="181" spans="1:69" x14ac:dyDescent="0.25">
      <c r="A181" t="str">
        <f t="shared" si="243"/>
        <v/>
      </c>
      <c r="B181" s="108"/>
      <c r="C181" s="108"/>
      <c r="D181" s="109"/>
      <c r="E181" s="109"/>
      <c r="G181">
        <f t="shared" si="219"/>
        <v>9</v>
      </c>
      <c r="H181">
        <f t="shared" si="220"/>
        <v>9</v>
      </c>
      <c r="I181">
        <f t="shared" si="221"/>
        <v>8</v>
      </c>
      <c r="J181">
        <f t="shared" si="222"/>
        <v>8</v>
      </c>
      <c r="K181">
        <f t="shared" si="223"/>
        <v>0</v>
      </c>
      <c r="L181">
        <f t="shared" si="224"/>
        <v>0</v>
      </c>
      <c r="M181">
        <f t="shared" si="225"/>
        <v>0</v>
      </c>
      <c r="N181">
        <f t="shared" si="226"/>
        <v>0</v>
      </c>
      <c r="O181">
        <f t="shared" si="227"/>
        <v>0</v>
      </c>
      <c r="P181">
        <f t="shared" si="228"/>
        <v>0</v>
      </c>
      <c r="Q181">
        <f t="shared" si="229"/>
        <v>0</v>
      </c>
      <c r="R181">
        <f t="shared" si="249"/>
        <v>0</v>
      </c>
      <c r="S181">
        <f t="shared" si="250"/>
        <v>0</v>
      </c>
      <c r="T181">
        <f t="shared" si="251"/>
        <v>0</v>
      </c>
      <c r="U181">
        <f t="shared" si="252"/>
        <v>0</v>
      </c>
      <c r="V181">
        <f t="shared" si="253"/>
        <v>0</v>
      </c>
      <c r="W181">
        <f t="shared" si="254"/>
        <v>0</v>
      </c>
      <c r="X181">
        <f t="shared" si="255"/>
        <v>0</v>
      </c>
      <c r="Y181">
        <f t="shared" si="256"/>
        <v>0</v>
      </c>
      <c r="Z181">
        <f t="shared" si="244"/>
        <v>0</v>
      </c>
      <c r="AA181">
        <f t="shared" si="245"/>
        <v>0</v>
      </c>
      <c r="AB181">
        <f t="shared" si="246"/>
        <v>0</v>
      </c>
      <c r="AC181">
        <f t="shared" si="247"/>
        <v>0</v>
      </c>
      <c r="AD181">
        <f t="shared" si="273"/>
        <v>0</v>
      </c>
      <c r="AE181">
        <f t="shared" si="274"/>
        <v>0</v>
      </c>
      <c r="AF181">
        <f t="shared" si="275"/>
        <v>0</v>
      </c>
      <c r="AG181">
        <f t="shared" si="276"/>
        <v>0</v>
      </c>
      <c r="AH181">
        <f t="shared" si="277"/>
        <v>0</v>
      </c>
      <c r="AI181">
        <f t="shared" si="278"/>
        <v>0</v>
      </c>
      <c r="AJ181">
        <f t="shared" si="272"/>
        <v>0</v>
      </c>
      <c r="AL181">
        <f t="shared" si="230"/>
        <v>0</v>
      </c>
      <c r="AM181">
        <f t="shared" si="231"/>
        <v>0</v>
      </c>
      <c r="AN181">
        <f t="shared" si="232"/>
        <v>0</v>
      </c>
      <c r="AO181">
        <f t="shared" si="233"/>
        <v>0</v>
      </c>
      <c r="AP181">
        <f t="shared" si="234"/>
        <v>0</v>
      </c>
      <c r="AQ181">
        <f t="shared" si="235"/>
        <v>0</v>
      </c>
      <c r="AR181">
        <f t="shared" si="236"/>
        <v>0</v>
      </c>
      <c r="AS181">
        <f t="shared" si="237"/>
        <v>0</v>
      </c>
      <c r="AT181">
        <f t="shared" si="238"/>
        <v>0</v>
      </c>
      <c r="AU181">
        <f t="shared" si="239"/>
        <v>0</v>
      </c>
      <c r="AV181">
        <f t="shared" si="240"/>
        <v>0</v>
      </c>
      <c r="AW181">
        <f t="shared" si="257"/>
        <v>0</v>
      </c>
      <c r="AX181">
        <f t="shared" si="258"/>
        <v>0</v>
      </c>
      <c r="AY181">
        <f t="shared" si="259"/>
        <v>0</v>
      </c>
      <c r="AZ181">
        <f t="shared" si="260"/>
        <v>0</v>
      </c>
      <c r="BA181">
        <f t="shared" si="261"/>
        <v>0</v>
      </c>
      <c r="BB181">
        <f t="shared" si="262"/>
        <v>0</v>
      </c>
      <c r="BC181">
        <f t="shared" si="263"/>
        <v>0</v>
      </c>
      <c r="BD181">
        <f t="shared" si="264"/>
        <v>0</v>
      </c>
      <c r="BE181">
        <f t="shared" si="265"/>
        <v>0</v>
      </c>
      <c r="BF181">
        <f t="shared" si="266"/>
        <v>0</v>
      </c>
      <c r="BG181">
        <f t="shared" si="267"/>
        <v>0</v>
      </c>
      <c r="BH181">
        <f t="shared" si="268"/>
        <v>0</v>
      </c>
      <c r="BI181">
        <f t="shared" si="269"/>
        <v>0</v>
      </c>
      <c r="BJ181">
        <f t="shared" si="270"/>
        <v>0</v>
      </c>
      <c r="BK181">
        <f t="shared" si="271"/>
        <v>0</v>
      </c>
      <c r="BL181">
        <f t="shared" si="248"/>
        <v>0</v>
      </c>
      <c r="BM181">
        <f t="shared" si="216"/>
        <v>0</v>
      </c>
      <c r="BN181">
        <f t="shared" si="217"/>
        <v>0</v>
      </c>
      <c r="BO181">
        <f t="shared" si="218"/>
        <v>0</v>
      </c>
      <c r="BP181" t="str">
        <f t="shared" si="241"/>
        <v/>
      </c>
      <c r="BQ181" t="str">
        <f t="shared" si="242"/>
        <v/>
      </c>
    </row>
    <row r="182" spans="1:69" x14ac:dyDescent="0.25">
      <c r="A182" t="str">
        <f t="shared" si="243"/>
        <v/>
      </c>
      <c r="B182" s="108"/>
      <c r="C182" s="108"/>
      <c r="D182" s="109"/>
      <c r="E182" s="109"/>
      <c r="G182">
        <f t="shared" si="219"/>
        <v>9</v>
      </c>
      <c r="H182">
        <f t="shared" si="220"/>
        <v>9</v>
      </c>
      <c r="I182">
        <f t="shared" si="221"/>
        <v>8</v>
      </c>
      <c r="J182">
        <f t="shared" si="222"/>
        <v>8</v>
      </c>
      <c r="K182">
        <f t="shared" si="223"/>
        <v>0</v>
      </c>
      <c r="L182">
        <f t="shared" si="224"/>
        <v>0</v>
      </c>
      <c r="M182">
        <f t="shared" si="225"/>
        <v>0</v>
      </c>
      <c r="N182">
        <f t="shared" si="226"/>
        <v>0</v>
      </c>
      <c r="O182">
        <f t="shared" si="227"/>
        <v>0</v>
      </c>
      <c r="P182">
        <f t="shared" si="228"/>
        <v>0</v>
      </c>
      <c r="Q182">
        <f t="shared" si="229"/>
        <v>0</v>
      </c>
      <c r="R182">
        <f t="shared" si="249"/>
        <v>0</v>
      </c>
      <c r="S182">
        <f t="shared" si="250"/>
        <v>0</v>
      </c>
      <c r="T182">
        <f t="shared" si="251"/>
        <v>0</v>
      </c>
      <c r="U182">
        <f t="shared" si="252"/>
        <v>0</v>
      </c>
      <c r="V182">
        <f t="shared" si="253"/>
        <v>0</v>
      </c>
      <c r="W182">
        <f t="shared" si="254"/>
        <v>0</v>
      </c>
      <c r="X182">
        <f t="shared" si="255"/>
        <v>0</v>
      </c>
      <c r="Y182">
        <f t="shared" si="256"/>
        <v>0</v>
      </c>
      <c r="Z182">
        <f t="shared" si="244"/>
        <v>0</v>
      </c>
      <c r="AA182">
        <f t="shared" si="245"/>
        <v>0</v>
      </c>
      <c r="AB182">
        <f t="shared" si="246"/>
        <v>0</v>
      </c>
      <c r="AC182">
        <f t="shared" si="247"/>
        <v>0</v>
      </c>
      <c r="AD182">
        <f t="shared" si="273"/>
        <v>0</v>
      </c>
      <c r="AE182">
        <f t="shared" si="274"/>
        <v>0</v>
      </c>
      <c r="AF182">
        <f t="shared" si="275"/>
        <v>0</v>
      </c>
      <c r="AG182">
        <f t="shared" si="276"/>
        <v>0</v>
      </c>
      <c r="AH182">
        <f t="shared" si="277"/>
        <v>0</v>
      </c>
      <c r="AI182">
        <f t="shared" si="278"/>
        <v>0</v>
      </c>
      <c r="AJ182">
        <f t="shared" si="272"/>
        <v>0</v>
      </c>
      <c r="AL182">
        <f t="shared" si="230"/>
        <v>0</v>
      </c>
      <c r="AM182">
        <f t="shared" si="231"/>
        <v>0</v>
      </c>
      <c r="AN182">
        <f t="shared" si="232"/>
        <v>0</v>
      </c>
      <c r="AO182">
        <f t="shared" si="233"/>
        <v>0</v>
      </c>
      <c r="AP182">
        <f t="shared" si="234"/>
        <v>0</v>
      </c>
      <c r="AQ182">
        <f t="shared" si="235"/>
        <v>0</v>
      </c>
      <c r="AR182">
        <f t="shared" si="236"/>
        <v>0</v>
      </c>
      <c r="AS182">
        <f t="shared" si="237"/>
        <v>0</v>
      </c>
      <c r="AT182">
        <f t="shared" si="238"/>
        <v>0</v>
      </c>
      <c r="AU182">
        <f t="shared" si="239"/>
        <v>0</v>
      </c>
      <c r="AV182">
        <f t="shared" si="240"/>
        <v>0</v>
      </c>
      <c r="AW182">
        <f t="shared" si="257"/>
        <v>0</v>
      </c>
      <c r="AX182">
        <f t="shared" si="258"/>
        <v>0</v>
      </c>
      <c r="AY182">
        <f t="shared" si="259"/>
        <v>0</v>
      </c>
      <c r="AZ182">
        <f t="shared" si="260"/>
        <v>0</v>
      </c>
      <c r="BA182">
        <f t="shared" si="261"/>
        <v>0</v>
      </c>
      <c r="BB182">
        <f t="shared" si="262"/>
        <v>0</v>
      </c>
      <c r="BC182">
        <f t="shared" si="263"/>
        <v>0</v>
      </c>
      <c r="BD182">
        <f t="shared" si="264"/>
        <v>0</v>
      </c>
      <c r="BE182">
        <f t="shared" si="265"/>
        <v>0</v>
      </c>
      <c r="BF182">
        <f t="shared" si="266"/>
        <v>0</v>
      </c>
      <c r="BG182">
        <f t="shared" si="267"/>
        <v>0</v>
      </c>
      <c r="BH182">
        <f t="shared" si="268"/>
        <v>0</v>
      </c>
      <c r="BI182">
        <f t="shared" si="269"/>
        <v>0</v>
      </c>
      <c r="BJ182">
        <f t="shared" si="270"/>
        <v>0</v>
      </c>
      <c r="BK182">
        <f t="shared" si="271"/>
        <v>0</v>
      </c>
      <c r="BL182">
        <f t="shared" si="248"/>
        <v>0</v>
      </c>
      <c r="BM182">
        <f t="shared" si="216"/>
        <v>0</v>
      </c>
      <c r="BN182">
        <f t="shared" si="217"/>
        <v>0</v>
      </c>
      <c r="BO182">
        <f t="shared" si="218"/>
        <v>0</v>
      </c>
      <c r="BP182" t="str">
        <f t="shared" si="241"/>
        <v/>
      </c>
      <c r="BQ182" t="str">
        <f t="shared" si="242"/>
        <v/>
      </c>
    </row>
    <row r="183" spans="1:69" x14ac:dyDescent="0.25">
      <c r="A183" t="str">
        <f t="shared" si="243"/>
        <v/>
      </c>
      <c r="B183" s="108"/>
      <c r="C183" s="108"/>
      <c r="D183" s="109"/>
      <c r="E183" s="109"/>
      <c r="G183">
        <f t="shared" si="219"/>
        <v>9</v>
      </c>
      <c r="H183">
        <f t="shared" si="220"/>
        <v>9</v>
      </c>
      <c r="I183">
        <f t="shared" si="221"/>
        <v>8</v>
      </c>
      <c r="J183">
        <f t="shared" si="222"/>
        <v>8</v>
      </c>
      <c r="K183">
        <f t="shared" si="223"/>
        <v>0</v>
      </c>
      <c r="L183">
        <f t="shared" si="224"/>
        <v>0</v>
      </c>
      <c r="M183">
        <f t="shared" si="225"/>
        <v>0</v>
      </c>
      <c r="N183">
        <f t="shared" si="226"/>
        <v>0</v>
      </c>
      <c r="O183">
        <f t="shared" si="227"/>
        <v>0</v>
      </c>
      <c r="P183">
        <f t="shared" si="228"/>
        <v>0</v>
      </c>
      <c r="Q183">
        <f t="shared" si="229"/>
        <v>0</v>
      </c>
      <c r="R183">
        <f t="shared" si="249"/>
        <v>0</v>
      </c>
      <c r="S183">
        <f t="shared" si="250"/>
        <v>0</v>
      </c>
      <c r="T183">
        <f t="shared" si="251"/>
        <v>0</v>
      </c>
      <c r="U183">
        <f t="shared" si="252"/>
        <v>0</v>
      </c>
      <c r="V183">
        <f t="shared" si="253"/>
        <v>0</v>
      </c>
      <c r="W183">
        <f t="shared" si="254"/>
        <v>0</v>
      </c>
      <c r="X183">
        <f t="shared" si="255"/>
        <v>0</v>
      </c>
      <c r="Y183">
        <f t="shared" si="256"/>
        <v>0</v>
      </c>
      <c r="Z183">
        <f t="shared" si="244"/>
        <v>0</v>
      </c>
      <c r="AA183">
        <f t="shared" si="245"/>
        <v>0</v>
      </c>
      <c r="AB183">
        <f t="shared" si="246"/>
        <v>0</v>
      </c>
      <c r="AC183">
        <f t="shared" si="247"/>
        <v>0</v>
      </c>
      <c r="AD183">
        <f t="shared" si="273"/>
        <v>0</v>
      </c>
      <c r="AE183">
        <f t="shared" si="274"/>
        <v>0</v>
      </c>
      <c r="AF183">
        <f t="shared" si="275"/>
        <v>0</v>
      </c>
      <c r="AG183">
        <f t="shared" si="276"/>
        <v>0</v>
      </c>
      <c r="AH183">
        <f t="shared" si="277"/>
        <v>0</v>
      </c>
      <c r="AI183">
        <f t="shared" si="278"/>
        <v>0</v>
      </c>
      <c r="AJ183">
        <f t="shared" si="272"/>
        <v>0</v>
      </c>
      <c r="AL183">
        <f t="shared" si="230"/>
        <v>0</v>
      </c>
      <c r="AM183">
        <f t="shared" si="231"/>
        <v>0</v>
      </c>
      <c r="AN183">
        <f t="shared" si="232"/>
        <v>0</v>
      </c>
      <c r="AO183">
        <f t="shared" si="233"/>
        <v>0</v>
      </c>
      <c r="AP183">
        <f t="shared" si="234"/>
        <v>0</v>
      </c>
      <c r="AQ183">
        <f t="shared" si="235"/>
        <v>0</v>
      </c>
      <c r="AR183">
        <f t="shared" si="236"/>
        <v>0</v>
      </c>
      <c r="AS183">
        <f t="shared" si="237"/>
        <v>0</v>
      </c>
      <c r="AT183">
        <f t="shared" si="238"/>
        <v>0</v>
      </c>
      <c r="AU183">
        <f t="shared" si="239"/>
        <v>0</v>
      </c>
      <c r="AV183">
        <f t="shared" si="240"/>
        <v>0</v>
      </c>
      <c r="AW183">
        <f t="shared" si="257"/>
        <v>0</v>
      </c>
      <c r="AX183">
        <f t="shared" si="258"/>
        <v>0</v>
      </c>
      <c r="AY183">
        <f t="shared" si="259"/>
        <v>0</v>
      </c>
      <c r="AZ183">
        <f t="shared" si="260"/>
        <v>0</v>
      </c>
      <c r="BA183">
        <f t="shared" si="261"/>
        <v>0</v>
      </c>
      <c r="BB183">
        <f t="shared" si="262"/>
        <v>0</v>
      </c>
      <c r="BC183">
        <f t="shared" si="263"/>
        <v>0</v>
      </c>
      <c r="BD183">
        <f t="shared" si="264"/>
        <v>0</v>
      </c>
      <c r="BE183">
        <f t="shared" si="265"/>
        <v>0</v>
      </c>
      <c r="BF183">
        <f t="shared" si="266"/>
        <v>0</v>
      </c>
      <c r="BG183">
        <f t="shared" si="267"/>
        <v>0</v>
      </c>
      <c r="BH183">
        <f t="shared" si="268"/>
        <v>0</v>
      </c>
      <c r="BI183">
        <f t="shared" si="269"/>
        <v>0</v>
      </c>
      <c r="BJ183">
        <f t="shared" si="270"/>
        <v>0</v>
      </c>
      <c r="BK183">
        <f t="shared" si="271"/>
        <v>0</v>
      </c>
      <c r="BL183">
        <f t="shared" si="248"/>
        <v>0</v>
      </c>
      <c r="BM183">
        <f t="shared" si="216"/>
        <v>0</v>
      </c>
      <c r="BN183">
        <f t="shared" si="217"/>
        <v>0</v>
      </c>
      <c r="BO183">
        <f t="shared" si="218"/>
        <v>0</v>
      </c>
      <c r="BP183" t="str">
        <f t="shared" si="241"/>
        <v/>
      </c>
      <c r="BQ183" t="str">
        <f t="shared" si="242"/>
        <v/>
      </c>
    </row>
    <row r="184" spans="1:69" x14ac:dyDescent="0.25">
      <c r="A184" t="str">
        <f t="shared" si="243"/>
        <v/>
      </c>
      <c r="B184" s="108"/>
      <c r="C184" s="108"/>
      <c r="D184" s="109"/>
      <c r="E184" s="109"/>
      <c r="G184">
        <f t="shared" si="219"/>
        <v>9</v>
      </c>
      <c r="H184">
        <f t="shared" si="220"/>
        <v>9</v>
      </c>
      <c r="I184">
        <f t="shared" si="221"/>
        <v>8</v>
      </c>
      <c r="J184">
        <f t="shared" si="222"/>
        <v>8</v>
      </c>
      <c r="K184">
        <f t="shared" si="223"/>
        <v>0</v>
      </c>
      <c r="L184">
        <f t="shared" si="224"/>
        <v>0</v>
      </c>
      <c r="M184">
        <f t="shared" si="225"/>
        <v>0</v>
      </c>
      <c r="N184">
        <f t="shared" si="226"/>
        <v>0</v>
      </c>
      <c r="O184">
        <f t="shared" si="227"/>
        <v>0</v>
      </c>
      <c r="P184">
        <f t="shared" si="228"/>
        <v>0</v>
      </c>
      <c r="Q184">
        <f t="shared" si="229"/>
        <v>0</v>
      </c>
      <c r="R184">
        <f t="shared" si="249"/>
        <v>0</v>
      </c>
      <c r="S184">
        <f t="shared" si="250"/>
        <v>0</v>
      </c>
      <c r="T184">
        <f t="shared" si="251"/>
        <v>0</v>
      </c>
      <c r="U184">
        <f t="shared" si="252"/>
        <v>0</v>
      </c>
      <c r="V184">
        <f t="shared" si="253"/>
        <v>0</v>
      </c>
      <c r="W184">
        <f t="shared" si="254"/>
        <v>0</v>
      </c>
      <c r="X184">
        <f t="shared" si="255"/>
        <v>0</v>
      </c>
      <c r="Y184">
        <f t="shared" si="256"/>
        <v>0</v>
      </c>
      <c r="Z184">
        <f t="shared" si="244"/>
        <v>0</v>
      </c>
      <c r="AA184">
        <f t="shared" si="245"/>
        <v>0</v>
      </c>
      <c r="AB184">
        <f t="shared" si="246"/>
        <v>0</v>
      </c>
      <c r="AC184">
        <f t="shared" si="247"/>
        <v>0</v>
      </c>
      <c r="AD184">
        <f t="shared" si="273"/>
        <v>0</v>
      </c>
      <c r="AE184">
        <f t="shared" si="274"/>
        <v>0</v>
      </c>
      <c r="AF184">
        <f t="shared" si="275"/>
        <v>0</v>
      </c>
      <c r="AG184">
        <f t="shared" si="276"/>
        <v>0</v>
      </c>
      <c r="AH184">
        <f t="shared" si="277"/>
        <v>0</v>
      </c>
      <c r="AI184">
        <f t="shared" si="278"/>
        <v>0</v>
      </c>
      <c r="AJ184">
        <f t="shared" si="272"/>
        <v>0</v>
      </c>
      <c r="AL184">
        <f t="shared" si="230"/>
        <v>0</v>
      </c>
      <c r="AM184">
        <f t="shared" si="231"/>
        <v>0</v>
      </c>
      <c r="AN184">
        <f t="shared" si="232"/>
        <v>0</v>
      </c>
      <c r="AO184">
        <f t="shared" si="233"/>
        <v>0</v>
      </c>
      <c r="AP184">
        <f t="shared" si="234"/>
        <v>0</v>
      </c>
      <c r="AQ184">
        <f t="shared" si="235"/>
        <v>0</v>
      </c>
      <c r="AR184">
        <f t="shared" si="236"/>
        <v>0</v>
      </c>
      <c r="AS184">
        <f t="shared" si="237"/>
        <v>0</v>
      </c>
      <c r="AT184">
        <f t="shared" si="238"/>
        <v>0</v>
      </c>
      <c r="AU184">
        <f t="shared" si="239"/>
        <v>0</v>
      </c>
      <c r="AV184">
        <f t="shared" si="240"/>
        <v>0</v>
      </c>
      <c r="AW184">
        <f t="shared" si="257"/>
        <v>0</v>
      </c>
      <c r="AX184">
        <f t="shared" si="258"/>
        <v>0</v>
      </c>
      <c r="AY184">
        <f t="shared" si="259"/>
        <v>0</v>
      </c>
      <c r="AZ184">
        <f t="shared" si="260"/>
        <v>0</v>
      </c>
      <c r="BA184">
        <f t="shared" si="261"/>
        <v>0</v>
      </c>
      <c r="BB184">
        <f t="shared" si="262"/>
        <v>0</v>
      </c>
      <c r="BC184">
        <f t="shared" si="263"/>
        <v>0</v>
      </c>
      <c r="BD184">
        <f t="shared" si="264"/>
        <v>0</v>
      </c>
      <c r="BE184">
        <f t="shared" si="265"/>
        <v>0</v>
      </c>
      <c r="BF184">
        <f t="shared" si="266"/>
        <v>0</v>
      </c>
      <c r="BG184">
        <f t="shared" si="267"/>
        <v>0</v>
      </c>
      <c r="BH184">
        <f t="shared" si="268"/>
        <v>0</v>
      </c>
      <c r="BI184">
        <f t="shared" si="269"/>
        <v>0</v>
      </c>
      <c r="BJ184">
        <f t="shared" si="270"/>
        <v>0</v>
      </c>
      <c r="BK184">
        <f t="shared" si="271"/>
        <v>0</v>
      </c>
      <c r="BL184">
        <f t="shared" si="248"/>
        <v>0</v>
      </c>
      <c r="BM184">
        <f t="shared" si="216"/>
        <v>0</v>
      </c>
      <c r="BN184">
        <f t="shared" si="217"/>
        <v>0</v>
      </c>
      <c r="BO184">
        <f t="shared" si="218"/>
        <v>0</v>
      </c>
      <c r="BP184" t="str">
        <f t="shared" si="241"/>
        <v/>
      </c>
      <c r="BQ184" t="str">
        <f t="shared" si="242"/>
        <v/>
      </c>
    </row>
    <row r="185" spans="1:69" x14ac:dyDescent="0.25">
      <c r="A185" t="str">
        <f t="shared" si="243"/>
        <v/>
      </c>
      <c r="B185" s="108"/>
      <c r="C185" s="108"/>
      <c r="D185" s="109"/>
      <c r="E185" s="109"/>
      <c r="G185">
        <f t="shared" si="219"/>
        <v>9</v>
      </c>
      <c r="H185">
        <f t="shared" si="220"/>
        <v>9</v>
      </c>
      <c r="I185">
        <f t="shared" si="221"/>
        <v>8</v>
      </c>
      <c r="J185">
        <f t="shared" si="222"/>
        <v>8</v>
      </c>
      <c r="K185">
        <f t="shared" si="223"/>
        <v>0</v>
      </c>
      <c r="L185">
        <f t="shared" si="224"/>
        <v>0</v>
      </c>
      <c r="M185">
        <f t="shared" si="225"/>
        <v>0</v>
      </c>
      <c r="N185">
        <f t="shared" si="226"/>
        <v>0</v>
      </c>
      <c r="O185">
        <f t="shared" si="227"/>
        <v>0</v>
      </c>
      <c r="P185">
        <f t="shared" si="228"/>
        <v>0</v>
      </c>
      <c r="Q185">
        <f t="shared" si="229"/>
        <v>0</v>
      </c>
      <c r="R185">
        <f t="shared" si="249"/>
        <v>0</v>
      </c>
      <c r="S185">
        <f t="shared" si="250"/>
        <v>0</v>
      </c>
      <c r="T185">
        <f t="shared" si="251"/>
        <v>0</v>
      </c>
      <c r="U185">
        <f t="shared" si="252"/>
        <v>0</v>
      </c>
      <c r="V185">
        <f t="shared" si="253"/>
        <v>0</v>
      </c>
      <c r="W185">
        <f t="shared" si="254"/>
        <v>0</v>
      </c>
      <c r="X185">
        <f t="shared" si="255"/>
        <v>0</v>
      </c>
      <c r="Y185">
        <f t="shared" si="256"/>
        <v>0</v>
      </c>
      <c r="Z185">
        <f t="shared" si="244"/>
        <v>0</v>
      </c>
      <c r="AA185">
        <f t="shared" si="245"/>
        <v>0</v>
      </c>
      <c r="AB185">
        <f t="shared" si="246"/>
        <v>0</v>
      </c>
      <c r="AC185">
        <f t="shared" si="247"/>
        <v>0</v>
      </c>
      <c r="AD185">
        <f t="shared" si="273"/>
        <v>0</v>
      </c>
      <c r="AE185">
        <f t="shared" si="274"/>
        <v>0</v>
      </c>
      <c r="AF185">
        <f t="shared" si="275"/>
        <v>0</v>
      </c>
      <c r="AG185">
        <f t="shared" si="276"/>
        <v>0</v>
      </c>
      <c r="AH185">
        <f t="shared" si="277"/>
        <v>0</v>
      </c>
      <c r="AI185">
        <f t="shared" si="278"/>
        <v>0</v>
      </c>
      <c r="AJ185">
        <f t="shared" si="272"/>
        <v>0</v>
      </c>
      <c r="AL185">
        <f t="shared" si="230"/>
        <v>0</v>
      </c>
      <c r="AM185">
        <f t="shared" si="231"/>
        <v>0</v>
      </c>
      <c r="AN185">
        <f t="shared" si="232"/>
        <v>0</v>
      </c>
      <c r="AO185">
        <f t="shared" si="233"/>
        <v>0</v>
      </c>
      <c r="AP185">
        <f t="shared" si="234"/>
        <v>0</v>
      </c>
      <c r="AQ185">
        <f t="shared" si="235"/>
        <v>0</v>
      </c>
      <c r="AR185">
        <f t="shared" si="236"/>
        <v>0</v>
      </c>
      <c r="AS185">
        <f t="shared" si="237"/>
        <v>0</v>
      </c>
      <c r="AT185">
        <f t="shared" si="238"/>
        <v>0</v>
      </c>
      <c r="AU185">
        <f t="shared" si="239"/>
        <v>0</v>
      </c>
      <c r="AV185">
        <f t="shared" si="240"/>
        <v>0</v>
      </c>
      <c r="AW185">
        <f t="shared" si="257"/>
        <v>0</v>
      </c>
      <c r="AX185">
        <f t="shared" si="258"/>
        <v>0</v>
      </c>
      <c r="AY185">
        <f t="shared" si="259"/>
        <v>0</v>
      </c>
      <c r="AZ185">
        <f t="shared" si="260"/>
        <v>0</v>
      </c>
      <c r="BA185">
        <f t="shared" si="261"/>
        <v>0</v>
      </c>
      <c r="BB185">
        <f t="shared" si="262"/>
        <v>0</v>
      </c>
      <c r="BC185">
        <f t="shared" si="263"/>
        <v>0</v>
      </c>
      <c r="BD185">
        <f t="shared" si="264"/>
        <v>0</v>
      </c>
      <c r="BE185">
        <f t="shared" si="265"/>
        <v>0</v>
      </c>
      <c r="BF185">
        <f t="shared" si="266"/>
        <v>0</v>
      </c>
      <c r="BG185">
        <f t="shared" si="267"/>
        <v>0</v>
      </c>
      <c r="BH185">
        <f t="shared" si="268"/>
        <v>0</v>
      </c>
      <c r="BI185">
        <f t="shared" si="269"/>
        <v>0</v>
      </c>
      <c r="BJ185">
        <f t="shared" si="270"/>
        <v>0</v>
      </c>
      <c r="BK185">
        <f t="shared" si="271"/>
        <v>0</v>
      </c>
      <c r="BL185">
        <f t="shared" si="248"/>
        <v>0</v>
      </c>
      <c r="BM185">
        <f t="shared" si="216"/>
        <v>0</v>
      </c>
      <c r="BN185">
        <f t="shared" si="217"/>
        <v>0</v>
      </c>
      <c r="BO185">
        <f t="shared" si="218"/>
        <v>0</v>
      </c>
      <c r="BP185" t="str">
        <f t="shared" ref="BP185:BP204" si="279">IF(B185=0,"",B185)</f>
        <v/>
      </c>
      <c r="BQ185" t="str">
        <f t="shared" ref="BQ185:BQ204" si="280">IF(C185=0,"",C185)</f>
        <v/>
      </c>
    </row>
    <row r="186" spans="1:69" x14ac:dyDescent="0.25">
      <c r="A186" t="str">
        <f t="shared" si="243"/>
        <v/>
      </c>
      <c r="B186" s="108"/>
      <c r="C186" s="108"/>
      <c r="D186" s="109"/>
      <c r="E186" s="109"/>
      <c r="G186">
        <f t="shared" si="219"/>
        <v>9</v>
      </c>
      <c r="H186">
        <f t="shared" si="220"/>
        <v>9</v>
      </c>
      <c r="I186">
        <f t="shared" si="221"/>
        <v>8</v>
      </c>
      <c r="J186">
        <f t="shared" si="222"/>
        <v>8</v>
      </c>
      <c r="K186">
        <f t="shared" si="223"/>
        <v>0</v>
      </c>
      <c r="L186">
        <f t="shared" si="224"/>
        <v>0</v>
      </c>
      <c r="M186">
        <f t="shared" si="225"/>
        <v>0</v>
      </c>
      <c r="N186">
        <f t="shared" si="226"/>
        <v>0</v>
      </c>
      <c r="O186">
        <f t="shared" si="227"/>
        <v>0</v>
      </c>
      <c r="P186">
        <f t="shared" si="228"/>
        <v>0</v>
      </c>
      <c r="Q186">
        <f t="shared" si="229"/>
        <v>0</v>
      </c>
      <c r="R186">
        <f t="shared" si="249"/>
        <v>0</v>
      </c>
      <c r="S186">
        <f t="shared" si="250"/>
        <v>0</v>
      </c>
      <c r="T186">
        <f t="shared" si="251"/>
        <v>0</v>
      </c>
      <c r="U186">
        <f t="shared" si="252"/>
        <v>0</v>
      </c>
      <c r="V186">
        <f t="shared" si="253"/>
        <v>0</v>
      </c>
      <c r="W186">
        <f t="shared" si="254"/>
        <v>0</v>
      </c>
      <c r="X186">
        <f t="shared" si="255"/>
        <v>0</v>
      </c>
      <c r="Y186">
        <f t="shared" si="256"/>
        <v>0</v>
      </c>
      <c r="Z186">
        <f t="shared" si="244"/>
        <v>0</v>
      </c>
      <c r="AA186">
        <f t="shared" si="245"/>
        <v>0</v>
      </c>
      <c r="AB186">
        <f t="shared" si="246"/>
        <v>0</v>
      </c>
      <c r="AC186">
        <f t="shared" si="247"/>
        <v>0</v>
      </c>
      <c r="AD186">
        <f t="shared" si="273"/>
        <v>0</v>
      </c>
      <c r="AE186">
        <f t="shared" si="274"/>
        <v>0</v>
      </c>
      <c r="AF186">
        <f t="shared" si="275"/>
        <v>0</v>
      </c>
      <c r="AG186">
        <f t="shared" si="276"/>
        <v>0</v>
      </c>
      <c r="AH186">
        <f t="shared" si="277"/>
        <v>0</v>
      </c>
      <c r="AI186">
        <f t="shared" si="278"/>
        <v>0</v>
      </c>
      <c r="AJ186">
        <f t="shared" si="272"/>
        <v>0</v>
      </c>
      <c r="AL186">
        <f t="shared" si="230"/>
        <v>0</v>
      </c>
      <c r="AM186">
        <f t="shared" si="231"/>
        <v>0</v>
      </c>
      <c r="AN186">
        <f t="shared" si="232"/>
        <v>0</v>
      </c>
      <c r="AO186">
        <f t="shared" si="233"/>
        <v>0</v>
      </c>
      <c r="AP186">
        <f t="shared" si="234"/>
        <v>0</v>
      </c>
      <c r="AQ186">
        <f t="shared" si="235"/>
        <v>0</v>
      </c>
      <c r="AR186">
        <f t="shared" si="236"/>
        <v>0</v>
      </c>
      <c r="AS186">
        <f t="shared" si="237"/>
        <v>0</v>
      </c>
      <c r="AT186">
        <f t="shared" si="238"/>
        <v>0</v>
      </c>
      <c r="AU186">
        <f t="shared" si="239"/>
        <v>0</v>
      </c>
      <c r="AV186">
        <f t="shared" si="240"/>
        <v>0</v>
      </c>
      <c r="AW186">
        <f t="shared" si="257"/>
        <v>0</v>
      </c>
      <c r="AX186">
        <f t="shared" si="258"/>
        <v>0</v>
      </c>
      <c r="AY186">
        <f t="shared" si="259"/>
        <v>0</v>
      </c>
      <c r="AZ186">
        <f t="shared" si="260"/>
        <v>0</v>
      </c>
      <c r="BA186">
        <f t="shared" si="261"/>
        <v>0</v>
      </c>
      <c r="BB186">
        <f t="shared" si="262"/>
        <v>0</v>
      </c>
      <c r="BC186">
        <f t="shared" si="263"/>
        <v>0</v>
      </c>
      <c r="BD186">
        <f t="shared" si="264"/>
        <v>0</v>
      </c>
      <c r="BE186">
        <f t="shared" si="265"/>
        <v>0</v>
      </c>
      <c r="BF186">
        <f t="shared" si="266"/>
        <v>0</v>
      </c>
      <c r="BG186">
        <f t="shared" si="267"/>
        <v>0</v>
      </c>
      <c r="BH186">
        <f t="shared" si="268"/>
        <v>0</v>
      </c>
      <c r="BI186">
        <f t="shared" si="269"/>
        <v>0</v>
      </c>
      <c r="BJ186">
        <f t="shared" si="270"/>
        <v>0</v>
      </c>
      <c r="BK186">
        <f t="shared" si="271"/>
        <v>0</v>
      </c>
      <c r="BL186">
        <f t="shared" si="248"/>
        <v>0</v>
      </c>
      <c r="BM186">
        <f t="shared" si="216"/>
        <v>0</v>
      </c>
      <c r="BN186">
        <f t="shared" si="217"/>
        <v>0</v>
      </c>
      <c r="BO186">
        <f t="shared" si="218"/>
        <v>0</v>
      </c>
      <c r="BP186" t="str">
        <f t="shared" si="279"/>
        <v/>
      </c>
      <c r="BQ186" t="str">
        <f t="shared" si="280"/>
        <v/>
      </c>
    </row>
    <row r="187" spans="1:69" x14ac:dyDescent="0.25">
      <c r="A187" t="str">
        <f t="shared" si="243"/>
        <v/>
      </c>
      <c r="B187" s="108"/>
      <c r="C187" s="108"/>
      <c r="D187" s="109"/>
      <c r="E187" s="109"/>
      <c r="G187">
        <f t="shared" si="219"/>
        <v>9</v>
      </c>
      <c r="H187">
        <f t="shared" si="220"/>
        <v>9</v>
      </c>
      <c r="I187">
        <f t="shared" si="221"/>
        <v>8</v>
      </c>
      <c r="J187">
        <f t="shared" si="222"/>
        <v>8</v>
      </c>
      <c r="K187">
        <f t="shared" si="223"/>
        <v>0</v>
      </c>
      <c r="L187">
        <f t="shared" si="224"/>
        <v>0</v>
      </c>
      <c r="M187">
        <f t="shared" si="225"/>
        <v>0</v>
      </c>
      <c r="N187">
        <f t="shared" si="226"/>
        <v>0</v>
      </c>
      <c r="O187">
        <f t="shared" si="227"/>
        <v>0</v>
      </c>
      <c r="P187">
        <f t="shared" si="228"/>
        <v>0</v>
      </c>
      <c r="Q187">
        <f t="shared" si="229"/>
        <v>0</v>
      </c>
      <c r="R187">
        <f t="shared" si="249"/>
        <v>0</v>
      </c>
      <c r="S187">
        <f t="shared" si="250"/>
        <v>0</v>
      </c>
      <c r="T187">
        <f t="shared" si="251"/>
        <v>0</v>
      </c>
      <c r="U187">
        <f t="shared" si="252"/>
        <v>0</v>
      </c>
      <c r="V187">
        <f t="shared" si="253"/>
        <v>0</v>
      </c>
      <c r="W187">
        <f t="shared" si="254"/>
        <v>0</v>
      </c>
      <c r="X187">
        <f t="shared" si="255"/>
        <v>0</v>
      </c>
      <c r="Y187">
        <f t="shared" si="256"/>
        <v>0</v>
      </c>
      <c r="Z187">
        <f t="shared" si="244"/>
        <v>0</v>
      </c>
      <c r="AA187">
        <f t="shared" si="245"/>
        <v>0</v>
      </c>
      <c r="AB187">
        <f t="shared" si="246"/>
        <v>0</v>
      </c>
      <c r="AC187">
        <f t="shared" si="247"/>
        <v>0</v>
      </c>
      <c r="AD187">
        <f t="shared" si="273"/>
        <v>0</v>
      </c>
      <c r="AE187">
        <f t="shared" si="274"/>
        <v>0</v>
      </c>
      <c r="AF187">
        <f t="shared" si="275"/>
        <v>0</v>
      </c>
      <c r="AG187">
        <f t="shared" si="276"/>
        <v>0</v>
      </c>
      <c r="AH187">
        <f t="shared" si="277"/>
        <v>0</v>
      </c>
      <c r="AI187">
        <f t="shared" si="278"/>
        <v>0</v>
      </c>
      <c r="AJ187">
        <f t="shared" si="272"/>
        <v>0</v>
      </c>
      <c r="AL187">
        <f t="shared" si="230"/>
        <v>0</v>
      </c>
      <c r="AM187">
        <f t="shared" si="231"/>
        <v>0</v>
      </c>
      <c r="AN187">
        <f t="shared" si="232"/>
        <v>0</v>
      </c>
      <c r="AO187">
        <f t="shared" si="233"/>
        <v>0</v>
      </c>
      <c r="AP187">
        <f t="shared" si="234"/>
        <v>0</v>
      </c>
      <c r="AQ187">
        <f t="shared" si="235"/>
        <v>0</v>
      </c>
      <c r="AR187">
        <f t="shared" si="236"/>
        <v>0</v>
      </c>
      <c r="AS187">
        <f t="shared" si="237"/>
        <v>0</v>
      </c>
      <c r="AT187">
        <f t="shared" si="238"/>
        <v>0</v>
      </c>
      <c r="AU187">
        <f t="shared" si="239"/>
        <v>0</v>
      </c>
      <c r="AV187">
        <f t="shared" si="240"/>
        <v>0</v>
      </c>
      <c r="AW187">
        <f t="shared" si="257"/>
        <v>0</v>
      </c>
      <c r="AX187">
        <f t="shared" si="258"/>
        <v>0</v>
      </c>
      <c r="AY187">
        <f t="shared" si="259"/>
        <v>0</v>
      </c>
      <c r="AZ187">
        <f t="shared" si="260"/>
        <v>0</v>
      </c>
      <c r="BA187">
        <f t="shared" si="261"/>
        <v>0</v>
      </c>
      <c r="BB187">
        <f t="shared" si="262"/>
        <v>0</v>
      </c>
      <c r="BC187">
        <f t="shared" si="263"/>
        <v>0</v>
      </c>
      <c r="BD187">
        <f t="shared" si="264"/>
        <v>0</v>
      </c>
      <c r="BE187">
        <f t="shared" si="265"/>
        <v>0</v>
      </c>
      <c r="BF187">
        <f t="shared" si="266"/>
        <v>0</v>
      </c>
      <c r="BG187">
        <f t="shared" si="267"/>
        <v>0</v>
      </c>
      <c r="BH187">
        <f t="shared" si="268"/>
        <v>0</v>
      </c>
      <c r="BI187">
        <f t="shared" si="269"/>
        <v>0</v>
      </c>
      <c r="BJ187">
        <f t="shared" si="270"/>
        <v>0</v>
      </c>
      <c r="BK187">
        <f t="shared" si="271"/>
        <v>0</v>
      </c>
      <c r="BL187">
        <f t="shared" si="248"/>
        <v>0</v>
      </c>
      <c r="BM187">
        <f t="shared" si="216"/>
        <v>0</v>
      </c>
      <c r="BN187">
        <f t="shared" si="217"/>
        <v>0</v>
      </c>
      <c r="BO187">
        <f t="shared" si="218"/>
        <v>0</v>
      </c>
      <c r="BP187" t="str">
        <f t="shared" si="279"/>
        <v/>
      </c>
      <c r="BQ187" t="str">
        <f t="shared" si="280"/>
        <v/>
      </c>
    </row>
    <row r="188" spans="1:69" x14ac:dyDescent="0.25">
      <c r="A188" t="str">
        <f t="shared" si="243"/>
        <v/>
      </c>
      <c r="B188" s="108"/>
      <c r="C188" s="108"/>
      <c r="D188" s="109"/>
      <c r="E188" s="109"/>
      <c r="G188">
        <f t="shared" si="219"/>
        <v>9</v>
      </c>
      <c r="H188">
        <f t="shared" si="220"/>
        <v>9</v>
      </c>
      <c r="I188">
        <f t="shared" si="221"/>
        <v>8</v>
      </c>
      <c r="J188">
        <f t="shared" si="222"/>
        <v>8</v>
      </c>
      <c r="K188">
        <f t="shared" si="223"/>
        <v>0</v>
      </c>
      <c r="L188">
        <f t="shared" si="224"/>
        <v>0</v>
      </c>
      <c r="M188">
        <f t="shared" si="225"/>
        <v>0</v>
      </c>
      <c r="N188">
        <f t="shared" si="226"/>
        <v>0</v>
      </c>
      <c r="O188">
        <f t="shared" si="227"/>
        <v>0</v>
      </c>
      <c r="P188">
        <f t="shared" si="228"/>
        <v>0</v>
      </c>
      <c r="Q188">
        <f t="shared" si="229"/>
        <v>0</v>
      </c>
      <c r="R188">
        <f t="shared" si="249"/>
        <v>0</v>
      </c>
      <c r="S188">
        <f t="shared" si="250"/>
        <v>0</v>
      </c>
      <c r="T188">
        <f t="shared" si="251"/>
        <v>0</v>
      </c>
      <c r="U188">
        <f t="shared" si="252"/>
        <v>0</v>
      </c>
      <c r="V188">
        <f t="shared" si="253"/>
        <v>0</v>
      </c>
      <c r="W188">
        <f t="shared" si="254"/>
        <v>0</v>
      </c>
      <c r="X188">
        <f t="shared" si="255"/>
        <v>0</v>
      </c>
      <c r="Y188">
        <f t="shared" si="256"/>
        <v>0</v>
      </c>
      <c r="Z188">
        <f t="shared" si="244"/>
        <v>0</v>
      </c>
      <c r="AA188">
        <f t="shared" si="245"/>
        <v>0</v>
      </c>
      <c r="AB188">
        <f t="shared" si="246"/>
        <v>0</v>
      </c>
      <c r="AC188">
        <f t="shared" si="247"/>
        <v>0</v>
      </c>
      <c r="AD188">
        <f t="shared" si="273"/>
        <v>0</v>
      </c>
      <c r="AE188">
        <f t="shared" si="274"/>
        <v>0</v>
      </c>
      <c r="AF188">
        <f t="shared" si="275"/>
        <v>0</v>
      </c>
      <c r="AG188">
        <f t="shared" si="276"/>
        <v>0</v>
      </c>
      <c r="AH188">
        <f t="shared" si="277"/>
        <v>0</v>
      </c>
      <c r="AI188">
        <f t="shared" si="278"/>
        <v>0</v>
      </c>
      <c r="AJ188">
        <f t="shared" si="272"/>
        <v>0</v>
      </c>
      <c r="AL188">
        <f t="shared" si="230"/>
        <v>0</v>
      </c>
      <c r="AM188">
        <f t="shared" si="231"/>
        <v>0</v>
      </c>
      <c r="AN188">
        <f t="shared" si="232"/>
        <v>0</v>
      </c>
      <c r="AO188">
        <f t="shared" si="233"/>
        <v>0</v>
      </c>
      <c r="AP188">
        <f t="shared" si="234"/>
        <v>0</v>
      </c>
      <c r="AQ188">
        <f t="shared" si="235"/>
        <v>0</v>
      </c>
      <c r="AR188">
        <f t="shared" si="236"/>
        <v>0</v>
      </c>
      <c r="AS188">
        <f t="shared" si="237"/>
        <v>0</v>
      </c>
      <c r="AT188">
        <f t="shared" si="238"/>
        <v>0</v>
      </c>
      <c r="AU188">
        <f t="shared" si="239"/>
        <v>0</v>
      </c>
      <c r="AV188">
        <f t="shared" si="240"/>
        <v>0</v>
      </c>
      <c r="AW188">
        <f t="shared" si="257"/>
        <v>0</v>
      </c>
      <c r="AX188">
        <f t="shared" si="258"/>
        <v>0</v>
      </c>
      <c r="AY188">
        <f t="shared" si="259"/>
        <v>0</v>
      </c>
      <c r="AZ188">
        <f t="shared" si="260"/>
        <v>0</v>
      </c>
      <c r="BA188">
        <f t="shared" si="261"/>
        <v>0</v>
      </c>
      <c r="BB188">
        <f t="shared" si="262"/>
        <v>0</v>
      </c>
      <c r="BC188">
        <f t="shared" si="263"/>
        <v>0</v>
      </c>
      <c r="BD188">
        <f t="shared" si="264"/>
        <v>0</v>
      </c>
      <c r="BE188">
        <f t="shared" si="265"/>
        <v>0</v>
      </c>
      <c r="BF188">
        <f t="shared" si="266"/>
        <v>0</v>
      </c>
      <c r="BG188">
        <f t="shared" si="267"/>
        <v>0</v>
      </c>
      <c r="BH188">
        <f t="shared" si="268"/>
        <v>0</v>
      </c>
      <c r="BI188">
        <f t="shared" si="269"/>
        <v>0</v>
      </c>
      <c r="BJ188">
        <f t="shared" si="270"/>
        <v>0</v>
      </c>
      <c r="BK188">
        <f t="shared" si="271"/>
        <v>0</v>
      </c>
      <c r="BL188">
        <f t="shared" si="248"/>
        <v>0</v>
      </c>
      <c r="BM188">
        <f t="shared" si="216"/>
        <v>0</v>
      </c>
      <c r="BN188">
        <f t="shared" si="217"/>
        <v>0</v>
      </c>
      <c r="BO188">
        <f t="shared" si="218"/>
        <v>0</v>
      </c>
      <c r="BP188" t="str">
        <f t="shared" si="279"/>
        <v/>
      </c>
      <c r="BQ188" t="str">
        <f t="shared" si="280"/>
        <v/>
      </c>
    </row>
    <row r="189" spans="1:69" x14ac:dyDescent="0.25">
      <c r="A189" t="str">
        <f t="shared" si="243"/>
        <v/>
      </c>
      <c r="B189" s="108"/>
      <c r="C189" s="108"/>
      <c r="D189" s="109"/>
      <c r="E189" s="109"/>
      <c r="G189">
        <f t="shared" si="219"/>
        <v>9</v>
      </c>
      <c r="H189">
        <f t="shared" si="220"/>
        <v>9</v>
      </c>
      <c r="I189">
        <f t="shared" si="221"/>
        <v>8</v>
      </c>
      <c r="J189">
        <f t="shared" si="222"/>
        <v>8</v>
      </c>
      <c r="K189">
        <f t="shared" si="223"/>
        <v>0</v>
      </c>
      <c r="L189">
        <f t="shared" si="224"/>
        <v>0</v>
      </c>
      <c r="M189">
        <f t="shared" si="225"/>
        <v>0</v>
      </c>
      <c r="N189">
        <f t="shared" si="226"/>
        <v>0</v>
      </c>
      <c r="O189">
        <f t="shared" si="227"/>
        <v>0</v>
      </c>
      <c r="P189">
        <f t="shared" si="228"/>
        <v>0</v>
      </c>
      <c r="Q189">
        <f t="shared" si="229"/>
        <v>0</v>
      </c>
      <c r="R189">
        <f t="shared" si="249"/>
        <v>0</v>
      </c>
      <c r="S189">
        <f t="shared" si="250"/>
        <v>0</v>
      </c>
      <c r="T189">
        <f t="shared" si="251"/>
        <v>0</v>
      </c>
      <c r="U189">
        <f t="shared" si="252"/>
        <v>0</v>
      </c>
      <c r="V189">
        <f t="shared" si="253"/>
        <v>0</v>
      </c>
      <c r="W189">
        <f t="shared" si="254"/>
        <v>0</v>
      </c>
      <c r="X189">
        <f t="shared" si="255"/>
        <v>0</v>
      </c>
      <c r="Y189">
        <f t="shared" si="256"/>
        <v>0</v>
      </c>
      <c r="Z189">
        <f t="shared" si="244"/>
        <v>0</v>
      </c>
      <c r="AA189">
        <f t="shared" si="245"/>
        <v>0</v>
      </c>
      <c r="AB189">
        <f t="shared" si="246"/>
        <v>0</v>
      </c>
      <c r="AC189">
        <f t="shared" si="247"/>
        <v>0</v>
      </c>
      <c r="AD189">
        <f t="shared" si="273"/>
        <v>0</v>
      </c>
      <c r="AE189">
        <f t="shared" si="274"/>
        <v>0</v>
      </c>
      <c r="AF189">
        <f t="shared" si="275"/>
        <v>0</v>
      </c>
      <c r="AG189">
        <f t="shared" si="276"/>
        <v>0</v>
      </c>
      <c r="AH189">
        <f t="shared" si="277"/>
        <v>0</v>
      </c>
      <c r="AI189">
        <f t="shared" si="278"/>
        <v>0</v>
      </c>
      <c r="AJ189">
        <f t="shared" si="272"/>
        <v>0</v>
      </c>
      <c r="AL189">
        <f t="shared" si="230"/>
        <v>0</v>
      </c>
      <c r="AM189">
        <f t="shared" si="231"/>
        <v>0</v>
      </c>
      <c r="AN189">
        <f t="shared" si="232"/>
        <v>0</v>
      </c>
      <c r="AO189">
        <f t="shared" si="233"/>
        <v>0</v>
      </c>
      <c r="AP189">
        <f t="shared" si="234"/>
        <v>0</v>
      </c>
      <c r="AQ189">
        <f t="shared" si="235"/>
        <v>0</v>
      </c>
      <c r="AR189">
        <f t="shared" si="236"/>
        <v>0</v>
      </c>
      <c r="AS189">
        <f t="shared" si="237"/>
        <v>0</v>
      </c>
      <c r="AT189">
        <f t="shared" si="238"/>
        <v>0</v>
      </c>
      <c r="AU189">
        <f t="shared" si="239"/>
        <v>0</v>
      </c>
      <c r="AV189">
        <f t="shared" si="240"/>
        <v>0</v>
      </c>
      <c r="AW189">
        <f t="shared" si="257"/>
        <v>0</v>
      </c>
      <c r="AX189">
        <f t="shared" si="258"/>
        <v>0</v>
      </c>
      <c r="AY189">
        <f t="shared" si="259"/>
        <v>0</v>
      </c>
      <c r="AZ189">
        <f t="shared" si="260"/>
        <v>0</v>
      </c>
      <c r="BA189">
        <f t="shared" si="261"/>
        <v>0</v>
      </c>
      <c r="BB189">
        <f t="shared" si="262"/>
        <v>0</v>
      </c>
      <c r="BC189">
        <f t="shared" si="263"/>
        <v>0</v>
      </c>
      <c r="BD189">
        <f t="shared" si="264"/>
        <v>0</v>
      </c>
      <c r="BE189">
        <f t="shared" si="265"/>
        <v>0</v>
      </c>
      <c r="BF189">
        <f t="shared" si="266"/>
        <v>0</v>
      </c>
      <c r="BG189">
        <f t="shared" si="267"/>
        <v>0</v>
      </c>
      <c r="BH189">
        <f t="shared" si="268"/>
        <v>0</v>
      </c>
      <c r="BI189">
        <f t="shared" si="269"/>
        <v>0</v>
      </c>
      <c r="BJ189">
        <f t="shared" si="270"/>
        <v>0</v>
      </c>
      <c r="BK189">
        <f t="shared" si="271"/>
        <v>0</v>
      </c>
      <c r="BL189">
        <f t="shared" si="248"/>
        <v>0</v>
      </c>
      <c r="BM189">
        <f t="shared" si="216"/>
        <v>0</v>
      </c>
      <c r="BN189">
        <f t="shared" si="217"/>
        <v>0</v>
      </c>
      <c r="BO189">
        <f t="shared" si="218"/>
        <v>0</v>
      </c>
      <c r="BP189" t="str">
        <f t="shared" si="279"/>
        <v/>
      </c>
      <c r="BQ189" t="str">
        <f t="shared" si="280"/>
        <v/>
      </c>
    </row>
    <row r="190" spans="1:69" x14ac:dyDescent="0.25">
      <c r="A190" t="str">
        <f t="shared" si="243"/>
        <v/>
      </c>
      <c r="B190" s="108"/>
      <c r="C190" s="108"/>
      <c r="D190" s="109"/>
      <c r="E190" s="109"/>
      <c r="G190">
        <f t="shared" si="219"/>
        <v>9</v>
      </c>
      <c r="H190">
        <f t="shared" si="220"/>
        <v>9</v>
      </c>
      <c r="I190">
        <f t="shared" si="221"/>
        <v>8</v>
      </c>
      <c r="J190">
        <f t="shared" si="222"/>
        <v>8</v>
      </c>
      <c r="K190">
        <f t="shared" si="223"/>
        <v>0</v>
      </c>
      <c r="L190">
        <f t="shared" si="224"/>
        <v>0</v>
      </c>
      <c r="M190">
        <f t="shared" si="225"/>
        <v>0</v>
      </c>
      <c r="N190">
        <f t="shared" si="226"/>
        <v>0</v>
      </c>
      <c r="O190">
        <f t="shared" si="227"/>
        <v>0</v>
      </c>
      <c r="P190">
        <f t="shared" si="228"/>
        <v>0</v>
      </c>
      <c r="Q190">
        <f t="shared" si="229"/>
        <v>0</v>
      </c>
      <c r="R190">
        <f t="shared" si="249"/>
        <v>0</v>
      </c>
      <c r="S190">
        <f t="shared" si="250"/>
        <v>0</v>
      </c>
      <c r="T190">
        <f t="shared" si="251"/>
        <v>0</v>
      </c>
      <c r="U190">
        <f t="shared" si="252"/>
        <v>0</v>
      </c>
      <c r="V190">
        <f t="shared" si="253"/>
        <v>0</v>
      </c>
      <c r="W190">
        <f t="shared" si="254"/>
        <v>0</v>
      </c>
      <c r="X190">
        <f t="shared" si="255"/>
        <v>0</v>
      </c>
      <c r="Y190">
        <f t="shared" si="256"/>
        <v>0</v>
      </c>
      <c r="Z190">
        <f t="shared" si="244"/>
        <v>0</v>
      </c>
      <c r="AA190">
        <f t="shared" si="245"/>
        <v>0</v>
      </c>
      <c r="AB190">
        <f t="shared" si="246"/>
        <v>0</v>
      </c>
      <c r="AC190">
        <f t="shared" si="247"/>
        <v>0</v>
      </c>
      <c r="AD190">
        <f t="shared" si="273"/>
        <v>0</v>
      </c>
      <c r="AE190">
        <f t="shared" si="274"/>
        <v>0</v>
      </c>
      <c r="AF190">
        <f t="shared" si="275"/>
        <v>0</v>
      </c>
      <c r="AG190">
        <f t="shared" si="276"/>
        <v>0</v>
      </c>
      <c r="AH190">
        <f t="shared" si="277"/>
        <v>0</v>
      </c>
      <c r="AI190">
        <f t="shared" si="278"/>
        <v>0</v>
      </c>
      <c r="AJ190">
        <f t="shared" si="272"/>
        <v>0</v>
      </c>
      <c r="AL190">
        <f t="shared" si="230"/>
        <v>0</v>
      </c>
      <c r="AM190">
        <f t="shared" si="231"/>
        <v>0</v>
      </c>
      <c r="AN190">
        <f t="shared" si="232"/>
        <v>0</v>
      </c>
      <c r="AO190">
        <f t="shared" si="233"/>
        <v>0</v>
      </c>
      <c r="AP190">
        <f t="shared" si="234"/>
        <v>0</v>
      </c>
      <c r="AQ190">
        <f t="shared" si="235"/>
        <v>0</v>
      </c>
      <c r="AR190">
        <f t="shared" si="236"/>
        <v>0</v>
      </c>
      <c r="AS190">
        <f t="shared" si="237"/>
        <v>0</v>
      </c>
      <c r="AT190">
        <f t="shared" si="238"/>
        <v>0</v>
      </c>
      <c r="AU190">
        <f t="shared" si="239"/>
        <v>0</v>
      </c>
      <c r="AV190">
        <f t="shared" si="240"/>
        <v>0</v>
      </c>
      <c r="AW190">
        <f t="shared" si="257"/>
        <v>0</v>
      </c>
      <c r="AX190">
        <f t="shared" si="258"/>
        <v>0</v>
      </c>
      <c r="AY190">
        <f t="shared" si="259"/>
        <v>0</v>
      </c>
      <c r="AZ190">
        <f t="shared" si="260"/>
        <v>0</v>
      </c>
      <c r="BA190">
        <f t="shared" si="261"/>
        <v>0</v>
      </c>
      <c r="BB190">
        <f t="shared" si="262"/>
        <v>0</v>
      </c>
      <c r="BC190">
        <f t="shared" si="263"/>
        <v>0</v>
      </c>
      <c r="BD190">
        <f t="shared" si="264"/>
        <v>0</v>
      </c>
      <c r="BE190">
        <f t="shared" si="265"/>
        <v>0</v>
      </c>
      <c r="BF190">
        <f t="shared" si="266"/>
        <v>0</v>
      </c>
      <c r="BG190">
        <f t="shared" si="267"/>
        <v>0</v>
      </c>
      <c r="BH190">
        <f t="shared" si="268"/>
        <v>0</v>
      </c>
      <c r="BI190">
        <f t="shared" si="269"/>
        <v>0</v>
      </c>
      <c r="BJ190">
        <f t="shared" si="270"/>
        <v>0</v>
      </c>
      <c r="BK190">
        <f t="shared" si="271"/>
        <v>0</v>
      </c>
      <c r="BL190">
        <f t="shared" si="248"/>
        <v>0</v>
      </c>
      <c r="BM190">
        <f t="shared" si="216"/>
        <v>0</v>
      </c>
      <c r="BN190">
        <f t="shared" si="217"/>
        <v>0</v>
      </c>
      <c r="BO190">
        <f t="shared" si="218"/>
        <v>0</v>
      </c>
      <c r="BP190" t="str">
        <f t="shared" si="279"/>
        <v/>
      </c>
      <c r="BQ190" t="str">
        <f t="shared" si="280"/>
        <v/>
      </c>
    </row>
    <row r="191" spans="1:69" x14ac:dyDescent="0.25">
      <c r="A191" t="str">
        <f t="shared" si="243"/>
        <v/>
      </c>
      <c r="B191" s="108"/>
      <c r="C191" s="108"/>
      <c r="D191" s="109"/>
      <c r="E191" s="109"/>
      <c r="G191">
        <f t="shared" si="219"/>
        <v>9</v>
      </c>
      <c r="H191">
        <f t="shared" si="220"/>
        <v>9</v>
      </c>
      <c r="I191">
        <f t="shared" si="221"/>
        <v>8</v>
      </c>
      <c r="J191">
        <f t="shared" si="222"/>
        <v>8</v>
      </c>
      <c r="K191">
        <f t="shared" si="223"/>
        <v>0</v>
      </c>
      <c r="L191">
        <f t="shared" si="224"/>
        <v>0</v>
      </c>
      <c r="M191">
        <f t="shared" si="225"/>
        <v>0</v>
      </c>
      <c r="N191">
        <f t="shared" si="226"/>
        <v>0</v>
      </c>
      <c r="O191">
        <f t="shared" si="227"/>
        <v>0</v>
      </c>
      <c r="P191">
        <f t="shared" si="228"/>
        <v>0</v>
      </c>
      <c r="Q191">
        <f t="shared" si="229"/>
        <v>0</v>
      </c>
      <c r="R191">
        <f t="shared" si="249"/>
        <v>0</v>
      </c>
      <c r="S191">
        <f t="shared" si="250"/>
        <v>0</v>
      </c>
      <c r="T191">
        <f t="shared" si="251"/>
        <v>0</v>
      </c>
      <c r="U191">
        <f t="shared" si="252"/>
        <v>0</v>
      </c>
      <c r="V191">
        <f t="shared" si="253"/>
        <v>0</v>
      </c>
      <c r="W191">
        <f t="shared" si="254"/>
        <v>0</v>
      </c>
      <c r="X191">
        <f t="shared" si="255"/>
        <v>0</v>
      </c>
      <c r="Y191">
        <f t="shared" si="256"/>
        <v>0</v>
      </c>
      <c r="Z191">
        <f t="shared" si="244"/>
        <v>0</v>
      </c>
      <c r="AA191">
        <f t="shared" si="245"/>
        <v>0</v>
      </c>
      <c r="AB191">
        <f t="shared" si="246"/>
        <v>0</v>
      </c>
      <c r="AC191">
        <f t="shared" si="247"/>
        <v>0</v>
      </c>
      <c r="AD191">
        <f t="shared" si="273"/>
        <v>0</v>
      </c>
      <c r="AE191">
        <f t="shared" si="274"/>
        <v>0</v>
      </c>
      <c r="AF191">
        <f t="shared" si="275"/>
        <v>0</v>
      </c>
      <c r="AG191">
        <f t="shared" si="276"/>
        <v>0</v>
      </c>
      <c r="AH191">
        <f t="shared" si="277"/>
        <v>0</v>
      </c>
      <c r="AI191">
        <f t="shared" si="278"/>
        <v>0</v>
      </c>
      <c r="AJ191">
        <f t="shared" si="272"/>
        <v>0</v>
      </c>
      <c r="AL191">
        <f t="shared" si="230"/>
        <v>0</v>
      </c>
      <c r="AM191">
        <f t="shared" si="231"/>
        <v>0</v>
      </c>
      <c r="AN191">
        <f t="shared" si="232"/>
        <v>0</v>
      </c>
      <c r="AO191">
        <f t="shared" si="233"/>
        <v>0</v>
      </c>
      <c r="AP191">
        <f t="shared" si="234"/>
        <v>0</v>
      </c>
      <c r="AQ191">
        <f t="shared" si="235"/>
        <v>0</v>
      </c>
      <c r="AR191">
        <f t="shared" si="236"/>
        <v>0</v>
      </c>
      <c r="AS191">
        <f t="shared" si="237"/>
        <v>0</v>
      </c>
      <c r="AT191">
        <f t="shared" si="238"/>
        <v>0</v>
      </c>
      <c r="AU191">
        <f t="shared" si="239"/>
        <v>0</v>
      </c>
      <c r="AV191">
        <f t="shared" si="240"/>
        <v>0</v>
      </c>
      <c r="AW191">
        <f t="shared" si="257"/>
        <v>0</v>
      </c>
      <c r="AX191">
        <f t="shared" si="258"/>
        <v>0</v>
      </c>
      <c r="AY191">
        <f t="shared" si="259"/>
        <v>0</v>
      </c>
      <c r="AZ191">
        <f t="shared" si="260"/>
        <v>0</v>
      </c>
      <c r="BA191">
        <f t="shared" si="261"/>
        <v>0</v>
      </c>
      <c r="BB191">
        <f t="shared" si="262"/>
        <v>0</v>
      </c>
      <c r="BC191">
        <f t="shared" si="263"/>
        <v>0</v>
      </c>
      <c r="BD191">
        <f t="shared" si="264"/>
        <v>0</v>
      </c>
      <c r="BE191">
        <f t="shared" si="265"/>
        <v>0</v>
      </c>
      <c r="BF191">
        <f t="shared" si="266"/>
        <v>0</v>
      </c>
      <c r="BG191">
        <f t="shared" si="267"/>
        <v>0</v>
      </c>
      <c r="BH191">
        <f t="shared" si="268"/>
        <v>0</v>
      </c>
      <c r="BI191">
        <f t="shared" si="269"/>
        <v>0</v>
      </c>
      <c r="BJ191">
        <f t="shared" si="270"/>
        <v>0</v>
      </c>
      <c r="BK191">
        <f t="shared" si="271"/>
        <v>0</v>
      </c>
      <c r="BL191">
        <f t="shared" si="248"/>
        <v>0</v>
      </c>
      <c r="BM191">
        <f t="shared" si="216"/>
        <v>0</v>
      </c>
      <c r="BN191">
        <f t="shared" si="217"/>
        <v>0</v>
      </c>
      <c r="BO191">
        <f t="shared" si="218"/>
        <v>0</v>
      </c>
      <c r="BP191" t="str">
        <f t="shared" si="279"/>
        <v/>
      </c>
      <c r="BQ191" t="str">
        <f t="shared" si="280"/>
        <v/>
      </c>
    </row>
    <row r="192" spans="1:69" x14ac:dyDescent="0.25">
      <c r="A192" t="str">
        <f t="shared" si="243"/>
        <v/>
      </c>
      <c r="B192" s="108"/>
      <c r="C192" s="108"/>
      <c r="D192" s="109"/>
      <c r="E192" s="109"/>
      <c r="G192">
        <f t="shared" si="219"/>
        <v>9</v>
      </c>
      <c r="H192">
        <f t="shared" si="220"/>
        <v>9</v>
      </c>
      <c r="I192">
        <f t="shared" si="221"/>
        <v>8</v>
      </c>
      <c r="J192">
        <f t="shared" si="222"/>
        <v>8</v>
      </c>
      <c r="K192">
        <f t="shared" si="223"/>
        <v>0</v>
      </c>
      <c r="L192">
        <f t="shared" si="224"/>
        <v>0</v>
      </c>
      <c r="M192">
        <f t="shared" si="225"/>
        <v>0</v>
      </c>
      <c r="N192">
        <f t="shared" si="226"/>
        <v>0</v>
      </c>
      <c r="O192">
        <f t="shared" si="227"/>
        <v>0</v>
      </c>
      <c r="P192">
        <f t="shared" si="228"/>
        <v>0</v>
      </c>
      <c r="Q192">
        <f t="shared" si="229"/>
        <v>0</v>
      </c>
      <c r="R192">
        <f t="shared" si="249"/>
        <v>0</v>
      </c>
      <c r="S192">
        <f t="shared" si="250"/>
        <v>0</v>
      </c>
      <c r="T192">
        <f t="shared" si="251"/>
        <v>0</v>
      </c>
      <c r="U192">
        <f t="shared" si="252"/>
        <v>0</v>
      </c>
      <c r="V192">
        <f t="shared" si="253"/>
        <v>0</v>
      </c>
      <c r="W192">
        <f t="shared" si="254"/>
        <v>0</v>
      </c>
      <c r="X192">
        <f t="shared" si="255"/>
        <v>0</v>
      </c>
      <c r="Y192">
        <f t="shared" si="256"/>
        <v>0</v>
      </c>
      <c r="Z192">
        <f t="shared" si="244"/>
        <v>0</v>
      </c>
      <c r="AA192">
        <f t="shared" si="245"/>
        <v>0</v>
      </c>
      <c r="AB192">
        <f t="shared" si="246"/>
        <v>0</v>
      </c>
      <c r="AC192">
        <f t="shared" si="247"/>
        <v>0</v>
      </c>
      <c r="AD192">
        <f t="shared" si="273"/>
        <v>0</v>
      </c>
      <c r="AE192">
        <f t="shared" si="274"/>
        <v>0</v>
      </c>
      <c r="AF192">
        <f t="shared" si="275"/>
        <v>0</v>
      </c>
      <c r="AG192">
        <f t="shared" si="276"/>
        <v>0</v>
      </c>
      <c r="AH192">
        <f t="shared" si="277"/>
        <v>0</v>
      </c>
      <c r="AI192">
        <f t="shared" si="278"/>
        <v>0</v>
      </c>
      <c r="AJ192">
        <f t="shared" si="272"/>
        <v>0</v>
      </c>
      <c r="AL192">
        <f t="shared" si="230"/>
        <v>0</v>
      </c>
      <c r="AM192">
        <f t="shared" si="231"/>
        <v>0</v>
      </c>
      <c r="AN192">
        <f t="shared" si="232"/>
        <v>0</v>
      </c>
      <c r="AO192">
        <f t="shared" si="233"/>
        <v>0</v>
      </c>
      <c r="AP192">
        <f t="shared" si="234"/>
        <v>0</v>
      </c>
      <c r="AQ192">
        <f t="shared" si="235"/>
        <v>0</v>
      </c>
      <c r="AR192">
        <f t="shared" si="236"/>
        <v>0</v>
      </c>
      <c r="AS192">
        <f t="shared" si="237"/>
        <v>0</v>
      </c>
      <c r="AT192">
        <f t="shared" si="238"/>
        <v>0</v>
      </c>
      <c r="AU192">
        <f t="shared" si="239"/>
        <v>0</v>
      </c>
      <c r="AV192">
        <f t="shared" si="240"/>
        <v>0</v>
      </c>
      <c r="AW192">
        <f t="shared" si="257"/>
        <v>0</v>
      </c>
      <c r="AX192">
        <f t="shared" si="258"/>
        <v>0</v>
      </c>
      <c r="AY192">
        <f t="shared" si="259"/>
        <v>0</v>
      </c>
      <c r="AZ192">
        <f t="shared" si="260"/>
        <v>0</v>
      </c>
      <c r="BA192">
        <f t="shared" si="261"/>
        <v>0</v>
      </c>
      <c r="BB192">
        <f t="shared" si="262"/>
        <v>0</v>
      </c>
      <c r="BC192">
        <f t="shared" si="263"/>
        <v>0</v>
      </c>
      <c r="BD192">
        <f t="shared" si="264"/>
        <v>0</v>
      </c>
      <c r="BE192">
        <f t="shared" si="265"/>
        <v>0</v>
      </c>
      <c r="BF192">
        <f t="shared" si="266"/>
        <v>0</v>
      </c>
      <c r="BG192">
        <f t="shared" si="267"/>
        <v>0</v>
      </c>
      <c r="BH192">
        <f t="shared" si="268"/>
        <v>0</v>
      </c>
      <c r="BI192">
        <f t="shared" si="269"/>
        <v>0</v>
      </c>
      <c r="BJ192">
        <f t="shared" si="270"/>
        <v>0</v>
      </c>
      <c r="BK192">
        <f t="shared" si="271"/>
        <v>0</v>
      </c>
      <c r="BL192">
        <f t="shared" si="248"/>
        <v>0</v>
      </c>
      <c r="BM192">
        <f t="shared" si="216"/>
        <v>0</v>
      </c>
      <c r="BN192">
        <f t="shared" si="217"/>
        <v>0</v>
      </c>
      <c r="BO192">
        <f t="shared" si="218"/>
        <v>0</v>
      </c>
      <c r="BP192" t="str">
        <f t="shared" si="279"/>
        <v/>
      </c>
      <c r="BQ192" t="str">
        <f t="shared" si="280"/>
        <v/>
      </c>
    </row>
    <row r="193" spans="1:69" x14ac:dyDescent="0.25">
      <c r="A193" t="str">
        <f t="shared" si="243"/>
        <v/>
      </c>
      <c r="B193" s="108"/>
      <c r="C193" s="108"/>
      <c r="D193" s="109"/>
      <c r="E193" s="109"/>
      <c r="G193">
        <f t="shared" si="219"/>
        <v>9</v>
      </c>
      <c r="H193">
        <f t="shared" si="220"/>
        <v>9</v>
      </c>
      <c r="I193">
        <f t="shared" si="221"/>
        <v>8</v>
      </c>
      <c r="J193">
        <f t="shared" si="222"/>
        <v>8</v>
      </c>
      <c r="K193">
        <f t="shared" si="223"/>
        <v>0</v>
      </c>
      <c r="L193">
        <f t="shared" si="224"/>
        <v>0</v>
      </c>
      <c r="M193">
        <f t="shared" si="225"/>
        <v>0</v>
      </c>
      <c r="N193">
        <f t="shared" si="226"/>
        <v>0</v>
      </c>
      <c r="O193">
        <f t="shared" si="227"/>
        <v>0</v>
      </c>
      <c r="P193">
        <f t="shared" si="228"/>
        <v>0</v>
      </c>
      <c r="Q193">
        <f t="shared" si="229"/>
        <v>0</v>
      </c>
      <c r="R193">
        <f t="shared" si="249"/>
        <v>0</v>
      </c>
      <c r="S193">
        <f t="shared" si="250"/>
        <v>0</v>
      </c>
      <c r="T193">
        <f t="shared" si="251"/>
        <v>0</v>
      </c>
      <c r="U193">
        <f t="shared" si="252"/>
        <v>0</v>
      </c>
      <c r="V193">
        <f t="shared" si="253"/>
        <v>0</v>
      </c>
      <c r="W193">
        <f t="shared" si="254"/>
        <v>0</v>
      </c>
      <c r="X193">
        <f t="shared" si="255"/>
        <v>0</v>
      </c>
      <c r="Y193">
        <f t="shared" si="256"/>
        <v>0</v>
      </c>
      <c r="Z193">
        <f t="shared" si="244"/>
        <v>0</v>
      </c>
      <c r="AA193">
        <f t="shared" si="245"/>
        <v>0</v>
      </c>
      <c r="AB193">
        <f t="shared" si="246"/>
        <v>0</v>
      </c>
      <c r="AC193">
        <f t="shared" si="247"/>
        <v>0</v>
      </c>
      <c r="AD193">
        <f t="shared" si="273"/>
        <v>0</v>
      </c>
      <c r="AE193">
        <f t="shared" si="274"/>
        <v>0</v>
      </c>
      <c r="AF193">
        <f t="shared" si="275"/>
        <v>0</v>
      </c>
      <c r="AG193">
        <f t="shared" si="276"/>
        <v>0</v>
      </c>
      <c r="AH193">
        <f t="shared" si="277"/>
        <v>0</v>
      </c>
      <c r="AI193">
        <f t="shared" si="278"/>
        <v>0</v>
      </c>
      <c r="AJ193">
        <f t="shared" si="272"/>
        <v>0</v>
      </c>
      <c r="AL193">
        <f t="shared" si="230"/>
        <v>0</v>
      </c>
      <c r="AM193">
        <f t="shared" si="231"/>
        <v>0</v>
      </c>
      <c r="AN193">
        <f t="shared" si="232"/>
        <v>0</v>
      </c>
      <c r="AO193">
        <f t="shared" si="233"/>
        <v>0</v>
      </c>
      <c r="AP193">
        <f t="shared" si="234"/>
        <v>0</v>
      </c>
      <c r="AQ193">
        <f t="shared" si="235"/>
        <v>0</v>
      </c>
      <c r="AR193">
        <f t="shared" si="236"/>
        <v>0</v>
      </c>
      <c r="AS193">
        <f t="shared" si="237"/>
        <v>0</v>
      </c>
      <c r="AT193">
        <f t="shared" si="238"/>
        <v>0</v>
      </c>
      <c r="AU193">
        <f t="shared" si="239"/>
        <v>0</v>
      </c>
      <c r="AV193">
        <f t="shared" si="240"/>
        <v>0</v>
      </c>
      <c r="AW193">
        <f t="shared" si="257"/>
        <v>0</v>
      </c>
      <c r="AX193">
        <f t="shared" si="258"/>
        <v>0</v>
      </c>
      <c r="AY193">
        <f t="shared" si="259"/>
        <v>0</v>
      </c>
      <c r="AZ193">
        <f t="shared" si="260"/>
        <v>0</v>
      </c>
      <c r="BA193">
        <f t="shared" si="261"/>
        <v>0</v>
      </c>
      <c r="BB193">
        <f t="shared" si="262"/>
        <v>0</v>
      </c>
      <c r="BC193">
        <f t="shared" si="263"/>
        <v>0</v>
      </c>
      <c r="BD193">
        <f t="shared" si="264"/>
        <v>0</v>
      </c>
      <c r="BE193">
        <f t="shared" si="265"/>
        <v>0</v>
      </c>
      <c r="BF193">
        <f t="shared" si="266"/>
        <v>0</v>
      </c>
      <c r="BG193">
        <f t="shared" si="267"/>
        <v>0</v>
      </c>
      <c r="BH193">
        <f t="shared" si="268"/>
        <v>0</v>
      </c>
      <c r="BI193">
        <f t="shared" si="269"/>
        <v>0</v>
      </c>
      <c r="BJ193">
        <f t="shared" si="270"/>
        <v>0</v>
      </c>
      <c r="BK193">
        <f t="shared" si="271"/>
        <v>0</v>
      </c>
      <c r="BL193">
        <f t="shared" si="248"/>
        <v>0</v>
      </c>
      <c r="BM193">
        <f t="shared" si="216"/>
        <v>0</v>
      </c>
      <c r="BN193">
        <f t="shared" si="217"/>
        <v>0</v>
      </c>
      <c r="BO193">
        <f t="shared" si="218"/>
        <v>0</v>
      </c>
      <c r="BP193" t="str">
        <f t="shared" si="279"/>
        <v/>
      </c>
      <c r="BQ193" t="str">
        <f t="shared" si="280"/>
        <v/>
      </c>
    </row>
    <row r="194" spans="1:69" x14ac:dyDescent="0.25">
      <c r="A194" t="str">
        <f t="shared" si="243"/>
        <v/>
      </c>
      <c r="B194" s="108"/>
      <c r="C194" s="108"/>
      <c r="D194" s="109"/>
      <c r="E194" s="109"/>
      <c r="G194">
        <f t="shared" si="219"/>
        <v>9</v>
      </c>
      <c r="H194">
        <f t="shared" si="220"/>
        <v>9</v>
      </c>
      <c r="I194">
        <f t="shared" si="221"/>
        <v>8</v>
      </c>
      <c r="J194">
        <f t="shared" si="222"/>
        <v>8</v>
      </c>
      <c r="K194">
        <f t="shared" si="223"/>
        <v>0</v>
      </c>
      <c r="L194">
        <f t="shared" si="224"/>
        <v>0</v>
      </c>
      <c r="M194">
        <f t="shared" si="225"/>
        <v>0</v>
      </c>
      <c r="N194">
        <f t="shared" si="226"/>
        <v>0</v>
      </c>
      <c r="O194">
        <f t="shared" si="227"/>
        <v>0</v>
      </c>
      <c r="P194">
        <f t="shared" si="228"/>
        <v>0</v>
      </c>
      <c r="Q194">
        <f t="shared" si="229"/>
        <v>0</v>
      </c>
      <c r="R194">
        <f t="shared" si="249"/>
        <v>0</v>
      </c>
      <c r="S194">
        <f t="shared" si="250"/>
        <v>0</v>
      </c>
      <c r="T194">
        <f t="shared" si="251"/>
        <v>0</v>
      </c>
      <c r="U194">
        <f t="shared" si="252"/>
        <v>0</v>
      </c>
      <c r="V194">
        <f t="shared" si="253"/>
        <v>0</v>
      </c>
      <c r="W194">
        <f t="shared" si="254"/>
        <v>0</v>
      </c>
      <c r="X194">
        <f t="shared" si="255"/>
        <v>0</v>
      </c>
      <c r="Y194">
        <f t="shared" si="256"/>
        <v>0</v>
      </c>
      <c r="Z194">
        <f t="shared" si="244"/>
        <v>0</v>
      </c>
      <c r="AA194">
        <f t="shared" si="245"/>
        <v>0</v>
      </c>
      <c r="AB194">
        <f t="shared" si="246"/>
        <v>0</v>
      </c>
      <c r="AC194">
        <f t="shared" si="247"/>
        <v>0</v>
      </c>
      <c r="AD194">
        <f t="shared" si="273"/>
        <v>0</v>
      </c>
      <c r="AE194">
        <f t="shared" si="274"/>
        <v>0</v>
      </c>
      <c r="AF194">
        <f t="shared" si="275"/>
        <v>0</v>
      </c>
      <c r="AG194">
        <f t="shared" si="276"/>
        <v>0</v>
      </c>
      <c r="AH194">
        <f t="shared" si="277"/>
        <v>0</v>
      </c>
      <c r="AI194">
        <f t="shared" si="278"/>
        <v>0</v>
      </c>
      <c r="AJ194">
        <f t="shared" si="272"/>
        <v>0</v>
      </c>
      <c r="AL194">
        <f t="shared" si="230"/>
        <v>0</v>
      </c>
      <c r="AM194">
        <f t="shared" si="231"/>
        <v>0</v>
      </c>
      <c r="AN194">
        <f t="shared" si="232"/>
        <v>0</v>
      </c>
      <c r="AO194">
        <f t="shared" si="233"/>
        <v>0</v>
      </c>
      <c r="AP194">
        <f t="shared" si="234"/>
        <v>0</v>
      </c>
      <c r="AQ194">
        <f t="shared" si="235"/>
        <v>0</v>
      </c>
      <c r="AR194">
        <f t="shared" si="236"/>
        <v>0</v>
      </c>
      <c r="AS194">
        <f t="shared" si="237"/>
        <v>0</v>
      </c>
      <c r="AT194">
        <f t="shared" si="238"/>
        <v>0</v>
      </c>
      <c r="AU194">
        <f t="shared" si="239"/>
        <v>0</v>
      </c>
      <c r="AV194">
        <f t="shared" si="240"/>
        <v>0</v>
      </c>
      <c r="AW194">
        <f t="shared" si="257"/>
        <v>0</v>
      </c>
      <c r="AX194">
        <f t="shared" si="258"/>
        <v>0</v>
      </c>
      <c r="AY194">
        <f t="shared" si="259"/>
        <v>0</v>
      </c>
      <c r="AZ194">
        <f t="shared" si="260"/>
        <v>0</v>
      </c>
      <c r="BA194">
        <f t="shared" si="261"/>
        <v>0</v>
      </c>
      <c r="BB194">
        <f t="shared" si="262"/>
        <v>0</v>
      </c>
      <c r="BC194">
        <f t="shared" si="263"/>
        <v>0</v>
      </c>
      <c r="BD194">
        <f t="shared" si="264"/>
        <v>0</v>
      </c>
      <c r="BE194">
        <f t="shared" si="265"/>
        <v>0</v>
      </c>
      <c r="BF194">
        <f t="shared" si="266"/>
        <v>0</v>
      </c>
      <c r="BG194">
        <f t="shared" si="267"/>
        <v>0</v>
      </c>
      <c r="BH194">
        <f t="shared" si="268"/>
        <v>0</v>
      </c>
      <c r="BI194">
        <f t="shared" si="269"/>
        <v>0</v>
      </c>
      <c r="BJ194">
        <f t="shared" si="270"/>
        <v>0</v>
      </c>
      <c r="BK194">
        <f t="shared" si="271"/>
        <v>0</v>
      </c>
      <c r="BL194">
        <f t="shared" si="248"/>
        <v>0</v>
      </c>
      <c r="BM194">
        <f t="shared" si="216"/>
        <v>0</v>
      </c>
      <c r="BN194">
        <f t="shared" si="217"/>
        <v>0</v>
      </c>
      <c r="BO194">
        <f t="shared" si="218"/>
        <v>0</v>
      </c>
      <c r="BP194" t="str">
        <f t="shared" si="279"/>
        <v/>
      </c>
      <c r="BQ194" t="str">
        <f t="shared" si="280"/>
        <v/>
      </c>
    </row>
    <row r="195" spans="1:69" x14ac:dyDescent="0.25">
      <c r="A195" t="str">
        <f t="shared" si="243"/>
        <v/>
      </c>
      <c r="B195" s="108"/>
      <c r="C195" s="108"/>
      <c r="D195" s="109"/>
      <c r="E195" s="109"/>
      <c r="G195">
        <f t="shared" si="219"/>
        <v>9</v>
      </c>
      <c r="H195">
        <f t="shared" si="220"/>
        <v>9</v>
      </c>
      <c r="I195">
        <f t="shared" si="221"/>
        <v>8</v>
      </c>
      <c r="J195">
        <f t="shared" si="222"/>
        <v>8</v>
      </c>
      <c r="K195">
        <f t="shared" si="223"/>
        <v>0</v>
      </c>
      <c r="L195">
        <f t="shared" si="224"/>
        <v>0</v>
      </c>
      <c r="M195">
        <f t="shared" si="225"/>
        <v>0</v>
      </c>
      <c r="N195">
        <f t="shared" si="226"/>
        <v>0</v>
      </c>
      <c r="O195">
        <f t="shared" si="227"/>
        <v>0</v>
      </c>
      <c r="P195">
        <f t="shared" si="228"/>
        <v>0</v>
      </c>
      <c r="Q195">
        <f t="shared" si="229"/>
        <v>0</v>
      </c>
      <c r="R195">
        <f t="shared" si="249"/>
        <v>0</v>
      </c>
      <c r="S195">
        <f t="shared" si="250"/>
        <v>0</v>
      </c>
      <c r="T195">
        <f t="shared" si="251"/>
        <v>0</v>
      </c>
      <c r="U195">
        <f t="shared" si="252"/>
        <v>0</v>
      </c>
      <c r="V195">
        <f t="shared" si="253"/>
        <v>0</v>
      </c>
      <c r="W195">
        <f t="shared" si="254"/>
        <v>0</v>
      </c>
      <c r="X195">
        <f t="shared" si="255"/>
        <v>0</v>
      </c>
      <c r="Y195">
        <f t="shared" si="256"/>
        <v>0</v>
      </c>
      <c r="Z195">
        <f t="shared" si="244"/>
        <v>0</v>
      </c>
      <c r="AA195">
        <f t="shared" si="245"/>
        <v>0</v>
      </c>
      <c r="AB195">
        <f t="shared" si="246"/>
        <v>0</v>
      </c>
      <c r="AC195">
        <f t="shared" si="247"/>
        <v>0</v>
      </c>
      <c r="AD195">
        <f t="shared" si="273"/>
        <v>0</v>
      </c>
      <c r="AE195">
        <f t="shared" si="274"/>
        <v>0</v>
      </c>
      <c r="AF195">
        <f t="shared" si="275"/>
        <v>0</v>
      </c>
      <c r="AG195">
        <f t="shared" si="276"/>
        <v>0</v>
      </c>
      <c r="AH195">
        <f t="shared" si="277"/>
        <v>0</v>
      </c>
      <c r="AI195">
        <f t="shared" si="278"/>
        <v>0</v>
      </c>
      <c r="AJ195">
        <f t="shared" si="272"/>
        <v>0</v>
      </c>
      <c r="AL195">
        <f t="shared" si="230"/>
        <v>0</v>
      </c>
      <c r="AM195">
        <f t="shared" si="231"/>
        <v>0</v>
      </c>
      <c r="AN195">
        <f t="shared" si="232"/>
        <v>0</v>
      </c>
      <c r="AO195">
        <f t="shared" si="233"/>
        <v>0</v>
      </c>
      <c r="AP195">
        <f t="shared" si="234"/>
        <v>0</v>
      </c>
      <c r="AQ195">
        <f t="shared" si="235"/>
        <v>0</v>
      </c>
      <c r="AR195">
        <f t="shared" si="236"/>
        <v>0</v>
      </c>
      <c r="AS195">
        <f t="shared" si="237"/>
        <v>0</v>
      </c>
      <c r="AT195">
        <f t="shared" si="238"/>
        <v>0</v>
      </c>
      <c r="AU195">
        <f t="shared" si="239"/>
        <v>0</v>
      </c>
      <c r="AV195">
        <f t="shared" si="240"/>
        <v>0</v>
      </c>
      <c r="AW195">
        <f t="shared" si="257"/>
        <v>0</v>
      </c>
      <c r="AX195">
        <f t="shared" si="258"/>
        <v>0</v>
      </c>
      <c r="AY195">
        <f t="shared" si="259"/>
        <v>0</v>
      </c>
      <c r="AZ195">
        <f t="shared" si="260"/>
        <v>0</v>
      </c>
      <c r="BA195">
        <f t="shared" si="261"/>
        <v>0</v>
      </c>
      <c r="BB195">
        <f t="shared" si="262"/>
        <v>0</v>
      </c>
      <c r="BC195">
        <f t="shared" si="263"/>
        <v>0</v>
      </c>
      <c r="BD195">
        <f t="shared" si="264"/>
        <v>0</v>
      </c>
      <c r="BE195">
        <f t="shared" si="265"/>
        <v>0</v>
      </c>
      <c r="BF195">
        <f t="shared" si="266"/>
        <v>0</v>
      </c>
      <c r="BG195">
        <f t="shared" si="267"/>
        <v>0</v>
      </c>
      <c r="BH195">
        <f t="shared" si="268"/>
        <v>0</v>
      </c>
      <c r="BI195">
        <f t="shared" si="269"/>
        <v>0</v>
      </c>
      <c r="BJ195">
        <f t="shared" si="270"/>
        <v>0</v>
      </c>
      <c r="BK195">
        <f t="shared" si="271"/>
        <v>0</v>
      </c>
      <c r="BL195">
        <f t="shared" si="248"/>
        <v>0</v>
      </c>
      <c r="BM195">
        <f t="shared" si="216"/>
        <v>0</v>
      </c>
      <c r="BN195">
        <f t="shared" si="217"/>
        <v>0</v>
      </c>
      <c r="BO195">
        <f t="shared" si="218"/>
        <v>0</v>
      </c>
      <c r="BP195" t="str">
        <f t="shared" si="279"/>
        <v/>
      </c>
      <c r="BQ195" t="str">
        <f t="shared" si="280"/>
        <v/>
      </c>
    </row>
    <row r="196" spans="1:69" x14ac:dyDescent="0.25">
      <c r="A196" t="str">
        <f t="shared" si="243"/>
        <v/>
      </c>
      <c r="B196" s="108"/>
      <c r="C196" s="108"/>
      <c r="D196" s="109"/>
      <c r="E196" s="109"/>
      <c r="G196">
        <f t="shared" si="219"/>
        <v>9</v>
      </c>
      <c r="H196">
        <f t="shared" si="220"/>
        <v>9</v>
      </c>
      <c r="I196">
        <f t="shared" si="221"/>
        <v>8</v>
      </c>
      <c r="J196">
        <f t="shared" si="222"/>
        <v>8</v>
      </c>
      <c r="K196">
        <f t="shared" si="223"/>
        <v>0</v>
      </c>
      <c r="L196">
        <f t="shared" si="224"/>
        <v>0</v>
      </c>
      <c r="M196">
        <f t="shared" si="225"/>
        <v>0</v>
      </c>
      <c r="N196">
        <f t="shared" si="226"/>
        <v>0</v>
      </c>
      <c r="O196">
        <f t="shared" si="227"/>
        <v>0</v>
      </c>
      <c r="P196">
        <f t="shared" si="228"/>
        <v>0</v>
      </c>
      <c r="Q196">
        <f t="shared" si="229"/>
        <v>0</v>
      </c>
      <c r="R196">
        <f t="shared" si="249"/>
        <v>0</v>
      </c>
      <c r="S196">
        <f t="shared" si="250"/>
        <v>0</v>
      </c>
      <c r="T196">
        <f t="shared" si="251"/>
        <v>0</v>
      </c>
      <c r="U196">
        <f t="shared" si="252"/>
        <v>0</v>
      </c>
      <c r="V196">
        <f t="shared" si="253"/>
        <v>0</v>
      </c>
      <c r="W196">
        <f t="shared" si="254"/>
        <v>0</v>
      </c>
      <c r="X196">
        <f t="shared" si="255"/>
        <v>0</v>
      </c>
      <c r="Y196">
        <f t="shared" si="256"/>
        <v>0</v>
      </c>
      <c r="Z196">
        <f t="shared" si="244"/>
        <v>0</v>
      </c>
      <c r="AA196">
        <f t="shared" si="245"/>
        <v>0</v>
      </c>
      <c r="AB196">
        <f t="shared" si="246"/>
        <v>0</v>
      </c>
      <c r="AC196">
        <f t="shared" si="247"/>
        <v>0</v>
      </c>
      <c r="AD196">
        <f t="shared" si="273"/>
        <v>0</v>
      </c>
      <c r="AE196">
        <f t="shared" si="274"/>
        <v>0</v>
      </c>
      <c r="AF196">
        <f t="shared" si="275"/>
        <v>0</v>
      </c>
      <c r="AG196">
        <f t="shared" si="276"/>
        <v>0</v>
      </c>
      <c r="AH196">
        <f t="shared" si="277"/>
        <v>0</v>
      </c>
      <c r="AI196">
        <f t="shared" si="278"/>
        <v>0</v>
      </c>
      <c r="AJ196">
        <f t="shared" si="272"/>
        <v>0</v>
      </c>
      <c r="AL196">
        <f t="shared" si="230"/>
        <v>0</v>
      </c>
      <c r="AM196">
        <f t="shared" si="231"/>
        <v>0</v>
      </c>
      <c r="AN196">
        <f t="shared" si="232"/>
        <v>0</v>
      </c>
      <c r="AO196">
        <f t="shared" si="233"/>
        <v>0</v>
      </c>
      <c r="AP196">
        <f t="shared" si="234"/>
        <v>0</v>
      </c>
      <c r="AQ196">
        <f t="shared" si="235"/>
        <v>0</v>
      </c>
      <c r="AR196">
        <f t="shared" si="236"/>
        <v>0</v>
      </c>
      <c r="AS196">
        <f t="shared" si="237"/>
        <v>0</v>
      </c>
      <c r="AT196">
        <f t="shared" si="238"/>
        <v>0</v>
      </c>
      <c r="AU196">
        <f t="shared" si="239"/>
        <v>0</v>
      </c>
      <c r="AV196">
        <f t="shared" si="240"/>
        <v>0</v>
      </c>
      <c r="AW196">
        <f t="shared" si="257"/>
        <v>0</v>
      </c>
      <c r="AX196">
        <f t="shared" si="258"/>
        <v>0</v>
      </c>
      <c r="AY196">
        <f t="shared" si="259"/>
        <v>0</v>
      </c>
      <c r="AZ196">
        <f t="shared" si="260"/>
        <v>0</v>
      </c>
      <c r="BA196">
        <f t="shared" si="261"/>
        <v>0</v>
      </c>
      <c r="BB196">
        <f t="shared" si="262"/>
        <v>0</v>
      </c>
      <c r="BC196">
        <f t="shared" si="263"/>
        <v>0</v>
      </c>
      <c r="BD196">
        <f t="shared" si="264"/>
        <v>0</v>
      </c>
      <c r="BE196">
        <f t="shared" si="265"/>
        <v>0</v>
      </c>
      <c r="BF196">
        <f t="shared" si="266"/>
        <v>0</v>
      </c>
      <c r="BG196">
        <f t="shared" si="267"/>
        <v>0</v>
      </c>
      <c r="BH196">
        <f t="shared" si="268"/>
        <v>0</v>
      </c>
      <c r="BI196">
        <f t="shared" si="269"/>
        <v>0</v>
      </c>
      <c r="BJ196">
        <f t="shared" si="270"/>
        <v>0</v>
      </c>
      <c r="BK196">
        <f t="shared" si="271"/>
        <v>0</v>
      </c>
      <c r="BL196">
        <f t="shared" si="248"/>
        <v>0</v>
      </c>
      <c r="BM196">
        <f t="shared" si="216"/>
        <v>0</v>
      </c>
      <c r="BN196">
        <f t="shared" si="217"/>
        <v>0</v>
      </c>
      <c r="BO196">
        <f t="shared" si="218"/>
        <v>0</v>
      </c>
      <c r="BP196" t="str">
        <f t="shared" si="279"/>
        <v/>
      </c>
      <c r="BQ196" t="str">
        <f t="shared" si="280"/>
        <v/>
      </c>
    </row>
    <row r="197" spans="1:69" x14ac:dyDescent="0.25">
      <c r="A197" t="str">
        <f t="shared" si="243"/>
        <v/>
      </c>
      <c r="B197" s="108"/>
      <c r="C197" s="108"/>
      <c r="D197" s="109"/>
      <c r="E197" s="109"/>
      <c r="G197">
        <f t="shared" si="219"/>
        <v>9</v>
      </c>
      <c r="H197">
        <f t="shared" si="220"/>
        <v>9</v>
      </c>
      <c r="I197">
        <f t="shared" si="221"/>
        <v>8</v>
      </c>
      <c r="J197">
        <f t="shared" si="222"/>
        <v>8</v>
      </c>
      <c r="K197">
        <f t="shared" si="223"/>
        <v>0</v>
      </c>
      <c r="L197">
        <f t="shared" si="224"/>
        <v>0</v>
      </c>
      <c r="M197">
        <f t="shared" si="225"/>
        <v>0</v>
      </c>
      <c r="N197">
        <f t="shared" si="226"/>
        <v>0</v>
      </c>
      <c r="O197">
        <f t="shared" si="227"/>
        <v>0</v>
      </c>
      <c r="P197">
        <f t="shared" si="228"/>
        <v>0</v>
      </c>
      <c r="Q197">
        <f t="shared" si="229"/>
        <v>0</v>
      </c>
      <c r="R197">
        <f t="shared" si="249"/>
        <v>0</v>
      </c>
      <c r="S197">
        <f t="shared" si="250"/>
        <v>0</v>
      </c>
      <c r="T197">
        <f t="shared" si="251"/>
        <v>0</v>
      </c>
      <c r="U197">
        <f t="shared" si="252"/>
        <v>0</v>
      </c>
      <c r="V197">
        <f t="shared" si="253"/>
        <v>0</v>
      </c>
      <c r="W197">
        <f t="shared" si="254"/>
        <v>0</v>
      </c>
      <c r="X197">
        <f t="shared" si="255"/>
        <v>0</v>
      </c>
      <c r="Y197">
        <f t="shared" si="256"/>
        <v>0</v>
      </c>
      <c r="Z197">
        <f t="shared" si="244"/>
        <v>0</v>
      </c>
      <c r="AA197">
        <f t="shared" si="245"/>
        <v>0</v>
      </c>
      <c r="AB197">
        <f t="shared" si="246"/>
        <v>0</v>
      </c>
      <c r="AC197">
        <f t="shared" si="247"/>
        <v>0</v>
      </c>
      <c r="AD197">
        <f t="shared" si="273"/>
        <v>0</v>
      </c>
      <c r="AE197">
        <f t="shared" si="274"/>
        <v>0</v>
      </c>
      <c r="AF197">
        <f t="shared" si="275"/>
        <v>0</v>
      </c>
      <c r="AG197">
        <f t="shared" si="276"/>
        <v>0</v>
      </c>
      <c r="AH197">
        <f t="shared" si="277"/>
        <v>0</v>
      </c>
      <c r="AI197">
        <f t="shared" si="278"/>
        <v>0</v>
      </c>
      <c r="AJ197">
        <f t="shared" si="272"/>
        <v>0</v>
      </c>
      <c r="AL197">
        <f t="shared" si="230"/>
        <v>0</v>
      </c>
      <c r="AM197">
        <f t="shared" si="231"/>
        <v>0</v>
      </c>
      <c r="AN197">
        <f t="shared" si="232"/>
        <v>0</v>
      </c>
      <c r="AO197">
        <f t="shared" si="233"/>
        <v>0</v>
      </c>
      <c r="AP197">
        <f t="shared" si="234"/>
        <v>0</v>
      </c>
      <c r="AQ197">
        <f t="shared" si="235"/>
        <v>0</v>
      </c>
      <c r="AR197">
        <f t="shared" si="236"/>
        <v>0</v>
      </c>
      <c r="AS197">
        <f t="shared" si="237"/>
        <v>0</v>
      </c>
      <c r="AT197">
        <f t="shared" si="238"/>
        <v>0</v>
      </c>
      <c r="AU197">
        <f t="shared" si="239"/>
        <v>0</v>
      </c>
      <c r="AV197">
        <f t="shared" si="240"/>
        <v>0</v>
      </c>
      <c r="AW197">
        <f t="shared" si="257"/>
        <v>0</v>
      </c>
      <c r="AX197">
        <f t="shared" si="258"/>
        <v>0</v>
      </c>
      <c r="AY197">
        <f t="shared" si="259"/>
        <v>0</v>
      </c>
      <c r="AZ197">
        <f t="shared" si="260"/>
        <v>0</v>
      </c>
      <c r="BA197">
        <f t="shared" si="261"/>
        <v>0</v>
      </c>
      <c r="BB197">
        <f t="shared" si="262"/>
        <v>0</v>
      </c>
      <c r="BC197">
        <f t="shared" si="263"/>
        <v>0</v>
      </c>
      <c r="BD197">
        <f t="shared" si="264"/>
        <v>0</v>
      </c>
      <c r="BE197">
        <f t="shared" si="265"/>
        <v>0</v>
      </c>
      <c r="BF197">
        <f t="shared" si="266"/>
        <v>0</v>
      </c>
      <c r="BG197">
        <f t="shared" si="267"/>
        <v>0</v>
      </c>
      <c r="BH197">
        <f t="shared" si="268"/>
        <v>0</v>
      </c>
      <c r="BI197">
        <f t="shared" si="269"/>
        <v>0</v>
      </c>
      <c r="BJ197">
        <f t="shared" si="270"/>
        <v>0</v>
      </c>
      <c r="BK197">
        <f t="shared" si="271"/>
        <v>0</v>
      </c>
      <c r="BL197">
        <f t="shared" si="248"/>
        <v>0</v>
      </c>
      <c r="BM197">
        <f t="shared" ref="BM197:BM204" si="281">IF(AH197=AH196,0,AH197)</f>
        <v>0</v>
      </c>
      <c r="BN197">
        <f t="shared" ref="BN197:BN204" si="282">IF(AI197=AI196,0,AI197)</f>
        <v>0</v>
      </c>
      <c r="BO197">
        <f t="shared" ref="BO197:BO204" si="283">IF(AJ197=AJ196,0,AJ197)</f>
        <v>0</v>
      </c>
      <c r="BP197" t="str">
        <f t="shared" si="279"/>
        <v/>
      </c>
      <c r="BQ197" t="str">
        <f t="shared" si="280"/>
        <v/>
      </c>
    </row>
    <row r="198" spans="1:69" x14ac:dyDescent="0.25">
      <c r="A198" t="str">
        <f t="shared" si="243"/>
        <v/>
      </c>
      <c r="B198" s="108"/>
      <c r="C198" s="108"/>
      <c r="D198" s="109"/>
      <c r="E198" s="109"/>
      <c r="G198">
        <f t="shared" si="219"/>
        <v>9</v>
      </c>
      <c r="H198">
        <f t="shared" si="220"/>
        <v>9</v>
      </c>
      <c r="I198">
        <f t="shared" si="221"/>
        <v>8</v>
      </c>
      <c r="J198">
        <f t="shared" si="222"/>
        <v>8</v>
      </c>
      <c r="K198">
        <f t="shared" si="223"/>
        <v>0</v>
      </c>
      <c r="L198">
        <f t="shared" si="224"/>
        <v>0</v>
      </c>
      <c r="M198">
        <f t="shared" si="225"/>
        <v>0</v>
      </c>
      <c r="N198">
        <f t="shared" si="226"/>
        <v>0</v>
      </c>
      <c r="O198">
        <f t="shared" si="227"/>
        <v>0</v>
      </c>
      <c r="P198">
        <f t="shared" si="228"/>
        <v>0</v>
      </c>
      <c r="Q198">
        <f t="shared" si="229"/>
        <v>0</v>
      </c>
      <c r="R198">
        <f t="shared" si="249"/>
        <v>0</v>
      </c>
      <c r="S198">
        <f t="shared" si="250"/>
        <v>0</v>
      </c>
      <c r="T198">
        <f t="shared" si="251"/>
        <v>0</v>
      </c>
      <c r="U198">
        <f t="shared" si="252"/>
        <v>0</v>
      </c>
      <c r="V198">
        <f t="shared" si="253"/>
        <v>0</v>
      </c>
      <c r="W198">
        <f t="shared" si="254"/>
        <v>0</v>
      </c>
      <c r="X198">
        <f t="shared" si="255"/>
        <v>0</v>
      </c>
      <c r="Y198">
        <f t="shared" si="256"/>
        <v>0</v>
      </c>
      <c r="Z198">
        <f t="shared" si="244"/>
        <v>0</v>
      </c>
      <c r="AA198">
        <f t="shared" si="245"/>
        <v>0</v>
      </c>
      <c r="AB198">
        <f t="shared" si="246"/>
        <v>0</v>
      </c>
      <c r="AC198">
        <f t="shared" si="247"/>
        <v>0</v>
      </c>
      <c r="AD198">
        <f t="shared" si="273"/>
        <v>0</v>
      </c>
      <c r="AE198">
        <f t="shared" si="274"/>
        <v>0</v>
      </c>
      <c r="AF198">
        <f t="shared" si="275"/>
        <v>0</v>
      </c>
      <c r="AG198">
        <f t="shared" si="276"/>
        <v>0</v>
      </c>
      <c r="AH198">
        <f t="shared" si="277"/>
        <v>0</v>
      </c>
      <c r="AI198">
        <f t="shared" si="278"/>
        <v>0</v>
      </c>
      <c r="AJ198">
        <f t="shared" si="272"/>
        <v>0</v>
      </c>
      <c r="AL198">
        <f t="shared" si="230"/>
        <v>0</v>
      </c>
      <c r="AM198">
        <f t="shared" si="231"/>
        <v>0</v>
      </c>
      <c r="AN198">
        <f t="shared" si="232"/>
        <v>0</v>
      </c>
      <c r="AO198">
        <f t="shared" si="233"/>
        <v>0</v>
      </c>
      <c r="AP198">
        <f t="shared" si="234"/>
        <v>0</v>
      </c>
      <c r="AQ198">
        <f t="shared" si="235"/>
        <v>0</v>
      </c>
      <c r="AR198">
        <f t="shared" si="236"/>
        <v>0</v>
      </c>
      <c r="AS198">
        <f t="shared" si="237"/>
        <v>0</v>
      </c>
      <c r="AT198">
        <f t="shared" si="238"/>
        <v>0</v>
      </c>
      <c r="AU198">
        <f t="shared" si="239"/>
        <v>0</v>
      </c>
      <c r="AV198">
        <f t="shared" si="240"/>
        <v>0</v>
      </c>
      <c r="AW198">
        <f t="shared" si="257"/>
        <v>0</v>
      </c>
      <c r="AX198">
        <f t="shared" si="258"/>
        <v>0</v>
      </c>
      <c r="AY198">
        <f t="shared" si="259"/>
        <v>0</v>
      </c>
      <c r="AZ198">
        <f t="shared" si="260"/>
        <v>0</v>
      </c>
      <c r="BA198">
        <f t="shared" si="261"/>
        <v>0</v>
      </c>
      <c r="BB198">
        <f t="shared" si="262"/>
        <v>0</v>
      </c>
      <c r="BC198">
        <f t="shared" si="263"/>
        <v>0</v>
      </c>
      <c r="BD198">
        <f t="shared" si="264"/>
        <v>0</v>
      </c>
      <c r="BE198">
        <f t="shared" si="265"/>
        <v>0</v>
      </c>
      <c r="BF198">
        <f t="shared" si="266"/>
        <v>0</v>
      </c>
      <c r="BG198">
        <f t="shared" si="267"/>
        <v>0</v>
      </c>
      <c r="BH198">
        <f t="shared" si="268"/>
        <v>0</v>
      </c>
      <c r="BI198">
        <f t="shared" si="269"/>
        <v>0</v>
      </c>
      <c r="BJ198">
        <f t="shared" si="270"/>
        <v>0</v>
      </c>
      <c r="BK198">
        <f t="shared" si="271"/>
        <v>0</v>
      </c>
      <c r="BL198">
        <f t="shared" si="248"/>
        <v>0</v>
      </c>
      <c r="BM198">
        <f t="shared" si="281"/>
        <v>0</v>
      </c>
      <c r="BN198">
        <f t="shared" si="282"/>
        <v>0</v>
      </c>
      <c r="BO198">
        <f t="shared" si="283"/>
        <v>0</v>
      </c>
      <c r="BP198" t="str">
        <f t="shared" si="279"/>
        <v/>
      </c>
      <c r="BQ198" t="str">
        <f t="shared" si="280"/>
        <v/>
      </c>
    </row>
    <row r="199" spans="1:69" x14ac:dyDescent="0.25">
      <c r="A199" t="str">
        <f t="shared" si="243"/>
        <v/>
      </c>
      <c r="B199" s="108"/>
      <c r="C199" s="108"/>
      <c r="D199" s="109"/>
      <c r="E199" s="109"/>
      <c r="G199">
        <f t="shared" si="219"/>
        <v>9</v>
      </c>
      <c r="H199">
        <f t="shared" si="220"/>
        <v>9</v>
      </c>
      <c r="I199">
        <f t="shared" si="221"/>
        <v>8</v>
      </c>
      <c r="J199">
        <f t="shared" si="222"/>
        <v>8</v>
      </c>
      <c r="K199">
        <f t="shared" si="223"/>
        <v>0</v>
      </c>
      <c r="L199">
        <f t="shared" si="224"/>
        <v>0</v>
      </c>
      <c r="M199">
        <f t="shared" si="225"/>
        <v>0</v>
      </c>
      <c r="N199">
        <f t="shared" si="226"/>
        <v>0</v>
      </c>
      <c r="O199">
        <f t="shared" si="227"/>
        <v>0</v>
      </c>
      <c r="P199">
        <f t="shared" si="228"/>
        <v>0</v>
      </c>
      <c r="Q199">
        <f t="shared" si="229"/>
        <v>0</v>
      </c>
      <c r="R199">
        <f t="shared" si="249"/>
        <v>0</v>
      </c>
      <c r="S199">
        <f t="shared" si="250"/>
        <v>0</v>
      </c>
      <c r="T199">
        <f t="shared" si="251"/>
        <v>0</v>
      </c>
      <c r="U199">
        <f t="shared" si="252"/>
        <v>0</v>
      </c>
      <c r="V199">
        <f t="shared" si="253"/>
        <v>0</v>
      </c>
      <c r="W199">
        <f t="shared" si="254"/>
        <v>0</v>
      </c>
      <c r="X199">
        <f t="shared" si="255"/>
        <v>0</v>
      </c>
      <c r="Y199">
        <f t="shared" si="256"/>
        <v>0</v>
      </c>
      <c r="Z199">
        <f t="shared" si="244"/>
        <v>0</v>
      </c>
      <c r="AA199">
        <f t="shared" si="245"/>
        <v>0</v>
      </c>
      <c r="AB199">
        <f t="shared" si="246"/>
        <v>0</v>
      </c>
      <c r="AC199">
        <f t="shared" si="247"/>
        <v>0</v>
      </c>
      <c r="AD199">
        <f t="shared" si="273"/>
        <v>0</v>
      </c>
      <c r="AE199">
        <f t="shared" si="274"/>
        <v>0</v>
      </c>
      <c r="AF199">
        <f t="shared" si="275"/>
        <v>0</v>
      </c>
      <c r="AG199">
        <f t="shared" si="276"/>
        <v>0</v>
      </c>
      <c r="AH199">
        <f t="shared" si="277"/>
        <v>0</v>
      </c>
      <c r="AI199">
        <f t="shared" si="278"/>
        <v>0</v>
      </c>
      <c r="AJ199">
        <f t="shared" si="272"/>
        <v>0</v>
      </c>
      <c r="AL199">
        <f t="shared" si="230"/>
        <v>0</v>
      </c>
      <c r="AM199">
        <f t="shared" si="231"/>
        <v>0</v>
      </c>
      <c r="AN199">
        <f t="shared" si="232"/>
        <v>0</v>
      </c>
      <c r="AO199">
        <f t="shared" si="233"/>
        <v>0</v>
      </c>
      <c r="AP199">
        <f t="shared" si="234"/>
        <v>0</v>
      </c>
      <c r="AQ199">
        <f t="shared" si="235"/>
        <v>0</v>
      </c>
      <c r="AR199">
        <f t="shared" si="236"/>
        <v>0</v>
      </c>
      <c r="AS199">
        <f t="shared" si="237"/>
        <v>0</v>
      </c>
      <c r="AT199">
        <f t="shared" si="238"/>
        <v>0</v>
      </c>
      <c r="AU199">
        <f t="shared" si="239"/>
        <v>0</v>
      </c>
      <c r="AV199">
        <f t="shared" si="240"/>
        <v>0</v>
      </c>
      <c r="AW199">
        <f t="shared" si="257"/>
        <v>0</v>
      </c>
      <c r="AX199">
        <f t="shared" si="258"/>
        <v>0</v>
      </c>
      <c r="AY199">
        <f t="shared" si="259"/>
        <v>0</v>
      </c>
      <c r="AZ199">
        <f t="shared" si="260"/>
        <v>0</v>
      </c>
      <c r="BA199">
        <f t="shared" si="261"/>
        <v>0</v>
      </c>
      <c r="BB199">
        <f t="shared" si="262"/>
        <v>0</v>
      </c>
      <c r="BC199">
        <f t="shared" si="263"/>
        <v>0</v>
      </c>
      <c r="BD199">
        <f t="shared" si="264"/>
        <v>0</v>
      </c>
      <c r="BE199">
        <f t="shared" si="265"/>
        <v>0</v>
      </c>
      <c r="BF199">
        <f t="shared" si="266"/>
        <v>0</v>
      </c>
      <c r="BG199">
        <f t="shared" si="267"/>
        <v>0</v>
      </c>
      <c r="BH199">
        <f t="shared" si="268"/>
        <v>0</v>
      </c>
      <c r="BI199">
        <f t="shared" si="269"/>
        <v>0</v>
      </c>
      <c r="BJ199">
        <f t="shared" si="270"/>
        <v>0</v>
      </c>
      <c r="BK199">
        <f t="shared" si="271"/>
        <v>0</v>
      </c>
      <c r="BL199">
        <f t="shared" si="248"/>
        <v>0</v>
      </c>
      <c r="BM199">
        <f t="shared" si="281"/>
        <v>0</v>
      </c>
      <c r="BN199">
        <f t="shared" si="282"/>
        <v>0</v>
      </c>
      <c r="BO199">
        <f t="shared" si="283"/>
        <v>0</v>
      </c>
      <c r="BP199" t="str">
        <f t="shared" si="279"/>
        <v/>
      </c>
      <c r="BQ199" t="str">
        <f t="shared" si="280"/>
        <v/>
      </c>
    </row>
    <row r="200" spans="1:69" x14ac:dyDescent="0.25">
      <c r="A200" t="str">
        <f t="shared" si="243"/>
        <v/>
      </c>
      <c r="B200" s="108"/>
      <c r="C200" s="108"/>
      <c r="D200" s="109"/>
      <c r="E200" s="109"/>
      <c r="G200">
        <f t="shared" si="219"/>
        <v>9</v>
      </c>
      <c r="H200">
        <f t="shared" si="220"/>
        <v>9</v>
      </c>
      <c r="I200">
        <f t="shared" si="221"/>
        <v>8</v>
      </c>
      <c r="J200">
        <f t="shared" si="222"/>
        <v>8</v>
      </c>
      <c r="K200">
        <f t="shared" si="223"/>
        <v>0</v>
      </c>
      <c r="L200">
        <f t="shared" si="224"/>
        <v>0</v>
      </c>
      <c r="M200">
        <f t="shared" si="225"/>
        <v>0</v>
      </c>
      <c r="N200">
        <f t="shared" si="226"/>
        <v>0</v>
      </c>
      <c r="O200">
        <f t="shared" si="227"/>
        <v>0</v>
      </c>
      <c r="P200">
        <f t="shared" si="228"/>
        <v>0</v>
      </c>
      <c r="Q200">
        <f t="shared" si="229"/>
        <v>0</v>
      </c>
      <c r="R200">
        <f t="shared" si="249"/>
        <v>0</v>
      </c>
      <c r="S200">
        <f t="shared" si="250"/>
        <v>0</v>
      </c>
      <c r="T200">
        <f t="shared" si="251"/>
        <v>0</v>
      </c>
      <c r="U200">
        <f t="shared" si="252"/>
        <v>0</v>
      </c>
      <c r="V200">
        <f t="shared" si="253"/>
        <v>0</v>
      </c>
      <c r="W200">
        <f t="shared" si="254"/>
        <v>0</v>
      </c>
      <c r="X200">
        <f t="shared" si="255"/>
        <v>0</v>
      </c>
      <c r="Y200">
        <f t="shared" si="256"/>
        <v>0</v>
      </c>
      <c r="Z200">
        <f t="shared" si="244"/>
        <v>0</v>
      </c>
      <c r="AA200">
        <f t="shared" si="245"/>
        <v>0</v>
      </c>
      <c r="AB200">
        <f t="shared" si="246"/>
        <v>0</v>
      </c>
      <c r="AC200">
        <f t="shared" si="247"/>
        <v>0</v>
      </c>
      <c r="AD200">
        <f t="shared" si="273"/>
        <v>0</v>
      </c>
      <c r="AE200">
        <f t="shared" si="274"/>
        <v>0</v>
      </c>
      <c r="AF200">
        <f t="shared" si="275"/>
        <v>0</v>
      </c>
      <c r="AG200">
        <f t="shared" si="276"/>
        <v>0</v>
      </c>
      <c r="AH200">
        <f t="shared" si="277"/>
        <v>0</v>
      </c>
      <c r="AI200">
        <f t="shared" si="278"/>
        <v>0</v>
      </c>
      <c r="AJ200">
        <f t="shared" si="272"/>
        <v>0</v>
      </c>
      <c r="AL200">
        <f t="shared" si="230"/>
        <v>0</v>
      </c>
      <c r="AM200">
        <f t="shared" si="231"/>
        <v>0</v>
      </c>
      <c r="AN200">
        <f t="shared" si="232"/>
        <v>0</v>
      </c>
      <c r="AO200">
        <f t="shared" si="233"/>
        <v>0</v>
      </c>
      <c r="AP200">
        <f t="shared" si="234"/>
        <v>0</v>
      </c>
      <c r="AQ200">
        <f t="shared" si="235"/>
        <v>0</v>
      </c>
      <c r="AR200">
        <f t="shared" si="236"/>
        <v>0</v>
      </c>
      <c r="AS200">
        <f t="shared" si="237"/>
        <v>0</v>
      </c>
      <c r="AT200">
        <f t="shared" si="238"/>
        <v>0</v>
      </c>
      <c r="AU200">
        <f t="shared" si="239"/>
        <v>0</v>
      </c>
      <c r="AV200">
        <f t="shared" si="240"/>
        <v>0</v>
      </c>
      <c r="AW200">
        <f t="shared" si="257"/>
        <v>0</v>
      </c>
      <c r="AX200">
        <f t="shared" si="258"/>
        <v>0</v>
      </c>
      <c r="AY200">
        <f t="shared" si="259"/>
        <v>0</v>
      </c>
      <c r="AZ200">
        <f t="shared" si="260"/>
        <v>0</v>
      </c>
      <c r="BA200">
        <f t="shared" si="261"/>
        <v>0</v>
      </c>
      <c r="BB200">
        <f t="shared" si="262"/>
        <v>0</v>
      </c>
      <c r="BC200">
        <f t="shared" si="263"/>
        <v>0</v>
      </c>
      <c r="BD200">
        <f t="shared" si="264"/>
        <v>0</v>
      </c>
      <c r="BE200">
        <f t="shared" si="265"/>
        <v>0</v>
      </c>
      <c r="BF200">
        <f t="shared" si="266"/>
        <v>0</v>
      </c>
      <c r="BG200">
        <f t="shared" si="267"/>
        <v>0</v>
      </c>
      <c r="BH200">
        <f t="shared" si="268"/>
        <v>0</v>
      </c>
      <c r="BI200">
        <f t="shared" si="269"/>
        <v>0</v>
      </c>
      <c r="BJ200">
        <f t="shared" si="270"/>
        <v>0</v>
      </c>
      <c r="BK200">
        <f t="shared" si="271"/>
        <v>0</v>
      </c>
      <c r="BL200">
        <f t="shared" si="248"/>
        <v>0</v>
      </c>
      <c r="BM200">
        <f t="shared" si="281"/>
        <v>0</v>
      </c>
      <c r="BN200">
        <f t="shared" si="282"/>
        <v>0</v>
      </c>
      <c r="BO200">
        <f t="shared" si="283"/>
        <v>0</v>
      </c>
      <c r="BP200" t="str">
        <f t="shared" si="279"/>
        <v/>
      </c>
      <c r="BQ200" t="str">
        <f t="shared" si="280"/>
        <v/>
      </c>
    </row>
    <row r="201" spans="1:69" x14ac:dyDescent="0.25">
      <c r="A201" t="str">
        <f t="shared" si="243"/>
        <v/>
      </c>
      <c r="B201" s="108"/>
      <c r="C201" s="108"/>
      <c r="D201" s="109"/>
      <c r="E201" s="109"/>
      <c r="G201">
        <f t="shared" si="219"/>
        <v>9</v>
      </c>
      <c r="H201">
        <f t="shared" si="220"/>
        <v>9</v>
      </c>
      <c r="I201">
        <f t="shared" si="221"/>
        <v>8</v>
      </c>
      <c r="J201">
        <f t="shared" si="222"/>
        <v>8</v>
      </c>
      <c r="K201">
        <f t="shared" si="223"/>
        <v>0</v>
      </c>
      <c r="L201">
        <f t="shared" si="224"/>
        <v>0</v>
      </c>
      <c r="M201">
        <f t="shared" si="225"/>
        <v>0</v>
      </c>
      <c r="N201">
        <f t="shared" si="226"/>
        <v>0</v>
      </c>
      <c r="O201">
        <f t="shared" si="227"/>
        <v>0</v>
      </c>
      <c r="P201">
        <f t="shared" si="228"/>
        <v>0</v>
      </c>
      <c r="Q201">
        <f t="shared" si="229"/>
        <v>0</v>
      </c>
      <c r="R201">
        <f t="shared" si="249"/>
        <v>0</v>
      </c>
      <c r="S201">
        <f t="shared" si="250"/>
        <v>0</v>
      </c>
      <c r="T201">
        <f t="shared" si="251"/>
        <v>0</v>
      </c>
      <c r="U201">
        <f t="shared" si="252"/>
        <v>0</v>
      </c>
      <c r="V201">
        <f t="shared" si="253"/>
        <v>0</v>
      </c>
      <c r="W201">
        <f t="shared" si="254"/>
        <v>0</v>
      </c>
      <c r="X201">
        <f t="shared" si="255"/>
        <v>0</v>
      </c>
      <c r="Y201">
        <f t="shared" si="256"/>
        <v>0</v>
      </c>
      <c r="Z201">
        <f t="shared" si="244"/>
        <v>0</v>
      </c>
      <c r="AA201">
        <f t="shared" si="245"/>
        <v>0</v>
      </c>
      <c r="AB201">
        <f t="shared" si="246"/>
        <v>0</v>
      </c>
      <c r="AC201">
        <f t="shared" si="247"/>
        <v>0</v>
      </c>
      <c r="AD201">
        <f t="shared" si="273"/>
        <v>0</v>
      </c>
      <c r="AE201">
        <f t="shared" si="274"/>
        <v>0</v>
      </c>
      <c r="AF201">
        <f t="shared" si="275"/>
        <v>0</v>
      </c>
      <c r="AG201">
        <f t="shared" si="276"/>
        <v>0</v>
      </c>
      <c r="AH201">
        <f t="shared" si="277"/>
        <v>0</v>
      </c>
      <c r="AI201">
        <f t="shared" si="278"/>
        <v>0</v>
      </c>
      <c r="AJ201">
        <f t="shared" si="272"/>
        <v>0</v>
      </c>
      <c r="AL201">
        <f t="shared" si="230"/>
        <v>0</v>
      </c>
      <c r="AM201">
        <f t="shared" si="231"/>
        <v>0</v>
      </c>
      <c r="AN201">
        <f t="shared" si="232"/>
        <v>0</v>
      </c>
      <c r="AO201">
        <f t="shared" si="233"/>
        <v>0</v>
      </c>
      <c r="AP201">
        <f t="shared" si="234"/>
        <v>0</v>
      </c>
      <c r="AQ201">
        <f t="shared" si="235"/>
        <v>0</v>
      </c>
      <c r="AR201">
        <f t="shared" si="236"/>
        <v>0</v>
      </c>
      <c r="AS201">
        <f t="shared" si="237"/>
        <v>0</v>
      </c>
      <c r="AT201">
        <f t="shared" si="238"/>
        <v>0</v>
      </c>
      <c r="AU201">
        <f t="shared" si="239"/>
        <v>0</v>
      </c>
      <c r="AV201">
        <f t="shared" si="240"/>
        <v>0</v>
      </c>
      <c r="AW201">
        <f t="shared" si="257"/>
        <v>0</v>
      </c>
      <c r="AX201">
        <f t="shared" si="258"/>
        <v>0</v>
      </c>
      <c r="AY201">
        <f t="shared" si="259"/>
        <v>0</v>
      </c>
      <c r="AZ201">
        <f t="shared" si="260"/>
        <v>0</v>
      </c>
      <c r="BA201">
        <f t="shared" si="261"/>
        <v>0</v>
      </c>
      <c r="BB201">
        <f t="shared" si="262"/>
        <v>0</v>
      </c>
      <c r="BC201">
        <f t="shared" si="263"/>
        <v>0</v>
      </c>
      <c r="BD201">
        <f t="shared" si="264"/>
        <v>0</v>
      </c>
      <c r="BE201">
        <f t="shared" si="265"/>
        <v>0</v>
      </c>
      <c r="BF201">
        <f t="shared" si="266"/>
        <v>0</v>
      </c>
      <c r="BG201">
        <f t="shared" si="267"/>
        <v>0</v>
      </c>
      <c r="BH201">
        <f t="shared" si="268"/>
        <v>0</v>
      </c>
      <c r="BI201">
        <f t="shared" si="269"/>
        <v>0</v>
      </c>
      <c r="BJ201">
        <f t="shared" si="270"/>
        <v>0</v>
      </c>
      <c r="BK201">
        <f t="shared" si="271"/>
        <v>0</v>
      </c>
      <c r="BL201">
        <f t="shared" si="248"/>
        <v>0</v>
      </c>
      <c r="BM201">
        <f t="shared" si="281"/>
        <v>0</v>
      </c>
      <c r="BN201">
        <f t="shared" si="282"/>
        <v>0</v>
      </c>
      <c r="BO201">
        <f t="shared" si="283"/>
        <v>0</v>
      </c>
      <c r="BP201" t="str">
        <f t="shared" si="279"/>
        <v/>
      </c>
      <c r="BQ201" t="str">
        <f t="shared" si="280"/>
        <v/>
      </c>
    </row>
    <row r="202" spans="1:69" x14ac:dyDescent="0.25">
      <c r="A202" t="str">
        <f t="shared" si="243"/>
        <v/>
      </c>
      <c r="B202" s="108"/>
      <c r="C202" s="108"/>
      <c r="D202" s="109"/>
      <c r="E202" s="109"/>
      <c r="G202">
        <f t="shared" si="219"/>
        <v>9</v>
      </c>
      <c r="H202">
        <f t="shared" si="220"/>
        <v>9</v>
      </c>
      <c r="I202">
        <f t="shared" si="221"/>
        <v>8</v>
      </c>
      <c r="J202">
        <f t="shared" si="222"/>
        <v>8</v>
      </c>
      <c r="K202">
        <f t="shared" si="223"/>
        <v>0</v>
      </c>
      <c r="L202">
        <f t="shared" si="224"/>
        <v>0</v>
      </c>
      <c r="M202">
        <f t="shared" si="225"/>
        <v>0</v>
      </c>
      <c r="N202">
        <f t="shared" si="226"/>
        <v>0</v>
      </c>
      <c r="O202">
        <f t="shared" si="227"/>
        <v>0</v>
      </c>
      <c r="P202">
        <f t="shared" si="228"/>
        <v>0</v>
      </c>
      <c r="Q202">
        <f t="shared" si="229"/>
        <v>0</v>
      </c>
      <c r="R202">
        <f t="shared" si="249"/>
        <v>0</v>
      </c>
      <c r="S202">
        <f t="shared" si="250"/>
        <v>0</v>
      </c>
      <c r="T202">
        <f t="shared" si="251"/>
        <v>0</v>
      </c>
      <c r="U202">
        <f t="shared" si="252"/>
        <v>0</v>
      </c>
      <c r="V202">
        <f t="shared" si="253"/>
        <v>0</v>
      </c>
      <c r="W202">
        <f t="shared" si="254"/>
        <v>0</v>
      </c>
      <c r="X202">
        <f t="shared" si="255"/>
        <v>0</v>
      </c>
      <c r="Y202">
        <f t="shared" si="256"/>
        <v>0</v>
      </c>
      <c r="Z202">
        <f t="shared" si="244"/>
        <v>0</v>
      </c>
      <c r="AA202">
        <f t="shared" si="245"/>
        <v>0</v>
      </c>
      <c r="AB202">
        <f t="shared" si="246"/>
        <v>0</v>
      </c>
      <c r="AC202">
        <f t="shared" si="247"/>
        <v>0</v>
      </c>
      <c r="AD202">
        <f t="shared" si="273"/>
        <v>0</v>
      </c>
      <c r="AE202">
        <f t="shared" si="274"/>
        <v>0</v>
      </c>
      <c r="AF202">
        <f t="shared" si="275"/>
        <v>0</v>
      </c>
      <c r="AG202">
        <f t="shared" si="276"/>
        <v>0</v>
      </c>
      <c r="AH202">
        <f t="shared" si="277"/>
        <v>0</v>
      </c>
      <c r="AI202">
        <f t="shared" si="278"/>
        <v>0</v>
      </c>
      <c r="AJ202">
        <f t="shared" si="272"/>
        <v>0</v>
      </c>
      <c r="AL202">
        <f t="shared" si="230"/>
        <v>0</v>
      </c>
      <c r="AM202">
        <f t="shared" si="231"/>
        <v>0</v>
      </c>
      <c r="AN202">
        <f t="shared" si="232"/>
        <v>0</v>
      </c>
      <c r="AO202">
        <f t="shared" si="233"/>
        <v>0</v>
      </c>
      <c r="AP202">
        <f t="shared" si="234"/>
        <v>0</v>
      </c>
      <c r="AQ202">
        <f t="shared" si="235"/>
        <v>0</v>
      </c>
      <c r="AR202">
        <f t="shared" si="236"/>
        <v>0</v>
      </c>
      <c r="AS202">
        <f t="shared" si="237"/>
        <v>0</v>
      </c>
      <c r="AT202">
        <f t="shared" si="238"/>
        <v>0</v>
      </c>
      <c r="AU202">
        <f t="shared" si="239"/>
        <v>0</v>
      </c>
      <c r="AV202">
        <f t="shared" si="240"/>
        <v>0</v>
      </c>
      <c r="AW202">
        <f t="shared" si="257"/>
        <v>0</v>
      </c>
      <c r="AX202">
        <f t="shared" si="258"/>
        <v>0</v>
      </c>
      <c r="AY202">
        <f t="shared" si="259"/>
        <v>0</v>
      </c>
      <c r="AZ202">
        <f t="shared" si="260"/>
        <v>0</v>
      </c>
      <c r="BA202">
        <f t="shared" si="261"/>
        <v>0</v>
      </c>
      <c r="BB202">
        <f t="shared" si="262"/>
        <v>0</v>
      </c>
      <c r="BC202">
        <f t="shared" si="263"/>
        <v>0</v>
      </c>
      <c r="BD202">
        <f t="shared" si="264"/>
        <v>0</v>
      </c>
      <c r="BE202">
        <f t="shared" si="265"/>
        <v>0</v>
      </c>
      <c r="BF202">
        <f t="shared" si="266"/>
        <v>0</v>
      </c>
      <c r="BG202">
        <f t="shared" si="267"/>
        <v>0</v>
      </c>
      <c r="BH202">
        <f t="shared" si="268"/>
        <v>0</v>
      </c>
      <c r="BI202">
        <f t="shared" si="269"/>
        <v>0</v>
      </c>
      <c r="BJ202">
        <f t="shared" si="270"/>
        <v>0</v>
      </c>
      <c r="BK202">
        <f t="shared" si="271"/>
        <v>0</v>
      </c>
      <c r="BL202">
        <f t="shared" si="248"/>
        <v>0</v>
      </c>
      <c r="BM202">
        <f t="shared" si="281"/>
        <v>0</v>
      </c>
      <c r="BN202">
        <f t="shared" si="282"/>
        <v>0</v>
      </c>
      <c r="BO202">
        <f t="shared" si="283"/>
        <v>0</v>
      </c>
      <c r="BP202" t="str">
        <f t="shared" si="279"/>
        <v/>
      </c>
      <c r="BQ202" t="str">
        <f t="shared" si="280"/>
        <v/>
      </c>
    </row>
    <row r="203" spans="1:69" x14ac:dyDescent="0.25">
      <c r="A203" t="str">
        <f t="shared" si="243"/>
        <v/>
      </c>
      <c r="B203" s="108"/>
      <c r="C203" s="108"/>
      <c r="D203" s="109"/>
      <c r="E203" s="109"/>
      <c r="G203">
        <f t="shared" si="219"/>
        <v>9</v>
      </c>
      <c r="H203">
        <f t="shared" si="220"/>
        <v>9</v>
      </c>
      <c r="I203">
        <f t="shared" si="221"/>
        <v>8</v>
      </c>
      <c r="J203">
        <f t="shared" si="222"/>
        <v>8</v>
      </c>
      <c r="K203">
        <f t="shared" si="223"/>
        <v>0</v>
      </c>
      <c r="L203">
        <f t="shared" si="224"/>
        <v>0</v>
      </c>
      <c r="M203">
        <f t="shared" si="225"/>
        <v>0</v>
      </c>
      <c r="N203">
        <f t="shared" si="226"/>
        <v>0</v>
      </c>
      <c r="O203">
        <f t="shared" si="227"/>
        <v>0</v>
      </c>
      <c r="P203">
        <f t="shared" si="228"/>
        <v>0</v>
      </c>
      <c r="Q203">
        <f t="shared" si="229"/>
        <v>0</v>
      </c>
      <c r="R203">
        <f t="shared" si="249"/>
        <v>0</v>
      </c>
      <c r="S203">
        <f t="shared" si="250"/>
        <v>0</v>
      </c>
      <c r="T203">
        <f t="shared" si="251"/>
        <v>0</v>
      </c>
      <c r="U203">
        <f t="shared" si="252"/>
        <v>0</v>
      </c>
      <c r="V203">
        <f t="shared" si="253"/>
        <v>0</v>
      </c>
      <c r="W203">
        <f t="shared" si="254"/>
        <v>0</v>
      </c>
      <c r="X203">
        <f t="shared" si="255"/>
        <v>0</v>
      </c>
      <c r="Y203">
        <f t="shared" si="256"/>
        <v>0</v>
      </c>
      <c r="Z203">
        <f t="shared" si="244"/>
        <v>0</v>
      </c>
      <c r="AA203">
        <f t="shared" si="245"/>
        <v>0</v>
      </c>
      <c r="AB203">
        <f t="shared" si="246"/>
        <v>0</v>
      </c>
      <c r="AC203">
        <f t="shared" si="247"/>
        <v>0</v>
      </c>
      <c r="AD203">
        <f t="shared" si="273"/>
        <v>0</v>
      </c>
      <c r="AE203">
        <f t="shared" si="274"/>
        <v>0</v>
      </c>
      <c r="AF203">
        <f t="shared" si="275"/>
        <v>0</v>
      </c>
      <c r="AG203">
        <f t="shared" si="276"/>
        <v>0</v>
      </c>
      <c r="AH203">
        <f t="shared" si="277"/>
        <v>0</v>
      </c>
      <c r="AI203">
        <f t="shared" si="278"/>
        <v>0</v>
      </c>
      <c r="AJ203">
        <f t="shared" si="272"/>
        <v>0</v>
      </c>
      <c r="AL203">
        <f t="shared" si="230"/>
        <v>0</v>
      </c>
      <c r="AM203">
        <f t="shared" si="231"/>
        <v>0</v>
      </c>
      <c r="AN203">
        <f t="shared" si="232"/>
        <v>0</v>
      </c>
      <c r="AO203">
        <f t="shared" si="233"/>
        <v>0</v>
      </c>
      <c r="AP203">
        <f t="shared" si="234"/>
        <v>0</v>
      </c>
      <c r="AQ203">
        <f t="shared" si="235"/>
        <v>0</v>
      </c>
      <c r="AR203">
        <f t="shared" si="236"/>
        <v>0</v>
      </c>
      <c r="AS203">
        <f t="shared" si="237"/>
        <v>0</v>
      </c>
      <c r="AT203">
        <f t="shared" si="238"/>
        <v>0</v>
      </c>
      <c r="AU203">
        <f t="shared" si="239"/>
        <v>0</v>
      </c>
      <c r="AV203">
        <f t="shared" si="240"/>
        <v>0</v>
      </c>
      <c r="AW203">
        <f t="shared" si="257"/>
        <v>0</v>
      </c>
      <c r="AX203">
        <f t="shared" si="258"/>
        <v>0</v>
      </c>
      <c r="AY203">
        <f t="shared" si="259"/>
        <v>0</v>
      </c>
      <c r="AZ203">
        <f t="shared" si="260"/>
        <v>0</v>
      </c>
      <c r="BA203">
        <f t="shared" si="261"/>
        <v>0</v>
      </c>
      <c r="BB203">
        <f t="shared" si="262"/>
        <v>0</v>
      </c>
      <c r="BC203">
        <f t="shared" si="263"/>
        <v>0</v>
      </c>
      <c r="BD203">
        <f t="shared" si="264"/>
        <v>0</v>
      </c>
      <c r="BE203">
        <f t="shared" si="265"/>
        <v>0</v>
      </c>
      <c r="BF203">
        <f t="shared" si="266"/>
        <v>0</v>
      </c>
      <c r="BG203">
        <f t="shared" si="267"/>
        <v>0</v>
      </c>
      <c r="BH203">
        <f t="shared" si="268"/>
        <v>0</v>
      </c>
      <c r="BI203">
        <f t="shared" si="269"/>
        <v>0</v>
      </c>
      <c r="BJ203">
        <f t="shared" si="270"/>
        <v>0</v>
      </c>
      <c r="BK203">
        <f t="shared" si="271"/>
        <v>0</v>
      </c>
      <c r="BL203">
        <f t="shared" si="248"/>
        <v>0</v>
      </c>
      <c r="BM203">
        <f t="shared" si="281"/>
        <v>0</v>
      </c>
      <c r="BN203">
        <f t="shared" si="282"/>
        <v>0</v>
      </c>
      <c r="BO203">
        <f t="shared" si="283"/>
        <v>0</v>
      </c>
      <c r="BP203" t="str">
        <f t="shared" si="279"/>
        <v/>
      </c>
      <c r="BQ203" t="str">
        <f t="shared" si="280"/>
        <v/>
      </c>
    </row>
    <row r="204" spans="1:69" x14ac:dyDescent="0.25">
      <c r="A204" t="str">
        <f t="shared" si="243"/>
        <v/>
      </c>
      <c r="B204" s="108"/>
      <c r="C204" s="108"/>
      <c r="D204" s="109"/>
      <c r="E204" s="109"/>
      <c r="G204">
        <f t="shared" si="219"/>
        <v>9</v>
      </c>
      <c r="H204">
        <f t="shared" si="220"/>
        <v>9</v>
      </c>
      <c r="I204">
        <f t="shared" si="221"/>
        <v>8</v>
      </c>
      <c r="J204">
        <f t="shared" si="222"/>
        <v>8</v>
      </c>
      <c r="K204">
        <f t="shared" si="223"/>
        <v>0</v>
      </c>
      <c r="L204">
        <f t="shared" si="224"/>
        <v>0</v>
      </c>
      <c r="M204">
        <f t="shared" si="225"/>
        <v>0</v>
      </c>
      <c r="N204">
        <f t="shared" si="226"/>
        <v>0</v>
      </c>
      <c r="O204">
        <f t="shared" si="227"/>
        <v>0</v>
      </c>
      <c r="P204">
        <f t="shared" si="228"/>
        <v>0</v>
      </c>
      <c r="Q204">
        <f t="shared" si="229"/>
        <v>0</v>
      </c>
      <c r="R204">
        <f t="shared" si="249"/>
        <v>0</v>
      </c>
      <c r="S204">
        <f t="shared" si="250"/>
        <v>0</v>
      </c>
      <c r="T204">
        <f t="shared" si="251"/>
        <v>0</v>
      </c>
      <c r="U204">
        <f t="shared" si="252"/>
        <v>0</v>
      </c>
      <c r="V204">
        <f t="shared" si="253"/>
        <v>0</v>
      </c>
      <c r="W204">
        <f t="shared" si="254"/>
        <v>0</v>
      </c>
      <c r="X204">
        <f t="shared" si="255"/>
        <v>0</v>
      </c>
      <c r="Y204">
        <f t="shared" si="256"/>
        <v>0</v>
      </c>
      <c r="Z204">
        <f t="shared" si="244"/>
        <v>0</v>
      </c>
      <c r="AA204">
        <f t="shared" si="245"/>
        <v>0</v>
      </c>
      <c r="AB204">
        <f t="shared" si="246"/>
        <v>0</v>
      </c>
      <c r="AC204">
        <f t="shared" si="247"/>
        <v>0</v>
      </c>
      <c r="AD204">
        <f t="shared" si="273"/>
        <v>0</v>
      </c>
      <c r="AE204">
        <f t="shared" si="274"/>
        <v>0</v>
      </c>
      <c r="AF204">
        <f t="shared" si="275"/>
        <v>0</v>
      </c>
      <c r="AG204">
        <f t="shared" si="276"/>
        <v>0</v>
      </c>
      <c r="AH204">
        <f t="shared" si="277"/>
        <v>0</v>
      </c>
      <c r="AI204">
        <f t="shared" si="278"/>
        <v>0</v>
      </c>
      <c r="AJ204">
        <f t="shared" si="272"/>
        <v>0</v>
      </c>
      <c r="AL204">
        <f t="shared" si="230"/>
        <v>0</v>
      </c>
      <c r="AM204">
        <f t="shared" si="231"/>
        <v>0</v>
      </c>
      <c r="AN204">
        <f t="shared" si="232"/>
        <v>0</v>
      </c>
      <c r="AO204">
        <f t="shared" si="233"/>
        <v>0</v>
      </c>
      <c r="AP204">
        <f t="shared" si="234"/>
        <v>0</v>
      </c>
      <c r="AQ204">
        <f t="shared" si="235"/>
        <v>0</v>
      </c>
      <c r="AR204">
        <f t="shared" si="236"/>
        <v>0</v>
      </c>
      <c r="AS204">
        <f t="shared" si="237"/>
        <v>0</v>
      </c>
      <c r="AT204">
        <f t="shared" si="238"/>
        <v>0</v>
      </c>
      <c r="AU204">
        <f t="shared" si="239"/>
        <v>0</v>
      </c>
      <c r="AV204">
        <f t="shared" si="240"/>
        <v>0</v>
      </c>
      <c r="AW204">
        <f t="shared" si="257"/>
        <v>0</v>
      </c>
      <c r="AX204">
        <f t="shared" si="258"/>
        <v>0</v>
      </c>
      <c r="AY204">
        <f t="shared" si="259"/>
        <v>0</v>
      </c>
      <c r="AZ204">
        <f t="shared" si="260"/>
        <v>0</v>
      </c>
      <c r="BA204">
        <f t="shared" si="261"/>
        <v>0</v>
      </c>
      <c r="BB204">
        <f t="shared" si="262"/>
        <v>0</v>
      </c>
      <c r="BC204">
        <f t="shared" si="263"/>
        <v>0</v>
      </c>
      <c r="BD204">
        <f t="shared" si="264"/>
        <v>0</v>
      </c>
      <c r="BE204">
        <f t="shared" si="265"/>
        <v>0</v>
      </c>
      <c r="BF204">
        <f t="shared" si="266"/>
        <v>0</v>
      </c>
      <c r="BG204">
        <f t="shared" si="267"/>
        <v>0</v>
      </c>
      <c r="BH204">
        <f t="shared" si="268"/>
        <v>0</v>
      </c>
      <c r="BI204">
        <f t="shared" si="269"/>
        <v>0</v>
      </c>
      <c r="BJ204">
        <f t="shared" si="270"/>
        <v>0</v>
      </c>
      <c r="BK204">
        <f t="shared" si="271"/>
        <v>0</v>
      </c>
      <c r="BL204">
        <f t="shared" si="248"/>
        <v>0</v>
      </c>
      <c r="BM204">
        <f t="shared" si="281"/>
        <v>0</v>
      </c>
      <c r="BN204">
        <f t="shared" si="282"/>
        <v>0</v>
      </c>
      <c r="BO204">
        <f t="shared" si="283"/>
        <v>0</v>
      </c>
      <c r="BP204" t="str">
        <f t="shared" si="279"/>
        <v/>
      </c>
      <c r="BQ204" t="str">
        <f t="shared" si="280"/>
        <v/>
      </c>
    </row>
    <row r="205" spans="1:69" x14ac:dyDescent="0.25">
      <c r="A205" t="str">
        <f t="shared" si="243"/>
        <v/>
      </c>
      <c r="B205" s="108"/>
      <c r="C205" s="108"/>
      <c r="D205" s="109"/>
      <c r="E205" s="109"/>
      <c r="G205">
        <f t="shared" ref="G205:P207" si="284">IF($D205=G$6,G204+1,G204)</f>
        <v>9</v>
      </c>
      <c r="H205">
        <f t="shared" si="284"/>
        <v>9</v>
      </c>
      <c r="I205">
        <f t="shared" si="284"/>
        <v>8</v>
      </c>
      <c r="J205">
        <f t="shared" si="284"/>
        <v>8</v>
      </c>
      <c r="K205">
        <f t="shared" si="284"/>
        <v>0</v>
      </c>
      <c r="L205">
        <f t="shared" si="284"/>
        <v>0</v>
      </c>
      <c r="M205">
        <f t="shared" si="284"/>
        <v>0</v>
      </c>
      <c r="N205">
        <f t="shared" si="284"/>
        <v>0</v>
      </c>
      <c r="O205">
        <f t="shared" si="284"/>
        <v>0</v>
      </c>
      <c r="P205">
        <f t="shared" si="284"/>
        <v>0</v>
      </c>
      <c r="Q205">
        <f t="shared" ref="Q205:Y207" si="285">IF($D205=Q$6,Q204+1,Q204)</f>
        <v>0</v>
      </c>
      <c r="R205">
        <f t="shared" si="285"/>
        <v>0</v>
      </c>
      <c r="S205">
        <f t="shared" si="285"/>
        <v>0</v>
      </c>
      <c r="T205">
        <f t="shared" si="285"/>
        <v>0</v>
      </c>
      <c r="U205">
        <f t="shared" si="285"/>
        <v>0</v>
      </c>
      <c r="V205">
        <f t="shared" si="285"/>
        <v>0</v>
      </c>
      <c r="W205">
        <f t="shared" si="285"/>
        <v>0</v>
      </c>
      <c r="X205">
        <f t="shared" si="285"/>
        <v>0</v>
      </c>
      <c r="Y205">
        <f t="shared" si="285"/>
        <v>0</v>
      </c>
      <c r="Z205">
        <f t="shared" si="244"/>
        <v>0</v>
      </c>
      <c r="AA205">
        <f t="shared" si="245"/>
        <v>0</v>
      </c>
      <c r="AB205">
        <f t="shared" ref="AB205:AJ207" si="286">IF($D205=AB$6,AB204+1,AB204)</f>
        <v>0</v>
      </c>
      <c r="AC205">
        <f t="shared" si="286"/>
        <v>0</v>
      </c>
      <c r="AD205">
        <f t="shared" si="286"/>
        <v>0</v>
      </c>
      <c r="AE205">
        <f t="shared" si="286"/>
        <v>0</v>
      </c>
      <c r="AF205">
        <f t="shared" si="286"/>
        <v>0</v>
      </c>
      <c r="AG205">
        <f t="shared" si="286"/>
        <v>0</v>
      </c>
      <c r="AH205">
        <f t="shared" si="286"/>
        <v>0</v>
      </c>
      <c r="AI205">
        <f t="shared" si="286"/>
        <v>0</v>
      </c>
      <c r="AJ205">
        <f t="shared" si="286"/>
        <v>0</v>
      </c>
      <c r="AL205">
        <f t="shared" ref="AL205:AU207" si="287">IF(G205=G204,0,G205)</f>
        <v>0</v>
      </c>
      <c r="AM205">
        <f t="shared" si="287"/>
        <v>0</v>
      </c>
      <c r="AN205">
        <f t="shared" si="287"/>
        <v>0</v>
      </c>
      <c r="AO205">
        <f t="shared" si="287"/>
        <v>0</v>
      </c>
      <c r="AP205">
        <f t="shared" si="287"/>
        <v>0</v>
      </c>
      <c r="AQ205">
        <f t="shared" si="287"/>
        <v>0</v>
      </c>
      <c r="AR205">
        <f t="shared" si="287"/>
        <v>0</v>
      </c>
      <c r="AS205">
        <f t="shared" si="287"/>
        <v>0</v>
      </c>
      <c r="AT205">
        <f t="shared" si="287"/>
        <v>0</v>
      </c>
      <c r="AU205">
        <f t="shared" si="287"/>
        <v>0</v>
      </c>
      <c r="AV205">
        <f t="shared" ref="AV205:BE207" si="288">IF(Q205=Q204,0,Q205)</f>
        <v>0</v>
      </c>
      <c r="AW205">
        <f t="shared" si="288"/>
        <v>0</v>
      </c>
      <c r="AX205">
        <f t="shared" si="288"/>
        <v>0</v>
      </c>
      <c r="AY205">
        <f t="shared" si="288"/>
        <v>0</v>
      </c>
      <c r="AZ205">
        <f t="shared" si="288"/>
        <v>0</v>
      </c>
      <c r="BA205">
        <f t="shared" si="288"/>
        <v>0</v>
      </c>
      <c r="BB205">
        <f t="shared" si="288"/>
        <v>0</v>
      </c>
      <c r="BC205">
        <f t="shared" si="288"/>
        <v>0</v>
      </c>
      <c r="BD205">
        <f t="shared" si="288"/>
        <v>0</v>
      </c>
      <c r="BE205">
        <f t="shared" si="288"/>
        <v>0</v>
      </c>
      <c r="BF205">
        <f t="shared" ref="BF205:BO207" si="289">IF(AA205=AA204,0,AA205)</f>
        <v>0</v>
      </c>
      <c r="BG205">
        <f t="shared" si="289"/>
        <v>0</v>
      </c>
      <c r="BH205">
        <f t="shared" si="289"/>
        <v>0</v>
      </c>
      <c r="BI205">
        <f t="shared" si="289"/>
        <v>0</v>
      </c>
      <c r="BJ205">
        <f t="shared" si="289"/>
        <v>0</v>
      </c>
      <c r="BK205">
        <f t="shared" si="289"/>
        <v>0</v>
      </c>
      <c r="BL205">
        <f t="shared" si="289"/>
        <v>0</v>
      </c>
      <c r="BM205">
        <f t="shared" si="289"/>
        <v>0</v>
      </c>
      <c r="BN205">
        <f t="shared" si="289"/>
        <v>0</v>
      </c>
      <c r="BO205">
        <f t="shared" si="289"/>
        <v>0</v>
      </c>
      <c r="BP205" t="str">
        <f t="shared" ref="BP205:BQ207" si="290">IF(B205=0,"",B205)</f>
        <v/>
      </c>
      <c r="BQ205" t="str">
        <f t="shared" si="290"/>
        <v/>
      </c>
    </row>
    <row r="206" spans="1:69" x14ac:dyDescent="0.25">
      <c r="A206" t="str">
        <f t="shared" si="243"/>
        <v/>
      </c>
      <c r="B206" s="108"/>
      <c r="C206" s="108"/>
      <c r="D206" s="109"/>
      <c r="E206" s="109"/>
      <c r="G206">
        <f t="shared" si="284"/>
        <v>9</v>
      </c>
      <c r="H206">
        <f t="shared" si="284"/>
        <v>9</v>
      </c>
      <c r="I206">
        <f t="shared" si="284"/>
        <v>8</v>
      </c>
      <c r="J206">
        <f t="shared" si="284"/>
        <v>8</v>
      </c>
      <c r="K206">
        <f t="shared" si="284"/>
        <v>0</v>
      </c>
      <c r="L206">
        <f t="shared" si="284"/>
        <v>0</v>
      </c>
      <c r="M206">
        <f t="shared" si="284"/>
        <v>0</v>
      </c>
      <c r="N206">
        <f t="shared" si="284"/>
        <v>0</v>
      </c>
      <c r="O206">
        <f t="shared" si="284"/>
        <v>0</v>
      </c>
      <c r="P206">
        <f t="shared" si="284"/>
        <v>0</v>
      </c>
      <c r="Q206">
        <f t="shared" si="285"/>
        <v>0</v>
      </c>
      <c r="R206">
        <f t="shared" si="285"/>
        <v>0</v>
      </c>
      <c r="S206">
        <f t="shared" si="285"/>
        <v>0</v>
      </c>
      <c r="T206">
        <f t="shared" si="285"/>
        <v>0</v>
      </c>
      <c r="U206">
        <f t="shared" si="285"/>
        <v>0</v>
      </c>
      <c r="V206">
        <f t="shared" si="285"/>
        <v>0</v>
      </c>
      <c r="W206">
        <f t="shared" si="285"/>
        <v>0</v>
      </c>
      <c r="X206">
        <f t="shared" si="285"/>
        <v>0</v>
      </c>
      <c r="Y206">
        <f t="shared" si="285"/>
        <v>0</v>
      </c>
      <c r="Z206">
        <f t="shared" si="244"/>
        <v>0</v>
      </c>
      <c r="AA206">
        <f t="shared" si="245"/>
        <v>0</v>
      </c>
      <c r="AB206">
        <f t="shared" si="286"/>
        <v>0</v>
      </c>
      <c r="AC206">
        <f t="shared" si="286"/>
        <v>0</v>
      </c>
      <c r="AD206">
        <f t="shared" si="286"/>
        <v>0</v>
      </c>
      <c r="AE206">
        <f t="shared" si="286"/>
        <v>0</v>
      </c>
      <c r="AF206">
        <f t="shared" si="286"/>
        <v>0</v>
      </c>
      <c r="AG206">
        <f t="shared" si="286"/>
        <v>0</v>
      </c>
      <c r="AH206">
        <f t="shared" si="286"/>
        <v>0</v>
      </c>
      <c r="AI206">
        <f t="shared" si="286"/>
        <v>0</v>
      </c>
      <c r="AJ206">
        <f t="shared" si="286"/>
        <v>0</v>
      </c>
      <c r="AL206">
        <f t="shared" si="287"/>
        <v>0</v>
      </c>
      <c r="AM206">
        <f t="shared" si="287"/>
        <v>0</v>
      </c>
      <c r="AN206">
        <f t="shared" si="287"/>
        <v>0</v>
      </c>
      <c r="AO206">
        <f t="shared" si="287"/>
        <v>0</v>
      </c>
      <c r="AP206">
        <f t="shared" si="287"/>
        <v>0</v>
      </c>
      <c r="AQ206">
        <f t="shared" si="287"/>
        <v>0</v>
      </c>
      <c r="AR206">
        <f t="shared" si="287"/>
        <v>0</v>
      </c>
      <c r="AS206">
        <f t="shared" si="287"/>
        <v>0</v>
      </c>
      <c r="AT206">
        <f t="shared" si="287"/>
        <v>0</v>
      </c>
      <c r="AU206">
        <f t="shared" si="287"/>
        <v>0</v>
      </c>
      <c r="AV206">
        <f t="shared" si="288"/>
        <v>0</v>
      </c>
      <c r="AW206">
        <f t="shared" si="288"/>
        <v>0</v>
      </c>
      <c r="AX206">
        <f t="shared" si="288"/>
        <v>0</v>
      </c>
      <c r="AY206">
        <f t="shared" si="288"/>
        <v>0</v>
      </c>
      <c r="AZ206">
        <f t="shared" si="288"/>
        <v>0</v>
      </c>
      <c r="BA206">
        <f t="shared" si="288"/>
        <v>0</v>
      </c>
      <c r="BB206">
        <f t="shared" si="288"/>
        <v>0</v>
      </c>
      <c r="BC206">
        <f t="shared" si="288"/>
        <v>0</v>
      </c>
      <c r="BD206">
        <f t="shared" si="288"/>
        <v>0</v>
      </c>
      <c r="BE206">
        <f t="shared" si="288"/>
        <v>0</v>
      </c>
      <c r="BF206">
        <f t="shared" si="289"/>
        <v>0</v>
      </c>
      <c r="BG206">
        <f t="shared" si="289"/>
        <v>0</v>
      </c>
      <c r="BH206">
        <f t="shared" si="289"/>
        <v>0</v>
      </c>
      <c r="BI206">
        <f t="shared" si="289"/>
        <v>0</v>
      </c>
      <c r="BJ206">
        <f t="shared" si="289"/>
        <v>0</v>
      </c>
      <c r="BK206">
        <f t="shared" si="289"/>
        <v>0</v>
      </c>
      <c r="BL206">
        <f t="shared" si="289"/>
        <v>0</v>
      </c>
      <c r="BM206">
        <f t="shared" si="289"/>
        <v>0</v>
      </c>
      <c r="BN206">
        <f t="shared" si="289"/>
        <v>0</v>
      </c>
      <c r="BO206">
        <f t="shared" si="289"/>
        <v>0</v>
      </c>
      <c r="BP206" t="str">
        <f t="shared" si="290"/>
        <v/>
      </c>
      <c r="BQ206" t="str">
        <f t="shared" si="290"/>
        <v/>
      </c>
    </row>
    <row r="207" spans="1:69" x14ac:dyDescent="0.25">
      <c r="A207" t="str">
        <f t="shared" si="243"/>
        <v/>
      </c>
      <c r="B207" s="108"/>
      <c r="C207" s="108"/>
      <c r="D207" s="109"/>
      <c r="E207" s="109"/>
      <c r="G207">
        <f t="shared" si="284"/>
        <v>9</v>
      </c>
      <c r="H207">
        <f t="shared" si="284"/>
        <v>9</v>
      </c>
      <c r="I207">
        <f t="shared" si="284"/>
        <v>8</v>
      </c>
      <c r="J207">
        <f t="shared" si="284"/>
        <v>8</v>
      </c>
      <c r="K207">
        <f t="shared" si="284"/>
        <v>0</v>
      </c>
      <c r="L207">
        <f t="shared" si="284"/>
        <v>0</v>
      </c>
      <c r="M207">
        <f t="shared" si="284"/>
        <v>0</v>
      </c>
      <c r="N207">
        <f t="shared" si="284"/>
        <v>0</v>
      </c>
      <c r="O207">
        <f t="shared" si="284"/>
        <v>0</v>
      </c>
      <c r="P207">
        <f t="shared" si="284"/>
        <v>0</v>
      </c>
      <c r="Q207">
        <f t="shared" si="285"/>
        <v>0</v>
      </c>
      <c r="R207">
        <f t="shared" si="285"/>
        <v>0</v>
      </c>
      <c r="S207">
        <f t="shared" si="285"/>
        <v>0</v>
      </c>
      <c r="T207">
        <f t="shared" si="285"/>
        <v>0</v>
      </c>
      <c r="U207">
        <f t="shared" si="285"/>
        <v>0</v>
      </c>
      <c r="V207">
        <f t="shared" si="285"/>
        <v>0</v>
      </c>
      <c r="W207">
        <f t="shared" si="285"/>
        <v>0</v>
      </c>
      <c r="X207">
        <f t="shared" si="285"/>
        <v>0</v>
      </c>
      <c r="Y207">
        <f t="shared" si="285"/>
        <v>0</v>
      </c>
      <c r="Z207">
        <f t="shared" si="244"/>
        <v>0</v>
      </c>
      <c r="AA207">
        <f t="shared" si="245"/>
        <v>0</v>
      </c>
      <c r="AB207">
        <f t="shared" si="286"/>
        <v>0</v>
      </c>
      <c r="AC207">
        <f t="shared" si="286"/>
        <v>0</v>
      </c>
      <c r="AD207">
        <f t="shared" si="286"/>
        <v>0</v>
      </c>
      <c r="AE207">
        <f t="shared" si="286"/>
        <v>0</v>
      </c>
      <c r="AF207">
        <f t="shared" si="286"/>
        <v>0</v>
      </c>
      <c r="AG207">
        <f t="shared" si="286"/>
        <v>0</v>
      </c>
      <c r="AH207">
        <f t="shared" si="286"/>
        <v>0</v>
      </c>
      <c r="AI207">
        <f t="shared" si="286"/>
        <v>0</v>
      </c>
      <c r="AJ207">
        <f t="shared" si="286"/>
        <v>0</v>
      </c>
      <c r="AL207">
        <f t="shared" si="287"/>
        <v>0</v>
      </c>
      <c r="AM207">
        <f t="shared" si="287"/>
        <v>0</v>
      </c>
      <c r="AN207">
        <f t="shared" si="287"/>
        <v>0</v>
      </c>
      <c r="AO207">
        <f t="shared" si="287"/>
        <v>0</v>
      </c>
      <c r="AP207">
        <f t="shared" si="287"/>
        <v>0</v>
      </c>
      <c r="AQ207">
        <f t="shared" si="287"/>
        <v>0</v>
      </c>
      <c r="AR207">
        <f t="shared" si="287"/>
        <v>0</v>
      </c>
      <c r="AS207">
        <f t="shared" si="287"/>
        <v>0</v>
      </c>
      <c r="AT207">
        <f t="shared" si="287"/>
        <v>0</v>
      </c>
      <c r="AU207">
        <f t="shared" si="287"/>
        <v>0</v>
      </c>
      <c r="AV207">
        <f t="shared" si="288"/>
        <v>0</v>
      </c>
      <c r="AW207">
        <f t="shared" si="288"/>
        <v>0</v>
      </c>
      <c r="AX207">
        <f t="shared" si="288"/>
        <v>0</v>
      </c>
      <c r="AY207">
        <f t="shared" si="288"/>
        <v>0</v>
      </c>
      <c r="AZ207">
        <f t="shared" si="288"/>
        <v>0</v>
      </c>
      <c r="BA207">
        <f t="shared" si="288"/>
        <v>0</v>
      </c>
      <c r="BB207">
        <f t="shared" si="288"/>
        <v>0</v>
      </c>
      <c r="BC207">
        <f t="shared" si="288"/>
        <v>0</v>
      </c>
      <c r="BD207">
        <f t="shared" si="288"/>
        <v>0</v>
      </c>
      <c r="BE207">
        <f t="shared" si="288"/>
        <v>0</v>
      </c>
      <c r="BF207">
        <f t="shared" si="289"/>
        <v>0</v>
      </c>
      <c r="BG207">
        <f t="shared" si="289"/>
        <v>0</v>
      </c>
      <c r="BH207">
        <f t="shared" si="289"/>
        <v>0</v>
      </c>
      <c r="BI207">
        <f t="shared" si="289"/>
        <v>0</v>
      </c>
      <c r="BJ207">
        <f t="shared" si="289"/>
        <v>0</v>
      </c>
      <c r="BK207">
        <f t="shared" si="289"/>
        <v>0</v>
      </c>
      <c r="BL207">
        <f t="shared" si="289"/>
        <v>0</v>
      </c>
      <c r="BM207">
        <f t="shared" si="289"/>
        <v>0</v>
      </c>
      <c r="BN207">
        <f t="shared" si="289"/>
        <v>0</v>
      </c>
      <c r="BO207">
        <f t="shared" si="289"/>
        <v>0</v>
      </c>
      <c r="BP207" t="str">
        <f t="shared" si="290"/>
        <v/>
      </c>
      <c r="BQ207" t="str">
        <f t="shared" si="290"/>
        <v/>
      </c>
    </row>
    <row r="208" spans="1:69" x14ac:dyDescent="0.25">
      <c r="B208" s="79"/>
      <c r="C208" s="79"/>
      <c r="D208" s="79"/>
      <c r="E208" s="79"/>
    </row>
    <row r="209" spans="2:5" x14ac:dyDescent="0.25">
      <c r="B209" s="79"/>
      <c r="C209" s="79"/>
      <c r="D209" s="79"/>
      <c r="E209" s="79"/>
    </row>
    <row r="210" spans="2:5" x14ac:dyDescent="0.25">
      <c r="B210" s="79"/>
      <c r="C210" s="79"/>
      <c r="D210" s="79"/>
      <c r="E210" s="79"/>
    </row>
    <row r="211" spans="2:5" x14ac:dyDescent="0.25">
      <c r="B211" s="79"/>
      <c r="C211" s="79"/>
      <c r="D211" s="79"/>
      <c r="E211" s="79"/>
    </row>
    <row r="212" spans="2:5" x14ac:dyDescent="0.25">
      <c r="B212" s="79"/>
      <c r="C212" s="79"/>
      <c r="D212" s="79"/>
      <c r="E212" s="79"/>
    </row>
    <row r="213" spans="2:5" x14ac:dyDescent="0.25">
      <c r="B213" s="79"/>
      <c r="C213" s="79"/>
      <c r="D213" s="79"/>
      <c r="E213" s="79"/>
    </row>
    <row r="214" spans="2:5" x14ac:dyDescent="0.25">
      <c r="B214" s="79"/>
      <c r="C214" s="79"/>
      <c r="D214" s="79"/>
      <c r="E214" s="79"/>
    </row>
    <row r="215" spans="2:5" x14ac:dyDescent="0.25">
      <c r="B215" s="79"/>
      <c r="C215" s="79"/>
      <c r="D215" s="79"/>
      <c r="E215" s="79"/>
    </row>
    <row r="216" spans="2:5" x14ac:dyDescent="0.25">
      <c r="B216" s="79"/>
      <c r="C216" s="79"/>
      <c r="D216" s="79"/>
      <c r="E216" s="79"/>
    </row>
    <row r="217" spans="2:5" x14ac:dyDescent="0.25">
      <c r="B217" s="79"/>
      <c r="C217" s="79"/>
      <c r="D217" s="79"/>
      <c r="E217" s="79"/>
    </row>
    <row r="218" spans="2:5" x14ac:dyDescent="0.25">
      <c r="B218" s="79"/>
      <c r="C218" s="79"/>
      <c r="D218" s="79"/>
      <c r="E218" s="79"/>
    </row>
    <row r="219" spans="2:5" x14ac:dyDescent="0.25">
      <c r="B219" s="79"/>
      <c r="C219" s="79"/>
      <c r="D219" s="79"/>
      <c r="E219" s="79"/>
    </row>
    <row r="220" spans="2:5" x14ac:dyDescent="0.25">
      <c r="B220" s="79"/>
      <c r="C220" s="79"/>
      <c r="D220" s="79"/>
      <c r="E220" s="79"/>
    </row>
    <row r="221" spans="2:5" x14ac:dyDescent="0.25">
      <c r="B221" s="79"/>
      <c r="C221" s="79"/>
      <c r="D221" s="79"/>
      <c r="E221" s="79"/>
    </row>
    <row r="222" spans="2:5" x14ac:dyDescent="0.25">
      <c r="B222" s="79"/>
      <c r="C222" s="79"/>
      <c r="D222" s="79"/>
      <c r="E222" s="79"/>
    </row>
    <row r="223" spans="2:5" x14ac:dyDescent="0.25">
      <c r="B223" s="79"/>
      <c r="C223" s="79"/>
      <c r="D223" s="79"/>
      <c r="E223" s="79"/>
    </row>
    <row r="224" spans="2:5" x14ac:dyDescent="0.25">
      <c r="B224" s="79"/>
      <c r="C224" s="79"/>
      <c r="D224" s="79"/>
      <c r="E224" s="79"/>
    </row>
    <row r="225" spans="2:5" x14ac:dyDescent="0.25">
      <c r="B225" s="79"/>
      <c r="C225" s="79"/>
      <c r="D225" s="79"/>
      <c r="E225" s="79"/>
    </row>
  </sheetData>
  <protectedRanges>
    <protectedRange sqref="B8:E207" name="Plage1"/>
  </protectedRanges>
  <phoneticPr fontId="0" type="noConversion"/>
  <pageMargins left="0.75" right="0.75" top="1" bottom="1" header="0.4921259845" footer="0.492125984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19"/>
  <sheetViews>
    <sheetView workbookViewId="0">
      <selection activeCell="F21" sqref="F21"/>
    </sheetView>
  </sheetViews>
  <sheetFormatPr baseColWidth="10" defaultColWidth="11.44140625" defaultRowHeight="13.2" x14ac:dyDescent="0.25"/>
  <cols>
    <col min="1" max="1" width="9.109375" customWidth="1"/>
    <col min="2" max="3" width="20.6640625" customWidth="1"/>
  </cols>
  <sheetData>
    <row r="1" spans="1:8" ht="17.399999999999999" x14ac:dyDescent="0.3">
      <c r="A1" s="101" t="s">
        <v>62</v>
      </c>
    </row>
    <row r="2" spans="1:8" ht="13.8" thickBot="1" x14ac:dyDescent="0.3"/>
    <row r="3" spans="1:8" ht="13.8" thickBot="1" x14ac:dyDescent="0.3">
      <c r="A3" s="55" t="s">
        <v>19</v>
      </c>
      <c r="B3" s="53" t="s">
        <v>21</v>
      </c>
      <c r="C3" s="53" t="s">
        <v>20</v>
      </c>
      <c r="D3" s="57" t="s">
        <v>37</v>
      </c>
      <c r="E3" s="140" t="s">
        <v>80</v>
      </c>
    </row>
    <row r="4" spans="1:8" x14ac:dyDescent="0.25">
      <c r="A4" s="56">
        <f>Params!A19</f>
        <v>1</v>
      </c>
      <c r="B4" s="54" t="str">
        <f ca="1">Params!B19</f>
        <v xml:space="preserve"> Luis Felipe</v>
      </c>
      <c r="C4" s="54" t="str">
        <f ca="1">Params!C19</f>
        <v>Anillo</v>
      </c>
      <c r="D4" s="58">
        <f ca="1">OFFSET(Compilation!$D$20,0,A4-1,1,1)</f>
        <v>0.99576073232323237</v>
      </c>
      <c r="E4" s="6">
        <f ca="1">(D4-1)*10+1</f>
        <v>0.95760732323232367</v>
      </c>
      <c r="F4" s="6">
        <f ca="1">E4*D$19</f>
        <v>0</v>
      </c>
      <c r="G4" s="6">
        <f ca="1">F4/100*20</f>
        <v>0</v>
      </c>
      <c r="H4" s="6">
        <f ca="1">MIN(G4,20)</f>
        <v>0</v>
      </c>
    </row>
    <row r="5" spans="1:8" x14ac:dyDescent="0.25">
      <c r="A5" s="56">
        <f>Params!A20</f>
        <v>2</v>
      </c>
      <c r="B5" s="54" t="str">
        <f ca="1">Params!B20</f>
        <v xml:space="preserve"> Louis-Philippe</v>
      </c>
      <c r="C5" s="54" t="str">
        <f ca="1">Params!C20</f>
        <v>Bardier</v>
      </c>
      <c r="D5" s="58">
        <f ca="1">OFFSET(Compilation!$D$20,0,A5-1,1,1)</f>
        <v>0.98697555916305935</v>
      </c>
      <c r="E5" s="6">
        <f t="shared" ref="E5:E15" ca="1" si="0">(D5-1)*10+1</f>
        <v>0.86975559163059346</v>
      </c>
      <c r="F5" s="6">
        <f t="shared" ref="F5:F15" ca="1" si="1">E5*D$19</f>
        <v>0</v>
      </c>
      <c r="G5" s="6">
        <f t="shared" ref="G5:G15" ca="1" si="2">F5/100*20</f>
        <v>0</v>
      </c>
      <c r="H5" s="6">
        <f t="shared" ref="H5:H15" ca="1" si="3">MIN(G5,20)</f>
        <v>0</v>
      </c>
    </row>
    <row r="6" spans="1:8" x14ac:dyDescent="0.25">
      <c r="A6" s="56">
        <f>Params!A21</f>
        <v>3</v>
      </c>
      <c r="B6" s="54" t="str">
        <f ca="1">Params!B21</f>
        <v xml:space="preserve"> Frédéric</v>
      </c>
      <c r="C6" s="54" t="str">
        <f ca="1">Params!C21</f>
        <v>Berthelot</v>
      </c>
      <c r="D6" s="58">
        <f ca="1">OFFSET(Compilation!$D$20,0,A6-1,1,1)</f>
        <v>0.99562680375180379</v>
      </c>
      <c r="E6" s="6">
        <f t="shared" ca="1" si="0"/>
        <v>0.95626803751803791</v>
      </c>
      <c r="F6" s="6">
        <f t="shared" ca="1" si="1"/>
        <v>0</v>
      </c>
      <c r="G6" s="6">
        <f t="shared" ca="1" si="2"/>
        <v>0</v>
      </c>
      <c r="H6" s="6">
        <f t="shared" ca="1" si="3"/>
        <v>0</v>
      </c>
    </row>
    <row r="7" spans="1:8" x14ac:dyDescent="0.25">
      <c r="A7" s="56">
        <f>Params!A22</f>
        <v>4</v>
      </c>
      <c r="B7" s="54" t="str">
        <f ca="1">Params!B22</f>
        <v xml:space="preserve"> Jean-Nicolas</v>
      </c>
      <c r="C7" s="54" t="str">
        <f ca="1">Params!C22</f>
        <v>Crête</v>
      </c>
      <c r="D7" s="58">
        <f ca="1">OFFSET(Compilation!$D$20,0,A7-1,1,1)</f>
        <v>0.98799738455988462</v>
      </c>
      <c r="E7" s="6">
        <f t="shared" ca="1" si="0"/>
        <v>0.87997384559884617</v>
      </c>
      <c r="F7" s="6">
        <f t="shared" ca="1" si="1"/>
        <v>0</v>
      </c>
      <c r="G7" s="6">
        <f t="shared" ca="1" si="2"/>
        <v>0</v>
      </c>
      <c r="H7" s="6">
        <f t="shared" ca="1" si="3"/>
        <v>0</v>
      </c>
    </row>
    <row r="8" spans="1:8" x14ac:dyDescent="0.25">
      <c r="A8" s="56">
        <f>Params!A23</f>
        <v>5</v>
      </c>
      <c r="B8" s="54" t="str">
        <f ca="1">Params!B23</f>
        <v xml:space="preserve"> Alexandre</v>
      </c>
      <c r="C8" s="54" t="str">
        <f ca="1">Params!C23</f>
        <v>Girard</v>
      </c>
      <c r="D8" s="58">
        <f ca="1">OFFSET(Compilation!$D$20,0,A8-1,1,1)</f>
        <v>0.99939709595959603</v>
      </c>
      <c r="E8" s="6">
        <f t="shared" ca="1" si="0"/>
        <v>0.99397095959596027</v>
      </c>
      <c r="F8" s="6">
        <f t="shared" ca="1" si="1"/>
        <v>0</v>
      </c>
      <c r="G8" s="6">
        <f t="shared" ca="1" si="2"/>
        <v>0</v>
      </c>
      <c r="H8" s="6">
        <f t="shared" ca="1" si="3"/>
        <v>0</v>
      </c>
    </row>
    <row r="9" spans="1:8" x14ac:dyDescent="0.25">
      <c r="A9" s="56">
        <f>Params!A24</f>
        <v>6</v>
      </c>
      <c r="B9" s="54" t="str">
        <f ca="1">Params!B24</f>
        <v xml:space="preserve"> Alexandre</v>
      </c>
      <c r="C9" s="54" t="str">
        <f ca="1">Params!C24</f>
        <v>Guay</v>
      </c>
      <c r="D9" s="58">
        <f ca="1">OFFSET(Compilation!$D$20,0,A9-1,1,1)</f>
        <v>1.0062026515151516</v>
      </c>
      <c r="E9" s="6">
        <f t="shared" ca="1" si="0"/>
        <v>1.0620265151515165</v>
      </c>
      <c r="F9" s="6">
        <f t="shared" ca="1" si="1"/>
        <v>0</v>
      </c>
      <c r="G9" s="6">
        <f t="shared" ca="1" si="2"/>
        <v>0</v>
      </c>
      <c r="H9" s="6">
        <f t="shared" ca="1" si="3"/>
        <v>0</v>
      </c>
    </row>
    <row r="10" spans="1:8" x14ac:dyDescent="0.25">
      <c r="A10" s="56">
        <f>Params!A25</f>
        <v>7</v>
      </c>
      <c r="B10" s="54" t="str">
        <f ca="1">Params!B25</f>
        <v xml:space="preserve"> Gabriel</v>
      </c>
      <c r="C10" s="54" t="str">
        <f ca="1">Params!C25</f>
        <v>Guilmain</v>
      </c>
      <c r="D10" s="58">
        <f ca="1">OFFSET(Compilation!$D$20,0,A10-1,1,1)</f>
        <v>1.0235344516594518</v>
      </c>
      <c r="E10" s="6">
        <f t="shared" ca="1" si="0"/>
        <v>1.2353445165945178</v>
      </c>
      <c r="F10" s="6">
        <f t="shared" ca="1" si="1"/>
        <v>0</v>
      </c>
      <c r="G10" s="6">
        <f t="shared" ca="1" si="2"/>
        <v>0</v>
      </c>
      <c r="H10" s="6">
        <f t="shared" ca="1" si="3"/>
        <v>0</v>
      </c>
    </row>
    <row r="11" spans="1:8" x14ac:dyDescent="0.25">
      <c r="A11" s="56">
        <f>Params!A26</f>
        <v>8</v>
      </c>
      <c r="B11" s="54" t="str">
        <f ca="1">Params!B26</f>
        <v xml:space="preserve"> Alexandre</v>
      </c>
      <c r="C11" s="54" t="str">
        <f ca="1">Params!C26</f>
        <v>Thibeault</v>
      </c>
      <c r="D11" s="58">
        <f ca="1">OFFSET(Compilation!$D$20,0,A11-1,1,1)</f>
        <v>1.0045053210678212</v>
      </c>
      <c r="E11" s="6">
        <f t="shared" ca="1" si="0"/>
        <v>1.045053210678212</v>
      </c>
      <c r="F11" s="6">
        <f t="shared" ca="1" si="1"/>
        <v>0</v>
      </c>
      <c r="G11" s="6">
        <f t="shared" ca="1" si="2"/>
        <v>0</v>
      </c>
      <c r="H11" s="6">
        <f t="shared" ca="1" si="3"/>
        <v>0</v>
      </c>
    </row>
    <row r="12" spans="1:8" x14ac:dyDescent="0.25">
      <c r="A12" s="56">
        <f>Params!A27</f>
        <v>9</v>
      </c>
      <c r="B12" s="54" t="str">
        <f ca="1">Params!B27</f>
        <v/>
      </c>
      <c r="C12" s="54" t="str">
        <f ca="1">Params!C27</f>
        <v/>
      </c>
      <c r="D12" s="58" t="str">
        <f ca="1">OFFSET(Compilation!$D$20,0,A12-1,1,1)</f>
        <v/>
      </c>
      <c r="E12" s="6" t="e">
        <f t="shared" ca="1" si="0"/>
        <v>#VALUE!</v>
      </c>
      <c r="F12" s="6" t="e">
        <f t="shared" ca="1" si="1"/>
        <v>#VALUE!</v>
      </c>
      <c r="G12" s="6" t="e">
        <f t="shared" ca="1" si="2"/>
        <v>#VALUE!</v>
      </c>
      <c r="H12" s="6" t="e">
        <f t="shared" ca="1" si="3"/>
        <v>#VALUE!</v>
      </c>
    </row>
    <row r="13" spans="1:8" x14ac:dyDescent="0.25">
      <c r="A13" s="56">
        <f>Params!A28</f>
        <v>10</v>
      </c>
      <c r="B13" s="54" t="str">
        <f ca="1">Params!B28</f>
        <v/>
      </c>
      <c r="C13" s="54" t="str">
        <f ca="1">Params!C28</f>
        <v/>
      </c>
      <c r="D13" s="58" t="str">
        <f ca="1">OFFSET(Compilation!$D$20,0,A13-1,1,1)</f>
        <v/>
      </c>
      <c r="E13" s="6" t="e">
        <f t="shared" ca="1" si="0"/>
        <v>#VALUE!</v>
      </c>
      <c r="F13" s="6" t="e">
        <f t="shared" ca="1" si="1"/>
        <v>#VALUE!</v>
      </c>
      <c r="G13" s="6" t="e">
        <f t="shared" ca="1" si="2"/>
        <v>#VALUE!</v>
      </c>
      <c r="H13" s="6" t="e">
        <f t="shared" ca="1" si="3"/>
        <v>#VALUE!</v>
      </c>
    </row>
    <row r="14" spans="1:8" x14ac:dyDescent="0.25">
      <c r="A14" s="56">
        <f>Params!A29</f>
        <v>11</v>
      </c>
      <c r="B14" s="54" t="str">
        <f ca="1">Params!B29</f>
        <v/>
      </c>
      <c r="C14" s="54" t="str">
        <f ca="1">Params!C29</f>
        <v/>
      </c>
      <c r="D14" s="58" t="str">
        <f ca="1">OFFSET(Compilation!$D$20,0,A14-1,1,1)</f>
        <v/>
      </c>
      <c r="E14" s="6" t="e">
        <f t="shared" ca="1" si="0"/>
        <v>#VALUE!</v>
      </c>
      <c r="F14" s="6" t="e">
        <f t="shared" ca="1" si="1"/>
        <v>#VALUE!</v>
      </c>
      <c r="G14" s="6" t="e">
        <f t="shared" ca="1" si="2"/>
        <v>#VALUE!</v>
      </c>
      <c r="H14" s="6" t="e">
        <f t="shared" ca="1" si="3"/>
        <v>#VALUE!</v>
      </c>
    </row>
    <row r="15" spans="1:8" x14ac:dyDescent="0.25">
      <c r="A15" s="135">
        <f>Params!A30</f>
        <v>12</v>
      </c>
      <c r="B15" s="132" t="str">
        <f ca="1">Params!B30</f>
        <v/>
      </c>
      <c r="C15" s="133" t="str">
        <f ca="1">Params!C30</f>
        <v/>
      </c>
      <c r="D15" s="134" t="str">
        <f ca="1">OFFSET(Compilation!$D$20,0,A15-1,1,1)</f>
        <v/>
      </c>
      <c r="E15" s="6" t="e">
        <f t="shared" ca="1" si="0"/>
        <v>#VALUE!</v>
      </c>
      <c r="F15" s="6" t="e">
        <f t="shared" ca="1" si="1"/>
        <v>#VALUE!</v>
      </c>
      <c r="G15" s="6" t="e">
        <f t="shared" ca="1" si="2"/>
        <v>#VALUE!</v>
      </c>
      <c r="H15" s="6" t="e">
        <f t="shared" ca="1" si="3"/>
        <v>#VALUE!</v>
      </c>
    </row>
    <row r="16" spans="1:8" x14ac:dyDescent="0.25">
      <c r="D16" s="2"/>
    </row>
    <row r="17" spans="3:5" x14ac:dyDescent="0.25">
      <c r="C17" s="137" t="s">
        <v>36</v>
      </c>
      <c r="D17" s="136">
        <f ca="1">Compilation!P20</f>
        <v>8</v>
      </c>
    </row>
    <row r="19" spans="3:5" x14ac:dyDescent="0.25">
      <c r="C19" t="s">
        <v>81</v>
      </c>
      <c r="D19">
        <v>0</v>
      </c>
      <c r="E19" s="141" t="s">
        <v>82</v>
      </c>
    </row>
  </sheetData>
  <phoneticPr fontId="0" type="noConversion"/>
  <pageMargins left="0.75" right="0.75" top="1" bottom="1" header="0.4921259845" footer="0.492125984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X62"/>
  <sheetViews>
    <sheetView topLeftCell="A21" workbookViewId="0">
      <selection activeCell="J18" sqref="J18"/>
    </sheetView>
  </sheetViews>
  <sheetFormatPr baseColWidth="10" defaultColWidth="11.44140625" defaultRowHeight="13.2" x14ac:dyDescent="0.25"/>
  <cols>
    <col min="1" max="1" width="11.6640625" customWidth="1"/>
    <col min="2" max="2" width="9.6640625" hidden="1" customWidth="1"/>
    <col min="3" max="14" width="9.6640625" customWidth="1"/>
    <col min="15" max="17" width="11.44140625" hidden="1" customWidth="1"/>
    <col min="18" max="23" width="9.109375" customWidth="1"/>
    <col min="24" max="24" width="0" hidden="1" customWidth="1"/>
  </cols>
  <sheetData>
    <row r="1" spans="1:24" ht="17.399999999999999" x14ac:dyDescent="0.25">
      <c r="A1" s="160" t="str">
        <f>Params!A1</f>
        <v>GEL 500  - 2017</v>
      </c>
      <c r="B1" s="160"/>
      <c r="C1" s="160"/>
      <c r="D1" s="160"/>
      <c r="E1" s="160"/>
      <c r="F1" s="160"/>
      <c r="G1" s="160"/>
      <c r="H1" s="160"/>
      <c r="I1" s="160"/>
      <c r="J1" s="160"/>
      <c r="K1" s="14"/>
      <c r="L1" s="14"/>
      <c r="M1" s="14"/>
      <c r="N1" s="14"/>
    </row>
    <row r="2" spans="1:24" ht="17.399999999999999" x14ac:dyDescent="0.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</row>
    <row r="3" spans="1:24" ht="17.399999999999999" hidden="1" x14ac:dyDescent="0.25">
      <c r="A3" s="14"/>
      <c r="B3" s="14"/>
      <c r="C3" s="95">
        <f ca="1">C57</f>
        <v>0.99027777777777781</v>
      </c>
      <c r="D3" s="95">
        <f t="shared" ref="D3:N3" ca="1" si="0">D57</f>
        <v>0.99027777777777781</v>
      </c>
      <c r="E3" s="95">
        <f t="shared" ca="1" si="0"/>
        <v>0.99027777777777781</v>
      </c>
      <c r="F3" s="95">
        <f t="shared" ca="1" si="0"/>
        <v>0.99027777777777781</v>
      </c>
      <c r="G3" s="95">
        <f t="shared" ca="1" si="0"/>
        <v>0.99861111111111112</v>
      </c>
      <c r="H3" s="95">
        <f t="shared" ca="1" si="0"/>
        <v>0.99861111111111112</v>
      </c>
      <c r="I3" s="95">
        <f t="shared" ca="1" si="0"/>
        <v>1.0319444444444446</v>
      </c>
      <c r="J3" s="95">
        <f t="shared" ca="1" si="0"/>
        <v>1.0097222222222222</v>
      </c>
      <c r="K3" s="95">
        <f t="shared" ca="1" si="0"/>
        <v>0.99027777777777781</v>
      </c>
      <c r="L3" s="95"/>
      <c r="M3" s="95"/>
      <c r="N3" s="95">
        <f t="shared" ca="1" si="0"/>
        <v>0.99027777777777781</v>
      </c>
    </row>
    <row r="4" spans="1:24" x14ac:dyDescent="0.25">
      <c r="A4" s="166" t="s">
        <v>8</v>
      </c>
      <c r="B4" s="166"/>
      <c r="C4" s="166"/>
      <c r="D4" s="166"/>
      <c r="E4" s="166"/>
      <c r="F4" s="166"/>
      <c r="G4" s="161" t="str">
        <f>CONCATENATE(Params!B8, " - ", Params!B7)</f>
        <v>H2017.4 - P4</v>
      </c>
      <c r="H4" s="161"/>
      <c r="I4" s="161"/>
      <c r="J4" s="161"/>
      <c r="K4" s="68"/>
      <c r="L4" s="68"/>
      <c r="M4" s="68"/>
      <c r="N4" s="68"/>
      <c r="U4" s="4"/>
      <c r="V4" s="4"/>
      <c r="X4">
        <f>IF(U4=0,0,1)</f>
        <v>0</v>
      </c>
    </row>
    <row r="5" spans="1:24" x14ac:dyDescent="0.25">
      <c r="A5" s="165" t="s">
        <v>9</v>
      </c>
      <c r="B5" s="165"/>
      <c r="C5" s="165"/>
      <c r="D5" s="165"/>
      <c r="E5" s="165"/>
      <c r="F5" s="165"/>
      <c r="G5" s="46">
        <f ca="1">Params!B11</f>
        <v>8</v>
      </c>
      <c r="H5" s="6"/>
      <c r="I5" s="6"/>
      <c r="J5" s="6"/>
      <c r="K5" s="6"/>
      <c r="L5" s="6"/>
      <c r="M5" s="6"/>
      <c r="N5" s="6"/>
      <c r="X5">
        <f>IF(U5=0,0,1)</f>
        <v>0</v>
      </c>
    </row>
    <row r="6" spans="1:24" x14ac:dyDescent="0.25">
      <c r="A6" s="5"/>
      <c r="B6" s="5"/>
      <c r="C6" s="5"/>
      <c r="D6" s="5"/>
      <c r="E6" s="5"/>
      <c r="F6" s="6"/>
      <c r="G6" s="6"/>
      <c r="H6" s="6"/>
      <c r="I6" s="6"/>
      <c r="J6" s="6"/>
      <c r="K6" s="6"/>
      <c r="L6" s="6"/>
      <c r="M6" s="6"/>
      <c r="N6" s="6"/>
    </row>
    <row r="7" spans="1:24" x14ac:dyDescent="0.25">
      <c r="A7" s="5"/>
      <c r="B7" s="5"/>
      <c r="C7" s="49" t="s">
        <v>35</v>
      </c>
      <c r="D7" s="5"/>
      <c r="E7" s="5"/>
      <c r="F7" s="71">
        <f ca="1">MID(CELL("filename",A4),FIND("]",CELL("filename",A4))+1,255)*1</f>
        <v>1</v>
      </c>
      <c r="G7" s="6"/>
      <c r="H7" s="6"/>
      <c r="I7" s="6"/>
      <c r="J7" s="6"/>
      <c r="K7" s="6"/>
      <c r="L7" s="6"/>
      <c r="M7" s="6"/>
      <c r="N7" s="6"/>
    </row>
    <row r="8" spans="1:24" ht="15" customHeight="1" x14ac:dyDescent="0.25">
      <c r="A8" s="5"/>
      <c r="B8" s="6"/>
      <c r="C8" s="6" t="s">
        <v>34</v>
      </c>
      <c r="D8" s="7"/>
      <c r="E8" s="162" t="str">
        <f ca="1">VLOOKUP(F7,Params!$A$19:$C$30,2,0)</f>
        <v xml:space="preserve"> Luis Felipe</v>
      </c>
      <c r="F8" s="162"/>
      <c r="G8" s="162"/>
      <c r="H8" s="163" t="str">
        <f ca="1">VLOOKUP(F7,Params!$A$19:$C$30,3,0)</f>
        <v>Anillo</v>
      </c>
      <c r="I8" s="164"/>
      <c r="J8" s="164"/>
      <c r="K8" s="51"/>
      <c r="L8" s="51"/>
      <c r="M8" s="51"/>
      <c r="N8" s="51"/>
      <c r="P8">
        <f ca="1">n</f>
        <v>8</v>
      </c>
      <c r="X8">
        <f>IF(U8=0,0,1)</f>
        <v>0</v>
      </c>
    </row>
    <row r="9" spans="1:24" ht="15" customHeight="1" x14ac:dyDescent="0.25">
      <c r="A9" s="5"/>
      <c r="B9" s="6"/>
      <c r="C9" s="6"/>
      <c r="D9" s="7"/>
      <c r="E9" s="11"/>
      <c r="F9" s="11"/>
      <c r="G9" s="11"/>
      <c r="H9" s="50"/>
      <c r="I9" s="51"/>
      <c r="J9" s="51"/>
      <c r="K9" s="51"/>
      <c r="L9" s="51"/>
      <c r="M9" s="51"/>
      <c r="N9" s="51"/>
    </row>
    <row r="10" spans="1:24" ht="15" customHeight="1" x14ac:dyDescent="0.25">
      <c r="A10" s="5" t="s">
        <v>10</v>
      </c>
      <c r="B10" s="6"/>
      <c r="C10" s="157" t="s">
        <v>13</v>
      </c>
      <c r="D10" s="157"/>
      <c r="E10" s="157"/>
      <c r="F10" s="157"/>
      <c r="G10" s="157"/>
      <c r="H10" s="157"/>
      <c r="I10" s="157"/>
      <c r="J10" s="157"/>
      <c r="K10" s="7"/>
      <c r="L10" s="7"/>
      <c r="M10" s="7"/>
      <c r="N10" s="7"/>
    </row>
    <row r="11" spans="1:24" ht="15" customHeight="1" x14ac:dyDescent="0.25">
      <c r="A11" s="5"/>
      <c r="B11" s="6"/>
      <c r="C11" s="155" t="s">
        <v>29</v>
      </c>
      <c r="D11" s="156"/>
      <c r="E11" s="156"/>
      <c r="F11" s="156"/>
      <c r="G11" s="156"/>
      <c r="H11" s="156"/>
      <c r="I11" s="156"/>
      <c r="J11" s="156"/>
      <c r="K11" s="69"/>
      <c r="L11" s="69"/>
      <c r="M11" s="69"/>
      <c r="N11" s="69"/>
    </row>
    <row r="12" spans="1:24" ht="15" customHeight="1" x14ac:dyDescent="0.25">
      <c r="A12" s="5"/>
      <c r="B12" s="6"/>
      <c r="C12" s="155" t="s">
        <v>30</v>
      </c>
      <c r="D12" s="156"/>
      <c r="E12" s="156"/>
      <c r="F12" s="156"/>
      <c r="G12" s="156"/>
      <c r="H12" s="156"/>
      <c r="I12" s="156"/>
      <c r="J12" s="156"/>
      <c r="K12" s="69"/>
      <c r="L12" s="69"/>
      <c r="M12" s="69"/>
      <c r="N12" s="69"/>
    </row>
    <row r="13" spans="1:24" ht="15" customHeight="1" x14ac:dyDescent="0.25">
      <c r="A13" s="5"/>
      <c r="B13" s="6"/>
      <c r="C13" s="155" t="s">
        <v>31</v>
      </c>
      <c r="D13" s="156"/>
      <c r="E13" s="156"/>
      <c r="F13" s="156"/>
      <c r="G13" s="156"/>
      <c r="H13" s="156"/>
      <c r="I13" s="156"/>
      <c r="J13" s="156"/>
      <c r="K13" s="69"/>
      <c r="L13" s="69"/>
      <c r="M13" s="69"/>
      <c r="N13" s="69"/>
    </row>
    <row r="14" spans="1:24" ht="15" customHeight="1" x14ac:dyDescent="0.25">
      <c r="A14" s="5" t="s">
        <v>11</v>
      </c>
      <c r="B14" s="6"/>
      <c r="C14" s="157" t="s">
        <v>14</v>
      </c>
      <c r="D14" s="157"/>
      <c r="E14" s="157"/>
      <c r="F14" s="157"/>
      <c r="G14" s="157"/>
      <c r="H14" s="157"/>
      <c r="I14" s="157"/>
      <c r="J14" s="157"/>
      <c r="K14" s="7"/>
      <c r="L14" s="7"/>
      <c r="M14" s="7"/>
      <c r="N14" s="7"/>
    </row>
    <row r="15" spans="1:24" ht="44.1" customHeight="1" x14ac:dyDescent="0.25">
      <c r="A15" s="5" t="s">
        <v>12</v>
      </c>
      <c r="B15" s="6"/>
      <c r="C15" s="157" t="s">
        <v>55</v>
      </c>
      <c r="D15" s="157"/>
      <c r="E15" s="157"/>
      <c r="F15" s="157"/>
      <c r="G15" s="157"/>
      <c r="H15" s="157"/>
      <c r="I15" s="157"/>
      <c r="J15" s="157"/>
      <c r="K15" s="7"/>
      <c r="L15" s="7"/>
      <c r="M15" s="7"/>
      <c r="N15" s="7"/>
    </row>
    <row r="16" spans="1:24" ht="44.1" hidden="1" customHeight="1" x14ac:dyDescent="0.25">
      <c r="A16" s="5"/>
      <c r="B16" s="6"/>
      <c r="C16" s="7">
        <f ca="1">F7</f>
        <v>1</v>
      </c>
      <c r="D16" s="7">
        <f ca="1">IF(C17&lt;$F$7,C17,D17)</f>
        <v>2</v>
      </c>
      <c r="E16" s="7">
        <f t="shared" ref="E16:K16" ca="1" si="1">IF(D17&lt;$F$7,D17,E17)</f>
        <v>3</v>
      </c>
      <c r="F16" s="7">
        <f t="shared" ca="1" si="1"/>
        <v>4</v>
      </c>
      <c r="G16" s="7">
        <f t="shared" ca="1" si="1"/>
        <v>5</v>
      </c>
      <c r="H16" s="7">
        <f t="shared" ca="1" si="1"/>
        <v>6</v>
      </c>
      <c r="I16" s="7">
        <f t="shared" ca="1" si="1"/>
        <v>7</v>
      </c>
      <c r="J16" s="7">
        <f t="shared" ca="1" si="1"/>
        <v>8</v>
      </c>
      <c r="K16" s="7">
        <f t="shared" ca="1" si="1"/>
        <v>9</v>
      </c>
      <c r="L16" s="7">
        <f ca="1">IF(K17&lt;$F$7,K17,L17)</f>
        <v>10</v>
      </c>
      <c r="M16" s="7">
        <f ca="1">IF(L17&lt;$F$7,L17,M17)</f>
        <v>11</v>
      </c>
      <c r="N16" s="7">
        <f ca="1">IF(M17&lt;$F$7,M17,N17)</f>
        <v>12</v>
      </c>
    </row>
    <row r="17" spans="1:24" ht="44.1" hidden="1" customHeight="1" x14ac:dyDescent="0.25">
      <c r="A17" s="5"/>
      <c r="B17" s="6"/>
      <c r="C17" s="7">
        <v>1</v>
      </c>
      <c r="D17" s="7">
        <f t="shared" ref="D17:K17" si="2">C17+1</f>
        <v>2</v>
      </c>
      <c r="E17" s="7">
        <f t="shared" si="2"/>
        <v>3</v>
      </c>
      <c r="F17" s="7">
        <f t="shared" si="2"/>
        <v>4</v>
      </c>
      <c r="G17" s="7">
        <f t="shared" si="2"/>
        <v>5</v>
      </c>
      <c r="H17" s="7">
        <f t="shared" si="2"/>
        <v>6</v>
      </c>
      <c r="I17" s="7">
        <f t="shared" si="2"/>
        <v>7</v>
      </c>
      <c r="J17" s="7">
        <f t="shared" si="2"/>
        <v>8</v>
      </c>
      <c r="K17" s="7">
        <f t="shared" si="2"/>
        <v>9</v>
      </c>
      <c r="L17" s="7">
        <f>K17+1</f>
        <v>10</v>
      </c>
      <c r="M17" s="7">
        <f>L17+1</f>
        <v>11</v>
      </c>
      <c r="N17" s="7">
        <f>M17+1</f>
        <v>12</v>
      </c>
    </row>
    <row r="18" spans="1:24" x14ac:dyDescent="0.25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1" t="s">
        <v>4</v>
      </c>
      <c r="P18" s="1" t="s">
        <v>32</v>
      </c>
      <c r="Q18" s="1" t="s">
        <v>33</v>
      </c>
    </row>
    <row r="19" spans="1:24" ht="125.1" customHeight="1" x14ac:dyDescent="0.25">
      <c r="A19" s="6"/>
      <c r="B19" s="6"/>
      <c r="C19" s="47" t="str">
        <f ca="1">CONCATENATE(" ",VLOOKUP(C16,Params!$A$19:$C$30,3,0))</f>
        <v xml:space="preserve"> Anillo</v>
      </c>
      <c r="D19" s="15" t="str">
        <f ca="1">CONCATENATE(" ",VLOOKUP(D16,Params!$A$19:$C$30,3,0))</f>
        <v xml:space="preserve"> Bardier</v>
      </c>
      <c r="E19" s="15" t="str">
        <f ca="1">CONCATENATE(" ",VLOOKUP(E16,Params!$A$19:$C$30,3,0))</f>
        <v xml:space="preserve"> Berthelot</v>
      </c>
      <c r="F19" s="15" t="str">
        <f ca="1">CONCATENATE(" ",VLOOKUP(F16,Params!$A$19:$C$30,3,0))</f>
        <v xml:space="preserve"> Crête</v>
      </c>
      <c r="G19" s="15" t="str">
        <f ca="1">CONCATENATE(" ",VLOOKUP(G16,Params!$A$19:$C$30,3,0))</f>
        <v xml:space="preserve"> Girard</v>
      </c>
      <c r="H19" s="15" t="str">
        <f ca="1">CONCATENATE(" ",VLOOKUP(H16,Params!$A$19:$C$30,3,0))</f>
        <v xml:space="preserve"> Guay</v>
      </c>
      <c r="I19" s="15" t="str">
        <f ca="1">CONCATENATE(" ",VLOOKUP(I16,Params!$A$19:$C$30,3,0))</f>
        <v xml:space="preserve"> Guilmain</v>
      </c>
      <c r="J19" s="15" t="str">
        <f ca="1">CONCATENATE(" ",VLOOKUP(J16,Params!$A$19:$C$30,3,0))</f>
        <v xml:space="preserve"> Thibeault</v>
      </c>
      <c r="K19" s="15" t="str">
        <f ca="1">CONCATENATE(" ",VLOOKUP(K16,Params!$A$19:$C$30,3,0))</f>
        <v xml:space="preserve"> </v>
      </c>
      <c r="L19" s="15" t="str">
        <f ca="1">CONCATENATE(" ",VLOOKUP(L16,Params!$A$19:$C$30,3,0))</f>
        <v xml:space="preserve"> </v>
      </c>
      <c r="M19" s="15" t="str">
        <f ca="1">CONCATENATE(" ",VLOOKUP(M16,Params!$A$19:$C$30,3,0))</f>
        <v xml:space="preserve"> </v>
      </c>
      <c r="N19" s="15" t="str">
        <f ca="1">CONCATENATE(" ",VLOOKUP(N16,Params!$A$19:$C$30,3,0))</f>
        <v xml:space="preserve"> </v>
      </c>
      <c r="X19">
        <f>IF(U10=0,0,1)</f>
        <v>0</v>
      </c>
    </row>
    <row r="20" spans="1:24" ht="99.9" customHeight="1" x14ac:dyDescent="0.25">
      <c r="A20" s="6"/>
      <c r="B20" s="6" t="s">
        <v>6</v>
      </c>
      <c r="C20" s="47" t="str">
        <f ca="1">CONCATENATE(" ",VLOOKUP(C16,Params!$A$19:$C$30,2,0))</f>
        <v xml:space="preserve">  Luis Felipe</v>
      </c>
      <c r="D20" s="15" t="str">
        <f ca="1">CONCATENATE(" ",VLOOKUP(D16,Params!$A$19:$C$30,2,0))</f>
        <v xml:space="preserve">  Louis-Philippe</v>
      </c>
      <c r="E20" s="15" t="str">
        <f ca="1">CONCATENATE(" ",VLOOKUP(E16,Params!$A$19:$C$30,2,0))</f>
        <v xml:space="preserve">  Frédéric</v>
      </c>
      <c r="F20" s="15" t="str">
        <f ca="1">CONCATENATE(" ",VLOOKUP(F16,Params!$A$19:$C$30,2,0))</f>
        <v xml:space="preserve">  Jean-Nicolas</v>
      </c>
      <c r="G20" s="15" t="str">
        <f ca="1">CONCATENATE(" ",VLOOKUP(G16,Params!$A$19:$C$30,2,0))</f>
        <v xml:space="preserve">  Alexandre</v>
      </c>
      <c r="H20" s="15" t="str">
        <f ca="1">CONCATENATE(" ",VLOOKUP(H16,Params!$A$19:$C$30,2,0))</f>
        <v xml:space="preserve">  Alexandre</v>
      </c>
      <c r="I20" s="15" t="str">
        <f ca="1">CONCATENATE(" ",VLOOKUP(I16,Params!$A$19:$C$30,2,0))</f>
        <v xml:space="preserve">  Gabriel</v>
      </c>
      <c r="J20" s="15" t="str">
        <f ca="1">CONCATENATE(" ",VLOOKUP(J16,Params!$A$19:$C$30,2,0))</f>
        <v xml:space="preserve">  Alexandre</v>
      </c>
      <c r="K20" s="15" t="str">
        <f ca="1">CONCATENATE(" ",VLOOKUP(K16,Params!$A$19:$C$30,2,0))</f>
        <v xml:space="preserve"> </v>
      </c>
      <c r="L20" s="15" t="str">
        <f ca="1">CONCATENATE(" ",VLOOKUP(L16,Params!$A$19:$C$30,2,0))</f>
        <v xml:space="preserve"> </v>
      </c>
      <c r="M20" s="15" t="str">
        <f ca="1">CONCATENATE(" ",VLOOKUP(M16,Params!$A$19:$C$30,2,0))</f>
        <v xml:space="preserve"> </v>
      </c>
      <c r="N20" s="15" t="str">
        <f ca="1">CONCATENATE(" ",VLOOKUP(N16,Params!$A$19:$C$30,2,0))</f>
        <v xml:space="preserve"> </v>
      </c>
      <c r="X20">
        <f>IF(V20=0,0,1)</f>
        <v>0</v>
      </c>
    </row>
    <row r="21" spans="1:24" ht="30" customHeight="1" x14ac:dyDescent="0.25">
      <c r="A21" s="70" t="str">
        <f>CONCATENATE(B21,"-")</f>
        <v>1-</v>
      </c>
      <c r="B21" s="6">
        <v>1</v>
      </c>
      <c r="C21" s="153" t="str">
        <f ca="1">OFFSET(Params!B$32,B21,0,1,1)</f>
        <v>Initiative :</v>
      </c>
      <c r="D21" s="154"/>
      <c r="E21" s="158" t="str">
        <f ca="1">OFFSET(Params!C$32,B21,0,1,1)</f>
        <v>Proposer, entreprendre ou organiser des actions en vue de contribuer à l'avancement du projet.</v>
      </c>
      <c r="F21" s="158"/>
      <c r="G21" s="158"/>
      <c r="H21" s="158"/>
      <c r="I21" s="158"/>
      <c r="J21" s="158"/>
      <c r="K21" s="145"/>
      <c r="L21" s="145"/>
      <c r="M21" s="145"/>
      <c r="N21" s="159"/>
      <c r="O21" s="1"/>
      <c r="P21" s="1"/>
      <c r="Q21" s="1"/>
      <c r="X21">
        <f>IF(V21=0,0,1)</f>
        <v>0</v>
      </c>
    </row>
    <row r="22" spans="1:24" ht="15" customHeight="1" x14ac:dyDescent="0.25">
      <c r="A22" s="5"/>
      <c r="B22" s="6">
        <v>1</v>
      </c>
      <c r="C22" s="48"/>
      <c r="D22" s="138" t="s">
        <v>4</v>
      </c>
      <c r="E22" s="138" t="s">
        <v>4</v>
      </c>
      <c r="F22" s="138" t="s">
        <v>4</v>
      </c>
      <c r="G22" s="138" t="s">
        <v>32</v>
      </c>
      <c r="H22" s="138" t="s">
        <v>32</v>
      </c>
      <c r="I22" s="138" t="s">
        <v>32</v>
      </c>
      <c r="J22" s="138" t="s">
        <v>32</v>
      </c>
      <c r="K22" s="138" t="s">
        <v>4</v>
      </c>
      <c r="L22" s="138" t="s">
        <v>4</v>
      </c>
      <c r="M22" s="138" t="s">
        <v>4</v>
      </c>
      <c r="N22" s="138" t="s">
        <v>4</v>
      </c>
      <c r="O22" s="1">
        <f ca="1">COUNTIF(OFFSET($C22,0,0,1,n),O$18)</f>
        <v>3</v>
      </c>
      <c r="P22" s="1">
        <f ca="1">COUNTIF(OFFSET($C22,0,0,1,n),P$18)</f>
        <v>4</v>
      </c>
      <c r="Q22" s="1">
        <f ca="1">COUNTIF(OFFSET($C22,0,0,1,n),Q$18)</f>
        <v>0</v>
      </c>
    </row>
    <row r="23" spans="1:24" hidden="1" x14ac:dyDescent="0.25">
      <c r="A23" s="5"/>
      <c r="B23" s="6"/>
      <c r="C23" s="8">
        <f ca="1">IF(O22&lt;&gt;0,1,IF(AND(P22=0),2,IF(AND(Q22=0),0,1)))</f>
        <v>1</v>
      </c>
      <c r="D23" s="8">
        <f t="shared" ref="D23:N23" si="3">IF(D22="p",2,IF(D22="e",1,IF(D22="m",0)))</f>
        <v>1</v>
      </c>
      <c r="E23" s="8">
        <f t="shared" si="3"/>
        <v>1</v>
      </c>
      <c r="F23" s="8">
        <f t="shared" si="3"/>
        <v>1</v>
      </c>
      <c r="G23" s="8">
        <f t="shared" si="3"/>
        <v>2</v>
      </c>
      <c r="H23" s="8">
        <f t="shared" si="3"/>
        <v>2</v>
      </c>
      <c r="I23" s="8">
        <f t="shared" si="3"/>
        <v>2</v>
      </c>
      <c r="J23" s="116">
        <f t="shared" si="3"/>
        <v>2</v>
      </c>
      <c r="K23" s="120">
        <f t="shared" si="3"/>
        <v>1</v>
      </c>
      <c r="L23" s="120">
        <f>IF(L22="p",2,IF(L22="e",1,IF(L22="m",0)))</f>
        <v>1</v>
      </c>
      <c r="M23" s="120">
        <f>IF(M22="p",2,IF(M22="e",1,IF(M22="m",0)))</f>
        <v>1</v>
      </c>
      <c r="N23" s="117">
        <f t="shared" si="3"/>
        <v>1</v>
      </c>
      <c r="R23">
        <f ca="1">SUM(OFFSET($C23,0,0,1,n))</f>
        <v>12</v>
      </c>
    </row>
    <row r="24" spans="1:24" hidden="1" x14ac:dyDescent="0.25">
      <c r="A24" s="5"/>
      <c r="B24" s="6"/>
      <c r="C24" s="9">
        <f t="shared" ref="C24:N24" ca="1" si="4">+C23*n/$R23*$B22</f>
        <v>0.66666666666666663</v>
      </c>
      <c r="D24" s="9">
        <f t="shared" ca="1" si="4"/>
        <v>0.66666666666666663</v>
      </c>
      <c r="E24" s="9">
        <f t="shared" ca="1" si="4"/>
        <v>0.66666666666666663</v>
      </c>
      <c r="F24" s="9">
        <f t="shared" ca="1" si="4"/>
        <v>0.66666666666666663</v>
      </c>
      <c r="G24" s="9">
        <f t="shared" ca="1" si="4"/>
        <v>1.3333333333333333</v>
      </c>
      <c r="H24" s="9">
        <f t="shared" ca="1" si="4"/>
        <v>1.3333333333333333</v>
      </c>
      <c r="I24" s="9">
        <f t="shared" ca="1" si="4"/>
        <v>1.3333333333333333</v>
      </c>
      <c r="J24" s="118">
        <f t="shared" ca="1" si="4"/>
        <v>1.3333333333333333</v>
      </c>
      <c r="K24" s="121">
        <f t="shared" ca="1" si="4"/>
        <v>0.66666666666666663</v>
      </c>
      <c r="L24" s="121">
        <f t="shared" ca="1" si="4"/>
        <v>0.66666666666666663</v>
      </c>
      <c r="M24" s="121">
        <f t="shared" ca="1" si="4"/>
        <v>0.66666666666666663</v>
      </c>
      <c r="N24" s="119">
        <f t="shared" ca="1" si="4"/>
        <v>0.66666666666666663</v>
      </c>
      <c r="S24" s="2">
        <f ca="1">SUM(OFFSET(C24,0,0,1,n))-n*B22</f>
        <v>0</v>
      </c>
    </row>
    <row r="25" spans="1:24" ht="30" customHeight="1" x14ac:dyDescent="0.25">
      <c r="A25" s="70" t="str">
        <f>CONCATENATE(B25,"-")</f>
        <v>2-</v>
      </c>
      <c r="B25" s="6">
        <f>B21+1</f>
        <v>2</v>
      </c>
      <c r="C25" s="153" t="str">
        <f ca="1">OFFSET(Params!B$32,B25,0,1,1)</f>
        <v xml:space="preserve">Créativité : </v>
      </c>
      <c r="D25" s="154"/>
      <c r="E25" s="158" t="str">
        <f ca="1">OFFSET(Params!C$32,B25,0,1,1)</f>
        <v>Manifester de la créativité dans la recherche de solutions tout en favorisant un climat propice à la créativité.</v>
      </c>
      <c r="F25" s="158"/>
      <c r="G25" s="158"/>
      <c r="H25" s="158"/>
      <c r="I25" s="158"/>
      <c r="J25" s="158"/>
      <c r="K25" s="145"/>
      <c r="L25" s="145"/>
      <c r="M25" s="145"/>
      <c r="N25" s="159"/>
      <c r="S25" s="2"/>
    </row>
    <row r="26" spans="1:24" ht="15" customHeight="1" x14ac:dyDescent="0.25">
      <c r="A26" s="5"/>
      <c r="B26" s="6">
        <v>1</v>
      </c>
      <c r="C26" s="48"/>
      <c r="D26" s="52" t="s">
        <v>4</v>
      </c>
      <c r="E26" s="52" t="s">
        <v>4</v>
      </c>
      <c r="F26" s="52" t="s">
        <v>4</v>
      </c>
      <c r="G26" s="52" t="s">
        <v>4</v>
      </c>
      <c r="H26" s="52" t="s">
        <v>4</v>
      </c>
      <c r="I26" s="52" t="s">
        <v>32</v>
      </c>
      <c r="J26" s="52" t="s">
        <v>4</v>
      </c>
      <c r="K26" s="52" t="s">
        <v>4</v>
      </c>
      <c r="L26" s="52" t="s">
        <v>4</v>
      </c>
      <c r="M26" s="52" t="s">
        <v>4</v>
      </c>
      <c r="N26" s="52" t="s">
        <v>4</v>
      </c>
      <c r="O26" s="1">
        <f ca="1">COUNTIF(OFFSET($C26,0,0,1,n),O$18)</f>
        <v>6</v>
      </c>
      <c r="P26" s="1">
        <f ca="1">COUNTIF(OFFSET($C26,0,0,1,n),P$18)</f>
        <v>1</v>
      </c>
      <c r="Q26" s="1">
        <f ca="1">COUNTIF(OFFSET($C26,0,0,1,n),Q$18)</f>
        <v>0</v>
      </c>
    </row>
    <row r="27" spans="1:24" hidden="1" x14ac:dyDescent="0.25">
      <c r="A27" s="5"/>
      <c r="B27" s="6"/>
      <c r="C27" s="8">
        <f ca="1">IF(O26&lt;&gt;0,1,IF(AND(P26=0),2,IF(AND(Q26=0),0,1)))</f>
        <v>1</v>
      </c>
      <c r="D27" s="8">
        <f t="shared" ref="D27:N27" si="5">IF(D26="p",2,IF(D26="e",1,IF(D26="m",0)))</f>
        <v>1</v>
      </c>
      <c r="E27" s="8">
        <f t="shared" si="5"/>
        <v>1</v>
      </c>
      <c r="F27" s="8">
        <f t="shared" si="5"/>
        <v>1</v>
      </c>
      <c r="G27" s="8">
        <f t="shared" si="5"/>
        <v>1</v>
      </c>
      <c r="H27" s="8">
        <f t="shared" si="5"/>
        <v>1</v>
      </c>
      <c r="I27" s="8">
        <f t="shared" si="5"/>
        <v>2</v>
      </c>
      <c r="J27" s="116">
        <f t="shared" si="5"/>
        <v>1</v>
      </c>
      <c r="K27" s="120">
        <f t="shared" si="5"/>
        <v>1</v>
      </c>
      <c r="L27" s="120">
        <f>IF(L26="p",2,IF(L26="e",1,IF(L26="m",0)))</f>
        <v>1</v>
      </c>
      <c r="M27" s="120">
        <f>IF(M26="p",2,IF(M26="e",1,IF(M26="m",0)))</f>
        <v>1</v>
      </c>
      <c r="N27" s="117">
        <f t="shared" si="5"/>
        <v>1</v>
      </c>
      <c r="R27">
        <f ca="1">SUM(OFFSET($C27,0,0,1,n))</f>
        <v>9</v>
      </c>
    </row>
    <row r="28" spans="1:24" hidden="1" x14ac:dyDescent="0.25">
      <c r="A28" s="5"/>
      <c r="B28" s="6"/>
      <c r="C28" s="9">
        <f t="shared" ref="C28:N28" ca="1" si="6">+C27*n/$R27*$B26</f>
        <v>0.88888888888888884</v>
      </c>
      <c r="D28" s="9">
        <f t="shared" ca="1" si="6"/>
        <v>0.88888888888888884</v>
      </c>
      <c r="E28" s="9">
        <f t="shared" ca="1" si="6"/>
        <v>0.88888888888888884</v>
      </c>
      <c r="F28" s="9">
        <f t="shared" ca="1" si="6"/>
        <v>0.88888888888888884</v>
      </c>
      <c r="G28" s="9">
        <f t="shared" ca="1" si="6"/>
        <v>0.88888888888888884</v>
      </c>
      <c r="H28" s="9">
        <f t="shared" ca="1" si="6"/>
        <v>0.88888888888888884</v>
      </c>
      <c r="I28" s="9">
        <f t="shared" ca="1" si="6"/>
        <v>1.7777777777777777</v>
      </c>
      <c r="J28" s="118">
        <f t="shared" ca="1" si="6"/>
        <v>0.88888888888888884</v>
      </c>
      <c r="K28" s="121">
        <f t="shared" ca="1" si="6"/>
        <v>0.88888888888888884</v>
      </c>
      <c r="L28" s="121">
        <f t="shared" ca="1" si="6"/>
        <v>0.88888888888888884</v>
      </c>
      <c r="M28" s="121">
        <f t="shared" ca="1" si="6"/>
        <v>0.88888888888888884</v>
      </c>
      <c r="N28" s="119">
        <f t="shared" ca="1" si="6"/>
        <v>0.88888888888888884</v>
      </c>
      <c r="S28" s="2">
        <f ca="1">SUM(OFFSET(C28,0,0,1,n))-n*B26</f>
        <v>0</v>
      </c>
    </row>
    <row r="29" spans="1:24" ht="30" customHeight="1" x14ac:dyDescent="0.25">
      <c r="A29" s="70" t="str">
        <f>CONCATENATE(B29,"-")</f>
        <v>3-</v>
      </c>
      <c r="B29" s="6">
        <f>B25+1</f>
        <v>3</v>
      </c>
      <c r="C29" s="153" t="str">
        <f ca="1">OFFSET(Params!B$32,B29,0,1,1)</f>
        <v xml:space="preserve">Persévérance : </v>
      </c>
      <c r="D29" s="154"/>
      <c r="E29" s="158" t="str">
        <f ca="1">OFFSET(Params!C$32,B29,0,1,1)</f>
        <v>Fournir les efforts nécessaires et les renouveler en vue d'atteindre les buts fixés par l'équipe.</v>
      </c>
      <c r="F29" s="158"/>
      <c r="G29" s="158"/>
      <c r="H29" s="158"/>
      <c r="I29" s="158"/>
      <c r="J29" s="158"/>
      <c r="K29" s="145"/>
      <c r="L29" s="145"/>
      <c r="M29" s="145"/>
      <c r="N29" s="159"/>
      <c r="S29" s="2"/>
    </row>
    <row r="30" spans="1:24" ht="15" customHeight="1" x14ac:dyDescent="0.25">
      <c r="A30" s="5"/>
      <c r="B30" s="6">
        <v>1</v>
      </c>
      <c r="C30" s="48"/>
      <c r="D30" s="52" t="s">
        <v>4</v>
      </c>
      <c r="E30" s="52" t="s">
        <v>4</v>
      </c>
      <c r="F30" s="52" t="s">
        <v>4</v>
      </c>
      <c r="G30" s="52" t="s">
        <v>4</v>
      </c>
      <c r="H30" s="52" t="s">
        <v>4</v>
      </c>
      <c r="I30" s="52" t="s">
        <v>32</v>
      </c>
      <c r="J30" s="52" t="s">
        <v>4</v>
      </c>
      <c r="K30" s="52" t="s">
        <v>4</v>
      </c>
      <c r="L30" s="52" t="s">
        <v>4</v>
      </c>
      <c r="M30" s="52" t="s">
        <v>4</v>
      </c>
      <c r="N30" s="52" t="s">
        <v>4</v>
      </c>
      <c r="O30" s="1">
        <f ca="1">COUNTIF(OFFSET($C30,0,0,1,n),O$18)</f>
        <v>6</v>
      </c>
      <c r="P30" s="1">
        <f ca="1">COUNTIF(OFFSET($C30,0,0,1,n),P$18)</f>
        <v>1</v>
      </c>
      <c r="Q30" s="1">
        <f ca="1">COUNTIF(OFFSET($C30,0,0,1,n),Q$18)</f>
        <v>0</v>
      </c>
    </row>
    <row r="31" spans="1:24" hidden="1" x14ac:dyDescent="0.25">
      <c r="A31" s="5"/>
      <c r="B31" s="6"/>
      <c r="C31" s="8">
        <f ca="1">IF(O30&lt;&gt;0,1,IF(AND(P30=0),2,IF(AND(Q30=0),0,1)))</f>
        <v>1</v>
      </c>
      <c r="D31" s="8">
        <f t="shared" ref="D31:N31" si="7">IF(D30="p",2,IF(D30="e",1,IF(D30="m",0)))</f>
        <v>1</v>
      </c>
      <c r="E31" s="8">
        <f t="shared" si="7"/>
        <v>1</v>
      </c>
      <c r="F31" s="8">
        <f t="shared" si="7"/>
        <v>1</v>
      </c>
      <c r="G31" s="8">
        <f t="shared" si="7"/>
        <v>1</v>
      </c>
      <c r="H31" s="8">
        <f t="shared" si="7"/>
        <v>1</v>
      </c>
      <c r="I31" s="8">
        <f t="shared" si="7"/>
        <v>2</v>
      </c>
      <c r="J31" s="116">
        <f t="shared" si="7"/>
        <v>1</v>
      </c>
      <c r="K31" s="120">
        <f t="shared" si="7"/>
        <v>1</v>
      </c>
      <c r="L31" s="120">
        <f>IF(L30="p",2,IF(L30="e",1,IF(L30="m",0)))</f>
        <v>1</v>
      </c>
      <c r="M31" s="120">
        <f>IF(M30="p",2,IF(M30="e",1,IF(M30="m",0)))</f>
        <v>1</v>
      </c>
      <c r="N31" s="117">
        <f t="shared" si="7"/>
        <v>1</v>
      </c>
      <c r="R31">
        <f ca="1">SUM(OFFSET($C31,0,0,1,n))</f>
        <v>9</v>
      </c>
    </row>
    <row r="32" spans="1:24" hidden="1" x14ac:dyDescent="0.25">
      <c r="A32" s="5"/>
      <c r="B32" s="6"/>
      <c r="C32" s="9">
        <f t="shared" ref="C32:N32" ca="1" si="8">+C31*n/$R31*$B30</f>
        <v>0.88888888888888884</v>
      </c>
      <c r="D32" s="9">
        <f t="shared" ca="1" si="8"/>
        <v>0.88888888888888884</v>
      </c>
      <c r="E32" s="9">
        <f t="shared" ca="1" si="8"/>
        <v>0.88888888888888884</v>
      </c>
      <c r="F32" s="9">
        <f t="shared" ca="1" si="8"/>
        <v>0.88888888888888884</v>
      </c>
      <c r="G32" s="9">
        <f t="shared" ca="1" si="8"/>
        <v>0.88888888888888884</v>
      </c>
      <c r="H32" s="9">
        <f t="shared" ca="1" si="8"/>
        <v>0.88888888888888884</v>
      </c>
      <c r="I32" s="9">
        <f t="shared" ca="1" si="8"/>
        <v>1.7777777777777777</v>
      </c>
      <c r="J32" s="118">
        <f t="shared" ca="1" si="8"/>
        <v>0.88888888888888884</v>
      </c>
      <c r="K32" s="121">
        <f t="shared" ca="1" si="8"/>
        <v>0.88888888888888884</v>
      </c>
      <c r="L32" s="121">
        <f t="shared" ca="1" si="8"/>
        <v>0.88888888888888884</v>
      </c>
      <c r="M32" s="121">
        <f t="shared" ca="1" si="8"/>
        <v>0.88888888888888884</v>
      </c>
      <c r="N32" s="119">
        <f t="shared" ca="1" si="8"/>
        <v>0.88888888888888884</v>
      </c>
      <c r="S32" s="2">
        <f ca="1">SUM(OFFSET(C32,0,0,1,n))-n*B30</f>
        <v>0</v>
      </c>
    </row>
    <row r="33" spans="1:19" ht="30" customHeight="1" x14ac:dyDescent="0.25">
      <c r="A33" s="70" t="str">
        <f>CONCATENATE(B33,"-")</f>
        <v>4-</v>
      </c>
      <c r="B33" s="6">
        <f>B29+1</f>
        <v>4</v>
      </c>
      <c r="C33" s="153" t="str">
        <f ca="1">OFFSET(Params!B$32,B33,0,1,1)</f>
        <v xml:space="preserve">Efficacité : </v>
      </c>
      <c r="D33" s="154"/>
      <c r="E33" s="158" t="str">
        <f ca="1">OFFSET(Params!C$32,B33,0,1,1)</f>
        <v>Produire les meilleurs résultats possibles avec le minimum de ressources possible.</v>
      </c>
      <c r="F33" s="158"/>
      <c r="G33" s="158"/>
      <c r="H33" s="158"/>
      <c r="I33" s="158"/>
      <c r="J33" s="158"/>
      <c r="K33" s="145"/>
      <c r="L33" s="145"/>
      <c r="M33" s="145"/>
      <c r="N33" s="159"/>
      <c r="S33" s="2"/>
    </row>
    <row r="34" spans="1:19" ht="15" customHeight="1" x14ac:dyDescent="0.25">
      <c r="A34" s="5"/>
      <c r="B34" s="6">
        <v>1</v>
      </c>
      <c r="C34" s="48"/>
      <c r="D34" s="52" t="s">
        <v>4</v>
      </c>
      <c r="E34" s="52" t="s">
        <v>4</v>
      </c>
      <c r="F34" s="52" t="s">
        <v>4</v>
      </c>
      <c r="G34" s="52" t="s">
        <v>4</v>
      </c>
      <c r="H34" s="52" t="s">
        <v>4</v>
      </c>
      <c r="I34" s="52" t="s">
        <v>4</v>
      </c>
      <c r="J34" s="52" t="s">
        <v>32</v>
      </c>
      <c r="K34" s="52" t="s">
        <v>4</v>
      </c>
      <c r="L34" s="52" t="s">
        <v>4</v>
      </c>
      <c r="M34" s="52" t="s">
        <v>4</v>
      </c>
      <c r="N34" s="52" t="s">
        <v>4</v>
      </c>
      <c r="O34" s="1">
        <f ca="1">COUNTIF(OFFSET($C34,0,0,1,n),O$18)</f>
        <v>6</v>
      </c>
      <c r="P34" s="1">
        <f ca="1">COUNTIF(OFFSET($C34,0,0,1,n),P$18)</f>
        <v>1</v>
      </c>
      <c r="Q34" s="1">
        <f ca="1">COUNTIF(OFFSET($C34,0,0,1,n),Q$18)</f>
        <v>0</v>
      </c>
    </row>
    <row r="35" spans="1:19" hidden="1" x14ac:dyDescent="0.25">
      <c r="A35" s="5"/>
      <c r="B35" s="6"/>
      <c r="C35" s="8">
        <f ca="1">IF(O34&lt;&gt;0,1,IF(AND(P34=0),2,IF(AND(Q34=0),0,1)))</f>
        <v>1</v>
      </c>
      <c r="D35" s="8">
        <f t="shared" ref="D35:N35" si="9">IF(D34="p",2,IF(D34="e",1,IF(D34="m",0)))</f>
        <v>1</v>
      </c>
      <c r="E35" s="8">
        <f t="shared" si="9"/>
        <v>1</v>
      </c>
      <c r="F35" s="8">
        <f t="shared" si="9"/>
        <v>1</v>
      </c>
      <c r="G35" s="8">
        <f t="shared" si="9"/>
        <v>1</v>
      </c>
      <c r="H35" s="8">
        <f t="shared" si="9"/>
        <v>1</v>
      </c>
      <c r="I35" s="8">
        <f t="shared" si="9"/>
        <v>1</v>
      </c>
      <c r="J35" s="116">
        <f t="shared" si="9"/>
        <v>2</v>
      </c>
      <c r="K35" s="120">
        <f t="shared" si="9"/>
        <v>1</v>
      </c>
      <c r="L35" s="120">
        <f>IF(L34="p",2,IF(L34="e",1,IF(L34="m",0)))</f>
        <v>1</v>
      </c>
      <c r="M35" s="120">
        <f>IF(M34="p",2,IF(M34="e",1,IF(M34="m",0)))</f>
        <v>1</v>
      </c>
      <c r="N35" s="117">
        <f t="shared" si="9"/>
        <v>1</v>
      </c>
      <c r="R35">
        <f ca="1">SUM(OFFSET($C35,0,0,1,n))</f>
        <v>9</v>
      </c>
    </row>
    <row r="36" spans="1:19" hidden="1" x14ac:dyDescent="0.25">
      <c r="A36" s="5"/>
      <c r="B36" s="6"/>
      <c r="C36" s="9">
        <f t="shared" ref="C36:N36" ca="1" si="10">+C35*n/$R35*$B34</f>
        <v>0.88888888888888884</v>
      </c>
      <c r="D36" s="9">
        <f t="shared" ca="1" si="10"/>
        <v>0.88888888888888884</v>
      </c>
      <c r="E36" s="9">
        <f t="shared" ca="1" si="10"/>
        <v>0.88888888888888884</v>
      </c>
      <c r="F36" s="9">
        <f t="shared" ca="1" si="10"/>
        <v>0.88888888888888884</v>
      </c>
      <c r="G36" s="9">
        <f t="shared" ca="1" si="10"/>
        <v>0.88888888888888884</v>
      </c>
      <c r="H36" s="9">
        <f t="shared" ca="1" si="10"/>
        <v>0.88888888888888884</v>
      </c>
      <c r="I36" s="9">
        <f t="shared" ca="1" si="10"/>
        <v>0.88888888888888884</v>
      </c>
      <c r="J36" s="118">
        <f t="shared" ca="1" si="10"/>
        <v>1.7777777777777777</v>
      </c>
      <c r="K36" s="121">
        <f t="shared" ca="1" si="10"/>
        <v>0.88888888888888884</v>
      </c>
      <c r="L36" s="121">
        <f t="shared" ca="1" si="10"/>
        <v>0.88888888888888884</v>
      </c>
      <c r="M36" s="121">
        <f t="shared" ca="1" si="10"/>
        <v>0.88888888888888884</v>
      </c>
      <c r="N36" s="119">
        <f t="shared" ca="1" si="10"/>
        <v>0.88888888888888884</v>
      </c>
      <c r="S36" s="2">
        <f ca="1">SUM(OFFSET(C36,0,0,1,n))-n*B34</f>
        <v>0</v>
      </c>
    </row>
    <row r="37" spans="1:19" ht="30" customHeight="1" x14ac:dyDescent="0.25">
      <c r="A37" s="70" t="str">
        <f>CONCATENATE(B37,"-")</f>
        <v>5-</v>
      </c>
      <c r="B37" s="6">
        <f>B33+1</f>
        <v>5</v>
      </c>
      <c r="C37" s="153" t="str">
        <f ca="1">OFFSET(Params!B$32,B37,0,1,1)</f>
        <v xml:space="preserve">Ponctualité : </v>
      </c>
      <c r="D37" s="154"/>
      <c r="E37" s="158" t="str">
        <f ca="1">OFFSET(Params!C$32,B37,0,1,1)</f>
        <v>Arriver à temps pour les réunions et les rendez-vous planifiés.</v>
      </c>
      <c r="F37" s="158"/>
      <c r="G37" s="158"/>
      <c r="H37" s="158"/>
      <c r="I37" s="158"/>
      <c r="J37" s="158"/>
      <c r="K37" s="145"/>
      <c r="L37" s="145"/>
      <c r="M37" s="145"/>
      <c r="N37" s="159"/>
      <c r="S37" s="2"/>
    </row>
    <row r="38" spans="1:19" ht="15" customHeight="1" x14ac:dyDescent="0.25">
      <c r="A38" s="5"/>
      <c r="B38" s="6">
        <v>1</v>
      </c>
      <c r="C38" s="48"/>
      <c r="D38" s="52" t="s">
        <v>4</v>
      </c>
      <c r="E38" s="52" t="s">
        <v>4</v>
      </c>
      <c r="F38" s="52" t="s">
        <v>4</v>
      </c>
      <c r="G38" s="52" t="s">
        <v>4</v>
      </c>
      <c r="H38" s="52" t="s">
        <v>4</v>
      </c>
      <c r="I38" s="52" t="s">
        <v>4</v>
      </c>
      <c r="J38" s="52" t="s">
        <v>4</v>
      </c>
      <c r="K38" s="52" t="s">
        <v>4</v>
      </c>
      <c r="L38" s="52" t="s">
        <v>4</v>
      </c>
      <c r="M38" s="52" t="s">
        <v>4</v>
      </c>
      <c r="N38" s="115" t="s">
        <v>4</v>
      </c>
      <c r="O38" s="1">
        <f ca="1">COUNTIF(OFFSET($C38,0,0,1,n),O$18)</f>
        <v>7</v>
      </c>
      <c r="P38" s="1">
        <f ca="1">COUNTIF(OFFSET($C38,0,0,1,n),P$18)</f>
        <v>0</v>
      </c>
      <c r="Q38" s="1">
        <f ca="1">COUNTIF(OFFSET($C38,0,0,1,n),Q$18)</f>
        <v>0</v>
      </c>
    </row>
    <row r="39" spans="1:19" hidden="1" x14ac:dyDescent="0.25">
      <c r="A39" s="5"/>
      <c r="B39" s="6"/>
      <c r="C39" s="8">
        <f ca="1">IF(O38&lt;&gt;0,1,IF(AND(P38=0),2,IF(AND(Q38=0),0,1)))</f>
        <v>1</v>
      </c>
      <c r="D39" s="8">
        <f t="shared" ref="D39:N39" si="11">IF(D38="p",2,IF(D38="e",1,IF(D38="m",0)))</f>
        <v>1</v>
      </c>
      <c r="E39" s="8">
        <f t="shared" si="11"/>
        <v>1</v>
      </c>
      <c r="F39" s="8">
        <f t="shared" si="11"/>
        <v>1</v>
      </c>
      <c r="G39" s="8">
        <f t="shared" si="11"/>
        <v>1</v>
      </c>
      <c r="H39" s="8">
        <f t="shared" si="11"/>
        <v>1</v>
      </c>
      <c r="I39" s="8">
        <f t="shared" si="11"/>
        <v>1</v>
      </c>
      <c r="J39" s="116">
        <f t="shared" si="11"/>
        <v>1</v>
      </c>
      <c r="K39" s="120">
        <f t="shared" si="11"/>
        <v>1</v>
      </c>
      <c r="L39" s="120">
        <f>IF(L38="p",2,IF(L38="e",1,IF(L38="m",0)))</f>
        <v>1</v>
      </c>
      <c r="M39" s="120">
        <f>IF(M38="p",2,IF(M38="e",1,IF(M38="m",0)))</f>
        <v>1</v>
      </c>
      <c r="N39" s="117">
        <f t="shared" si="11"/>
        <v>1</v>
      </c>
      <c r="R39">
        <f ca="1">SUM(OFFSET($C39,0,0,1,n))</f>
        <v>8</v>
      </c>
    </row>
    <row r="40" spans="1:19" hidden="1" x14ac:dyDescent="0.25">
      <c r="A40" s="5"/>
      <c r="B40" s="6"/>
      <c r="C40" s="9">
        <f t="shared" ref="C40:N40" ca="1" si="12">+C39*n/$R39*$B38</f>
        <v>1</v>
      </c>
      <c r="D40" s="9">
        <f t="shared" ca="1" si="12"/>
        <v>1</v>
      </c>
      <c r="E40" s="9">
        <f t="shared" ca="1" si="12"/>
        <v>1</v>
      </c>
      <c r="F40" s="9">
        <f t="shared" ca="1" si="12"/>
        <v>1</v>
      </c>
      <c r="G40" s="9">
        <f t="shared" ca="1" si="12"/>
        <v>1</v>
      </c>
      <c r="H40" s="9">
        <f t="shared" ca="1" si="12"/>
        <v>1</v>
      </c>
      <c r="I40" s="9">
        <f t="shared" ca="1" si="12"/>
        <v>1</v>
      </c>
      <c r="J40" s="118">
        <f t="shared" ca="1" si="12"/>
        <v>1</v>
      </c>
      <c r="K40" s="121">
        <f t="shared" ca="1" si="12"/>
        <v>1</v>
      </c>
      <c r="L40" s="121">
        <f t="shared" ca="1" si="12"/>
        <v>1</v>
      </c>
      <c r="M40" s="121">
        <f t="shared" ca="1" si="12"/>
        <v>1</v>
      </c>
      <c r="N40" s="119">
        <f t="shared" ca="1" si="12"/>
        <v>1</v>
      </c>
      <c r="S40" s="2">
        <f ca="1">SUM(OFFSET(C40,0,0,1,n))-n*B38</f>
        <v>0</v>
      </c>
    </row>
    <row r="41" spans="1:19" ht="30" customHeight="1" x14ac:dyDescent="0.25">
      <c r="A41" s="70" t="str">
        <f>CONCATENATE(B41,"-")</f>
        <v>6-</v>
      </c>
      <c r="B41" s="6">
        <f>B37+1</f>
        <v>6</v>
      </c>
      <c r="C41" s="153" t="str">
        <f ca="1">OFFSET(Params!B$32,B41,0,1,1)</f>
        <v xml:space="preserve">Communication : </v>
      </c>
      <c r="D41" s="154"/>
      <c r="E41" s="158" t="str">
        <f ca="1">OFFSET(Params!C$32,B41,0,1,1)</f>
        <v>S'exprimer clairement, tant à l'oral qu'à l'écrit, dans le but d'améliorer l'efficacité du travail en équipe.</v>
      </c>
      <c r="F41" s="158"/>
      <c r="G41" s="158"/>
      <c r="H41" s="158"/>
      <c r="I41" s="158"/>
      <c r="J41" s="158"/>
      <c r="K41" s="145"/>
      <c r="L41" s="145"/>
      <c r="M41" s="145"/>
      <c r="N41" s="159"/>
      <c r="S41" s="2"/>
    </row>
    <row r="42" spans="1:19" ht="15" customHeight="1" x14ac:dyDescent="0.25">
      <c r="A42" s="5"/>
      <c r="B42" s="6">
        <v>1</v>
      </c>
      <c r="C42" s="48"/>
      <c r="D42" s="52" t="s">
        <v>4</v>
      </c>
      <c r="E42" s="52" t="s">
        <v>4</v>
      </c>
      <c r="F42" s="52" t="s">
        <v>4</v>
      </c>
      <c r="G42" s="52" t="s">
        <v>4</v>
      </c>
      <c r="H42" s="52" t="s">
        <v>4</v>
      </c>
      <c r="I42" s="52" t="s">
        <v>4</v>
      </c>
      <c r="J42" s="52" t="s">
        <v>4</v>
      </c>
      <c r="K42" s="52" t="s">
        <v>4</v>
      </c>
      <c r="L42" s="52" t="s">
        <v>4</v>
      </c>
      <c r="M42" s="52" t="s">
        <v>4</v>
      </c>
      <c r="N42" s="52" t="s">
        <v>4</v>
      </c>
      <c r="O42" s="1">
        <f ca="1">COUNTIF(OFFSET($C42,0,0,1,n),O$18)</f>
        <v>7</v>
      </c>
      <c r="P42" s="1">
        <f ca="1">COUNTIF(OFFSET($C42,0,0,1,n),P$18)</f>
        <v>0</v>
      </c>
      <c r="Q42" s="1">
        <f ca="1">COUNTIF(OFFSET($C42,0,0,1,n),Q$18)</f>
        <v>0</v>
      </c>
    </row>
    <row r="43" spans="1:19" hidden="1" x14ac:dyDescent="0.25">
      <c r="A43" s="5"/>
      <c r="B43" s="6"/>
      <c r="C43" s="8">
        <f ca="1">IF(O42&lt;&gt;0,1,IF(AND(P42=0),2,IF(AND(Q42=0),0,1)))</f>
        <v>1</v>
      </c>
      <c r="D43" s="8">
        <f t="shared" ref="D43:N43" si="13">IF(D42="p",2,IF(D42="e",1,IF(D42="m",0)))</f>
        <v>1</v>
      </c>
      <c r="E43" s="8">
        <f t="shared" si="13"/>
        <v>1</v>
      </c>
      <c r="F43" s="8">
        <f t="shared" si="13"/>
        <v>1</v>
      </c>
      <c r="G43" s="8">
        <f t="shared" si="13"/>
        <v>1</v>
      </c>
      <c r="H43" s="8">
        <f t="shared" si="13"/>
        <v>1</v>
      </c>
      <c r="I43" s="8">
        <f t="shared" si="13"/>
        <v>1</v>
      </c>
      <c r="J43" s="116">
        <f t="shared" si="13"/>
        <v>1</v>
      </c>
      <c r="K43" s="120">
        <f t="shared" si="13"/>
        <v>1</v>
      </c>
      <c r="L43" s="120">
        <f>IF(L42="p",2,IF(L42="e",1,IF(L42="m",0)))</f>
        <v>1</v>
      </c>
      <c r="M43" s="120">
        <f>IF(M42="p",2,IF(M42="e",1,IF(M42="m",0)))</f>
        <v>1</v>
      </c>
      <c r="N43" s="117">
        <f t="shared" si="13"/>
        <v>1</v>
      </c>
      <c r="R43">
        <f ca="1">SUM(OFFSET($C43,0,0,1,n))</f>
        <v>8</v>
      </c>
    </row>
    <row r="44" spans="1:19" hidden="1" x14ac:dyDescent="0.25">
      <c r="A44" s="5"/>
      <c r="B44" s="6"/>
      <c r="C44" s="9">
        <f t="shared" ref="C44:N44" ca="1" si="14">+C43*n/$R43*$B42</f>
        <v>1</v>
      </c>
      <c r="D44" s="9">
        <f t="shared" ca="1" si="14"/>
        <v>1</v>
      </c>
      <c r="E44" s="9">
        <f t="shared" ca="1" si="14"/>
        <v>1</v>
      </c>
      <c r="F44" s="9">
        <f t="shared" ca="1" si="14"/>
        <v>1</v>
      </c>
      <c r="G44" s="9">
        <f t="shared" ca="1" si="14"/>
        <v>1</v>
      </c>
      <c r="H44" s="9">
        <f t="shared" ca="1" si="14"/>
        <v>1</v>
      </c>
      <c r="I44" s="9">
        <f t="shared" ca="1" si="14"/>
        <v>1</v>
      </c>
      <c r="J44" s="118">
        <f t="shared" ca="1" si="14"/>
        <v>1</v>
      </c>
      <c r="K44" s="121">
        <f t="shared" ca="1" si="14"/>
        <v>1</v>
      </c>
      <c r="L44" s="121">
        <f t="shared" ca="1" si="14"/>
        <v>1</v>
      </c>
      <c r="M44" s="121">
        <f t="shared" ca="1" si="14"/>
        <v>1</v>
      </c>
      <c r="N44" s="119">
        <f t="shared" ca="1" si="14"/>
        <v>1</v>
      </c>
      <c r="S44" s="2">
        <f ca="1">SUM(OFFSET(C44,0,0,1,n))-n*B42</f>
        <v>0</v>
      </c>
    </row>
    <row r="45" spans="1:19" ht="30" customHeight="1" x14ac:dyDescent="0.25">
      <c r="A45" s="70" t="str">
        <f>CONCATENATE(B45,"-")</f>
        <v>7-</v>
      </c>
      <c r="B45" s="6">
        <f>B41+1</f>
        <v>7</v>
      </c>
      <c r="C45" s="153" t="str">
        <f ca="1">OFFSET(Params!B$32,B45,0,1,1)</f>
        <v xml:space="preserve">Fiabilité : </v>
      </c>
      <c r="D45" s="154"/>
      <c r="E45" s="158" t="str">
        <f ca="1">OFFSET(Params!C$32,B45,0,1,1)</f>
        <v>Respecter les échéances annoncées tout en effectuant un travail de qualité.</v>
      </c>
      <c r="F45" s="158"/>
      <c r="G45" s="158"/>
      <c r="H45" s="158"/>
      <c r="I45" s="158"/>
      <c r="J45" s="158"/>
      <c r="K45" s="145"/>
      <c r="L45" s="145"/>
      <c r="M45" s="145"/>
      <c r="N45" s="159"/>
      <c r="S45" s="2"/>
    </row>
    <row r="46" spans="1:19" ht="15" customHeight="1" x14ac:dyDescent="0.25">
      <c r="A46" s="5"/>
      <c r="B46" s="6">
        <v>1</v>
      </c>
      <c r="C46" s="48"/>
      <c r="D46" s="52" t="s">
        <v>4</v>
      </c>
      <c r="E46" s="52" t="s">
        <v>4</v>
      </c>
      <c r="F46" s="52" t="s">
        <v>4</v>
      </c>
      <c r="G46" s="52" t="s">
        <v>4</v>
      </c>
      <c r="H46" s="52" t="s">
        <v>4</v>
      </c>
      <c r="I46" s="52" t="s">
        <v>32</v>
      </c>
      <c r="J46" s="52" t="s">
        <v>4</v>
      </c>
      <c r="K46" s="52" t="s">
        <v>4</v>
      </c>
      <c r="L46" s="52" t="s">
        <v>4</v>
      </c>
      <c r="M46" s="52" t="s">
        <v>4</v>
      </c>
      <c r="N46" s="52" t="s">
        <v>4</v>
      </c>
      <c r="O46" s="1">
        <f ca="1">COUNTIF(OFFSET($C46,0,0,1,n),O$18)</f>
        <v>6</v>
      </c>
      <c r="P46" s="1">
        <f ca="1">COUNTIF(OFFSET($C46,0,0,1,n),P$18)</f>
        <v>1</v>
      </c>
      <c r="Q46" s="1">
        <f ca="1">COUNTIF(OFFSET($C46,0,0,1,n),Q$18)</f>
        <v>0</v>
      </c>
    </row>
    <row r="47" spans="1:19" hidden="1" x14ac:dyDescent="0.25">
      <c r="A47" s="5"/>
      <c r="B47" s="6"/>
      <c r="C47" s="8">
        <f ca="1">IF(O46&lt;&gt;0,1,IF(AND(P46=0),2,IF(AND(Q46=0),0,1)))</f>
        <v>1</v>
      </c>
      <c r="D47" s="8">
        <f t="shared" ref="D47:N47" si="15">IF(D46="p",2,IF(D46="e",1,IF(D46="m",0)))</f>
        <v>1</v>
      </c>
      <c r="E47" s="8">
        <f t="shared" si="15"/>
        <v>1</v>
      </c>
      <c r="F47" s="8">
        <f t="shared" si="15"/>
        <v>1</v>
      </c>
      <c r="G47" s="8">
        <f t="shared" si="15"/>
        <v>1</v>
      </c>
      <c r="H47" s="8">
        <f t="shared" si="15"/>
        <v>1</v>
      </c>
      <c r="I47" s="8">
        <f t="shared" si="15"/>
        <v>2</v>
      </c>
      <c r="J47" s="116">
        <f t="shared" si="15"/>
        <v>1</v>
      </c>
      <c r="K47" s="120">
        <f t="shared" si="15"/>
        <v>1</v>
      </c>
      <c r="L47" s="120">
        <f>IF(L46="p",2,IF(L46="e",1,IF(L46="m",0)))</f>
        <v>1</v>
      </c>
      <c r="M47" s="120">
        <f>IF(M46="p",2,IF(M46="e",1,IF(M46="m",0)))</f>
        <v>1</v>
      </c>
      <c r="N47" s="117">
        <f t="shared" si="15"/>
        <v>1</v>
      </c>
      <c r="R47">
        <f ca="1">SUM(OFFSET($C47,0,0,1,n))</f>
        <v>9</v>
      </c>
    </row>
    <row r="48" spans="1:19" hidden="1" x14ac:dyDescent="0.25">
      <c r="A48" s="5"/>
      <c r="B48" s="6"/>
      <c r="C48" s="9">
        <f t="shared" ref="C48:N48" ca="1" si="16">+C47*n/$R47*$B46</f>
        <v>0.88888888888888884</v>
      </c>
      <c r="D48" s="9">
        <f t="shared" ca="1" si="16"/>
        <v>0.88888888888888884</v>
      </c>
      <c r="E48" s="9">
        <f t="shared" ca="1" si="16"/>
        <v>0.88888888888888884</v>
      </c>
      <c r="F48" s="9">
        <f t="shared" ca="1" si="16"/>
        <v>0.88888888888888884</v>
      </c>
      <c r="G48" s="9">
        <f t="shared" ca="1" si="16"/>
        <v>0.88888888888888884</v>
      </c>
      <c r="H48" s="9">
        <f t="shared" ca="1" si="16"/>
        <v>0.88888888888888884</v>
      </c>
      <c r="I48" s="9">
        <f t="shared" ca="1" si="16"/>
        <v>1.7777777777777777</v>
      </c>
      <c r="J48" s="118">
        <f t="shared" ca="1" si="16"/>
        <v>0.88888888888888884</v>
      </c>
      <c r="K48" s="121">
        <f t="shared" ca="1" si="16"/>
        <v>0.88888888888888884</v>
      </c>
      <c r="L48" s="121">
        <f t="shared" ca="1" si="16"/>
        <v>0.88888888888888884</v>
      </c>
      <c r="M48" s="121">
        <f t="shared" ca="1" si="16"/>
        <v>0.88888888888888884</v>
      </c>
      <c r="N48" s="119">
        <f t="shared" ca="1" si="16"/>
        <v>0.88888888888888884</v>
      </c>
      <c r="S48" s="2">
        <f ca="1">SUM(OFFSET(C48,0,0,1,n))-n*B46</f>
        <v>0</v>
      </c>
    </row>
    <row r="49" spans="1:19" ht="30" customHeight="1" x14ac:dyDescent="0.25">
      <c r="A49" s="70" t="str">
        <f>CONCATENATE(B49,"-")</f>
        <v>8-</v>
      </c>
      <c r="B49" s="6">
        <f>B45+1</f>
        <v>8</v>
      </c>
      <c r="C49" s="153" t="str">
        <f ca="1">OFFSET(Params!B$32,B49,0,1,1)</f>
        <v xml:space="preserve">Gestion de l'équipe : </v>
      </c>
      <c r="D49" s="154"/>
      <c r="E49" s="158" t="str">
        <f ca="1">OFFSET(Params!C$32,B49,0,1,1)</f>
        <v>Contribuer à bien gérer l'équipe (encourager la rétroaction, régler les conflits, favoriser l'écoute, etc.)</v>
      </c>
      <c r="F49" s="158"/>
      <c r="G49" s="158"/>
      <c r="H49" s="158"/>
      <c r="I49" s="158"/>
      <c r="J49" s="158"/>
      <c r="K49" s="145"/>
      <c r="L49" s="145"/>
      <c r="M49" s="145"/>
      <c r="N49" s="159"/>
      <c r="S49" s="2"/>
    </row>
    <row r="50" spans="1:19" ht="15" customHeight="1" x14ac:dyDescent="0.25">
      <c r="A50" s="6"/>
      <c r="B50" s="6">
        <v>1</v>
      </c>
      <c r="C50" s="48"/>
      <c r="D50" s="52" t="s">
        <v>4</v>
      </c>
      <c r="E50" s="52" t="s">
        <v>4</v>
      </c>
      <c r="F50" s="52" t="s">
        <v>4</v>
      </c>
      <c r="G50" s="52" t="s">
        <v>4</v>
      </c>
      <c r="H50" s="52" t="s">
        <v>4</v>
      </c>
      <c r="I50" s="52" t="s">
        <v>4</v>
      </c>
      <c r="J50" s="52" t="s">
        <v>4</v>
      </c>
      <c r="K50" s="52" t="s">
        <v>4</v>
      </c>
      <c r="L50" s="52" t="s">
        <v>4</v>
      </c>
      <c r="M50" s="52" t="s">
        <v>4</v>
      </c>
      <c r="N50" s="52" t="s">
        <v>4</v>
      </c>
      <c r="O50" s="1">
        <f ca="1">COUNTIF(OFFSET($C50,0,0,1,n),O$18)</f>
        <v>7</v>
      </c>
      <c r="P50" s="1">
        <f ca="1">COUNTIF(OFFSET($C50,0,0,1,n),P$18)</f>
        <v>0</v>
      </c>
      <c r="Q50" s="1">
        <f ca="1">COUNTIF(OFFSET($C50,0,0,1,n),Q$18)</f>
        <v>0</v>
      </c>
    </row>
    <row r="51" spans="1:19" hidden="1" x14ac:dyDescent="0.25">
      <c r="A51" s="6"/>
      <c r="B51" s="6"/>
      <c r="C51" s="8">
        <f ca="1">IF(O50&lt;&gt;0,1,IF(AND(P50=0),2,IF(AND(Q50=0),0,1)))</f>
        <v>1</v>
      </c>
      <c r="D51" s="8">
        <f t="shared" ref="D51:K51" si="17">IF(D50="p",2,IF(D50="e",1,IF(D50="m",0)))</f>
        <v>1</v>
      </c>
      <c r="E51" s="8">
        <f t="shared" si="17"/>
        <v>1</v>
      </c>
      <c r="F51" s="8">
        <f t="shared" si="17"/>
        <v>1</v>
      </c>
      <c r="G51" s="8">
        <f t="shared" si="17"/>
        <v>1</v>
      </c>
      <c r="H51" s="8">
        <f t="shared" si="17"/>
        <v>1</v>
      </c>
      <c r="I51" s="8">
        <f t="shared" si="17"/>
        <v>1</v>
      </c>
      <c r="J51" s="8">
        <f t="shared" si="17"/>
        <v>1</v>
      </c>
      <c r="K51" s="8">
        <f t="shared" si="17"/>
        <v>1</v>
      </c>
      <c r="L51" s="8">
        <f>IF(L50="p",2,IF(L50="e",1,IF(L50="m",0)))</f>
        <v>1</v>
      </c>
      <c r="M51" s="8">
        <f>IF(M50="p",2,IF(M50="e",1,IF(M50="m",0)))</f>
        <v>1</v>
      </c>
      <c r="N51" s="8">
        <f>IF(N50="p",2,IF(N50="e",1,IF(N50="m",0)))</f>
        <v>1</v>
      </c>
      <c r="R51">
        <f ca="1">SUM(OFFSET($C51,0,0,1,n))</f>
        <v>8</v>
      </c>
    </row>
    <row r="52" spans="1:19" hidden="1" x14ac:dyDescent="0.25">
      <c r="A52" s="6"/>
      <c r="B52" s="6"/>
      <c r="C52" s="9">
        <f t="shared" ref="C52:N52" ca="1" si="18">+C51*n/$R51*$B50</f>
        <v>1</v>
      </c>
      <c r="D52" s="9">
        <f t="shared" ca="1" si="18"/>
        <v>1</v>
      </c>
      <c r="E52" s="9">
        <f t="shared" ca="1" si="18"/>
        <v>1</v>
      </c>
      <c r="F52" s="9">
        <f t="shared" ca="1" si="18"/>
        <v>1</v>
      </c>
      <c r="G52" s="9">
        <f t="shared" ca="1" si="18"/>
        <v>1</v>
      </c>
      <c r="H52" s="9">
        <f t="shared" ca="1" si="18"/>
        <v>1</v>
      </c>
      <c r="I52" s="9">
        <f t="shared" ca="1" si="18"/>
        <v>1</v>
      </c>
      <c r="J52" s="9">
        <f t="shared" ca="1" si="18"/>
        <v>1</v>
      </c>
      <c r="K52" s="9">
        <f t="shared" ca="1" si="18"/>
        <v>1</v>
      </c>
      <c r="L52" s="9">
        <f t="shared" ca="1" si="18"/>
        <v>1</v>
      </c>
      <c r="M52" s="9">
        <f t="shared" ca="1" si="18"/>
        <v>1</v>
      </c>
      <c r="N52" s="9">
        <f t="shared" ca="1" si="18"/>
        <v>1</v>
      </c>
      <c r="S52" s="2">
        <f ca="1">SUM(OFFSET(C52,0,0,1,n))-n*B50</f>
        <v>0</v>
      </c>
    </row>
    <row r="53" spans="1:19" hidden="1" x14ac:dyDescent="0.2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</row>
    <row r="54" spans="1:19" hidden="1" x14ac:dyDescent="0.25">
      <c r="A54" s="6" t="s">
        <v>5</v>
      </c>
      <c r="B54" s="6"/>
      <c r="C54" s="10">
        <f ca="1">+(C24+C28+C32+C36+C40+C44+C48+C52)/Ptot</f>
        <v>0.90277777777777768</v>
      </c>
      <c r="D54" s="10">
        <f t="shared" ref="D54:J54" ca="1" si="19">+(D24+D28+D32+D36+D40+D44+D48+D52)/Ptot</f>
        <v>0.90277777777777768</v>
      </c>
      <c r="E54" s="10">
        <f t="shared" ca="1" si="19"/>
        <v>0.90277777777777768</v>
      </c>
      <c r="F54" s="10">
        <f t="shared" ca="1" si="19"/>
        <v>0.90277777777777768</v>
      </c>
      <c r="G54" s="10">
        <f t="shared" ca="1" si="19"/>
        <v>0.98611111111111116</v>
      </c>
      <c r="H54" s="10">
        <f t="shared" ca="1" si="19"/>
        <v>0.98611111111111116</v>
      </c>
      <c r="I54" s="10">
        <f t="shared" ca="1" si="19"/>
        <v>1.3194444444444442</v>
      </c>
      <c r="J54" s="10">
        <f t="shared" ca="1" si="19"/>
        <v>1.0972222222222223</v>
      </c>
      <c r="K54" s="10">
        <f ca="1">+(K24+K28+K32+K36+K40+K44+K48+K52)/Ptot</f>
        <v>0.90277777777777768</v>
      </c>
      <c r="L54" s="10">
        <f ca="1">+(L24+L28+L32+L36+L40+L44+L48+L52)/Ptot</f>
        <v>0.90277777777777768</v>
      </c>
      <c r="M54" s="10">
        <f ca="1">+(M24+M28+M32+M36+M40+M44+M48+M52)/Ptot</f>
        <v>0.90277777777777768</v>
      </c>
      <c r="N54" s="10">
        <f ca="1">+(N24+N28+N32+N36+N40+N44+N48+N52)/Ptot</f>
        <v>0.90277777777777768</v>
      </c>
      <c r="P54" s="3"/>
    </row>
    <row r="55" spans="1:19" hidden="1" x14ac:dyDescent="0.25">
      <c r="B55" s="6"/>
      <c r="C55" s="13">
        <f t="shared" ref="C55:K55" ca="1" si="20">+m*C54+b</f>
        <v>0.99027777777777781</v>
      </c>
      <c r="D55" s="13">
        <f t="shared" ca="1" si="20"/>
        <v>0.99027777777777781</v>
      </c>
      <c r="E55" s="13">
        <f t="shared" ca="1" si="20"/>
        <v>0.99027777777777781</v>
      </c>
      <c r="F55" s="13">
        <f t="shared" ca="1" si="20"/>
        <v>0.99027777777777781</v>
      </c>
      <c r="G55" s="13">
        <f t="shared" ca="1" si="20"/>
        <v>0.99861111111111112</v>
      </c>
      <c r="H55" s="13">
        <f t="shared" ca="1" si="20"/>
        <v>0.99861111111111112</v>
      </c>
      <c r="I55" s="13">
        <f t="shared" ca="1" si="20"/>
        <v>1.0319444444444446</v>
      </c>
      <c r="J55" s="13">
        <f t="shared" ca="1" si="20"/>
        <v>1.0097222222222222</v>
      </c>
      <c r="K55" s="13">
        <f t="shared" ca="1" si="20"/>
        <v>0.99027777777777781</v>
      </c>
      <c r="L55" s="13">
        <f ca="1">+m*L54+b</f>
        <v>0.99027777777777781</v>
      </c>
      <c r="M55" s="13">
        <f ca="1">+m*M54+b</f>
        <v>0.99027777777777781</v>
      </c>
      <c r="N55" s="13">
        <f ca="1">+m*N54+b</f>
        <v>0.99027777777777781</v>
      </c>
      <c r="P55" s="3"/>
    </row>
    <row r="56" spans="1:19" ht="26.4" x14ac:dyDescent="0.25">
      <c r="A56" s="11" t="s">
        <v>15</v>
      </c>
      <c r="C56" s="12">
        <f t="shared" ref="C56:H56" ca="1" si="21">IF(C55&gt;1.1,1.1,C55)</f>
        <v>0.99027777777777781</v>
      </c>
      <c r="D56" s="12">
        <f t="shared" ca="1" si="21"/>
        <v>0.99027777777777781</v>
      </c>
      <c r="E56" s="12">
        <f t="shared" ca="1" si="21"/>
        <v>0.99027777777777781</v>
      </c>
      <c r="F56" s="12">
        <f t="shared" ca="1" si="21"/>
        <v>0.99027777777777781</v>
      </c>
      <c r="G56" s="12">
        <f t="shared" ca="1" si="21"/>
        <v>0.99861111111111112</v>
      </c>
      <c r="H56" s="12">
        <f t="shared" ca="1" si="21"/>
        <v>0.99861111111111112</v>
      </c>
      <c r="I56" s="12">
        <f t="shared" ref="I56:N56" ca="1" si="22">IF(I55&gt;1.1,1.1,I55)</f>
        <v>1.0319444444444446</v>
      </c>
      <c r="J56" s="12">
        <f t="shared" ca="1" si="22"/>
        <v>1.0097222222222222</v>
      </c>
      <c r="K56" s="12">
        <f t="shared" ca="1" si="22"/>
        <v>0.99027777777777781</v>
      </c>
      <c r="L56" s="12">
        <f t="shared" ca="1" si="22"/>
        <v>0.99027777777777781</v>
      </c>
      <c r="M56" s="12">
        <f t="shared" ca="1" si="22"/>
        <v>0.99027777777777781</v>
      </c>
      <c r="N56" s="12">
        <f t="shared" ca="1" si="22"/>
        <v>0.99027777777777781</v>
      </c>
    </row>
    <row r="57" spans="1:19" hidden="1" x14ac:dyDescent="0.25">
      <c r="A57" s="11"/>
      <c r="C57" s="12">
        <f ca="1">OFFSET($B$56,0,C16,1,1)</f>
        <v>0.99027777777777781</v>
      </c>
      <c r="D57" s="12">
        <f t="shared" ref="D57:N57" ca="1" si="23">OFFSET($B$56,0,D16,1,1)</f>
        <v>0.99027777777777781</v>
      </c>
      <c r="E57" s="12">
        <f t="shared" ca="1" si="23"/>
        <v>0.99027777777777781</v>
      </c>
      <c r="F57" s="12">
        <f t="shared" ca="1" si="23"/>
        <v>0.99027777777777781</v>
      </c>
      <c r="G57" s="12">
        <f t="shared" ca="1" si="23"/>
        <v>0.99861111111111112</v>
      </c>
      <c r="H57" s="12">
        <f t="shared" ca="1" si="23"/>
        <v>0.99861111111111112</v>
      </c>
      <c r="I57" s="12">
        <f t="shared" ca="1" si="23"/>
        <v>1.0319444444444446</v>
      </c>
      <c r="J57" s="12">
        <f t="shared" ca="1" si="23"/>
        <v>1.0097222222222222</v>
      </c>
      <c r="K57" s="12">
        <f t="shared" ca="1" si="23"/>
        <v>0.99027777777777781</v>
      </c>
      <c r="L57" s="12"/>
      <c r="M57" s="12"/>
      <c r="N57" s="12">
        <f t="shared" ca="1" si="23"/>
        <v>0.99027777777777781</v>
      </c>
    </row>
    <row r="58" spans="1:19" ht="30" customHeight="1" x14ac:dyDescent="0.25">
      <c r="A58" s="157" t="s">
        <v>0</v>
      </c>
      <c r="B58" s="157"/>
      <c r="C58" s="157"/>
      <c r="D58" s="157"/>
      <c r="E58" s="157"/>
      <c r="F58" s="157"/>
      <c r="G58" s="157"/>
      <c r="H58" s="157"/>
      <c r="I58" s="157"/>
      <c r="J58" s="157"/>
      <c r="K58" s="157"/>
      <c r="L58" s="157"/>
      <c r="M58" s="157"/>
      <c r="N58" s="157"/>
      <c r="Q58" s="129"/>
    </row>
    <row r="59" spans="1:19" ht="200.1" customHeight="1" x14ac:dyDescent="0.25">
      <c r="A59" s="167"/>
      <c r="B59" s="167"/>
      <c r="C59" s="167"/>
      <c r="D59" s="167"/>
      <c r="E59" s="167"/>
      <c r="F59" s="167"/>
      <c r="G59" s="167"/>
      <c r="H59" s="167"/>
      <c r="I59" s="167"/>
      <c r="J59" s="167"/>
      <c r="K59" s="112"/>
      <c r="L59" s="112"/>
      <c r="M59" s="112"/>
      <c r="N59" s="112"/>
    </row>
    <row r="61" spans="1:19" ht="30" customHeight="1" x14ac:dyDescent="0.25">
      <c r="A61" s="157" t="s">
        <v>1</v>
      </c>
      <c r="B61" s="157"/>
      <c r="C61" s="157"/>
      <c r="D61" s="157"/>
      <c r="E61" s="157"/>
      <c r="F61" s="157"/>
      <c r="G61" s="157"/>
      <c r="H61" s="157"/>
      <c r="I61" s="157"/>
      <c r="J61" s="157"/>
      <c r="K61" s="157"/>
      <c r="L61" s="157"/>
      <c r="M61" s="157"/>
      <c r="N61" s="157"/>
    </row>
    <row r="62" spans="1:19" ht="99.75" customHeight="1" x14ac:dyDescent="0.25">
      <c r="A62" s="167"/>
      <c r="B62" s="167"/>
      <c r="C62" s="167"/>
      <c r="D62" s="167"/>
      <c r="E62" s="167"/>
      <c r="F62" s="167"/>
      <c r="G62" s="167"/>
      <c r="H62" s="167"/>
      <c r="I62" s="167"/>
      <c r="J62" s="167"/>
      <c r="K62" s="112"/>
      <c r="L62" s="112"/>
      <c r="M62" s="112"/>
      <c r="N62" s="112"/>
    </row>
  </sheetData>
  <sheetProtection selectLockedCells="1" selectUnlockedCells="1"/>
  <protectedRanges>
    <protectedRange sqref="A62" name="Plage3_3"/>
    <protectedRange sqref="A59" name="Plage2_3"/>
    <protectedRange sqref="D42:N42 D46:N46 D50:N50 D38:N38 D34:N34 D30:N30 D26:N26 D22:N22" name="Réponses_3"/>
  </protectedRanges>
  <mergeCells count="32">
    <mergeCell ref="A62:J62"/>
    <mergeCell ref="C49:D49"/>
    <mergeCell ref="C41:D41"/>
    <mergeCell ref="C45:D45"/>
    <mergeCell ref="E45:N45"/>
    <mergeCell ref="E49:N49"/>
    <mergeCell ref="A61:N61"/>
    <mergeCell ref="E41:N41"/>
    <mergeCell ref="A58:N58"/>
    <mergeCell ref="A59:J59"/>
    <mergeCell ref="A1:J1"/>
    <mergeCell ref="G4:J4"/>
    <mergeCell ref="C29:D29"/>
    <mergeCell ref="E8:G8"/>
    <mergeCell ref="H8:J8"/>
    <mergeCell ref="A5:F5"/>
    <mergeCell ref="C15:J15"/>
    <mergeCell ref="C10:J10"/>
    <mergeCell ref="A4:F4"/>
    <mergeCell ref="C13:J13"/>
    <mergeCell ref="E25:N25"/>
    <mergeCell ref="E29:N29"/>
    <mergeCell ref="C25:D25"/>
    <mergeCell ref="C33:D33"/>
    <mergeCell ref="C37:D37"/>
    <mergeCell ref="C11:J11"/>
    <mergeCell ref="C12:J12"/>
    <mergeCell ref="C14:J14"/>
    <mergeCell ref="E33:N33"/>
    <mergeCell ref="E37:N37"/>
    <mergeCell ref="C21:D21"/>
    <mergeCell ref="E21:N21"/>
  </mergeCells>
  <phoneticPr fontId="0" type="noConversion"/>
  <pageMargins left="0.62" right="0.63" top="0.48" bottom="0.49" header="0.4" footer="0.41"/>
  <pageSetup orientation="portrait" r:id="rId1"/>
  <headerFooter alignWithMargins="0"/>
  <rowBreaks count="1" manualBreakCount="1">
    <brk id="56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X62"/>
  <sheetViews>
    <sheetView topLeftCell="A22" workbookViewId="0">
      <selection activeCell="S25" sqref="S25"/>
    </sheetView>
  </sheetViews>
  <sheetFormatPr baseColWidth="10" defaultColWidth="11.44140625" defaultRowHeight="13.2" x14ac:dyDescent="0.25"/>
  <cols>
    <col min="1" max="1" width="11.6640625" customWidth="1"/>
    <col min="2" max="2" width="9.6640625" hidden="1" customWidth="1"/>
    <col min="3" max="14" width="9.6640625" customWidth="1"/>
    <col min="15" max="17" width="11.44140625" hidden="1" customWidth="1"/>
    <col min="18" max="23" width="9.109375" customWidth="1"/>
    <col min="24" max="24" width="0" hidden="1" customWidth="1"/>
  </cols>
  <sheetData>
    <row r="1" spans="1:24" ht="17.399999999999999" x14ac:dyDescent="0.25">
      <c r="A1" s="160" t="str">
        <f>Params!A1</f>
        <v>GEL 500  - 2017</v>
      </c>
      <c r="B1" s="160"/>
      <c r="C1" s="160"/>
      <c r="D1" s="160"/>
      <c r="E1" s="160"/>
      <c r="F1" s="160"/>
      <c r="G1" s="160"/>
      <c r="H1" s="160"/>
      <c r="I1" s="160"/>
      <c r="J1" s="160"/>
      <c r="K1" s="14"/>
      <c r="L1" s="14"/>
      <c r="M1" s="14"/>
      <c r="N1" s="14"/>
    </row>
    <row r="2" spans="1:24" ht="17.399999999999999" x14ac:dyDescent="0.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</row>
    <row r="3" spans="1:24" ht="17.399999999999999" hidden="1" x14ac:dyDescent="0.25">
      <c r="A3" s="14"/>
      <c r="B3" s="14"/>
      <c r="C3" s="95">
        <f ca="1">C57</f>
        <v>0.99722222222222223</v>
      </c>
      <c r="D3" s="95">
        <f t="shared" ref="D3:N3" ca="1" si="0">D57</f>
        <v>0.99722222222222223</v>
      </c>
      <c r="E3" s="95">
        <f t="shared" ca="1" si="0"/>
        <v>0.99722222222222223</v>
      </c>
      <c r="F3" s="95">
        <f t="shared" ca="1" si="0"/>
        <v>0.98611111111111116</v>
      </c>
      <c r="G3" s="95">
        <f t="shared" ca="1" si="0"/>
        <v>0.99722222222222223</v>
      </c>
      <c r="H3" s="95">
        <f t="shared" ca="1" si="0"/>
        <v>1.0083333333333333</v>
      </c>
      <c r="I3" s="95">
        <f t="shared" ca="1" si="0"/>
        <v>1.0194444444444444</v>
      </c>
      <c r="J3" s="95">
        <f t="shared" ca="1" si="0"/>
        <v>0.99722222222222223</v>
      </c>
      <c r="K3" s="95">
        <f t="shared" ca="1" si="0"/>
        <v>0.99722222222222223</v>
      </c>
      <c r="L3" s="95"/>
      <c r="M3" s="95"/>
      <c r="N3" s="95">
        <f t="shared" ca="1" si="0"/>
        <v>0.99722222222222223</v>
      </c>
    </row>
    <row r="4" spans="1:24" x14ac:dyDescent="0.25">
      <c r="A4" s="166" t="s">
        <v>8</v>
      </c>
      <c r="B4" s="166"/>
      <c r="C4" s="166"/>
      <c r="D4" s="166"/>
      <c r="E4" s="166"/>
      <c r="F4" s="166"/>
      <c r="G4" s="161" t="str">
        <f>CONCATENATE(Params!B8, " - ", Params!B7)</f>
        <v>H2017.4 - P4</v>
      </c>
      <c r="H4" s="161"/>
      <c r="I4" s="161"/>
      <c r="J4" s="161"/>
      <c r="K4" s="68"/>
      <c r="L4" s="68"/>
      <c r="M4" s="68"/>
      <c r="N4" s="68"/>
      <c r="U4" s="4"/>
      <c r="V4" s="4"/>
      <c r="X4">
        <f>IF(U4=0,0,1)</f>
        <v>0</v>
      </c>
    </row>
    <row r="5" spans="1:24" x14ac:dyDescent="0.25">
      <c r="A5" s="165" t="s">
        <v>9</v>
      </c>
      <c r="B5" s="165"/>
      <c r="C5" s="165"/>
      <c r="D5" s="165"/>
      <c r="E5" s="165"/>
      <c r="F5" s="165"/>
      <c r="G5" s="46">
        <f ca="1">Params!B11</f>
        <v>8</v>
      </c>
      <c r="H5" s="6"/>
      <c r="I5" s="6"/>
      <c r="J5" s="6"/>
      <c r="K5" s="6"/>
      <c r="L5" s="6"/>
      <c r="M5" s="6"/>
      <c r="N5" s="6"/>
      <c r="X5">
        <f>IF(U5=0,0,1)</f>
        <v>0</v>
      </c>
    </row>
    <row r="6" spans="1:24" x14ac:dyDescent="0.25">
      <c r="A6" s="5"/>
      <c r="B6" s="5"/>
      <c r="C6" s="5"/>
      <c r="D6" s="5"/>
      <c r="E6" s="5"/>
      <c r="F6" s="6"/>
      <c r="G6" s="6"/>
      <c r="H6" s="6"/>
      <c r="I6" s="6"/>
      <c r="J6" s="6"/>
      <c r="K6" s="6"/>
      <c r="L6" s="6"/>
      <c r="M6" s="6"/>
      <c r="N6" s="6"/>
    </row>
    <row r="7" spans="1:24" x14ac:dyDescent="0.25">
      <c r="A7" s="5"/>
      <c r="B7" s="5"/>
      <c r="C7" s="49" t="s">
        <v>35</v>
      </c>
      <c r="D7" s="5"/>
      <c r="E7" s="5"/>
      <c r="F7" s="71">
        <f ca="1">MID(CELL("filename",A4),FIND("]",CELL("filename",A4))+1,255)*1</f>
        <v>2</v>
      </c>
      <c r="G7" s="6"/>
      <c r="H7" s="6"/>
      <c r="I7" s="6"/>
      <c r="J7" s="6"/>
      <c r="K7" s="6"/>
      <c r="L7" s="6"/>
      <c r="M7" s="6"/>
      <c r="N7" s="6"/>
    </row>
    <row r="8" spans="1:24" ht="15" customHeight="1" x14ac:dyDescent="0.25">
      <c r="A8" s="5"/>
      <c r="B8" s="6"/>
      <c r="C8" s="6" t="s">
        <v>34</v>
      </c>
      <c r="D8" s="7"/>
      <c r="E8" s="162" t="str">
        <f ca="1">VLOOKUP(F7,Params!$A$19:$C$30,2,0)</f>
        <v xml:space="preserve"> Louis-Philippe</v>
      </c>
      <c r="F8" s="162"/>
      <c r="G8" s="162"/>
      <c r="H8" s="163" t="str">
        <f ca="1">VLOOKUP(F7,Params!$A$19:$C$30,3,0)</f>
        <v>Bardier</v>
      </c>
      <c r="I8" s="164"/>
      <c r="J8" s="164"/>
      <c r="K8" s="51"/>
      <c r="L8" s="51"/>
      <c r="M8" s="51"/>
      <c r="N8" s="51"/>
      <c r="P8">
        <f ca="1">n</f>
        <v>8</v>
      </c>
      <c r="X8">
        <f>IF(U8=0,0,1)</f>
        <v>0</v>
      </c>
    </row>
    <row r="9" spans="1:24" ht="15" customHeight="1" x14ac:dyDescent="0.25">
      <c r="A9" s="5"/>
      <c r="B9" s="6"/>
      <c r="C9" s="6"/>
      <c r="D9" s="7"/>
      <c r="E9" s="11"/>
      <c r="F9" s="11"/>
      <c r="G9" s="11"/>
      <c r="H9" s="50"/>
      <c r="I9" s="51"/>
      <c r="J9" s="51"/>
      <c r="K9" s="51"/>
      <c r="L9" s="51"/>
      <c r="M9" s="51"/>
      <c r="N9" s="51"/>
    </row>
    <row r="10" spans="1:24" ht="15" customHeight="1" x14ac:dyDescent="0.25">
      <c r="A10" s="5" t="s">
        <v>10</v>
      </c>
      <c r="B10" s="6"/>
      <c r="C10" s="157" t="s">
        <v>13</v>
      </c>
      <c r="D10" s="157"/>
      <c r="E10" s="157"/>
      <c r="F10" s="157"/>
      <c r="G10" s="157"/>
      <c r="H10" s="157"/>
      <c r="I10" s="157"/>
      <c r="J10" s="157"/>
      <c r="K10" s="7"/>
      <c r="L10" s="7"/>
      <c r="M10" s="7"/>
      <c r="N10" s="7"/>
    </row>
    <row r="11" spans="1:24" ht="15" customHeight="1" x14ac:dyDescent="0.25">
      <c r="A11" s="5"/>
      <c r="B11" s="6"/>
      <c r="C11" s="155" t="s">
        <v>29</v>
      </c>
      <c r="D11" s="156"/>
      <c r="E11" s="156"/>
      <c r="F11" s="156"/>
      <c r="G11" s="156"/>
      <c r="H11" s="156"/>
      <c r="I11" s="156"/>
      <c r="J11" s="156"/>
      <c r="K11" s="69"/>
      <c r="L11" s="69"/>
      <c r="M11" s="69"/>
      <c r="N11" s="69"/>
    </row>
    <row r="12" spans="1:24" ht="15" customHeight="1" x14ac:dyDescent="0.25">
      <c r="A12" s="5"/>
      <c r="B12" s="6"/>
      <c r="C12" s="155" t="s">
        <v>30</v>
      </c>
      <c r="D12" s="156"/>
      <c r="E12" s="156"/>
      <c r="F12" s="156"/>
      <c r="G12" s="156"/>
      <c r="H12" s="156"/>
      <c r="I12" s="156"/>
      <c r="J12" s="156"/>
      <c r="K12" s="69"/>
      <c r="L12" s="69"/>
      <c r="M12" s="69"/>
      <c r="N12" s="69"/>
    </row>
    <row r="13" spans="1:24" ht="15" customHeight="1" x14ac:dyDescent="0.25">
      <c r="A13" s="5"/>
      <c r="B13" s="6"/>
      <c r="C13" s="155" t="s">
        <v>31</v>
      </c>
      <c r="D13" s="156"/>
      <c r="E13" s="156"/>
      <c r="F13" s="156"/>
      <c r="G13" s="156"/>
      <c r="H13" s="156"/>
      <c r="I13" s="156"/>
      <c r="J13" s="156"/>
      <c r="K13" s="69"/>
      <c r="L13" s="69"/>
      <c r="M13" s="69"/>
      <c r="N13" s="69"/>
    </row>
    <row r="14" spans="1:24" ht="15" customHeight="1" x14ac:dyDescent="0.25">
      <c r="A14" s="5" t="s">
        <v>11</v>
      </c>
      <c r="B14" s="6"/>
      <c r="C14" s="157" t="s">
        <v>14</v>
      </c>
      <c r="D14" s="157"/>
      <c r="E14" s="157"/>
      <c r="F14" s="157"/>
      <c r="G14" s="157"/>
      <c r="H14" s="157"/>
      <c r="I14" s="157"/>
      <c r="J14" s="157"/>
      <c r="K14" s="7"/>
      <c r="L14" s="7"/>
      <c r="M14" s="7"/>
      <c r="N14" s="7"/>
    </row>
    <row r="15" spans="1:24" ht="44.1" customHeight="1" x14ac:dyDescent="0.25">
      <c r="A15" s="5" t="s">
        <v>12</v>
      </c>
      <c r="B15" s="6"/>
      <c r="C15" s="157" t="s">
        <v>55</v>
      </c>
      <c r="D15" s="157"/>
      <c r="E15" s="157"/>
      <c r="F15" s="157"/>
      <c r="G15" s="157"/>
      <c r="H15" s="157"/>
      <c r="I15" s="157"/>
      <c r="J15" s="157"/>
      <c r="K15" s="7"/>
      <c r="L15" s="7"/>
      <c r="M15" s="7"/>
      <c r="N15" s="7"/>
    </row>
    <row r="16" spans="1:24" ht="44.1" hidden="1" customHeight="1" x14ac:dyDescent="0.25">
      <c r="A16" s="5"/>
      <c r="B16" s="6"/>
      <c r="C16" s="7">
        <f ca="1">F7</f>
        <v>2</v>
      </c>
      <c r="D16" s="7">
        <f ca="1">IF(C17&lt;$F$7,C17,D17)</f>
        <v>1</v>
      </c>
      <c r="E16" s="7">
        <f t="shared" ref="E16:N16" ca="1" si="1">IF(D17&lt;$F$7,D17,E17)</f>
        <v>3</v>
      </c>
      <c r="F16" s="7">
        <f t="shared" ca="1" si="1"/>
        <v>4</v>
      </c>
      <c r="G16" s="7">
        <f t="shared" ca="1" si="1"/>
        <v>5</v>
      </c>
      <c r="H16" s="7">
        <f t="shared" ca="1" si="1"/>
        <v>6</v>
      </c>
      <c r="I16" s="7">
        <f t="shared" ca="1" si="1"/>
        <v>7</v>
      </c>
      <c r="J16" s="7">
        <f t="shared" ca="1" si="1"/>
        <v>8</v>
      </c>
      <c r="K16" s="7">
        <f t="shared" ca="1" si="1"/>
        <v>9</v>
      </c>
      <c r="L16" s="7">
        <f t="shared" ca="1" si="1"/>
        <v>10</v>
      </c>
      <c r="M16" s="7">
        <f t="shared" ca="1" si="1"/>
        <v>11</v>
      </c>
      <c r="N16" s="7">
        <f t="shared" ca="1" si="1"/>
        <v>12</v>
      </c>
    </row>
    <row r="17" spans="1:24" ht="44.1" hidden="1" customHeight="1" x14ac:dyDescent="0.25">
      <c r="A17" s="5"/>
      <c r="B17" s="6"/>
      <c r="C17" s="7">
        <v>1</v>
      </c>
      <c r="D17" s="7">
        <f t="shared" ref="D17:N17" si="2">C17+1</f>
        <v>2</v>
      </c>
      <c r="E17" s="7">
        <f t="shared" si="2"/>
        <v>3</v>
      </c>
      <c r="F17" s="7">
        <f t="shared" si="2"/>
        <v>4</v>
      </c>
      <c r="G17" s="7">
        <f t="shared" si="2"/>
        <v>5</v>
      </c>
      <c r="H17" s="7">
        <f t="shared" si="2"/>
        <v>6</v>
      </c>
      <c r="I17" s="7">
        <f t="shared" si="2"/>
        <v>7</v>
      </c>
      <c r="J17" s="7">
        <f t="shared" si="2"/>
        <v>8</v>
      </c>
      <c r="K17" s="7">
        <f t="shared" si="2"/>
        <v>9</v>
      </c>
      <c r="L17" s="7">
        <f t="shared" si="2"/>
        <v>10</v>
      </c>
      <c r="M17" s="7">
        <f t="shared" si="2"/>
        <v>11</v>
      </c>
      <c r="N17" s="7">
        <f t="shared" si="2"/>
        <v>12</v>
      </c>
    </row>
    <row r="18" spans="1:24" x14ac:dyDescent="0.25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1" t="s">
        <v>4</v>
      </c>
      <c r="P18" s="1" t="s">
        <v>32</v>
      </c>
      <c r="Q18" s="1" t="s">
        <v>33</v>
      </c>
    </row>
    <row r="19" spans="1:24" ht="125.1" customHeight="1" x14ac:dyDescent="0.25">
      <c r="A19" s="6"/>
      <c r="B19" s="6"/>
      <c r="C19" s="47" t="str">
        <f ca="1">CONCATENATE(" ",VLOOKUP(C16,Params!$A$19:$C$30,3,0))</f>
        <v xml:space="preserve"> Bardier</v>
      </c>
      <c r="D19" s="15" t="str">
        <f ca="1">CONCATENATE(" ",VLOOKUP(D16,Params!$A$19:$C$30,3,0))</f>
        <v xml:space="preserve"> Anillo</v>
      </c>
      <c r="E19" s="15" t="str">
        <f ca="1">CONCATENATE(" ",VLOOKUP(E16,Params!$A$19:$C$30,3,0))</f>
        <v xml:space="preserve"> Berthelot</v>
      </c>
      <c r="F19" s="15" t="str">
        <f ca="1">CONCATENATE(" ",VLOOKUP(F16,Params!$A$19:$C$30,3,0))</f>
        <v xml:space="preserve"> Crête</v>
      </c>
      <c r="G19" s="15" t="str">
        <f ca="1">CONCATENATE(" ",VLOOKUP(G16,Params!$A$19:$C$30,3,0))</f>
        <v xml:space="preserve"> Girard</v>
      </c>
      <c r="H19" s="15" t="str">
        <f ca="1">CONCATENATE(" ",VLOOKUP(H16,Params!$A$19:$C$30,3,0))</f>
        <v xml:space="preserve"> Guay</v>
      </c>
      <c r="I19" s="15" t="str">
        <f ca="1">CONCATENATE(" ",VLOOKUP(I16,Params!$A$19:$C$30,3,0))</f>
        <v xml:space="preserve"> Guilmain</v>
      </c>
      <c r="J19" s="15" t="str">
        <f ca="1">CONCATENATE(" ",VLOOKUP(J16,Params!$A$19:$C$30,3,0))</f>
        <v xml:space="preserve"> Thibeault</v>
      </c>
      <c r="K19" s="15" t="str">
        <f ca="1">CONCATENATE(" ",VLOOKUP(K16,Params!$A$19:$C$30,3,0))</f>
        <v xml:space="preserve"> </v>
      </c>
      <c r="L19" s="15" t="str">
        <f ca="1">CONCATENATE(" ",VLOOKUP(L16,Params!$A$19:$C$30,3,0))</f>
        <v xml:space="preserve"> </v>
      </c>
      <c r="M19" s="15" t="str">
        <f ca="1">CONCATENATE(" ",VLOOKUP(M16,Params!$A$19:$C$30,3,0))</f>
        <v xml:space="preserve"> </v>
      </c>
      <c r="N19" s="15" t="str">
        <f ca="1">CONCATENATE(" ",VLOOKUP(N16,Params!$A$19:$C$30,3,0))</f>
        <v xml:space="preserve"> </v>
      </c>
      <c r="X19">
        <f>IF(U10=0,0,1)</f>
        <v>0</v>
      </c>
    </row>
    <row r="20" spans="1:24" ht="99.9" customHeight="1" x14ac:dyDescent="0.25">
      <c r="A20" s="6"/>
      <c r="B20" s="6" t="s">
        <v>6</v>
      </c>
      <c r="C20" s="47" t="str">
        <f ca="1">CONCATENATE(" ",VLOOKUP(C16,Params!$A$19:$C$30,2,0))</f>
        <v xml:space="preserve">  Louis-Philippe</v>
      </c>
      <c r="D20" s="15" t="str">
        <f ca="1">CONCATENATE(" ",VLOOKUP(D16,Params!$A$19:$C$30,2,0))</f>
        <v xml:space="preserve">  Luis Felipe</v>
      </c>
      <c r="E20" s="15" t="str">
        <f ca="1">CONCATENATE(" ",VLOOKUP(E16,Params!$A$19:$C$30,2,0))</f>
        <v xml:space="preserve">  Frédéric</v>
      </c>
      <c r="F20" s="15" t="str">
        <f ca="1">CONCATENATE(" ",VLOOKUP(F16,Params!$A$19:$C$30,2,0))</f>
        <v xml:space="preserve">  Jean-Nicolas</v>
      </c>
      <c r="G20" s="15" t="str">
        <f ca="1">CONCATENATE(" ",VLOOKUP(G16,Params!$A$19:$C$30,2,0))</f>
        <v xml:space="preserve">  Alexandre</v>
      </c>
      <c r="H20" s="15" t="str">
        <f ca="1">CONCATENATE(" ",VLOOKUP(H16,Params!$A$19:$C$30,2,0))</f>
        <v xml:space="preserve">  Alexandre</v>
      </c>
      <c r="I20" s="15" t="str">
        <f ca="1">CONCATENATE(" ",VLOOKUP(I16,Params!$A$19:$C$30,2,0))</f>
        <v xml:space="preserve">  Gabriel</v>
      </c>
      <c r="J20" s="15" t="str">
        <f ca="1">CONCATENATE(" ",VLOOKUP(J16,Params!$A$19:$C$30,2,0))</f>
        <v xml:space="preserve">  Alexandre</v>
      </c>
      <c r="K20" s="15" t="str">
        <f ca="1">CONCATENATE(" ",VLOOKUP(K16,Params!$A$19:$C$30,2,0))</f>
        <v xml:space="preserve"> </v>
      </c>
      <c r="L20" s="15" t="str">
        <f ca="1">CONCATENATE(" ",VLOOKUP(L16,Params!$A$19:$C$30,2,0))</f>
        <v xml:space="preserve"> </v>
      </c>
      <c r="M20" s="15" t="str">
        <f ca="1">CONCATENATE(" ",VLOOKUP(M16,Params!$A$19:$C$30,2,0))</f>
        <v xml:space="preserve"> </v>
      </c>
      <c r="N20" s="15" t="str">
        <f ca="1">CONCATENATE(" ",VLOOKUP(N16,Params!$A$19:$C$30,2,0))</f>
        <v xml:space="preserve"> </v>
      </c>
      <c r="X20">
        <f>IF(V20=0,0,1)</f>
        <v>0</v>
      </c>
    </row>
    <row r="21" spans="1:24" ht="30" customHeight="1" x14ac:dyDescent="0.25">
      <c r="A21" s="70" t="str">
        <f>CONCATENATE(B21,"-")</f>
        <v>1-</v>
      </c>
      <c r="B21" s="6">
        <v>1</v>
      </c>
      <c r="C21" s="153" t="str">
        <f ca="1">OFFSET(Params!B$32,B21,0,1,1)</f>
        <v>Initiative :</v>
      </c>
      <c r="D21" s="154"/>
      <c r="E21" s="158" t="str">
        <f ca="1">OFFSET(Params!C$32,B21,0,1,1)</f>
        <v>Proposer, entreprendre ou organiser des actions en vue de contribuer à l'avancement du projet.</v>
      </c>
      <c r="F21" s="158"/>
      <c r="G21" s="158"/>
      <c r="H21" s="158"/>
      <c r="I21" s="158"/>
      <c r="J21" s="158"/>
      <c r="K21" s="145"/>
      <c r="L21" s="145"/>
      <c r="M21" s="145"/>
      <c r="N21" s="159"/>
      <c r="O21" s="1"/>
      <c r="P21" s="1"/>
      <c r="Q21" s="1"/>
      <c r="X21">
        <f>IF(V21=0,0,1)</f>
        <v>0</v>
      </c>
    </row>
    <row r="22" spans="1:24" ht="15" customHeight="1" x14ac:dyDescent="0.25">
      <c r="A22" s="5"/>
      <c r="B22" s="6">
        <v>1</v>
      </c>
      <c r="C22" s="48"/>
      <c r="D22" s="52" t="s">
        <v>4</v>
      </c>
      <c r="E22" s="52" t="s">
        <v>4</v>
      </c>
      <c r="F22" s="52" t="s">
        <v>4</v>
      </c>
      <c r="G22" s="52" t="s">
        <v>4</v>
      </c>
      <c r="H22" s="52" t="s">
        <v>4</v>
      </c>
      <c r="I22" s="52" t="s">
        <v>32</v>
      </c>
      <c r="J22" s="52" t="s">
        <v>4</v>
      </c>
      <c r="K22" s="52" t="s">
        <v>4</v>
      </c>
      <c r="L22" s="52" t="s">
        <v>4</v>
      </c>
      <c r="M22" s="52" t="s">
        <v>4</v>
      </c>
      <c r="N22" s="52" t="s">
        <v>4</v>
      </c>
      <c r="O22" s="1">
        <f ca="1">COUNTIF(OFFSET($C22,0,0,1,n),O$18)</f>
        <v>6</v>
      </c>
      <c r="P22" s="1">
        <f ca="1">COUNTIF(OFFSET($C22,0,0,1,n),P$18)</f>
        <v>1</v>
      </c>
      <c r="Q22" s="1">
        <f ca="1">COUNTIF(OFFSET($C22,0,0,1,n),Q$18)</f>
        <v>0</v>
      </c>
    </row>
    <row r="23" spans="1:24" hidden="1" x14ac:dyDescent="0.25">
      <c r="A23" s="5"/>
      <c r="B23" s="6"/>
      <c r="C23" s="8">
        <f ca="1">IF(O22&lt;&gt;0,1,IF(AND(P22=0),2,IF(AND(Q22=0),0,1)))</f>
        <v>1</v>
      </c>
      <c r="D23" s="8">
        <f t="shared" ref="D23:N23" si="3">IF(D22="p",2,IF(D22="e",1,IF(D22="m",0)))</f>
        <v>1</v>
      </c>
      <c r="E23" s="8">
        <f t="shared" si="3"/>
        <v>1</v>
      </c>
      <c r="F23" s="8">
        <f t="shared" si="3"/>
        <v>1</v>
      </c>
      <c r="G23" s="8">
        <f t="shared" si="3"/>
        <v>1</v>
      </c>
      <c r="H23" s="8">
        <f t="shared" si="3"/>
        <v>1</v>
      </c>
      <c r="I23" s="8">
        <f t="shared" si="3"/>
        <v>2</v>
      </c>
      <c r="J23" s="116">
        <f t="shared" si="3"/>
        <v>1</v>
      </c>
      <c r="K23" s="120">
        <f t="shared" si="3"/>
        <v>1</v>
      </c>
      <c r="L23" s="120">
        <f t="shared" si="3"/>
        <v>1</v>
      </c>
      <c r="M23" s="120">
        <f t="shared" si="3"/>
        <v>1</v>
      </c>
      <c r="N23" s="117">
        <f t="shared" si="3"/>
        <v>1</v>
      </c>
      <c r="R23">
        <f ca="1">SUM(OFFSET($C23,0,0,1,n))</f>
        <v>9</v>
      </c>
    </row>
    <row r="24" spans="1:24" hidden="1" x14ac:dyDescent="0.25">
      <c r="A24" s="5"/>
      <c r="B24" s="6"/>
      <c r="C24" s="9">
        <f t="shared" ref="C24:N24" ca="1" si="4">+C23*n/$R23*$B22</f>
        <v>0.88888888888888884</v>
      </c>
      <c r="D24" s="9">
        <f t="shared" ca="1" si="4"/>
        <v>0.88888888888888884</v>
      </c>
      <c r="E24" s="9">
        <f t="shared" ca="1" si="4"/>
        <v>0.88888888888888884</v>
      </c>
      <c r="F24" s="9">
        <f t="shared" ca="1" si="4"/>
        <v>0.88888888888888884</v>
      </c>
      <c r="G24" s="9">
        <f t="shared" ca="1" si="4"/>
        <v>0.88888888888888884</v>
      </c>
      <c r="H24" s="9">
        <f t="shared" ca="1" si="4"/>
        <v>0.88888888888888884</v>
      </c>
      <c r="I24" s="9">
        <f t="shared" ca="1" si="4"/>
        <v>1.7777777777777777</v>
      </c>
      <c r="J24" s="118">
        <f t="shared" ca="1" si="4"/>
        <v>0.88888888888888884</v>
      </c>
      <c r="K24" s="121">
        <f t="shared" ca="1" si="4"/>
        <v>0.88888888888888884</v>
      </c>
      <c r="L24" s="121">
        <f t="shared" ca="1" si="4"/>
        <v>0.88888888888888884</v>
      </c>
      <c r="M24" s="121">
        <f t="shared" ca="1" si="4"/>
        <v>0.88888888888888884</v>
      </c>
      <c r="N24" s="119">
        <f t="shared" ca="1" si="4"/>
        <v>0.88888888888888884</v>
      </c>
      <c r="S24" s="2">
        <f ca="1">SUM(OFFSET(C24,0,0,1,n))-n*B22</f>
        <v>0</v>
      </c>
    </row>
    <row r="25" spans="1:24" ht="30" customHeight="1" x14ac:dyDescent="0.25">
      <c r="A25" s="70" t="str">
        <f>CONCATENATE(B25,"-")</f>
        <v>2-</v>
      </c>
      <c r="B25" s="6">
        <f>B21+1</f>
        <v>2</v>
      </c>
      <c r="C25" s="153" t="str">
        <f ca="1">OFFSET(Params!B$32,B25,0,1,1)</f>
        <v xml:space="preserve">Créativité : </v>
      </c>
      <c r="D25" s="154"/>
      <c r="E25" s="158" t="str">
        <f ca="1">OFFSET(Params!C$32,B25,0,1,1)</f>
        <v>Manifester de la créativité dans la recherche de solutions tout en favorisant un climat propice à la créativité.</v>
      </c>
      <c r="F25" s="158"/>
      <c r="G25" s="158"/>
      <c r="H25" s="158"/>
      <c r="I25" s="158"/>
      <c r="J25" s="158"/>
      <c r="K25" s="145"/>
      <c r="L25" s="145"/>
      <c r="M25" s="145"/>
      <c r="N25" s="159"/>
      <c r="S25" s="2"/>
    </row>
    <row r="26" spans="1:24" ht="15" customHeight="1" x14ac:dyDescent="0.25">
      <c r="A26" s="5"/>
      <c r="B26" s="6">
        <v>1</v>
      </c>
      <c r="C26" s="48"/>
      <c r="D26" s="52" t="s">
        <v>4</v>
      </c>
      <c r="E26" s="52" t="s">
        <v>4</v>
      </c>
      <c r="F26" s="52" t="s">
        <v>4</v>
      </c>
      <c r="G26" s="52" t="s">
        <v>4</v>
      </c>
      <c r="H26" s="52" t="s">
        <v>4</v>
      </c>
      <c r="I26" s="52" t="s">
        <v>4</v>
      </c>
      <c r="J26" s="52" t="s">
        <v>4</v>
      </c>
      <c r="K26" s="52" t="s">
        <v>4</v>
      </c>
      <c r="L26" s="52" t="s">
        <v>4</v>
      </c>
      <c r="M26" s="52" t="s">
        <v>4</v>
      </c>
      <c r="N26" s="52" t="s">
        <v>4</v>
      </c>
      <c r="O26" s="1">
        <f ca="1">COUNTIF(OFFSET($C26,0,0,1,n),O$18)</f>
        <v>7</v>
      </c>
      <c r="P26" s="1">
        <f ca="1">COUNTIF(OFFSET($C26,0,0,1,n),P$18)</f>
        <v>0</v>
      </c>
      <c r="Q26" s="1">
        <f ca="1">COUNTIF(OFFSET($C26,0,0,1,n),Q$18)</f>
        <v>0</v>
      </c>
    </row>
    <row r="27" spans="1:24" hidden="1" x14ac:dyDescent="0.25">
      <c r="A27" s="5"/>
      <c r="B27" s="6"/>
      <c r="C27" s="8">
        <f ca="1">IF(O26&lt;&gt;0,1,IF(AND(P26=0),2,IF(AND(Q26=0),0,1)))</f>
        <v>1</v>
      </c>
      <c r="D27" s="8">
        <f t="shared" ref="D27:N27" si="5">IF(D26="p",2,IF(D26="e",1,IF(D26="m",0)))</f>
        <v>1</v>
      </c>
      <c r="E27" s="8">
        <f t="shared" si="5"/>
        <v>1</v>
      </c>
      <c r="F27" s="8">
        <f t="shared" si="5"/>
        <v>1</v>
      </c>
      <c r="G27" s="8">
        <f t="shared" si="5"/>
        <v>1</v>
      </c>
      <c r="H27" s="8">
        <f t="shared" si="5"/>
        <v>1</v>
      </c>
      <c r="I27" s="8">
        <f t="shared" si="5"/>
        <v>1</v>
      </c>
      <c r="J27" s="116">
        <f t="shared" si="5"/>
        <v>1</v>
      </c>
      <c r="K27" s="120">
        <f t="shared" si="5"/>
        <v>1</v>
      </c>
      <c r="L27" s="120">
        <f t="shared" si="5"/>
        <v>1</v>
      </c>
      <c r="M27" s="120">
        <f t="shared" si="5"/>
        <v>1</v>
      </c>
      <c r="N27" s="117">
        <f t="shared" si="5"/>
        <v>1</v>
      </c>
      <c r="R27">
        <f ca="1">SUM(OFFSET($C27,0,0,1,n))</f>
        <v>8</v>
      </c>
    </row>
    <row r="28" spans="1:24" hidden="1" x14ac:dyDescent="0.25">
      <c r="A28" s="5"/>
      <c r="B28" s="6"/>
      <c r="C28" s="9">
        <f t="shared" ref="C28:N28" ca="1" si="6">+C27*n/$R27*$B26</f>
        <v>1</v>
      </c>
      <c r="D28" s="9">
        <f t="shared" ca="1" si="6"/>
        <v>1</v>
      </c>
      <c r="E28" s="9">
        <f t="shared" ca="1" si="6"/>
        <v>1</v>
      </c>
      <c r="F28" s="9">
        <f t="shared" ca="1" si="6"/>
        <v>1</v>
      </c>
      <c r="G28" s="9">
        <f t="shared" ca="1" si="6"/>
        <v>1</v>
      </c>
      <c r="H28" s="9">
        <f t="shared" ca="1" si="6"/>
        <v>1</v>
      </c>
      <c r="I28" s="9">
        <f t="shared" ca="1" si="6"/>
        <v>1</v>
      </c>
      <c r="J28" s="118">
        <f t="shared" ca="1" si="6"/>
        <v>1</v>
      </c>
      <c r="K28" s="121">
        <f t="shared" ca="1" si="6"/>
        <v>1</v>
      </c>
      <c r="L28" s="121">
        <f t="shared" ca="1" si="6"/>
        <v>1</v>
      </c>
      <c r="M28" s="121">
        <f t="shared" ca="1" si="6"/>
        <v>1</v>
      </c>
      <c r="N28" s="119">
        <f t="shared" ca="1" si="6"/>
        <v>1</v>
      </c>
      <c r="S28" s="2">
        <f ca="1">SUM(OFFSET(C28,0,0,1,n))-n*B26</f>
        <v>0</v>
      </c>
    </row>
    <row r="29" spans="1:24" ht="30" customHeight="1" x14ac:dyDescent="0.25">
      <c r="A29" s="70" t="str">
        <f>CONCATENATE(B29,"-")</f>
        <v>3-</v>
      </c>
      <c r="B29" s="6">
        <f>B25+1</f>
        <v>3</v>
      </c>
      <c r="C29" s="153" t="str">
        <f ca="1">OFFSET(Params!B$32,B29,0,1,1)</f>
        <v xml:space="preserve">Persévérance : </v>
      </c>
      <c r="D29" s="154"/>
      <c r="E29" s="158" t="str">
        <f ca="1">OFFSET(Params!C$32,B29,0,1,1)</f>
        <v>Fournir les efforts nécessaires et les renouveler en vue d'atteindre les buts fixés par l'équipe.</v>
      </c>
      <c r="F29" s="158"/>
      <c r="G29" s="158"/>
      <c r="H29" s="158"/>
      <c r="I29" s="158"/>
      <c r="J29" s="158"/>
      <c r="K29" s="145"/>
      <c r="L29" s="145"/>
      <c r="M29" s="145"/>
      <c r="N29" s="159"/>
      <c r="S29" s="2"/>
    </row>
    <row r="30" spans="1:24" ht="15" customHeight="1" x14ac:dyDescent="0.25">
      <c r="A30" s="5"/>
      <c r="B30" s="6">
        <v>1</v>
      </c>
      <c r="C30" s="48"/>
      <c r="D30" s="52" t="s">
        <v>4</v>
      </c>
      <c r="E30" s="52" t="s">
        <v>4</v>
      </c>
      <c r="F30" s="52" t="s">
        <v>4</v>
      </c>
      <c r="G30" s="52" t="s">
        <v>4</v>
      </c>
      <c r="H30" s="52" t="s">
        <v>4</v>
      </c>
      <c r="I30" s="52" t="s">
        <v>4</v>
      </c>
      <c r="J30" s="52" t="s">
        <v>4</v>
      </c>
      <c r="K30" s="52" t="s">
        <v>4</v>
      </c>
      <c r="L30" s="52" t="s">
        <v>4</v>
      </c>
      <c r="M30" s="52" t="s">
        <v>4</v>
      </c>
      <c r="N30" s="52" t="s">
        <v>4</v>
      </c>
      <c r="O30" s="1">
        <f ca="1">COUNTIF(OFFSET($C30,0,0,1,n),O$18)</f>
        <v>7</v>
      </c>
      <c r="P30" s="1">
        <f ca="1">COUNTIF(OFFSET($C30,0,0,1,n),P$18)</f>
        <v>0</v>
      </c>
      <c r="Q30" s="1">
        <f ca="1">COUNTIF(OFFSET($C30,0,0,1,n),Q$18)</f>
        <v>0</v>
      </c>
    </row>
    <row r="31" spans="1:24" hidden="1" x14ac:dyDescent="0.25">
      <c r="A31" s="5"/>
      <c r="B31" s="6"/>
      <c r="C31" s="8">
        <f ca="1">IF(O30&lt;&gt;0,1,IF(AND(P30=0),2,IF(AND(Q30=0),0,1)))</f>
        <v>1</v>
      </c>
      <c r="D31" s="8">
        <f t="shared" ref="D31:N31" si="7">IF(D30="p",2,IF(D30="e",1,IF(D30="m",0)))</f>
        <v>1</v>
      </c>
      <c r="E31" s="8">
        <f t="shared" si="7"/>
        <v>1</v>
      </c>
      <c r="F31" s="8">
        <f t="shared" si="7"/>
        <v>1</v>
      </c>
      <c r="G31" s="8">
        <f t="shared" si="7"/>
        <v>1</v>
      </c>
      <c r="H31" s="8">
        <f t="shared" si="7"/>
        <v>1</v>
      </c>
      <c r="I31" s="8">
        <f t="shared" si="7"/>
        <v>1</v>
      </c>
      <c r="J31" s="116">
        <f t="shared" si="7"/>
        <v>1</v>
      </c>
      <c r="K31" s="120">
        <f t="shared" si="7"/>
        <v>1</v>
      </c>
      <c r="L31" s="120">
        <f t="shared" si="7"/>
        <v>1</v>
      </c>
      <c r="M31" s="120">
        <f t="shared" si="7"/>
        <v>1</v>
      </c>
      <c r="N31" s="117">
        <f t="shared" si="7"/>
        <v>1</v>
      </c>
      <c r="R31">
        <f ca="1">SUM(OFFSET($C31,0,0,1,n))</f>
        <v>8</v>
      </c>
    </row>
    <row r="32" spans="1:24" hidden="1" x14ac:dyDescent="0.25">
      <c r="A32" s="5"/>
      <c r="B32" s="6"/>
      <c r="C32" s="9">
        <f t="shared" ref="C32:N32" ca="1" si="8">+C31*n/$R31*$B30</f>
        <v>1</v>
      </c>
      <c r="D32" s="9">
        <f t="shared" ca="1" si="8"/>
        <v>1</v>
      </c>
      <c r="E32" s="9">
        <f t="shared" ca="1" si="8"/>
        <v>1</v>
      </c>
      <c r="F32" s="9">
        <f t="shared" ca="1" si="8"/>
        <v>1</v>
      </c>
      <c r="G32" s="9">
        <f t="shared" ca="1" si="8"/>
        <v>1</v>
      </c>
      <c r="H32" s="9">
        <f t="shared" ca="1" si="8"/>
        <v>1</v>
      </c>
      <c r="I32" s="9">
        <f t="shared" ca="1" si="8"/>
        <v>1</v>
      </c>
      <c r="J32" s="118">
        <f t="shared" ca="1" si="8"/>
        <v>1</v>
      </c>
      <c r="K32" s="121">
        <f t="shared" ca="1" si="8"/>
        <v>1</v>
      </c>
      <c r="L32" s="121">
        <f t="shared" ca="1" si="8"/>
        <v>1</v>
      </c>
      <c r="M32" s="121">
        <f t="shared" ca="1" si="8"/>
        <v>1</v>
      </c>
      <c r="N32" s="119">
        <f t="shared" ca="1" si="8"/>
        <v>1</v>
      </c>
      <c r="S32" s="2">
        <f ca="1">SUM(OFFSET(C32,0,0,1,n))-n*B30</f>
        <v>0</v>
      </c>
    </row>
    <row r="33" spans="1:19" ht="30" customHeight="1" x14ac:dyDescent="0.25">
      <c r="A33" s="70" t="str">
        <f>CONCATENATE(B33,"-")</f>
        <v>4-</v>
      </c>
      <c r="B33" s="6">
        <f>B29+1</f>
        <v>4</v>
      </c>
      <c r="C33" s="153" t="str">
        <f ca="1">OFFSET(Params!B$32,B33,0,1,1)</f>
        <v xml:space="preserve">Efficacité : </v>
      </c>
      <c r="D33" s="154"/>
      <c r="E33" s="158" t="str">
        <f ca="1">OFFSET(Params!C$32,B33,0,1,1)</f>
        <v>Produire les meilleurs résultats possibles avec le minimum de ressources possible.</v>
      </c>
      <c r="F33" s="158"/>
      <c r="G33" s="158"/>
      <c r="H33" s="158"/>
      <c r="I33" s="158"/>
      <c r="J33" s="158"/>
      <c r="K33" s="145"/>
      <c r="L33" s="145"/>
      <c r="M33" s="145"/>
      <c r="N33" s="159"/>
      <c r="S33" s="2"/>
    </row>
    <row r="34" spans="1:19" ht="15" customHeight="1" x14ac:dyDescent="0.25">
      <c r="A34" s="5"/>
      <c r="B34" s="6">
        <v>1</v>
      </c>
      <c r="C34" s="48"/>
      <c r="D34" s="52" t="s">
        <v>4</v>
      </c>
      <c r="E34" s="52" t="s">
        <v>4</v>
      </c>
      <c r="F34" s="52" t="s">
        <v>33</v>
      </c>
      <c r="G34" s="52" t="s">
        <v>4</v>
      </c>
      <c r="H34" s="52" t="s">
        <v>32</v>
      </c>
      <c r="I34" s="52" t="s">
        <v>32</v>
      </c>
      <c r="J34" s="52" t="s">
        <v>4</v>
      </c>
      <c r="K34" s="52" t="s">
        <v>4</v>
      </c>
      <c r="L34" s="52" t="s">
        <v>4</v>
      </c>
      <c r="M34" s="52" t="s">
        <v>4</v>
      </c>
      <c r="N34" s="52" t="s">
        <v>4</v>
      </c>
      <c r="O34" s="1">
        <f ca="1">COUNTIF(OFFSET($C34,0,0,1,n),O$18)</f>
        <v>4</v>
      </c>
      <c r="P34" s="1">
        <f ca="1">COUNTIF(OFFSET($C34,0,0,1,n),P$18)</f>
        <v>2</v>
      </c>
      <c r="Q34" s="1">
        <f ca="1">COUNTIF(OFFSET($C34,0,0,1,n),Q$18)</f>
        <v>1</v>
      </c>
    </row>
    <row r="35" spans="1:19" hidden="1" x14ac:dyDescent="0.25">
      <c r="A35" s="5"/>
      <c r="B35" s="6"/>
      <c r="C35" s="8">
        <f ca="1">IF(O34&lt;&gt;0,1,IF(AND(P34=0),2,IF(AND(Q34=0),0,1)))</f>
        <v>1</v>
      </c>
      <c r="D35" s="8">
        <f t="shared" ref="D35:N35" si="9">IF(D34="p",2,IF(D34="e",1,IF(D34="m",0)))</f>
        <v>1</v>
      </c>
      <c r="E35" s="8">
        <f t="shared" si="9"/>
        <v>1</v>
      </c>
      <c r="F35" s="8">
        <f t="shared" si="9"/>
        <v>0</v>
      </c>
      <c r="G35" s="8">
        <f t="shared" si="9"/>
        <v>1</v>
      </c>
      <c r="H35" s="8">
        <f t="shared" si="9"/>
        <v>2</v>
      </c>
      <c r="I35" s="8">
        <f t="shared" si="9"/>
        <v>2</v>
      </c>
      <c r="J35" s="116">
        <f t="shared" si="9"/>
        <v>1</v>
      </c>
      <c r="K35" s="120">
        <f t="shared" si="9"/>
        <v>1</v>
      </c>
      <c r="L35" s="120">
        <f t="shared" si="9"/>
        <v>1</v>
      </c>
      <c r="M35" s="120">
        <f t="shared" si="9"/>
        <v>1</v>
      </c>
      <c r="N35" s="117">
        <f t="shared" si="9"/>
        <v>1</v>
      </c>
      <c r="R35">
        <f ca="1">SUM(OFFSET($C35,0,0,1,n))</f>
        <v>9</v>
      </c>
    </row>
    <row r="36" spans="1:19" hidden="1" x14ac:dyDescent="0.25">
      <c r="A36" s="5"/>
      <c r="B36" s="6"/>
      <c r="C36" s="9">
        <f t="shared" ref="C36:N36" ca="1" si="10">+C35*n/$R35*$B34</f>
        <v>0.88888888888888884</v>
      </c>
      <c r="D36" s="9">
        <f t="shared" ca="1" si="10"/>
        <v>0.88888888888888884</v>
      </c>
      <c r="E36" s="9">
        <f t="shared" ca="1" si="10"/>
        <v>0.88888888888888884</v>
      </c>
      <c r="F36" s="9">
        <f t="shared" ca="1" si="10"/>
        <v>0</v>
      </c>
      <c r="G36" s="9">
        <f t="shared" ca="1" si="10"/>
        <v>0.88888888888888884</v>
      </c>
      <c r="H36" s="9">
        <f t="shared" ca="1" si="10"/>
        <v>1.7777777777777777</v>
      </c>
      <c r="I36" s="9">
        <f t="shared" ca="1" si="10"/>
        <v>1.7777777777777777</v>
      </c>
      <c r="J36" s="118">
        <f t="shared" ca="1" si="10"/>
        <v>0.88888888888888884</v>
      </c>
      <c r="K36" s="121">
        <f t="shared" ca="1" si="10"/>
        <v>0.88888888888888884</v>
      </c>
      <c r="L36" s="121">
        <f t="shared" ca="1" si="10"/>
        <v>0.88888888888888884</v>
      </c>
      <c r="M36" s="121">
        <f t="shared" ca="1" si="10"/>
        <v>0.88888888888888884</v>
      </c>
      <c r="N36" s="119">
        <f t="shared" ca="1" si="10"/>
        <v>0.88888888888888884</v>
      </c>
      <c r="S36" s="2">
        <f ca="1">SUM(OFFSET(C36,0,0,1,n))-n*B34</f>
        <v>0</v>
      </c>
    </row>
    <row r="37" spans="1:19" ht="30" customHeight="1" x14ac:dyDescent="0.25">
      <c r="A37" s="70" t="str">
        <f>CONCATENATE(B37,"-")</f>
        <v>5-</v>
      </c>
      <c r="B37" s="6">
        <f>B33+1</f>
        <v>5</v>
      </c>
      <c r="C37" s="153" t="str">
        <f ca="1">OFFSET(Params!B$32,B37,0,1,1)</f>
        <v xml:space="preserve">Ponctualité : </v>
      </c>
      <c r="D37" s="154"/>
      <c r="E37" s="158" t="str">
        <f ca="1">OFFSET(Params!C$32,B37,0,1,1)</f>
        <v>Arriver à temps pour les réunions et les rendez-vous planifiés.</v>
      </c>
      <c r="F37" s="158"/>
      <c r="G37" s="158"/>
      <c r="H37" s="158"/>
      <c r="I37" s="158"/>
      <c r="J37" s="158"/>
      <c r="K37" s="145"/>
      <c r="L37" s="145"/>
      <c r="M37" s="145"/>
      <c r="N37" s="159"/>
      <c r="S37" s="2"/>
    </row>
    <row r="38" spans="1:19" ht="15" customHeight="1" x14ac:dyDescent="0.25">
      <c r="A38" s="5"/>
      <c r="B38" s="6">
        <v>1</v>
      </c>
      <c r="C38" s="48"/>
      <c r="D38" s="52" t="s">
        <v>4</v>
      </c>
      <c r="E38" s="52" t="s">
        <v>4</v>
      </c>
      <c r="F38" s="52" t="s">
        <v>4</v>
      </c>
      <c r="G38" s="52" t="s">
        <v>4</v>
      </c>
      <c r="H38" s="52" t="s">
        <v>4</v>
      </c>
      <c r="I38" s="52" t="s">
        <v>4</v>
      </c>
      <c r="J38" s="52" t="s">
        <v>4</v>
      </c>
      <c r="K38" s="52" t="s">
        <v>4</v>
      </c>
      <c r="L38" s="52" t="s">
        <v>4</v>
      </c>
      <c r="M38" s="52" t="s">
        <v>4</v>
      </c>
      <c r="N38" s="115" t="s">
        <v>4</v>
      </c>
      <c r="O38" s="1">
        <f ca="1">COUNTIF(OFFSET($C38,0,0,1,n),O$18)</f>
        <v>7</v>
      </c>
      <c r="P38" s="1">
        <f ca="1">COUNTIF(OFFSET($C38,0,0,1,n),P$18)</f>
        <v>0</v>
      </c>
      <c r="Q38" s="1">
        <f ca="1">COUNTIF(OFFSET($C38,0,0,1,n),Q$18)</f>
        <v>0</v>
      </c>
    </row>
    <row r="39" spans="1:19" hidden="1" x14ac:dyDescent="0.25">
      <c r="A39" s="5"/>
      <c r="B39" s="6"/>
      <c r="C39" s="8">
        <f ca="1">IF(O38&lt;&gt;0,1,IF(AND(P38=0),2,IF(AND(Q38=0),0,1)))</f>
        <v>1</v>
      </c>
      <c r="D39" s="8">
        <f t="shared" ref="D39:N39" si="11">IF(D38="p",2,IF(D38="e",1,IF(D38="m",0)))</f>
        <v>1</v>
      </c>
      <c r="E39" s="8">
        <f t="shared" si="11"/>
        <v>1</v>
      </c>
      <c r="F39" s="8">
        <f t="shared" si="11"/>
        <v>1</v>
      </c>
      <c r="G39" s="8">
        <f t="shared" si="11"/>
        <v>1</v>
      </c>
      <c r="H39" s="8">
        <f t="shared" si="11"/>
        <v>1</v>
      </c>
      <c r="I39" s="8">
        <f t="shared" si="11"/>
        <v>1</v>
      </c>
      <c r="J39" s="116">
        <f t="shared" si="11"/>
        <v>1</v>
      </c>
      <c r="K39" s="120">
        <f t="shared" si="11"/>
        <v>1</v>
      </c>
      <c r="L39" s="120">
        <f t="shared" si="11"/>
        <v>1</v>
      </c>
      <c r="M39" s="120">
        <f t="shared" si="11"/>
        <v>1</v>
      </c>
      <c r="N39" s="117">
        <f t="shared" si="11"/>
        <v>1</v>
      </c>
      <c r="R39">
        <f ca="1">SUM(OFFSET($C39,0,0,1,n))</f>
        <v>8</v>
      </c>
    </row>
    <row r="40" spans="1:19" hidden="1" x14ac:dyDescent="0.25">
      <c r="A40" s="5"/>
      <c r="B40" s="6"/>
      <c r="C40" s="9">
        <f t="shared" ref="C40:N40" ca="1" si="12">+C39*n/$R39*$B38</f>
        <v>1</v>
      </c>
      <c r="D40" s="9">
        <f t="shared" ca="1" si="12"/>
        <v>1</v>
      </c>
      <c r="E40" s="9">
        <f t="shared" ca="1" si="12"/>
        <v>1</v>
      </c>
      <c r="F40" s="9">
        <f t="shared" ca="1" si="12"/>
        <v>1</v>
      </c>
      <c r="G40" s="9">
        <f t="shared" ca="1" si="12"/>
        <v>1</v>
      </c>
      <c r="H40" s="9">
        <f t="shared" ca="1" si="12"/>
        <v>1</v>
      </c>
      <c r="I40" s="9">
        <f t="shared" ca="1" si="12"/>
        <v>1</v>
      </c>
      <c r="J40" s="118">
        <f t="shared" ca="1" si="12"/>
        <v>1</v>
      </c>
      <c r="K40" s="121">
        <f t="shared" ca="1" si="12"/>
        <v>1</v>
      </c>
      <c r="L40" s="121">
        <f t="shared" ca="1" si="12"/>
        <v>1</v>
      </c>
      <c r="M40" s="121">
        <f t="shared" ca="1" si="12"/>
        <v>1</v>
      </c>
      <c r="N40" s="119">
        <f t="shared" ca="1" si="12"/>
        <v>1</v>
      </c>
      <c r="S40" s="2">
        <f ca="1">SUM(OFFSET(C40,0,0,1,n))-n*B38</f>
        <v>0</v>
      </c>
    </row>
    <row r="41" spans="1:19" ht="30" customHeight="1" x14ac:dyDescent="0.25">
      <c r="A41" s="70" t="str">
        <f>CONCATENATE(B41,"-")</f>
        <v>6-</v>
      </c>
      <c r="B41" s="6">
        <f>B37+1</f>
        <v>6</v>
      </c>
      <c r="C41" s="153" t="str">
        <f ca="1">OFFSET(Params!B$32,B41,0,1,1)</f>
        <v xml:space="preserve">Communication : </v>
      </c>
      <c r="D41" s="154"/>
      <c r="E41" s="158" t="str">
        <f ca="1">OFFSET(Params!C$32,B41,0,1,1)</f>
        <v>S'exprimer clairement, tant à l'oral qu'à l'écrit, dans le but d'améliorer l'efficacité du travail en équipe.</v>
      </c>
      <c r="F41" s="158"/>
      <c r="G41" s="158"/>
      <c r="H41" s="158"/>
      <c r="I41" s="158"/>
      <c r="J41" s="158"/>
      <c r="K41" s="145"/>
      <c r="L41" s="145"/>
      <c r="M41" s="145"/>
      <c r="N41" s="159"/>
      <c r="S41" s="2"/>
    </row>
    <row r="42" spans="1:19" ht="15" customHeight="1" x14ac:dyDescent="0.25">
      <c r="A42" s="5"/>
      <c r="B42" s="6">
        <v>1</v>
      </c>
      <c r="C42" s="48"/>
      <c r="D42" s="52" t="s">
        <v>4</v>
      </c>
      <c r="E42" s="52" t="s">
        <v>4</v>
      </c>
      <c r="F42" s="52" t="s">
        <v>4</v>
      </c>
      <c r="G42" s="52" t="s">
        <v>4</v>
      </c>
      <c r="H42" s="52" t="s">
        <v>4</v>
      </c>
      <c r="I42" s="52" t="s">
        <v>4</v>
      </c>
      <c r="J42" s="52" t="s">
        <v>4</v>
      </c>
      <c r="K42" s="52" t="s">
        <v>4</v>
      </c>
      <c r="L42" s="52" t="s">
        <v>4</v>
      </c>
      <c r="M42" s="52" t="s">
        <v>4</v>
      </c>
      <c r="N42" s="52" t="s">
        <v>4</v>
      </c>
      <c r="O42" s="1">
        <f ca="1">COUNTIF(OFFSET($C42,0,0,1,n),O$18)</f>
        <v>7</v>
      </c>
      <c r="P42" s="1">
        <f ca="1">COUNTIF(OFFSET($C42,0,0,1,n),P$18)</f>
        <v>0</v>
      </c>
      <c r="Q42" s="1">
        <f ca="1">COUNTIF(OFFSET($C42,0,0,1,n),Q$18)</f>
        <v>0</v>
      </c>
    </row>
    <row r="43" spans="1:19" hidden="1" x14ac:dyDescent="0.25">
      <c r="A43" s="5"/>
      <c r="B43" s="6"/>
      <c r="C43" s="8">
        <f ca="1">IF(O42&lt;&gt;0,1,IF(AND(P42=0),2,IF(AND(Q42=0),0,1)))</f>
        <v>1</v>
      </c>
      <c r="D43" s="8">
        <f t="shared" ref="D43:N43" si="13">IF(D42="p",2,IF(D42="e",1,IF(D42="m",0)))</f>
        <v>1</v>
      </c>
      <c r="E43" s="8">
        <f t="shared" si="13"/>
        <v>1</v>
      </c>
      <c r="F43" s="8">
        <f t="shared" si="13"/>
        <v>1</v>
      </c>
      <c r="G43" s="8">
        <f t="shared" si="13"/>
        <v>1</v>
      </c>
      <c r="H43" s="8">
        <f t="shared" si="13"/>
        <v>1</v>
      </c>
      <c r="I43" s="8">
        <f t="shared" si="13"/>
        <v>1</v>
      </c>
      <c r="J43" s="116">
        <f t="shared" si="13"/>
        <v>1</v>
      </c>
      <c r="K43" s="120">
        <f t="shared" si="13"/>
        <v>1</v>
      </c>
      <c r="L43" s="120">
        <f t="shared" si="13"/>
        <v>1</v>
      </c>
      <c r="M43" s="120">
        <f t="shared" si="13"/>
        <v>1</v>
      </c>
      <c r="N43" s="117">
        <f t="shared" si="13"/>
        <v>1</v>
      </c>
      <c r="R43">
        <f ca="1">SUM(OFFSET($C43,0,0,1,n))</f>
        <v>8</v>
      </c>
    </row>
    <row r="44" spans="1:19" hidden="1" x14ac:dyDescent="0.25">
      <c r="A44" s="5"/>
      <c r="B44" s="6"/>
      <c r="C44" s="9">
        <f t="shared" ref="C44:N44" ca="1" si="14">+C43*n/$R43*$B42</f>
        <v>1</v>
      </c>
      <c r="D44" s="9">
        <f t="shared" ca="1" si="14"/>
        <v>1</v>
      </c>
      <c r="E44" s="9">
        <f t="shared" ca="1" si="14"/>
        <v>1</v>
      </c>
      <c r="F44" s="9">
        <f t="shared" ca="1" si="14"/>
        <v>1</v>
      </c>
      <c r="G44" s="9">
        <f t="shared" ca="1" si="14"/>
        <v>1</v>
      </c>
      <c r="H44" s="9">
        <f t="shared" ca="1" si="14"/>
        <v>1</v>
      </c>
      <c r="I44" s="9">
        <f t="shared" ca="1" si="14"/>
        <v>1</v>
      </c>
      <c r="J44" s="118">
        <f t="shared" ca="1" si="14"/>
        <v>1</v>
      </c>
      <c r="K44" s="121">
        <f t="shared" ca="1" si="14"/>
        <v>1</v>
      </c>
      <c r="L44" s="121">
        <f t="shared" ca="1" si="14"/>
        <v>1</v>
      </c>
      <c r="M44" s="121">
        <f t="shared" ca="1" si="14"/>
        <v>1</v>
      </c>
      <c r="N44" s="119">
        <f t="shared" ca="1" si="14"/>
        <v>1</v>
      </c>
      <c r="S44" s="2">
        <f ca="1">SUM(OFFSET(C44,0,0,1,n))-n*B42</f>
        <v>0</v>
      </c>
    </row>
    <row r="45" spans="1:19" ht="30" customHeight="1" x14ac:dyDescent="0.25">
      <c r="A45" s="70" t="str">
        <f>CONCATENATE(B45,"-")</f>
        <v>7-</v>
      </c>
      <c r="B45" s="6">
        <f>B41+1</f>
        <v>7</v>
      </c>
      <c r="C45" s="153" t="str">
        <f ca="1">OFFSET(Params!B$32,B45,0,1,1)</f>
        <v xml:space="preserve">Fiabilité : </v>
      </c>
      <c r="D45" s="154"/>
      <c r="E45" s="158" t="str">
        <f ca="1">OFFSET(Params!C$32,B45,0,1,1)</f>
        <v>Respecter les échéances annoncées tout en effectuant un travail de qualité.</v>
      </c>
      <c r="F45" s="158"/>
      <c r="G45" s="158"/>
      <c r="H45" s="158"/>
      <c r="I45" s="158"/>
      <c r="J45" s="158"/>
      <c r="K45" s="145"/>
      <c r="L45" s="145"/>
      <c r="M45" s="145"/>
      <c r="N45" s="159"/>
      <c r="S45" s="2"/>
    </row>
    <row r="46" spans="1:19" ht="15" customHeight="1" x14ac:dyDescent="0.25">
      <c r="A46" s="5"/>
      <c r="B46" s="6">
        <v>1</v>
      </c>
      <c r="C46" s="48"/>
      <c r="D46" s="52" t="s">
        <v>4</v>
      </c>
      <c r="E46" s="52" t="s">
        <v>4</v>
      </c>
      <c r="F46" s="52" t="s">
        <v>4</v>
      </c>
      <c r="G46" s="52" t="s">
        <v>4</v>
      </c>
      <c r="H46" s="52" t="s">
        <v>4</v>
      </c>
      <c r="I46" s="52" t="s">
        <v>4</v>
      </c>
      <c r="J46" s="52" t="s">
        <v>4</v>
      </c>
      <c r="K46" s="52" t="s">
        <v>4</v>
      </c>
      <c r="L46" s="52" t="s">
        <v>4</v>
      </c>
      <c r="M46" s="52" t="s">
        <v>4</v>
      </c>
      <c r="N46" s="52" t="s">
        <v>4</v>
      </c>
      <c r="O46" s="1">
        <f ca="1">COUNTIF(OFFSET($C46,0,0,1,n),O$18)</f>
        <v>7</v>
      </c>
      <c r="P46" s="1">
        <f ca="1">COUNTIF(OFFSET($C46,0,0,1,n),P$18)</f>
        <v>0</v>
      </c>
      <c r="Q46" s="1">
        <f ca="1">COUNTIF(OFFSET($C46,0,0,1,n),Q$18)</f>
        <v>0</v>
      </c>
    </row>
    <row r="47" spans="1:19" hidden="1" x14ac:dyDescent="0.25">
      <c r="A47" s="5"/>
      <c r="B47" s="6"/>
      <c r="C47" s="8">
        <f ca="1">IF(O46&lt;&gt;0,1,IF(AND(P46=0),2,IF(AND(Q46=0),0,1)))</f>
        <v>1</v>
      </c>
      <c r="D47" s="8">
        <f t="shared" ref="D47:N47" si="15">IF(D46="p",2,IF(D46="e",1,IF(D46="m",0)))</f>
        <v>1</v>
      </c>
      <c r="E47" s="8">
        <f t="shared" si="15"/>
        <v>1</v>
      </c>
      <c r="F47" s="8">
        <f t="shared" si="15"/>
        <v>1</v>
      </c>
      <c r="G47" s="8">
        <f t="shared" si="15"/>
        <v>1</v>
      </c>
      <c r="H47" s="8">
        <f t="shared" si="15"/>
        <v>1</v>
      </c>
      <c r="I47" s="8">
        <f t="shared" si="15"/>
        <v>1</v>
      </c>
      <c r="J47" s="116">
        <f t="shared" si="15"/>
        <v>1</v>
      </c>
      <c r="K47" s="120">
        <f t="shared" si="15"/>
        <v>1</v>
      </c>
      <c r="L47" s="120">
        <f t="shared" si="15"/>
        <v>1</v>
      </c>
      <c r="M47" s="120">
        <f t="shared" si="15"/>
        <v>1</v>
      </c>
      <c r="N47" s="117">
        <f t="shared" si="15"/>
        <v>1</v>
      </c>
      <c r="R47">
        <f ca="1">SUM(OFFSET($C47,0,0,1,n))</f>
        <v>8</v>
      </c>
    </row>
    <row r="48" spans="1:19" hidden="1" x14ac:dyDescent="0.25">
      <c r="A48" s="5"/>
      <c r="B48" s="6"/>
      <c r="C48" s="9">
        <f t="shared" ref="C48:N48" ca="1" si="16">+C47*n/$R47*$B46</f>
        <v>1</v>
      </c>
      <c r="D48" s="9">
        <f t="shared" ca="1" si="16"/>
        <v>1</v>
      </c>
      <c r="E48" s="9">
        <f t="shared" ca="1" si="16"/>
        <v>1</v>
      </c>
      <c r="F48" s="9">
        <f t="shared" ca="1" si="16"/>
        <v>1</v>
      </c>
      <c r="G48" s="9">
        <f t="shared" ca="1" si="16"/>
        <v>1</v>
      </c>
      <c r="H48" s="9">
        <f t="shared" ca="1" si="16"/>
        <v>1</v>
      </c>
      <c r="I48" s="9">
        <f t="shared" ca="1" si="16"/>
        <v>1</v>
      </c>
      <c r="J48" s="118">
        <f t="shared" ca="1" si="16"/>
        <v>1</v>
      </c>
      <c r="K48" s="121">
        <f t="shared" ca="1" si="16"/>
        <v>1</v>
      </c>
      <c r="L48" s="121">
        <f t="shared" ca="1" si="16"/>
        <v>1</v>
      </c>
      <c r="M48" s="121">
        <f t="shared" ca="1" si="16"/>
        <v>1</v>
      </c>
      <c r="N48" s="119">
        <f t="shared" ca="1" si="16"/>
        <v>1</v>
      </c>
      <c r="S48" s="2">
        <f ca="1">SUM(OFFSET(C48,0,0,1,n))-n*B46</f>
        <v>0</v>
      </c>
    </row>
    <row r="49" spans="1:19" ht="30" customHeight="1" x14ac:dyDescent="0.25">
      <c r="A49" s="70" t="str">
        <f>CONCATENATE(B49,"-")</f>
        <v>8-</v>
      </c>
      <c r="B49" s="6">
        <f>B45+1</f>
        <v>8</v>
      </c>
      <c r="C49" s="153" t="str">
        <f ca="1">OFFSET(Params!B$32,B49,0,1,1)</f>
        <v xml:space="preserve">Gestion de l'équipe : </v>
      </c>
      <c r="D49" s="154"/>
      <c r="E49" s="158" t="str">
        <f ca="1">OFFSET(Params!C$32,B49,0,1,1)</f>
        <v>Contribuer à bien gérer l'équipe (encourager la rétroaction, régler les conflits, favoriser l'écoute, etc.)</v>
      </c>
      <c r="F49" s="158"/>
      <c r="G49" s="158"/>
      <c r="H49" s="158"/>
      <c r="I49" s="158"/>
      <c r="J49" s="158"/>
      <c r="K49" s="145"/>
      <c r="L49" s="145"/>
      <c r="M49" s="145"/>
      <c r="N49" s="159"/>
      <c r="S49" s="2"/>
    </row>
    <row r="50" spans="1:19" ht="15" customHeight="1" x14ac:dyDescent="0.25">
      <c r="A50" s="6"/>
      <c r="B50" s="6">
        <v>1</v>
      </c>
      <c r="C50" s="48"/>
      <c r="D50" s="52" t="s">
        <v>4</v>
      </c>
      <c r="E50" s="52" t="s">
        <v>4</v>
      </c>
      <c r="F50" s="52" t="s">
        <v>4</v>
      </c>
      <c r="G50" s="52" t="s">
        <v>4</v>
      </c>
      <c r="H50" s="52" t="s">
        <v>4</v>
      </c>
      <c r="I50" s="52" t="s">
        <v>4</v>
      </c>
      <c r="J50" s="52" t="s">
        <v>4</v>
      </c>
      <c r="K50" s="52" t="s">
        <v>4</v>
      </c>
      <c r="L50" s="52" t="s">
        <v>4</v>
      </c>
      <c r="M50" s="52" t="s">
        <v>4</v>
      </c>
      <c r="N50" s="52" t="s">
        <v>4</v>
      </c>
      <c r="O50" s="1">
        <f ca="1">COUNTIF(OFFSET($C50,0,0,1,n),O$18)</f>
        <v>7</v>
      </c>
      <c r="P50" s="1">
        <f ca="1">COUNTIF(OFFSET($C50,0,0,1,n),P$18)</f>
        <v>0</v>
      </c>
      <c r="Q50" s="1">
        <f ca="1">COUNTIF(OFFSET($C50,0,0,1,n),Q$18)</f>
        <v>0</v>
      </c>
    </row>
    <row r="51" spans="1:19" hidden="1" x14ac:dyDescent="0.25">
      <c r="A51" s="6"/>
      <c r="B51" s="6"/>
      <c r="C51" s="8">
        <f ca="1">IF(O50&lt;&gt;0,1,IF(AND(P50=0),2,IF(AND(Q50=0),0,1)))</f>
        <v>1</v>
      </c>
      <c r="D51" s="8">
        <f t="shared" ref="D51:N51" si="17">IF(D50="p",2,IF(D50="e",1,IF(D50="m",0)))</f>
        <v>1</v>
      </c>
      <c r="E51" s="8">
        <f t="shared" si="17"/>
        <v>1</v>
      </c>
      <c r="F51" s="8">
        <f t="shared" si="17"/>
        <v>1</v>
      </c>
      <c r="G51" s="8">
        <f t="shared" si="17"/>
        <v>1</v>
      </c>
      <c r="H51" s="8">
        <f t="shared" si="17"/>
        <v>1</v>
      </c>
      <c r="I51" s="8">
        <f t="shared" si="17"/>
        <v>1</v>
      </c>
      <c r="J51" s="8">
        <f t="shared" si="17"/>
        <v>1</v>
      </c>
      <c r="K51" s="8">
        <f t="shared" si="17"/>
        <v>1</v>
      </c>
      <c r="L51" s="8">
        <f t="shared" si="17"/>
        <v>1</v>
      </c>
      <c r="M51" s="8">
        <f t="shared" si="17"/>
        <v>1</v>
      </c>
      <c r="N51" s="8">
        <f t="shared" si="17"/>
        <v>1</v>
      </c>
      <c r="R51">
        <f ca="1">SUM(OFFSET($C51,0,0,1,n))</f>
        <v>8</v>
      </c>
    </row>
    <row r="52" spans="1:19" hidden="1" x14ac:dyDescent="0.25">
      <c r="A52" s="6"/>
      <c r="B52" s="6"/>
      <c r="C52" s="9">
        <f t="shared" ref="C52:N52" ca="1" si="18">+C51*n/$R51*$B50</f>
        <v>1</v>
      </c>
      <c r="D52" s="9">
        <f t="shared" ca="1" si="18"/>
        <v>1</v>
      </c>
      <c r="E52" s="9">
        <f t="shared" ca="1" si="18"/>
        <v>1</v>
      </c>
      <c r="F52" s="9">
        <f t="shared" ca="1" si="18"/>
        <v>1</v>
      </c>
      <c r="G52" s="9">
        <f t="shared" ca="1" si="18"/>
        <v>1</v>
      </c>
      <c r="H52" s="9">
        <f t="shared" ca="1" si="18"/>
        <v>1</v>
      </c>
      <c r="I52" s="9">
        <f t="shared" ca="1" si="18"/>
        <v>1</v>
      </c>
      <c r="J52" s="9">
        <f t="shared" ca="1" si="18"/>
        <v>1</v>
      </c>
      <c r="K52" s="9">
        <f t="shared" ca="1" si="18"/>
        <v>1</v>
      </c>
      <c r="L52" s="9">
        <f t="shared" ca="1" si="18"/>
        <v>1</v>
      </c>
      <c r="M52" s="9">
        <f t="shared" ca="1" si="18"/>
        <v>1</v>
      </c>
      <c r="N52" s="9">
        <f t="shared" ca="1" si="18"/>
        <v>1</v>
      </c>
      <c r="S52" s="2">
        <f ca="1">SUM(OFFSET(C52,0,0,1,n))-n*B50</f>
        <v>0</v>
      </c>
    </row>
    <row r="53" spans="1:19" hidden="1" x14ac:dyDescent="0.2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</row>
    <row r="54" spans="1:19" hidden="1" x14ac:dyDescent="0.25">
      <c r="A54" s="6" t="s">
        <v>5</v>
      </c>
      <c r="B54" s="6"/>
      <c r="C54" s="10">
        <f ca="1">+(C24+C28+C32+C36+C40+C44+C48+C52)/Ptot</f>
        <v>0.97222222222222221</v>
      </c>
      <c r="D54" s="10">
        <f t="shared" ref="D54:J54" ca="1" si="19">+(D24+D28+D32+D36+D40+D44+D48+D52)/Ptot</f>
        <v>0.97222222222222221</v>
      </c>
      <c r="E54" s="10">
        <f t="shared" ca="1" si="19"/>
        <v>0.97222222222222221</v>
      </c>
      <c r="F54" s="10">
        <f t="shared" ca="1" si="19"/>
        <v>0.86111111111111116</v>
      </c>
      <c r="G54" s="10">
        <f t="shared" ca="1" si="19"/>
        <v>0.97222222222222221</v>
      </c>
      <c r="H54" s="10">
        <f t="shared" ca="1" si="19"/>
        <v>1.0833333333333333</v>
      </c>
      <c r="I54" s="10">
        <f t="shared" ca="1" si="19"/>
        <v>1.1944444444444444</v>
      </c>
      <c r="J54" s="10">
        <f t="shared" ca="1" si="19"/>
        <v>0.97222222222222221</v>
      </c>
      <c r="K54" s="10">
        <f ca="1">+(K24+K28+K32+K36+K40+K44+K48+K52)/Ptot</f>
        <v>0.97222222222222221</v>
      </c>
      <c r="L54" s="10">
        <f ca="1">+(L24+L28+L32+L36+L40+L44+L48+L52)/Ptot</f>
        <v>0.97222222222222221</v>
      </c>
      <c r="M54" s="10">
        <f ca="1">+(M24+M28+M32+M36+M40+M44+M48+M52)/Ptot</f>
        <v>0.97222222222222221</v>
      </c>
      <c r="N54" s="10">
        <f ca="1">+(N24+N28+N32+N36+N40+N44+N48+N52)/Ptot</f>
        <v>0.97222222222222221</v>
      </c>
      <c r="P54" s="3"/>
    </row>
    <row r="55" spans="1:19" hidden="1" x14ac:dyDescent="0.25">
      <c r="B55" s="6"/>
      <c r="C55" s="13">
        <f t="shared" ref="C55:N55" ca="1" si="20">+m*C54+b</f>
        <v>0.99722222222222223</v>
      </c>
      <c r="D55" s="13">
        <f t="shared" ca="1" si="20"/>
        <v>0.99722222222222223</v>
      </c>
      <c r="E55" s="13">
        <f t="shared" ca="1" si="20"/>
        <v>0.99722222222222223</v>
      </c>
      <c r="F55" s="13">
        <f t="shared" ca="1" si="20"/>
        <v>0.98611111111111116</v>
      </c>
      <c r="G55" s="13">
        <f t="shared" ca="1" si="20"/>
        <v>0.99722222222222223</v>
      </c>
      <c r="H55" s="13">
        <f t="shared" ca="1" si="20"/>
        <v>1.0083333333333333</v>
      </c>
      <c r="I55" s="13">
        <f t="shared" ca="1" si="20"/>
        <v>1.0194444444444444</v>
      </c>
      <c r="J55" s="13">
        <f t="shared" ca="1" si="20"/>
        <v>0.99722222222222223</v>
      </c>
      <c r="K55" s="13">
        <f t="shared" ca="1" si="20"/>
        <v>0.99722222222222223</v>
      </c>
      <c r="L55" s="13">
        <f t="shared" ca="1" si="20"/>
        <v>0.99722222222222223</v>
      </c>
      <c r="M55" s="13">
        <f t="shared" ca="1" si="20"/>
        <v>0.99722222222222223</v>
      </c>
      <c r="N55" s="13">
        <f t="shared" ca="1" si="20"/>
        <v>0.99722222222222223</v>
      </c>
      <c r="P55" s="3"/>
    </row>
    <row r="56" spans="1:19" ht="26.4" x14ac:dyDescent="0.25">
      <c r="A56" s="11" t="s">
        <v>15</v>
      </c>
      <c r="C56" s="12">
        <f t="shared" ref="C56:H56" ca="1" si="21">IF(C55&gt;1.1,1.1,C55)</f>
        <v>0.99722222222222223</v>
      </c>
      <c r="D56" s="12">
        <f t="shared" ca="1" si="21"/>
        <v>0.99722222222222223</v>
      </c>
      <c r="E56" s="12">
        <f t="shared" ca="1" si="21"/>
        <v>0.99722222222222223</v>
      </c>
      <c r="F56" s="12">
        <f t="shared" ca="1" si="21"/>
        <v>0.98611111111111116</v>
      </c>
      <c r="G56" s="12">
        <f t="shared" ca="1" si="21"/>
        <v>0.99722222222222223</v>
      </c>
      <c r="H56" s="12">
        <f t="shared" ca="1" si="21"/>
        <v>1.0083333333333333</v>
      </c>
      <c r="I56" s="12">
        <f t="shared" ref="I56:N56" ca="1" si="22">IF(I55&gt;1.1,1.1,I55)</f>
        <v>1.0194444444444444</v>
      </c>
      <c r="J56" s="12">
        <f t="shared" ca="1" si="22"/>
        <v>0.99722222222222223</v>
      </c>
      <c r="K56" s="12">
        <f t="shared" ca="1" si="22"/>
        <v>0.99722222222222223</v>
      </c>
      <c r="L56" s="12">
        <f t="shared" ca="1" si="22"/>
        <v>0.99722222222222223</v>
      </c>
      <c r="M56" s="12">
        <f t="shared" ca="1" si="22"/>
        <v>0.99722222222222223</v>
      </c>
      <c r="N56" s="12">
        <f t="shared" ca="1" si="22"/>
        <v>0.99722222222222223</v>
      </c>
    </row>
    <row r="57" spans="1:19" hidden="1" x14ac:dyDescent="0.25">
      <c r="A57" s="11"/>
      <c r="C57" s="12">
        <f ca="1">OFFSET($B$56,0,C16,1,1)</f>
        <v>0.99722222222222223</v>
      </c>
      <c r="D57" s="12">
        <f t="shared" ref="D57:N57" ca="1" si="23">OFFSET($B$56,0,D16,1,1)</f>
        <v>0.99722222222222223</v>
      </c>
      <c r="E57" s="12">
        <f t="shared" ca="1" si="23"/>
        <v>0.99722222222222223</v>
      </c>
      <c r="F57" s="12">
        <f t="shared" ca="1" si="23"/>
        <v>0.98611111111111116</v>
      </c>
      <c r="G57" s="12">
        <f t="shared" ca="1" si="23"/>
        <v>0.99722222222222223</v>
      </c>
      <c r="H57" s="12">
        <f t="shared" ca="1" si="23"/>
        <v>1.0083333333333333</v>
      </c>
      <c r="I57" s="12">
        <f t="shared" ca="1" si="23"/>
        <v>1.0194444444444444</v>
      </c>
      <c r="J57" s="12">
        <f t="shared" ca="1" si="23"/>
        <v>0.99722222222222223</v>
      </c>
      <c r="K57" s="12">
        <f t="shared" ca="1" si="23"/>
        <v>0.99722222222222223</v>
      </c>
      <c r="L57" s="12"/>
      <c r="M57" s="12"/>
      <c r="N57" s="12">
        <f t="shared" ca="1" si="23"/>
        <v>0.99722222222222223</v>
      </c>
    </row>
    <row r="58" spans="1:19" ht="30" customHeight="1" x14ac:dyDescent="0.25">
      <c r="A58" s="157" t="s">
        <v>0</v>
      </c>
      <c r="B58" s="157"/>
      <c r="C58" s="157"/>
      <c r="D58" s="157"/>
      <c r="E58" s="157"/>
      <c r="F58" s="157"/>
      <c r="G58" s="157"/>
      <c r="H58" s="157"/>
      <c r="I58" s="157"/>
      <c r="J58" s="157"/>
      <c r="K58" s="157"/>
      <c r="L58" s="157"/>
      <c r="M58" s="157"/>
      <c r="N58" s="157"/>
      <c r="Q58" s="129"/>
    </row>
    <row r="59" spans="1:19" ht="200.1" customHeight="1" x14ac:dyDescent="0.25">
      <c r="A59" s="167"/>
      <c r="B59" s="167"/>
      <c r="C59" s="167"/>
      <c r="D59" s="167"/>
      <c r="E59" s="167"/>
      <c r="F59" s="167"/>
      <c r="G59" s="167"/>
      <c r="H59" s="167"/>
      <c r="I59" s="167"/>
      <c r="J59" s="167"/>
      <c r="K59" s="112"/>
      <c r="L59" s="112"/>
      <c r="M59" s="112"/>
      <c r="N59" s="112"/>
    </row>
    <row r="61" spans="1:19" ht="30" customHeight="1" x14ac:dyDescent="0.25">
      <c r="A61" s="157" t="s">
        <v>1</v>
      </c>
      <c r="B61" s="157"/>
      <c r="C61" s="157"/>
      <c r="D61" s="157"/>
      <c r="E61" s="157"/>
      <c r="F61" s="157"/>
      <c r="G61" s="157"/>
      <c r="H61" s="157"/>
      <c r="I61" s="157"/>
      <c r="J61" s="157"/>
      <c r="K61" s="157"/>
      <c r="L61" s="157"/>
      <c r="M61" s="157"/>
      <c r="N61" s="157"/>
    </row>
    <row r="62" spans="1:19" ht="99.75" customHeight="1" x14ac:dyDescent="0.25">
      <c r="A62" s="167"/>
      <c r="B62" s="167"/>
      <c r="C62" s="167"/>
      <c r="D62" s="167"/>
      <c r="E62" s="167"/>
      <c r="F62" s="167"/>
      <c r="G62" s="167"/>
      <c r="H62" s="167"/>
      <c r="I62" s="167"/>
      <c r="J62" s="167"/>
      <c r="K62" s="112"/>
      <c r="L62" s="112"/>
      <c r="M62" s="112"/>
      <c r="N62" s="112"/>
    </row>
  </sheetData>
  <protectedRanges>
    <protectedRange sqref="A62" name="Plage3_3"/>
    <protectedRange sqref="A59" name="Plage2_3"/>
    <protectedRange sqref="D42:N42 D46:N46 D50:N50 D38:N38 D34:N34 D30:N30 D26:N26 D22:N22" name="Réponses_3"/>
  </protectedRanges>
  <mergeCells count="32">
    <mergeCell ref="A1:J1"/>
    <mergeCell ref="A4:F4"/>
    <mergeCell ref="G4:J4"/>
    <mergeCell ref="A5:F5"/>
    <mergeCell ref="E8:G8"/>
    <mergeCell ref="H8:J8"/>
    <mergeCell ref="C10:J10"/>
    <mergeCell ref="C11:J11"/>
    <mergeCell ref="C12:J12"/>
    <mergeCell ref="C13:J13"/>
    <mergeCell ref="C14:J14"/>
    <mergeCell ref="C15:J15"/>
    <mergeCell ref="C21:D21"/>
    <mergeCell ref="E21:N21"/>
    <mergeCell ref="C25:D25"/>
    <mergeCell ref="E25:N25"/>
    <mergeCell ref="C29:D29"/>
    <mergeCell ref="E29:N29"/>
    <mergeCell ref="C33:D33"/>
    <mergeCell ref="E33:N33"/>
    <mergeCell ref="C37:D37"/>
    <mergeCell ref="E37:N37"/>
    <mergeCell ref="C41:D41"/>
    <mergeCell ref="E41:N41"/>
    <mergeCell ref="A61:N61"/>
    <mergeCell ref="A62:J62"/>
    <mergeCell ref="C45:D45"/>
    <mergeCell ref="E45:N45"/>
    <mergeCell ref="C49:D49"/>
    <mergeCell ref="E49:N49"/>
    <mergeCell ref="A58:N58"/>
    <mergeCell ref="A59:J59"/>
  </mergeCells>
  <pageMargins left="0.62" right="0.63" top="0.48" bottom="0.49" header="0.4" footer="0.41"/>
  <pageSetup orientation="portrait" r:id="rId1"/>
  <headerFooter alignWithMargins="0"/>
  <rowBreaks count="1" manualBreakCount="1">
    <brk id="5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X62"/>
  <sheetViews>
    <sheetView tabSelected="1" topLeftCell="A25" workbookViewId="0">
      <selection activeCell="E37" sqref="E37:N37"/>
    </sheetView>
  </sheetViews>
  <sheetFormatPr baseColWidth="10" defaultColWidth="11.44140625" defaultRowHeight="13.2" x14ac:dyDescent="0.25"/>
  <cols>
    <col min="1" max="1" width="11.6640625" customWidth="1"/>
    <col min="2" max="2" width="9.6640625" hidden="1" customWidth="1"/>
    <col min="3" max="14" width="9.6640625" customWidth="1"/>
    <col min="15" max="17" width="11.44140625" hidden="1" customWidth="1"/>
    <col min="18" max="23" width="9.109375" customWidth="1"/>
    <col min="24" max="24" width="0" hidden="1" customWidth="1"/>
  </cols>
  <sheetData>
    <row r="1" spans="1:24" ht="17.399999999999999" x14ac:dyDescent="0.25">
      <c r="A1" s="160" t="str">
        <f>Params!A1</f>
        <v>GEL 500  - 2017</v>
      </c>
      <c r="B1" s="160"/>
      <c r="C1" s="160"/>
      <c r="D1" s="160"/>
      <c r="E1" s="160"/>
      <c r="F1" s="160"/>
      <c r="G1" s="160"/>
      <c r="H1" s="160"/>
      <c r="I1" s="160"/>
      <c r="J1" s="160"/>
      <c r="K1" s="14"/>
      <c r="L1" s="14"/>
      <c r="M1" s="14"/>
      <c r="N1" s="14"/>
    </row>
    <row r="2" spans="1:24" ht="17.399999999999999" x14ac:dyDescent="0.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</row>
    <row r="3" spans="1:24" ht="17.399999999999999" hidden="1" x14ac:dyDescent="0.25">
      <c r="A3" s="14"/>
      <c r="B3" s="14"/>
      <c r="C3" s="95">
        <f ca="1">C57</f>
        <v>0.99068181818181822</v>
      </c>
      <c r="D3" s="95">
        <f t="shared" ref="D3:N3" ca="1" si="0">D57</f>
        <v>0.99068181818181822</v>
      </c>
      <c r="E3" s="95">
        <f t="shared" ca="1" si="0"/>
        <v>0.99068181818181822</v>
      </c>
      <c r="F3" s="95">
        <f t="shared" ca="1" si="0"/>
        <v>0.99068181818181822</v>
      </c>
      <c r="G3" s="95">
        <f t="shared" ca="1" si="0"/>
        <v>1.0188636363636363</v>
      </c>
      <c r="H3" s="95">
        <f t="shared" ca="1" si="0"/>
        <v>1.0188636363636363</v>
      </c>
      <c r="I3" s="95">
        <f t="shared" ca="1" si="0"/>
        <v>1.0088636363636363</v>
      </c>
      <c r="J3" s="95">
        <f t="shared" ca="1" si="0"/>
        <v>0.99068181818181822</v>
      </c>
      <c r="K3" s="95">
        <f t="shared" ca="1" si="0"/>
        <v>0.99068181818181822</v>
      </c>
      <c r="L3" s="95"/>
      <c r="M3" s="95"/>
      <c r="N3" s="95">
        <f t="shared" ca="1" si="0"/>
        <v>0.99068181818181822</v>
      </c>
    </row>
    <row r="4" spans="1:24" x14ac:dyDescent="0.25">
      <c r="A4" s="166" t="s">
        <v>8</v>
      </c>
      <c r="B4" s="166"/>
      <c r="C4" s="166"/>
      <c r="D4" s="166"/>
      <c r="E4" s="166"/>
      <c r="F4" s="166"/>
      <c r="G4" s="161" t="str">
        <f>CONCATENATE(Params!B8, " - ", Params!B7)</f>
        <v>H2017.4 - P4</v>
      </c>
      <c r="H4" s="161"/>
      <c r="I4" s="161"/>
      <c r="J4" s="161"/>
      <c r="K4" s="68"/>
      <c r="L4" s="68"/>
      <c r="M4" s="68"/>
      <c r="N4" s="68"/>
      <c r="U4" s="4"/>
      <c r="V4" s="4"/>
      <c r="X4">
        <f>IF(U4=0,0,1)</f>
        <v>0</v>
      </c>
    </row>
    <row r="5" spans="1:24" x14ac:dyDescent="0.25">
      <c r="A5" s="165" t="s">
        <v>9</v>
      </c>
      <c r="B5" s="165"/>
      <c r="C5" s="165"/>
      <c r="D5" s="165"/>
      <c r="E5" s="165"/>
      <c r="F5" s="165"/>
      <c r="G5" s="46">
        <f ca="1">Params!B11</f>
        <v>8</v>
      </c>
      <c r="H5" s="6"/>
      <c r="I5" s="6"/>
      <c r="J5" s="6"/>
      <c r="K5" s="6"/>
      <c r="L5" s="6"/>
      <c r="M5" s="6"/>
      <c r="N5" s="6"/>
      <c r="X5">
        <f>IF(U5=0,0,1)</f>
        <v>0</v>
      </c>
    </row>
    <row r="6" spans="1:24" x14ac:dyDescent="0.25">
      <c r="A6" s="5"/>
      <c r="B6" s="5"/>
      <c r="C6" s="5"/>
      <c r="D6" s="5"/>
      <c r="E6" s="5"/>
      <c r="F6" s="6"/>
      <c r="G6" s="6"/>
      <c r="H6" s="6"/>
      <c r="I6" s="6"/>
      <c r="J6" s="6"/>
      <c r="K6" s="6"/>
      <c r="L6" s="6"/>
      <c r="M6" s="6"/>
      <c r="N6" s="6"/>
    </row>
    <row r="7" spans="1:24" x14ac:dyDescent="0.25">
      <c r="A7" s="5"/>
      <c r="B7" s="5"/>
      <c r="C7" s="49" t="s">
        <v>35</v>
      </c>
      <c r="D7" s="5"/>
      <c r="E7" s="5"/>
      <c r="F7" s="71">
        <f ca="1">MID(CELL("filename",A4),FIND("]",CELL("filename",A4))+1,255)*1</f>
        <v>3</v>
      </c>
      <c r="G7" s="6"/>
      <c r="H7" s="6"/>
      <c r="I7" s="6"/>
      <c r="J7" s="6"/>
      <c r="K7" s="6"/>
      <c r="L7" s="6"/>
      <c r="M7" s="6"/>
      <c r="N7" s="6"/>
    </row>
    <row r="8" spans="1:24" ht="15" customHeight="1" x14ac:dyDescent="0.25">
      <c r="A8" s="5"/>
      <c r="B8" s="6"/>
      <c r="C8" s="6" t="s">
        <v>34</v>
      </c>
      <c r="D8" s="7"/>
      <c r="E8" s="162" t="str">
        <f ca="1">VLOOKUP(F7,Params!$A$19:$C$30,2,0)</f>
        <v xml:space="preserve"> Frédéric</v>
      </c>
      <c r="F8" s="162"/>
      <c r="G8" s="162"/>
      <c r="H8" s="163" t="str">
        <f ca="1">VLOOKUP(F7,Params!$A$19:$C$30,3,0)</f>
        <v>Berthelot</v>
      </c>
      <c r="I8" s="164"/>
      <c r="J8" s="164"/>
      <c r="K8" s="51"/>
      <c r="L8" s="51"/>
      <c r="M8" s="51"/>
      <c r="N8" s="51"/>
      <c r="P8">
        <f ca="1">n</f>
        <v>8</v>
      </c>
      <c r="X8">
        <f>IF(U8=0,0,1)</f>
        <v>0</v>
      </c>
    </row>
    <row r="9" spans="1:24" ht="15" customHeight="1" x14ac:dyDescent="0.25">
      <c r="A9" s="5"/>
      <c r="B9" s="6"/>
      <c r="C9" s="6"/>
      <c r="D9" s="7"/>
      <c r="E9" s="11"/>
      <c r="F9" s="11"/>
      <c r="G9" s="11"/>
      <c r="H9" s="50"/>
      <c r="I9" s="51"/>
      <c r="J9" s="51"/>
      <c r="K9" s="51"/>
      <c r="L9" s="51"/>
      <c r="M9" s="51"/>
      <c r="N9" s="51"/>
    </row>
    <row r="10" spans="1:24" ht="15" customHeight="1" x14ac:dyDescent="0.25">
      <c r="A10" s="5" t="s">
        <v>10</v>
      </c>
      <c r="B10" s="6"/>
      <c r="C10" s="157" t="s">
        <v>13</v>
      </c>
      <c r="D10" s="157"/>
      <c r="E10" s="157"/>
      <c r="F10" s="157"/>
      <c r="G10" s="157"/>
      <c r="H10" s="157"/>
      <c r="I10" s="157"/>
      <c r="J10" s="157"/>
      <c r="K10" s="7"/>
      <c r="L10" s="7"/>
      <c r="M10" s="7"/>
      <c r="N10" s="7"/>
    </row>
    <row r="11" spans="1:24" ht="15" customHeight="1" x14ac:dyDescent="0.25">
      <c r="A11" s="5"/>
      <c r="B11" s="6"/>
      <c r="C11" s="155" t="s">
        <v>29</v>
      </c>
      <c r="D11" s="156"/>
      <c r="E11" s="156"/>
      <c r="F11" s="156"/>
      <c r="G11" s="156"/>
      <c r="H11" s="156"/>
      <c r="I11" s="156"/>
      <c r="J11" s="156"/>
      <c r="K11" s="69"/>
      <c r="L11" s="69"/>
      <c r="M11" s="69"/>
      <c r="N11" s="69"/>
    </row>
    <row r="12" spans="1:24" ht="15" customHeight="1" x14ac:dyDescent="0.25">
      <c r="A12" s="5"/>
      <c r="B12" s="6"/>
      <c r="C12" s="155" t="s">
        <v>30</v>
      </c>
      <c r="D12" s="156"/>
      <c r="E12" s="156"/>
      <c r="F12" s="156"/>
      <c r="G12" s="156"/>
      <c r="H12" s="156"/>
      <c r="I12" s="156"/>
      <c r="J12" s="156"/>
      <c r="K12" s="69"/>
      <c r="L12" s="69"/>
      <c r="M12" s="69"/>
      <c r="N12" s="69"/>
    </row>
    <row r="13" spans="1:24" ht="15" customHeight="1" x14ac:dyDescent="0.25">
      <c r="A13" s="5"/>
      <c r="B13" s="6"/>
      <c r="C13" s="155" t="s">
        <v>31</v>
      </c>
      <c r="D13" s="156"/>
      <c r="E13" s="156"/>
      <c r="F13" s="156"/>
      <c r="G13" s="156"/>
      <c r="H13" s="156"/>
      <c r="I13" s="156"/>
      <c r="J13" s="156"/>
      <c r="K13" s="69"/>
      <c r="L13" s="69"/>
      <c r="M13" s="69"/>
      <c r="N13" s="69"/>
    </row>
    <row r="14" spans="1:24" ht="15" customHeight="1" x14ac:dyDescent="0.25">
      <c r="A14" s="5" t="s">
        <v>11</v>
      </c>
      <c r="B14" s="6"/>
      <c r="C14" s="157" t="s">
        <v>14</v>
      </c>
      <c r="D14" s="157"/>
      <c r="E14" s="157"/>
      <c r="F14" s="157"/>
      <c r="G14" s="157"/>
      <c r="H14" s="157"/>
      <c r="I14" s="157"/>
      <c r="J14" s="157"/>
      <c r="K14" s="7"/>
      <c r="L14" s="7"/>
      <c r="M14" s="7"/>
      <c r="N14" s="7"/>
    </row>
    <row r="15" spans="1:24" ht="44.1" customHeight="1" x14ac:dyDescent="0.25">
      <c r="A15" s="5" t="s">
        <v>12</v>
      </c>
      <c r="B15" s="6"/>
      <c r="C15" s="157" t="s">
        <v>55</v>
      </c>
      <c r="D15" s="157"/>
      <c r="E15" s="157"/>
      <c r="F15" s="157"/>
      <c r="G15" s="157"/>
      <c r="H15" s="157"/>
      <c r="I15" s="157"/>
      <c r="J15" s="157"/>
      <c r="K15" s="7"/>
      <c r="L15" s="7"/>
      <c r="M15" s="7"/>
      <c r="N15" s="7"/>
    </row>
    <row r="16" spans="1:24" ht="44.1" hidden="1" customHeight="1" x14ac:dyDescent="0.25">
      <c r="A16" s="5"/>
      <c r="B16" s="6"/>
      <c r="C16" s="7">
        <f ca="1">F7</f>
        <v>3</v>
      </c>
      <c r="D16" s="7">
        <f ca="1">IF(C17&lt;$F$7,C17,D17)</f>
        <v>1</v>
      </c>
      <c r="E16" s="7">
        <f t="shared" ref="E16:N16" ca="1" si="1">IF(D17&lt;$F$7,D17,E17)</f>
        <v>2</v>
      </c>
      <c r="F16" s="7">
        <f t="shared" ca="1" si="1"/>
        <v>4</v>
      </c>
      <c r="G16" s="7">
        <f t="shared" ca="1" si="1"/>
        <v>5</v>
      </c>
      <c r="H16" s="7">
        <f t="shared" ca="1" si="1"/>
        <v>6</v>
      </c>
      <c r="I16" s="7">
        <f t="shared" ca="1" si="1"/>
        <v>7</v>
      </c>
      <c r="J16" s="7">
        <f t="shared" ca="1" si="1"/>
        <v>8</v>
      </c>
      <c r="K16" s="7">
        <f t="shared" ca="1" si="1"/>
        <v>9</v>
      </c>
      <c r="L16" s="7">
        <f t="shared" ca="1" si="1"/>
        <v>10</v>
      </c>
      <c r="M16" s="7">
        <f t="shared" ca="1" si="1"/>
        <v>11</v>
      </c>
      <c r="N16" s="7">
        <f t="shared" ca="1" si="1"/>
        <v>12</v>
      </c>
    </row>
    <row r="17" spans="1:24" ht="44.1" hidden="1" customHeight="1" x14ac:dyDescent="0.25">
      <c r="A17" s="5"/>
      <c r="B17" s="6"/>
      <c r="C17" s="7">
        <v>1</v>
      </c>
      <c r="D17" s="7">
        <f t="shared" ref="D17:N17" si="2">C17+1</f>
        <v>2</v>
      </c>
      <c r="E17" s="7">
        <f t="shared" si="2"/>
        <v>3</v>
      </c>
      <c r="F17" s="7">
        <f t="shared" si="2"/>
        <v>4</v>
      </c>
      <c r="G17" s="7">
        <f t="shared" si="2"/>
        <v>5</v>
      </c>
      <c r="H17" s="7">
        <f t="shared" si="2"/>
        <v>6</v>
      </c>
      <c r="I17" s="7">
        <f t="shared" si="2"/>
        <v>7</v>
      </c>
      <c r="J17" s="7">
        <f t="shared" si="2"/>
        <v>8</v>
      </c>
      <c r="K17" s="7">
        <f t="shared" si="2"/>
        <v>9</v>
      </c>
      <c r="L17" s="7">
        <f t="shared" si="2"/>
        <v>10</v>
      </c>
      <c r="M17" s="7">
        <f t="shared" si="2"/>
        <v>11</v>
      </c>
      <c r="N17" s="7">
        <f t="shared" si="2"/>
        <v>12</v>
      </c>
    </row>
    <row r="18" spans="1:24" x14ac:dyDescent="0.25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1" t="s">
        <v>4</v>
      </c>
      <c r="P18" s="1" t="s">
        <v>32</v>
      </c>
      <c r="Q18" s="1" t="s">
        <v>33</v>
      </c>
    </row>
    <row r="19" spans="1:24" ht="125.1" customHeight="1" x14ac:dyDescent="0.25">
      <c r="A19" s="6"/>
      <c r="B19" s="6"/>
      <c r="C19" s="47" t="str">
        <f ca="1">CONCATENATE(" ",VLOOKUP(C16,Params!$A$19:$C$30,3,0))</f>
        <v xml:space="preserve"> Berthelot</v>
      </c>
      <c r="D19" s="15" t="str">
        <f ca="1">CONCATENATE(" ",VLOOKUP(D16,Params!$A$19:$C$30,3,0))</f>
        <v xml:space="preserve"> Anillo</v>
      </c>
      <c r="E19" s="15" t="str">
        <f ca="1">CONCATENATE(" ",VLOOKUP(E16,Params!$A$19:$C$30,3,0))</f>
        <v xml:space="preserve"> Bardier</v>
      </c>
      <c r="F19" s="15" t="str">
        <f ca="1">CONCATENATE(" ",VLOOKUP(F16,Params!$A$19:$C$30,3,0))</f>
        <v xml:space="preserve"> Crête</v>
      </c>
      <c r="G19" s="15" t="str">
        <f ca="1">CONCATENATE(" ",VLOOKUP(G16,Params!$A$19:$C$30,3,0))</f>
        <v xml:space="preserve"> Girard</v>
      </c>
      <c r="H19" s="15" t="str">
        <f ca="1">CONCATENATE(" ",VLOOKUP(H16,Params!$A$19:$C$30,3,0))</f>
        <v xml:space="preserve"> Guay</v>
      </c>
      <c r="I19" s="15" t="str">
        <f ca="1">CONCATENATE(" ",VLOOKUP(I16,Params!$A$19:$C$30,3,0))</f>
        <v xml:space="preserve"> Guilmain</v>
      </c>
      <c r="J19" s="15" t="str">
        <f ca="1">CONCATENATE(" ",VLOOKUP(J16,Params!$A$19:$C$30,3,0))</f>
        <v xml:space="preserve"> Thibeault</v>
      </c>
      <c r="K19" s="15" t="str">
        <f ca="1">CONCATENATE(" ",VLOOKUP(K16,Params!$A$19:$C$30,3,0))</f>
        <v xml:space="preserve"> </v>
      </c>
      <c r="L19" s="15" t="str">
        <f ca="1">CONCATENATE(" ",VLOOKUP(L16,Params!$A$19:$C$30,3,0))</f>
        <v xml:space="preserve"> </v>
      </c>
      <c r="M19" s="15" t="str">
        <f ca="1">CONCATENATE(" ",VLOOKUP(M16,Params!$A$19:$C$30,3,0))</f>
        <v xml:space="preserve"> </v>
      </c>
      <c r="N19" s="15" t="str">
        <f ca="1">CONCATENATE(" ",VLOOKUP(N16,Params!$A$19:$C$30,3,0))</f>
        <v xml:space="preserve"> </v>
      </c>
      <c r="X19">
        <f>IF(U10=0,0,1)</f>
        <v>0</v>
      </c>
    </row>
    <row r="20" spans="1:24" ht="99.9" customHeight="1" x14ac:dyDescent="0.25">
      <c r="A20" s="6"/>
      <c r="B20" s="6" t="s">
        <v>6</v>
      </c>
      <c r="C20" s="47" t="str">
        <f ca="1">CONCATENATE(" ",VLOOKUP(C16,Params!$A$19:$C$30,2,0))</f>
        <v xml:space="preserve">  Frédéric</v>
      </c>
      <c r="D20" s="15" t="str">
        <f ca="1">CONCATENATE(" ",VLOOKUP(D16,Params!$A$19:$C$30,2,0))</f>
        <v xml:space="preserve">  Luis Felipe</v>
      </c>
      <c r="E20" s="15" t="str">
        <f ca="1">CONCATENATE(" ",VLOOKUP(E16,Params!$A$19:$C$30,2,0))</f>
        <v xml:space="preserve">  Louis-Philippe</v>
      </c>
      <c r="F20" s="15" t="str">
        <f ca="1">CONCATENATE(" ",VLOOKUP(F16,Params!$A$19:$C$30,2,0))</f>
        <v xml:space="preserve">  Jean-Nicolas</v>
      </c>
      <c r="G20" s="15" t="str">
        <f ca="1">CONCATENATE(" ",VLOOKUP(G16,Params!$A$19:$C$30,2,0))</f>
        <v xml:space="preserve">  Alexandre</v>
      </c>
      <c r="H20" s="15" t="str">
        <f ca="1">CONCATENATE(" ",VLOOKUP(H16,Params!$A$19:$C$30,2,0))</f>
        <v xml:space="preserve">  Alexandre</v>
      </c>
      <c r="I20" s="15" t="str">
        <f ca="1">CONCATENATE(" ",VLOOKUP(I16,Params!$A$19:$C$30,2,0))</f>
        <v xml:space="preserve">  Gabriel</v>
      </c>
      <c r="J20" s="15" t="str">
        <f ca="1">CONCATENATE(" ",VLOOKUP(J16,Params!$A$19:$C$30,2,0))</f>
        <v xml:space="preserve">  Alexandre</v>
      </c>
      <c r="K20" s="15" t="str">
        <f ca="1">CONCATENATE(" ",VLOOKUP(K16,Params!$A$19:$C$30,2,0))</f>
        <v xml:space="preserve"> </v>
      </c>
      <c r="L20" s="15" t="str">
        <f ca="1">CONCATENATE(" ",VLOOKUP(L16,Params!$A$19:$C$30,2,0))</f>
        <v xml:space="preserve"> </v>
      </c>
      <c r="M20" s="15" t="str">
        <f ca="1">CONCATENATE(" ",VLOOKUP(M16,Params!$A$19:$C$30,2,0))</f>
        <v xml:space="preserve"> </v>
      </c>
      <c r="N20" s="15" t="str">
        <f ca="1">CONCATENATE(" ",VLOOKUP(N16,Params!$A$19:$C$30,2,0))</f>
        <v xml:space="preserve"> </v>
      </c>
      <c r="X20">
        <f>IF(V20=0,0,1)</f>
        <v>0</v>
      </c>
    </row>
    <row r="21" spans="1:24" ht="30" customHeight="1" x14ac:dyDescent="0.25">
      <c r="A21" s="70" t="str">
        <f>CONCATENATE(B21,"-")</f>
        <v>1-</v>
      </c>
      <c r="B21" s="6">
        <v>1</v>
      </c>
      <c r="C21" s="153" t="str">
        <f ca="1">OFFSET(Params!B$32,B21,0,1,1)</f>
        <v>Initiative :</v>
      </c>
      <c r="D21" s="154"/>
      <c r="E21" s="158" t="str">
        <f ca="1">OFFSET(Params!C$32,B21,0,1,1)</f>
        <v>Proposer, entreprendre ou organiser des actions en vue de contribuer à l'avancement du projet.</v>
      </c>
      <c r="F21" s="158"/>
      <c r="G21" s="158"/>
      <c r="H21" s="158"/>
      <c r="I21" s="158"/>
      <c r="J21" s="158"/>
      <c r="K21" s="145"/>
      <c r="L21" s="145"/>
      <c r="M21" s="145"/>
      <c r="N21" s="159"/>
      <c r="O21" s="1"/>
      <c r="P21" s="1"/>
      <c r="Q21" s="1"/>
      <c r="X21">
        <f>IF(V21=0,0,1)</f>
        <v>0</v>
      </c>
    </row>
    <row r="22" spans="1:24" ht="15" customHeight="1" x14ac:dyDescent="0.25">
      <c r="A22" s="5"/>
      <c r="B22" s="6">
        <v>1</v>
      </c>
      <c r="C22" s="48"/>
      <c r="D22" s="52" t="s">
        <v>4</v>
      </c>
      <c r="E22" s="52" t="s">
        <v>4</v>
      </c>
      <c r="F22" s="52" t="s">
        <v>4</v>
      </c>
      <c r="G22" s="52" t="s">
        <v>32</v>
      </c>
      <c r="H22" s="52" t="s">
        <v>32</v>
      </c>
      <c r="I22" s="52" t="s">
        <v>32</v>
      </c>
      <c r="J22" s="52" t="s">
        <v>4</v>
      </c>
      <c r="K22" s="52" t="s">
        <v>4</v>
      </c>
      <c r="L22" s="52" t="s">
        <v>4</v>
      </c>
      <c r="M22" s="52" t="s">
        <v>4</v>
      </c>
      <c r="N22" s="52" t="s">
        <v>4</v>
      </c>
      <c r="O22" s="1">
        <f ca="1">COUNTIF(OFFSET($C22,0,0,1,n),O$18)</f>
        <v>4</v>
      </c>
      <c r="P22" s="1">
        <f ca="1">COUNTIF(OFFSET($C22,0,0,1,n),P$18)</f>
        <v>3</v>
      </c>
      <c r="Q22" s="1">
        <f ca="1">COUNTIF(OFFSET($C22,0,0,1,n),Q$18)</f>
        <v>0</v>
      </c>
    </row>
    <row r="23" spans="1:24" hidden="1" x14ac:dyDescent="0.25">
      <c r="A23" s="5"/>
      <c r="B23" s="6"/>
      <c r="C23" s="8">
        <f ca="1">IF(O22&lt;&gt;0,1,IF(AND(P22=0),2,IF(AND(Q22=0),0,1)))</f>
        <v>1</v>
      </c>
      <c r="D23" s="8">
        <f t="shared" ref="D23:N23" si="3">IF(D22="p",2,IF(D22="e",1,IF(D22="m",0)))</f>
        <v>1</v>
      </c>
      <c r="E23" s="8">
        <f t="shared" si="3"/>
        <v>1</v>
      </c>
      <c r="F23" s="8">
        <f t="shared" si="3"/>
        <v>1</v>
      </c>
      <c r="G23" s="8">
        <f t="shared" si="3"/>
        <v>2</v>
      </c>
      <c r="H23" s="8">
        <f t="shared" si="3"/>
        <v>2</v>
      </c>
      <c r="I23" s="8">
        <f t="shared" si="3"/>
        <v>2</v>
      </c>
      <c r="J23" s="116">
        <f t="shared" si="3"/>
        <v>1</v>
      </c>
      <c r="K23" s="120">
        <f t="shared" si="3"/>
        <v>1</v>
      </c>
      <c r="L23" s="120">
        <f t="shared" si="3"/>
        <v>1</v>
      </c>
      <c r="M23" s="120">
        <f t="shared" si="3"/>
        <v>1</v>
      </c>
      <c r="N23" s="117">
        <f t="shared" si="3"/>
        <v>1</v>
      </c>
      <c r="R23">
        <f ca="1">SUM(OFFSET($C23,0,0,1,n))</f>
        <v>11</v>
      </c>
    </row>
    <row r="24" spans="1:24" hidden="1" x14ac:dyDescent="0.25">
      <c r="A24" s="5"/>
      <c r="B24" s="6"/>
      <c r="C24" s="9">
        <f t="shared" ref="C24:N24" ca="1" si="4">+C23*n/$R23*$B22</f>
        <v>0.72727272727272729</v>
      </c>
      <c r="D24" s="9">
        <f t="shared" ca="1" si="4"/>
        <v>0.72727272727272729</v>
      </c>
      <c r="E24" s="9">
        <f t="shared" ca="1" si="4"/>
        <v>0.72727272727272729</v>
      </c>
      <c r="F24" s="9">
        <f t="shared" ca="1" si="4"/>
        <v>0.72727272727272729</v>
      </c>
      <c r="G24" s="9">
        <f t="shared" ca="1" si="4"/>
        <v>1.4545454545454546</v>
      </c>
      <c r="H24" s="9">
        <f t="shared" ca="1" si="4"/>
        <v>1.4545454545454546</v>
      </c>
      <c r="I24" s="9">
        <f t="shared" ca="1" si="4"/>
        <v>1.4545454545454546</v>
      </c>
      <c r="J24" s="118">
        <f t="shared" ca="1" si="4"/>
        <v>0.72727272727272729</v>
      </c>
      <c r="K24" s="121">
        <f t="shared" ca="1" si="4"/>
        <v>0.72727272727272729</v>
      </c>
      <c r="L24" s="121">
        <f t="shared" ca="1" si="4"/>
        <v>0.72727272727272729</v>
      </c>
      <c r="M24" s="121">
        <f t="shared" ca="1" si="4"/>
        <v>0.72727272727272729</v>
      </c>
      <c r="N24" s="119">
        <f t="shared" ca="1" si="4"/>
        <v>0.72727272727272729</v>
      </c>
      <c r="S24" s="2">
        <f ca="1">SUM(OFFSET(C24,0,0,1,n))-n*B22</f>
        <v>0</v>
      </c>
    </row>
    <row r="25" spans="1:24" ht="30" customHeight="1" x14ac:dyDescent="0.25">
      <c r="A25" s="70" t="str">
        <f>CONCATENATE(B25,"-")</f>
        <v>2-</v>
      </c>
      <c r="B25" s="6">
        <f>B21+1</f>
        <v>2</v>
      </c>
      <c r="C25" s="153" t="str">
        <f ca="1">OFFSET(Params!B$32,B25,0,1,1)</f>
        <v xml:space="preserve">Créativité : </v>
      </c>
      <c r="D25" s="154"/>
      <c r="E25" s="158" t="str">
        <f ca="1">OFFSET(Params!C$32,B25,0,1,1)</f>
        <v>Manifester de la créativité dans la recherche de solutions tout en favorisant un climat propice à la créativité.</v>
      </c>
      <c r="F25" s="158"/>
      <c r="G25" s="158"/>
      <c r="H25" s="158"/>
      <c r="I25" s="158"/>
      <c r="J25" s="158"/>
      <c r="K25" s="145"/>
      <c r="L25" s="145"/>
      <c r="M25" s="145"/>
      <c r="N25" s="159"/>
      <c r="S25" s="2"/>
    </row>
    <row r="26" spans="1:24" ht="15" customHeight="1" x14ac:dyDescent="0.25">
      <c r="A26" s="5"/>
      <c r="B26" s="6">
        <v>1</v>
      </c>
      <c r="C26" s="48"/>
      <c r="D26" s="52" t="s">
        <v>4</v>
      </c>
      <c r="E26" s="52" t="s">
        <v>4</v>
      </c>
      <c r="F26" s="52" t="s">
        <v>4</v>
      </c>
      <c r="G26" s="52" t="s">
        <v>4</v>
      </c>
      <c r="H26" s="52" t="s">
        <v>4</v>
      </c>
      <c r="I26" s="52" t="s">
        <v>4</v>
      </c>
      <c r="J26" s="52" t="s">
        <v>4</v>
      </c>
      <c r="K26" s="52" t="s">
        <v>4</v>
      </c>
      <c r="L26" s="52" t="s">
        <v>4</v>
      </c>
      <c r="M26" s="52" t="s">
        <v>4</v>
      </c>
      <c r="N26" s="52" t="s">
        <v>4</v>
      </c>
      <c r="O26" s="1">
        <f ca="1">COUNTIF(OFFSET($C26,0,0,1,n),O$18)</f>
        <v>7</v>
      </c>
      <c r="P26" s="1">
        <f ca="1">COUNTIF(OFFSET($C26,0,0,1,n),P$18)</f>
        <v>0</v>
      </c>
      <c r="Q26" s="1">
        <f ca="1">COUNTIF(OFFSET($C26,0,0,1,n),Q$18)</f>
        <v>0</v>
      </c>
    </row>
    <row r="27" spans="1:24" hidden="1" x14ac:dyDescent="0.25">
      <c r="A27" s="5"/>
      <c r="B27" s="6"/>
      <c r="C27" s="8">
        <f ca="1">IF(O26&lt;&gt;0,1,IF(AND(P26=0),2,IF(AND(Q26=0),0,1)))</f>
        <v>1</v>
      </c>
      <c r="D27" s="8">
        <f t="shared" ref="D27:N27" si="5">IF(D26="p",2,IF(D26="e",1,IF(D26="m",0)))</f>
        <v>1</v>
      </c>
      <c r="E27" s="8">
        <f t="shared" si="5"/>
        <v>1</v>
      </c>
      <c r="F27" s="8">
        <f t="shared" si="5"/>
        <v>1</v>
      </c>
      <c r="G27" s="8">
        <f t="shared" si="5"/>
        <v>1</v>
      </c>
      <c r="H27" s="8">
        <f t="shared" si="5"/>
        <v>1</v>
      </c>
      <c r="I27" s="8">
        <f t="shared" si="5"/>
        <v>1</v>
      </c>
      <c r="J27" s="116">
        <f t="shared" si="5"/>
        <v>1</v>
      </c>
      <c r="K27" s="120">
        <f t="shared" si="5"/>
        <v>1</v>
      </c>
      <c r="L27" s="120">
        <f t="shared" si="5"/>
        <v>1</v>
      </c>
      <c r="M27" s="120">
        <f t="shared" si="5"/>
        <v>1</v>
      </c>
      <c r="N27" s="117">
        <f t="shared" si="5"/>
        <v>1</v>
      </c>
      <c r="R27">
        <f ca="1">SUM(OFFSET($C27,0,0,1,n))</f>
        <v>8</v>
      </c>
    </row>
    <row r="28" spans="1:24" hidden="1" x14ac:dyDescent="0.25">
      <c r="A28" s="5"/>
      <c r="B28" s="6"/>
      <c r="C28" s="9">
        <f t="shared" ref="C28:N28" ca="1" si="6">+C27*n/$R27*$B26</f>
        <v>1</v>
      </c>
      <c r="D28" s="9">
        <f t="shared" ca="1" si="6"/>
        <v>1</v>
      </c>
      <c r="E28" s="9">
        <f t="shared" ca="1" si="6"/>
        <v>1</v>
      </c>
      <c r="F28" s="9">
        <f t="shared" ca="1" si="6"/>
        <v>1</v>
      </c>
      <c r="G28" s="9">
        <f t="shared" ca="1" si="6"/>
        <v>1</v>
      </c>
      <c r="H28" s="9">
        <f t="shared" ca="1" si="6"/>
        <v>1</v>
      </c>
      <c r="I28" s="9">
        <f t="shared" ca="1" si="6"/>
        <v>1</v>
      </c>
      <c r="J28" s="118">
        <f t="shared" ca="1" si="6"/>
        <v>1</v>
      </c>
      <c r="K28" s="121">
        <f t="shared" ca="1" si="6"/>
        <v>1</v>
      </c>
      <c r="L28" s="121">
        <f t="shared" ca="1" si="6"/>
        <v>1</v>
      </c>
      <c r="M28" s="121">
        <f t="shared" ca="1" si="6"/>
        <v>1</v>
      </c>
      <c r="N28" s="119">
        <f t="shared" ca="1" si="6"/>
        <v>1</v>
      </c>
      <c r="S28" s="2">
        <f ca="1">SUM(OFFSET(C28,0,0,1,n))-n*B26</f>
        <v>0</v>
      </c>
    </row>
    <row r="29" spans="1:24" ht="30" customHeight="1" x14ac:dyDescent="0.25">
      <c r="A29" s="70" t="str">
        <f>CONCATENATE(B29,"-")</f>
        <v>3-</v>
      </c>
      <c r="B29" s="6">
        <f>B25+1</f>
        <v>3</v>
      </c>
      <c r="C29" s="153" t="str">
        <f ca="1">OFFSET(Params!B$32,B29,0,1,1)</f>
        <v xml:space="preserve">Persévérance : </v>
      </c>
      <c r="D29" s="154"/>
      <c r="E29" s="158" t="str">
        <f ca="1">OFFSET(Params!C$32,B29,0,1,1)</f>
        <v>Fournir les efforts nécessaires et les renouveler en vue d'atteindre les buts fixés par l'équipe.</v>
      </c>
      <c r="F29" s="158"/>
      <c r="G29" s="158"/>
      <c r="H29" s="158"/>
      <c r="I29" s="158"/>
      <c r="J29" s="158"/>
      <c r="K29" s="145"/>
      <c r="L29" s="145"/>
      <c r="M29" s="145"/>
      <c r="N29" s="159"/>
      <c r="S29" s="2"/>
    </row>
    <row r="30" spans="1:24" ht="15" customHeight="1" x14ac:dyDescent="0.25">
      <c r="A30" s="5"/>
      <c r="B30" s="6">
        <v>1</v>
      </c>
      <c r="C30" s="48"/>
      <c r="D30" s="52" t="s">
        <v>4</v>
      </c>
      <c r="E30" s="52" t="s">
        <v>4</v>
      </c>
      <c r="F30" s="52" t="s">
        <v>4</v>
      </c>
      <c r="G30" s="52" t="s">
        <v>4</v>
      </c>
      <c r="H30" s="52" t="s">
        <v>4</v>
      </c>
      <c r="I30" s="52" t="s">
        <v>4</v>
      </c>
      <c r="J30" s="52" t="s">
        <v>4</v>
      </c>
      <c r="K30" s="52" t="s">
        <v>4</v>
      </c>
      <c r="L30" s="52" t="s">
        <v>4</v>
      </c>
      <c r="M30" s="52" t="s">
        <v>4</v>
      </c>
      <c r="N30" s="52" t="s">
        <v>4</v>
      </c>
      <c r="O30" s="1">
        <f ca="1">COUNTIF(OFFSET($C30,0,0,1,n),O$18)</f>
        <v>7</v>
      </c>
      <c r="P30" s="1">
        <f ca="1">COUNTIF(OFFSET($C30,0,0,1,n),P$18)</f>
        <v>0</v>
      </c>
      <c r="Q30" s="1">
        <f ca="1">COUNTIF(OFFSET($C30,0,0,1,n),Q$18)</f>
        <v>0</v>
      </c>
    </row>
    <row r="31" spans="1:24" hidden="1" x14ac:dyDescent="0.25">
      <c r="A31" s="5"/>
      <c r="B31" s="6"/>
      <c r="C31" s="8">
        <f ca="1">IF(O30&lt;&gt;0,1,IF(AND(P30=0),2,IF(AND(Q30=0),0,1)))</f>
        <v>1</v>
      </c>
      <c r="D31" s="8">
        <f t="shared" ref="D31:N31" si="7">IF(D30="p",2,IF(D30="e",1,IF(D30="m",0)))</f>
        <v>1</v>
      </c>
      <c r="E31" s="8">
        <f t="shared" si="7"/>
        <v>1</v>
      </c>
      <c r="F31" s="8">
        <f t="shared" si="7"/>
        <v>1</v>
      </c>
      <c r="G31" s="8">
        <f t="shared" si="7"/>
        <v>1</v>
      </c>
      <c r="H31" s="8">
        <f t="shared" si="7"/>
        <v>1</v>
      </c>
      <c r="I31" s="8">
        <f t="shared" si="7"/>
        <v>1</v>
      </c>
      <c r="J31" s="116">
        <f t="shared" si="7"/>
        <v>1</v>
      </c>
      <c r="K31" s="120">
        <f t="shared" si="7"/>
        <v>1</v>
      </c>
      <c r="L31" s="120">
        <f t="shared" si="7"/>
        <v>1</v>
      </c>
      <c r="M31" s="120">
        <f t="shared" si="7"/>
        <v>1</v>
      </c>
      <c r="N31" s="117">
        <f t="shared" si="7"/>
        <v>1</v>
      </c>
      <c r="R31">
        <f ca="1">SUM(OFFSET($C31,0,0,1,n))</f>
        <v>8</v>
      </c>
    </row>
    <row r="32" spans="1:24" hidden="1" x14ac:dyDescent="0.25">
      <c r="A32" s="5"/>
      <c r="B32" s="6"/>
      <c r="C32" s="9">
        <f t="shared" ref="C32:N32" ca="1" si="8">+C31*n/$R31*$B30</f>
        <v>1</v>
      </c>
      <c r="D32" s="9">
        <f t="shared" ca="1" si="8"/>
        <v>1</v>
      </c>
      <c r="E32" s="9">
        <f t="shared" ca="1" si="8"/>
        <v>1</v>
      </c>
      <c r="F32" s="9">
        <f t="shared" ca="1" si="8"/>
        <v>1</v>
      </c>
      <c r="G32" s="9">
        <f t="shared" ca="1" si="8"/>
        <v>1</v>
      </c>
      <c r="H32" s="9">
        <f t="shared" ca="1" si="8"/>
        <v>1</v>
      </c>
      <c r="I32" s="9">
        <f t="shared" ca="1" si="8"/>
        <v>1</v>
      </c>
      <c r="J32" s="118">
        <f t="shared" ca="1" si="8"/>
        <v>1</v>
      </c>
      <c r="K32" s="121">
        <f t="shared" ca="1" si="8"/>
        <v>1</v>
      </c>
      <c r="L32" s="121">
        <f t="shared" ca="1" si="8"/>
        <v>1</v>
      </c>
      <c r="M32" s="121">
        <f t="shared" ca="1" si="8"/>
        <v>1</v>
      </c>
      <c r="N32" s="119">
        <f t="shared" ca="1" si="8"/>
        <v>1</v>
      </c>
      <c r="S32" s="2">
        <f ca="1">SUM(OFFSET(C32,0,0,1,n))-n*B30</f>
        <v>0</v>
      </c>
    </row>
    <row r="33" spans="1:19" ht="30" customHeight="1" x14ac:dyDescent="0.25">
      <c r="A33" s="70" t="str">
        <f>CONCATENATE(B33,"-")</f>
        <v>4-</v>
      </c>
      <c r="B33" s="6">
        <f>B29+1</f>
        <v>4</v>
      </c>
      <c r="C33" s="153" t="str">
        <f ca="1">OFFSET(Params!B$32,B33,0,1,1)</f>
        <v xml:space="preserve">Efficacité : </v>
      </c>
      <c r="D33" s="154"/>
      <c r="E33" s="158" t="str">
        <f ca="1">OFFSET(Params!C$32,B33,0,1,1)</f>
        <v>Produire les meilleurs résultats possibles avec le minimum de ressources possible.</v>
      </c>
      <c r="F33" s="158"/>
      <c r="G33" s="158"/>
      <c r="H33" s="158"/>
      <c r="I33" s="158"/>
      <c r="J33" s="158"/>
      <c r="K33" s="145"/>
      <c r="L33" s="145"/>
      <c r="M33" s="145"/>
      <c r="N33" s="159"/>
      <c r="S33" s="2"/>
    </row>
    <row r="34" spans="1:19" ht="15" customHeight="1" x14ac:dyDescent="0.25">
      <c r="A34" s="5"/>
      <c r="B34" s="6">
        <v>1</v>
      </c>
      <c r="C34" s="48"/>
      <c r="D34" s="52" t="s">
        <v>4</v>
      </c>
      <c r="E34" s="52" t="s">
        <v>4</v>
      </c>
      <c r="F34" s="52" t="s">
        <v>4</v>
      </c>
      <c r="G34" s="52" t="s">
        <v>4</v>
      </c>
      <c r="H34" s="52" t="s">
        <v>4</v>
      </c>
      <c r="I34" s="52" t="s">
        <v>4</v>
      </c>
      <c r="J34" s="52" t="s">
        <v>4</v>
      </c>
      <c r="K34" s="52" t="s">
        <v>4</v>
      </c>
      <c r="L34" s="52" t="s">
        <v>4</v>
      </c>
      <c r="M34" s="52" t="s">
        <v>4</v>
      </c>
      <c r="N34" s="52" t="s">
        <v>4</v>
      </c>
      <c r="O34" s="1">
        <f ca="1">COUNTIF(OFFSET($C34,0,0,1,n),O$18)</f>
        <v>7</v>
      </c>
      <c r="P34" s="1">
        <f ca="1">COUNTIF(OFFSET($C34,0,0,1,n),P$18)</f>
        <v>0</v>
      </c>
      <c r="Q34" s="1">
        <f ca="1">COUNTIF(OFFSET($C34,0,0,1,n),Q$18)</f>
        <v>0</v>
      </c>
    </row>
    <row r="35" spans="1:19" hidden="1" x14ac:dyDescent="0.25">
      <c r="A35" s="5"/>
      <c r="B35" s="6"/>
      <c r="C35" s="8">
        <f ca="1">IF(O34&lt;&gt;0,1,IF(AND(P34=0),2,IF(AND(Q34=0),0,1)))</f>
        <v>1</v>
      </c>
      <c r="D35" s="8">
        <f t="shared" ref="D35:N35" si="9">IF(D34="p",2,IF(D34="e",1,IF(D34="m",0)))</f>
        <v>1</v>
      </c>
      <c r="E35" s="8">
        <f t="shared" si="9"/>
        <v>1</v>
      </c>
      <c r="F35" s="8">
        <f t="shared" si="9"/>
        <v>1</v>
      </c>
      <c r="G35" s="8">
        <f t="shared" si="9"/>
        <v>1</v>
      </c>
      <c r="H35" s="8">
        <f t="shared" si="9"/>
        <v>1</v>
      </c>
      <c r="I35" s="8">
        <f t="shared" si="9"/>
        <v>1</v>
      </c>
      <c r="J35" s="116">
        <f t="shared" si="9"/>
        <v>1</v>
      </c>
      <c r="K35" s="120">
        <f t="shared" si="9"/>
        <v>1</v>
      </c>
      <c r="L35" s="120">
        <f t="shared" si="9"/>
        <v>1</v>
      </c>
      <c r="M35" s="120">
        <f t="shared" si="9"/>
        <v>1</v>
      </c>
      <c r="N35" s="117">
        <f t="shared" si="9"/>
        <v>1</v>
      </c>
      <c r="R35">
        <f ca="1">SUM(OFFSET($C35,0,0,1,n))</f>
        <v>8</v>
      </c>
    </row>
    <row r="36" spans="1:19" hidden="1" x14ac:dyDescent="0.25">
      <c r="A36" s="5"/>
      <c r="B36" s="6"/>
      <c r="C36" s="9">
        <f t="shared" ref="C36:N36" ca="1" si="10">+C35*n/$R35*$B34</f>
        <v>1</v>
      </c>
      <c r="D36" s="9">
        <f t="shared" ca="1" si="10"/>
        <v>1</v>
      </c>
      <c r="E36" s="9">
        <f t="shared" ca="1" si="10"/>
        <v>1</v>
      </c>
      <c r="F36" s="9">
        <f t="shared" ca="1" si="10"/>
        <v>1</v>
      </c>
      <c r="G36" s="9">
        <f t="shared" ca="1" si="10"/>
        <v>1</v>
      </c>
      <c r="H36" s="9">
        <f t="shared" ca="1" si="10"/>
        <v>1</v>
      </c>
      <c r="I36" s="9">
        <f t="shared" ca="1" si="10"/>
        <v>1</v>
      </c>
      <c r="J36" s="118">
        <f t="shared" ca="1" si="10"/>
        <v>1</v>
      </c>
      <c r="K36" s="121">
        <f t="shared" ca="1" si="10"/>
        <v>1</v>
      </c>
      <c r="L36" s="121">
        <f t="shared" ca="1" si="10"/>
        <v>1</v>
      </c>
      <c r="M36" s="121">
        <f t="shared" ca="1" si="10"/>
        <v>1</v>
      </c>
      <c r="N36" s="119">
        <f t="shared" ca="1" si="10"/>
        <v>1</v>
      </c>
      <c r="S36" s="2">
        <f ca="1">SUM(OFFSET(C36,0,0,1,n))-n*B34</f>
        <v>0</v>
      </c>
    </row>
    <row r="37" spans="1:19" ht="30" customHeight="1" x14ac:dyDescent="0.25">
      <c r="A37" s="70" t="str">
        <f>CONCATENATE(B37,"-")</f>
        <v>5-</v>
      </c>
      <c r="B37" s="6">
        <f>B33+1</f>
        <v>5</v>
      </c>
      <c r="C37" s="153" t="str">
        <f ca="1">OFFSET(Params!B$32,B37,0,1,1)</f>
        <v xml:space="preserve">Ponctualité : </v>
      </c>
      <c r="D37" s="154"/>
      <c r="E37" s="158" t="str">
        <f ca="1">OFFSET(Params!C$32,B37,0,1,1)</f>
        <v>Arriver à temps pour les réunions et les rendez-vous planifiés.</v>
      </c>
      <c r="F37" s="158"/>
      <c r="G37" s="158"/>
      <c r="H37" s="158"/>
      <c r="I37" s="158"/>
      <c r="J37" s="158"/>
      <c r="K37" s="145"/>
      <c r="L37" s="145"/>
      <c r="M37" s="145"/>
      <c r="N37" s="159"/>
      <c r="S37" s="2"/>
    </row>
    <row r="38" spans="1:19" ht="15" customHeight="1" x14ac:dyDescent="0.25">
      <c r="A38" s="5"/>
      <c r="B38" s="6">
        <v>1</v>
      </c>
      <c r="C38" s="48"/>
      <c r="D38" s="52" t="s">
        <v>4</v>
      </c>
      <c r="E38" s="52" t="s">
        <v>4</v>
      </c>
      <c r="F38" s="52" t="s">
        <v>4</v>
      </c>
      <c r="G38" s="52" t="s">
        <v>4</v>
      </c>
      <c r="H38" s="52" t="s">
        <v>4</v>
      </c>
      <c r="I38" s="52" t="s">
        <v>4</v>
      </c>
      <c r="J38" s="52" t="s">
        <v>4</v>
      </c>
      <c r="K38" s="52" t="s">
        <v>4</v>
      </c>
      <c r="L38" s="52" t="s">
        <v>4</v>
      </c>
      <c r="M38" s="52" t="s">
        <v>4</v>
      </c>
      <c r="N38" s="115" t="s">
        <v>4</v>
      </c>
      <c r="O38" s="1">
        <f ca="1">COUNTIF(OFFSET($C38,0,0,1,n),O$18)</f>
        <v>7</v>
      </c>
      <c r="P38" s="1">
        <f ca="1">COUNTIF(OFFSET($C38,0,0,1,n),P$18)</f>
        <v>0</v>
      </c>
      <c r="Q38" s="1">
        <f ca="1">COUNTIF(OFFSET($C38,0,0,1,n),Q$18)</f>
        <v>0</v>
      </c>
    </row>
    <row r="39" spans="1:19" hidden="1" x14ac:dyDescent="0.25">
      <c r="A39" s="5"/>
      <c r="B39" s="6"/>
      <c r="C39" s="8">
        <f ca="1">IF(O38&lt;&gt;0,1,IF(AND(P38=0),2,IF(AND(Q38=0),0,1)))</f>
        <v>1</v>
      </c>
      <c r="D39" s="8">
        <f t="shared" ref="D39:N39" si="11">IF(D38="p",2,IF(D38="e",1,IF(D38="m",0)))</f>
        <v>1</v>
      </c>
      <c r="E39" s="8">
        <f t="shared" si="11"/>
        <v>1</v>
      </c>
      <c r="F39" s="8">
        <f t="shared" si="11"/>
        <v>1</v>
      </c>
      <c r="G39" s="8">
        <f t="shared" si="11"/>
        <v>1</v>
      </c>
      <c r="H39" s="8">
        <f t="shared" si="11"/>
        <v>1</v>
      </c>
      <c r="I39" s="8">
        <f t="shared" si="11"/>
        <v>1</v>
      </c>
      <c r="J39" s="116">
        <f t="shared" si="11"/>
        <v>1</v>
      </c>
      <c r="K39" s="120">
        <f t="shared" si="11"/>
        <v>1</v>
      </c>
      <c r="L39" s="120">
        <f t="shared" si="11"/>
        <v>1</v>
      </c>
      <c r="M39" s="120">
        <f t="shared" si="11"/>
        <v>1</v>
      </c>
      <c r="N39" s="117">
        <f t="shared" si="11"/>
        <v>1</v>
      </c>
      <c r="R39">
        <f ca="1">SUM(OFFSET($C39,0,0,1,n))</f>
        <v>8</v>
      </c>
    </row>
    <row r="40" spans="1:19" hidden="1" x14ac:dyDescent="0.25">
      <c r="A40" s="5"/>
      <c r="B40" s="6"/>
      <c r="C40" s="9">
        <f t="shared" ref="C40:N40" ca="1" si="12">+C39*n/$R39*$B38</f>
        <v>1</v>
      </c>
      <c r="D40" s="9">
        <f t="shared" ca="1" si="12"/>
        <v>1</v>
      </c>
      <c r="E40" s="9">
        <f t="shared" ca="1" si="12"/>
        <v>1</v>
      </c>
      <c r="F40" s="9">
        <f t="shared" ca="1" si="12"/>
        <v>1</v>
      </c>
      <c r="G40" s="9">
        <f t="shared" ca="1" si="12"/>
        <v>1</v>
      </c>
      <c r="H40" s="9">
        <f t="shared" ca="1" si="12"/>
        <v>1</v>
      </c>
      <c r="I40" s="9">
        <f t="shared" ca="1" si="12"/>
        <v>1</v>
      </c>
      <c r="J40" s="118">
        <f t="shared" ca="1" si="12"/>
        <v>1</v>
      </c>
      <c r="K40" s="121">
        <f t="shared" ca="1" si="12"/>
        <v>1</v>
      </c>
      <c r="L40" s="121">
        <f t="shared" ca="1" si="12"/>
        <v>1</v>
      </c>
      <c r="M40" s="121">
        <f t="shared" ca="1" si="12"/>
        <v>1</v>
      </c>
      <c r="N40" s="119">
        <f t="shared" ca="1" si="12"/>
        <v>1</v>
      </c>
      <c r="S40" s="2">
        <f ca="1">SUM(OFFSET(C40,0,0,1,n))-n*B38</f>
        <v>0</v>
      </c>
    </row>
    <row r="41" spans="1:19" ht="30" customHeight="1" x14ac:dyDescent="0.25">
      <c r="A41" s="70" t="str">
        <f>CONCATENATE(B41,"-")</f>
        <v>6-</v>
      </c>
      <c r="B41" s="6">
        <f>B37+1</f>
        <v>6</v>
      </c>
      <c r="C41" s="153" t="str">
        <f ca="1">OFFSET(Params!B$32,B41,0,1,1)</f>
        <v xml:space="preserve">Communication : </v>
      </c>
      <c r="D41" s="154"/>
      <c r="E41" s="158" t="str">
        <f ca="1">OFFSET(Params!C$32,B41,0,1,1)</f>
        <v>S'exprimer clairement, tant à l'oral qu'à l'écrit, dans le but d'améliorer l'efficacité du travail en équipe.</v>
      </c>
      <c r="F41" s="158"/>
      <c r="G41" s="158"/>
      <c r="H41" s="158"/>
      <c r="I41" s="158"/>
      <c r="J41" s="158"/>
      <c r="K41" s="145"/>
      <c r="L41" s="145"/>
      <c r="M41" s="145"/>
      <c r="N41" s="159"/>
      <c r="S41" s="2"/>
    </row>
    <row r="42" spans="1:19" ht="15" customHeight="1" x14ac:dyDescent="0.25">
      <c r="A42" s="5"/>
      <c r="B42" s="6">
        <v>1</v>
      </c>
      <c r="C42" s="48"/>
      <c r="D42" s="52" t="s">
        <v>4</v>
      </c>
      <c r="E42" s="52" t="s">
        <v>4</v>
      </c>
      <c r="F42" s="52" t="s">
        <v>4</v>
      </c>
      <c r="G42" s="52" t="s">
        <v>4</v>
      </c>
      <c r="H42" s="52" t="s">
        <v>4</v>
      </c>
      <c r="I42" s="52" t="s">
        <v>4</v>
      </c>
      <c r="J42" s="52" t="s">
        <v>4</v>
      </c>
      <c r="K42" s="52" t="s">
        <v>4</v>
      </c>
      <c r="L42" s="52" t="s">
        <v>4</v>
      </c>
      <c r="M42" s="52" t="s">
        <v>4</v>
      </c>
      <c r="N42" s="52" t="s">
        <v>4</v>
      </c>
      <c r="O42" s="1">
        <f ca="1">COUNTIF(OFFSET($C42,0,0,1,n),O$18)</f>
        <v>7</v>
      </c>
      <c r="P42" s="1">
        <f ca="1">COUNTIF(OFFSET($C42,0,0,1,n),P$18)</f>
        <v>0</v>
      </c>
      <c r="Q42" s="1">
        <f ca="1">COUNTIF(OFFSET($C42,0,0,1,n),Q$18)</f>
        <v>0</v>
      </c>
    </row>
    <row r="43" spans="1:19" hidden="1" x14ac:dyDescent="0.25">
      <c r="A43" s="5"/>
      <c r="B43" s="6"/>
      <c r="C43" s="8">
        <f ca="1">IF(O42&lt;&gt;0,1,IF(AND(P42=0),2,IF(AND(Q42=0),0,1)))</f>
        <v>1</v>
      </c>
      <c r="D43" s="8">
        <f t="shared" ref="D43:N43" si="13">IF(D42="p",2,IF(D42="e",1,IF(D42="m",0)))</f>
        <v>1</v>
      </c>
      <c r="E43" s="8">
        <f t="shared" si="13"/>
        <v>1</v>
      </c>
      <c r="F43" s="8">
        <f t="shared" si="13"/>
        <v>1</v>
      </c>
      <c r="G43" s="8">
        <f t="shared" si="13"/>
        <v>1</v>
      </c>
      <c r="H43" s="8">
        <f t="shared" si="13"/>
        <v>1</v>
      </c>
      <c r="I43" s="8">
        <f t="shared" si="13"/>
        <v>1</v>
      </c>
      <c r="J43" s="116">
        <f t="shared" si="13"/>
        <v>1</v>
      </c>
      <c r="K43" s="120">
        <f t="shared" si="13"/>
        <v>1</v>
      </c>
      <c r="L43" s="120">
        <f t="shared" si="13"/>
        <v>1</v>
      </c>
      <c r="M43" s="120">
        <f t="shared" si="13"/>
        <v>1</v>
      </c>
      <c r="N43" s="117">
        <f t="shared" si="13"/>
        <v>1</v>
      </c>
      <c r="R43">
        <f ca="1">SUM(OFFSET($C43,0,0,1,n))</f>
        <v>8</v>
      </c>
    </row>
    <row r="44" spans="1:19" hidden="1" x14ac:dyDescent="0.25">
      <c r="A44" s="5"/>
      <c r="B44" s="6"/>
      <c r="C44" s="9">
        <f t="shared" ref="C44:N44" ca="1" si="14">+C43*n/$R43*$B42</f>
        <v>1</v>
      </c>
      <c r="D44" s="9">
        <f t="shared" ca="1" si="14"/>
        <v>1</v>
      </c>
      <c r="E44" s="9">
        <f t="shared" ca="1" si="14"/>
        <v>1</v>
      </c>
      <c r="F44" s="9">
        <f t="shared" ca="1" si="14"/>
        <v>1</v>
      </c>
      <c r="G44" s="9">
        <f t="shared" ca="1" si="14"/>
        <v>1</v>
      </c>
      <c r="H44" s="9">
        <f t="shared" ca="1" si="14"/>
        <v>1</v>
      </c>
      <c r="I44" s="9">
        <f t="shared" ca="1" si="14"/>
        <v>1</v>
      </c>
      <c r="J44" s="118">
        <f t="shared" ca="1" si="14"/>
        <v>1</v>
      </c>
      <c r="K44" s="121">
        <f t="shared" ca="1" si="14"/>
        <v>1</v>
      </c>
      <c r="L44" s="121">
        <f t="shared" ca="1" si="14"/>
        <v>1</v>
      </c>
      <c r="M44" s="121">
        <f t="shared" ca="1" si="14"/>
        <v>1</v>
      </c>
      <c r="N44" s="119">
        <f t="shared" ca="1" si="14"/>
        <v>1</v>
      </c>
      <c r="S44" s="2">
        <f ca="1">SUM(OFFSET(C44,0,0,1,n))-n*B42</f>
        <v>0</v>
      </c>
    </row>
    <row r="45" spans="1:19" ht="30" customHeight="1" x14ac:dyDescent="0.25">
      <c r="A45" s="70" t="str">
        <f>CONCATENATE(B45,"-")</f>
        <v>7-</v>
      </c>
      <c r="B45" s="6">
        <f>B41+1</f>
        <v>7</v>
      </c>
      <c r="C45" s="153" t="str">
        <f ca="1">OFFSET(Params!B$32,B45,0,1,1)</f>
        <v xml:space="preserve">Fiabilité : </v>
      </c>
      <c r="D45" s="154"/>
      <c r="E45" s="158" t="str">
        <f ca="1">OFFSET(Params!C$32,B45,0,1,1)</f>
        <v>Respecter les échéances annoncées tout en effectuant un travail de qualité.</v>
      </c>
      <c r="F45" s="158"/>
      <c r="G45" s="158"/>
      <c r="H45" s="158"/>
      <c r="I45" s="158"/>
      <c r="J45" s="158"/>
      <c r="K45" s="145"/>
      <c r="L45" s="145"/>
      <c r="M45" s="145"/>
      <c r="N45" s="159"/>
      <c r="S45" s="2"/>
    </row>
    <row r="46" spans="1:19" ht="15" customHeight="1" x14ac:dyDescent="0.25">
      <c r="A46" s="5"/>
      <c r="B46" s="6">
        <v>1</v>
      </c>
      <c r="C46" s="48"/>
      <c r="D46" s="52" t="s">
        <v>4</v>
      </c>
      <c r="E46" s="52" t="s">
        <v>4</v>
      </c>
      <c r="F46" s="52" t="s">
        <v>4</v>
      </c>
      <c r="G46" s="52" t="s">
        <v>32</v>
      </c>
      <c r="H46" s="52" t="s">
        <v>32</v>
      </c>
      <c r="I46" s="52" t="s">
        <v>32</v>
      </c>
      <c r="J46" s="52" t="s">
        <v>4</v>
      </c>
      <c r="K46" s="52" t="s">
        <v>4</v>
      </c>
      <c r="L46" s="52" t="s">
        <v>4</v>
      </c>
      <c r="M46" s="52" t="s">
        <v>4</v>
      </c>
      <c r="N46" s="52" t="s">
        <v>4</v>
      </c>
      <c r="O46" s="1">
        <f ca="1">COUNTIF(OFFSET($C46,0,0,1,n),O$18)</f>
        <v>4</v>
      </c>
      <c r="P46" s="1">
        <f ca="1">COUNTIF(OFFSET($C46,0,0,1,n),P$18)</f>
        <v>3</v>
      </c>
      <c r="Q46" s="1">
        <f ca="1">COUNTIF(OFFSET($C46,0,0,1,n),Q$18)</f>
        <v>0</v>
      </c>
    </row>
    <row r="47" spans="1:19" hidden="1" x14ac:dyDescent="0.25">
      <c r="A47" s="5"/>
      <c r="B47" s="6"/>
      <c r="C47" s="8">
        <f ca="1">IF(O46&lt;&gt;0,1,IF(AND(P46=0),2,IF(AND(Q46=0),0,1)))</f>
        <v>1</v>
      </c>
      <c r="D47" s="8">
        <f t="shared" ref="D47:N47" si="15">IF(D46="p",2,IF(D46="e",1,IF(D46="m",0)))</f>
        <v>1</v>
      </c>
      <c r="E47" s="8">
        <f t="shared" si="15"/>
        <v>1</v>
      </c>
      <c r="F47" s="8">
        <f t="shared" si="15"/>
        <v>1</v>
      </c>
      <c r="G47" s="8">
        <f t="shared" si="15"/>
        <v>2</v>
      </c>
      <c r="H47" s="8">
        <f t="shared" si="15"/>
        <v>2</v>
      </c>
      <c r="I47" s="8">
        <f t="shared" si="15"/>
        <v>2</v>
      </c>
      <c r="J47" s="116">
        <f t="shared" si="15"/>
        <v>1</v>
      </c>
      <c r="K47" s="120">
        <f t="shared" si="15"/>
        <v>1</v>
      </c>
      <c r="L47" s="120">
        <f t="shared" si="15"/>
        <v>1</v>
      </c>
      <c r="M47" s="120">
        <f t="shared" si="15"/>
        <v>1</v>
      </c>
      <c r="N47" s="117">
        <f t="shared" si="15"/>
        <v>1</v>
      </c>
      <c r="R47">
        <f ca="1">SUM(OFFSET($C47,0,0,1,n))</f>
        <v>11</v>
      </c>
    </row>
    <row r="48" spans="1:19" hidden="1" x14ac:dyDescent="0.25">
      <c r="A48" s="5"/>
      <c r="B48" s="6"/>
      <c r="C48" s="9">
        <f t="shared" ref="C48:N48" ca="1" si="16">+C47*n/$R47*$B46</f>
        <v>0.72727272727272729</v>
      </c>
      <c r="D48" s="9">
        <f t="shared" ca="1" si="16"/>
        <v>0.72727272727272729</v>
      </c>
      <c r="E48" s="9">
        <f t="shared" ca="1" si="16"/>
        <v>0.72727272727272729</v>
      </c>
      <c r="F48" s="9">
        <f t="shared" ca="1" si="16"/>
        <v>0.72727272727272729</v>
      </c>
      <c r="G48" s="9">
        <f t="shared" ca="1" si="16"/>
        <v>1.4545454545454546</v>
      </c>
      <c r="H48" s="9">
        <f t="shared" ca="1" si="16"/>
        <v>1.4545454545454546</v>
      </c>
      <c r="I48" s="9">
        <f t="shared" ca="1" si="16"/>
        <v>1.4545454545454546</v>
      </c>
      <c r="J48" s="118">
        <f t="shared" ca="1" si="16"/>
        <v>0.72727272727272729</v>
      </c>
      <c r="K48" s="121">
        <f t="shared" ca="1" si="16"/>
        <v>0.72727272727272729</v>
      </c>
      <c r="L48" s="121">
        <f t="shared" ca="1" si="16"/>
        <v>0.72727272727272729</v>
      </c>
      <c r="M48" s="121">
        <f t="shared" ca="1" si="16"/>
        <v>0.72727272727272729</v>
      </c>
      <c r="N48" s="119">
        <f t="shared" ca="1" si="16"/>
        <v>0.72727272727272729</v>
      </c>
      <c r="S48" s="2">
        <f ca="1">SUM(OFFSET(C48,0,0,1,n))-n*B46</f>
        <v>0</v>
      </c>
    </row>
    <row r="49" spans="1:19" ht="30" customHeight="1" x14ac:dyDescent="0.25">
      <c r="A49" s="70" t="str">
        <f>CONCATENATE(B49,"-")</f>
        <v>8-</v>
      </c>
      <c r="B49" s="6">
        <f>B45+1</f>
        <v>8</v>
      </c>
      <c r="C49" s="153" t="str">
        <f ca="1">OFFSET(Params!B$32,B49,0,1,1)</f>
        <v xml:space="preserve">Gestion de l'équipe : </v>
      </c>
      <c r="D49" s="154"/>
      <c r="E49" s="158" t="str">
        <f ca="1">OFFSET(Params!C$32,B49,0,1,1)</f>
        <v>Contribuer à bien gérer l'équipe (encourager la rétroaction, régler les conflits, favoriser l'écoute, etc.)</v>
      </c>
      <c r="F49" s="158"/>
      <c r="G49" s="158"/>
      <c r="H49" s="158"/>
      <c r="I49" s="158"/>
      <c r="J49" s="158"/>
      <c r="K49" s="145"/>
      <c r="L49" s="145"/>
      <c r="M49" s="145"/>
      <c r="N49" s="159"/>
      <c r="S49" s="2"/>
    </row>
    <row r="50" spans="1:19" ht="15" customHeight="1" x14ac:dyDescent="0.25">
      <c r="A50" s="6"/>
      <c r="B50" s="6">
        <v>1</v>
      </c>
      <c r="C50" s="48"/>
      <c r="D50" s="52" t="s">
        <v>4</v>
      </c>
      <c r="E50" s="52" t="s">
        <v>4</v>
      </c>
      <c r="F50" s="52" t="s">
        <v>4</v>
      </c>
      <c r="G50" s="52" t="s">
        <v>32</v>
      </c>
      <c r="H50" s="52" t="s">
        <v>32</v>
      </c>
      <c r="I50" s="52" t="s">
        <v>4</v>
      </c>
      <c r="J50" s="52" t="s">
        <v>4</v>
      </c>
      <c r="K50" s="52" t="s">
        <v>4</v>
      </c>
      <c r="L50" s="52" t="s">
        <v>4</v>
      </c>
      <c r="M50" s="52" t="s">
        <v>4</v>
      </c>
      <c r="N50" s="52" t="s">
        <v>4</v>
      </c>
      <c r="O50" s="1">
        <f ca="1">COUNTIF(OFFSET($C50,0,0,1,n),O$18)</f>
        <v>5</v>
      </c>
      <c r="P50" s="1">
        <f ca="1">COUNTIF(OFFSET($C50,0,0,1,n),P$18)</f>
        <v>2</v>
      </c>
      <c r="Q50" s="1">
        <f ca="1">COUNTIF(OFFSET($C50,0,0,1,n),Q$18)</f>
        <v>0</v>
      </c>
    </row>
    <row r="51" spans="1:19" hidden="1" x14ac:dyDescent="0.25">
      <c r="A51" s="6"/>
      <c r="B51" s="6"/>
      <c r="C51" s="8">
        <f ca="1">IF(O50&lt;&gt;0,1,IF(AND(P50=0),2,IF(AND(Q50=0),0,1)))</f>
        <v>1</v>
      </c>
      <c r="D51" s="8">
        <f t="shared" ref="D51:N51" si="17">IF(D50="p",2,IF(D50="e",1,IF(D50="m",0)))</f>
        <v>1</v>
      </c>
      <c r="E51" s="8">
        <f t="shared" si="17"/>
        <v>1</v>
      </c>
      <c r="F51" s="8">
        <f t="shared" si="17"/>
        <v>1</v>
      </c>
      <c r="G51" s="8">
        <f t="shared" si="17"/>
        <v>2</v>
      </c>
      <c r="H51" s="8">
        <f t="shared" si="17"/>
        <v>2</v>
      </c>
      <c r="I51" s="8">
        <f t="shared" si="17"/>
        <v>1</v>
      </c>
      <c r="J51" s="8">
        <f t="shared" si="17"/>
        <v>1</v>
      </c>
      <c r="K51" s="8">
        <f t="shared" si="17"/>
        <v>1</v>
      </c>
      <c r="L51" s="8">
        <f t="shared" si="17"/>
        <v>1</v>
      </c>
      <c r="M51" s="8">
        <f t="shared" si="17"/>
        <v>1</v>
      </c>
      <c r="N51" s="8">
        <f t="shared" si="17"/>
        <v>1</v>
      </c>
      <c r="R51">
        <f ca="1">SUM(OFFSET($C51,0,0,1,n))</f>
        <v>10</v>
      </c>
    </row>
    <row r="52" spans="1:19" hidden="1" x14ac:dyDescent="0.25">
      <c r="A52" s="6"/>
      <c r="B52" s="6"/>
      <c r="C52" s="9">
        <f t="shared" ref="C52:N52" ca="1" si="18">+C51*n/$R51*$B50</f>
        <v>0.8</v>
      </c>
      <c r="D52" s="9">
        <f t="shared" ca="1" si="18"/>
        <v>0.8</v>
      </c>
      <c r="E52" s="9">
        <f t="shared" ca="1" si="18"/>
        <v>0.8</v>
      </c>
      <c r="F52" s="9">
        <f t="shared" ca="1" si="18"/>
        <v>0.8</v>
      </c>
      <c r="G52" s="9">
        <f t="shared" ca="1" si="18"/>
        <v>1.6</v>
      </c>
      <c r="H52" s="9">
        <f t="shared" ca="1" si="18"/>
        <v>1.6</v>
      </c>
      <c r="I52" s="9">
        <f t="shared" ca="1" si="18"/>
        <v>0.8</v>
      </c>
      <c r="J52" s="9">
        <f t="shared" ca="1" si="18"/>
        <v>0.8</v>
      </c>
      <c r="K52" s="9">
        <f t="shared" ca="1" si="18"/>
        <v>0.8</v>
      </c>
      <c r="L52" s="9">
        <f t="shared" ca="1" si="18"/>
        <v>0.8</v>
      </c>
      <c r="M52" s="9">
        <f t="shared" ca="1" si="18"/>
        <v>0.8</v>
      </c>
      <c r="N52" s="9">
        <f t="shared" ca="1" si="18"/>
        <v>0.8</v>
      </c>
      <c r="S52" s="2">
        <f ca="1">SUM(OFFSET(C52,0,0,1,n))-n*B50</f>
        <v>0</v>
      </c>
    </row>
    <row r="53" spans="1:19" hidden="1" x14ac:dyDescent="0.2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</row>
    <row r="54" spans="1:19" hidden="1" x14ac:dyDescent="0.25">
      <c r="A54" s="6" t="s">
        <v>5</v>
      </c>
      <c r="B54" s="6"/>
      <c r="C54" s="10">
        <f ca="1">+(C24+C28+C32+C36+C40+C44+C48+C52)/Ptot</f>
        <v>0.90681818181818186</v>
      </c>
      <c r="D54" s="10">
        <f t="shared" ref="D54:J54" ca="1" si="19">+(D24+D28+D32+D36+D40+D44+D48+D52)/Ptot</f>
        <v>0.90681818181818186</v>
      </c>
      <c r="E54" s="10">
        <f t="shared" ca="1" si="19"/>
        <v>0.90681818181818186</v>
      </c>
      <c r="F54" s="10">
        <f t="shared" ca="1" si="19"/>
        <v>0.90681818181818186</v>
      </c>
      <c r="G54" s="10">
        <f t="shared" ca="1" si="19"/>
        <v>1.1886363636363637</v>
      </c>
      <c r="H54" s="10">
        <f t="shared" ca="1" si="19"/>
        <v>1.1886363636363637</v>
      </c>
      <c r="I54" s="10">
        <f t="shared" ca="1" si="19"/>
        <v>1.0886363636363638</v>
      </c>
      <c r="J54" s="10">
        <f t="shared" ca="1" si="19"/>
        <v>0.90681818181818186</v>
      </c>
      <c r="K54" s="10">
        <f ca="1">+(K24+K28+K32+K36+K40+K44+K48+K52)/Ptot</f>
        <v>0.90681818181818186</v>
      </c>
      <c r="L54" s="10">
        <f ca="1">+(L24+L28+L32+L36+L40+L44+L48+L52)/Ptot</f>
        <v>0.90681818181818186</v>
      </c>
      <c r="M54" s="10">
        <f ca="1">+(M24+M28+M32+M36+M40+M44+M48+M52)/Ptot</f>
        <v>0.90681818181818186</v>
      </c>
      <c r="N54" s="10">
        <f ca="1">+(N24+N28+N32+N36+N40+N44+N48+N52)/Ptot</f>
        <v>0.90681818181818186</v>
      </c>
      <c r="P54" s="3"/>
    </row>
    <row r="55" spans="1:19" hidden="1" x14ac:dyDescent="0.25">
      <c r="B55" s="6"/>
      <c r="C55" s="13">
        <f t="shared" ref="C55:N55" ca="1" si="20">+m*C54+b</f>
        <v>0.99068181818181822</v>
      </c>
      <c r="D55" s="13">
        <f t="shared" ca="1" si="20"/>
        <v>0.99068181818181822</v>
      </c>
      <c r="E55" s="13">
        <f t="shared" ca="1" si="20"/>
        <v>0.99068181818181822</v>
      </c>
      <c r="F55" s="13">
        <f t="shared" ca="1" si="20"/>
        <v>0.99068181818181822</v>
      </c>
      <c r="G55" s="13">
        <f t="shared" ca="1" si="20"/>
        <v>1.0188636363636363</v>
      </c>
      <c r="H55" s="13">
        <f t="shared" ca="1" si="20"/>
        <v>1.0188636363636363</v>
      </c>
      <c r="I55" s="13">
        <f t="shared" ca="1" si="20"/>
        <v>1.0088636363636363</v>
      </c>
      <c r="J55" s="13">
        <f t="shared" ca="1" si="20"/>
        <v>0.99068181818181822</v>
      </c>
      <c r="K55" s="13">
        <f t="shared" ca="1" si="20"/>
        <v>0.99068181818181822</v>
      </c>
      <c r="L55" s="13">
        <f t="shared" ca="1" si="20"/>
        <v>0.99068181818181822</v>
      </c>
      <c r="M55" s="13">
        <f t="shared" ca="1" si="20"/>
        <v>0.99068181818181822</v>
      </c>
      <c r="N55" s="13">
        <f t="shared" ca="1" si="20"/>
        <v>0.99068181818181822</v>
      </c>
      <c r="P55" s="3"/>
    </row>
    <row r="56" spans="1:19" ht="26.4" x14ac:dyDescent="0.25">
      <c r="A56" s="11" t="s">
        <v>15</v>
      </c>
      <c r="C56" s="12">
        <f t="shared" ref="C56:H56" ca="1" si="21">IF(C55&gt;1.1,1.1,C55)</f>
        <v>0.99068181818181822</v>
      </c>
      <c r="D56" s="12">
        <f t="shared" ca="1" si="21"/>
        <v>0.99068181818181822</v>
      </c>
      <c r="E56" s="12">
        <f t="shared" ca="1" si="21"/>
        <v>0.99068181818181822</v>
      </c>
      <c r="F56" s="12">
        <f t="shared" ca="1" si="21"/>
        <v>0.99068181818181822</v>
      </c>
      <c r="G56" s="12">
        <f t="shared" ca="1" si="21"/>
        <v>1.0188636363636363</v>
      </c>
      <c r="H56" s="12">
        <f t="shared" ca="1" si="21"/>
        <v>1.0188636363636363</v>
      </c>
      <c r="I56" s="12">
        <f t="shared" ref="I56:N56" ca="1" si="22">IF(I55&gt;1.1,1.1,I55)</f>
        <v>1.0088636363636363</v>
      </c>
      <c r="J56" s="12">
        <f t="shared" ca="1" si="22"/>
        <v>0.99068181818181822</v>
      </c>
      <c r="K56" s="12">
        <f t="shared" ca="1" si="22"/>
        <v>0.99068181818181822</v>
      </c>
      <c r="L56" s="12">
        <f t="shared" ca="1" si="22"/>
        <v>0.99068181818181822</v>
      </c>
      <c r="M56" s="12">
        <f t="shared" ca="1" si="22"/>
        <v>0.99068181818181822</v>
      </c>
      <c r="N56" s="12">
        <f t="shared" ca="1" si="22"/>
        <v>0.99068181818181822</v>
      </c>
    </row>
    <row r="57" spans="1:19" hidden="1" x14ac:dyDescent="0.25">
      <c r="A57" s="11"/>
      <c r="C57" s="12">
        <f ca="1">OFFSET($B$56,0,C16,1,1)</f>
        <v>0.99068181818181822</v>
      </c>
      <c r="D57" s="12">
        <f t="shared" ref="D57:N57" ca="1" si="23">OFFSET($B$56,0,D16,1,1)</f>
        <v>0.99068181818181822</v>
      </c>
      <c r="E57" s="12">
        <f t="shared" ca="1" si="23"/>
        <v>0.99068181818181822</v>
      </c>
      <c r="F57" s="12">
        <f t="shared" ca="1" si="23"/>
        <v>0.99068181818181822</v>
      </c>
      <c r="G57" s="12">
        <f t="shared" ca="1" si="23"/>
        <v>1.0188636363636363</v>
      </c>
      <c r="H57" s="12">
        <f t="shared" ca="1" si="23"/>
        <v>1.0188636363636363</v>
      </c>
      <c r="I57" s="12">
        <f t="shared" ca="1" si="23"/>
        <v>1.0088636363636363</v>
      </c>
      <c r="J57" s="12">
        <f t="shared" ca="1" si="23"/>
        <v>0.99068181818181822</v>
      </c>
      <c r="K57" s="12">
        <f t="shared" ca="1" si="23"/>
        <v>0.99068181818181822</v>
      </c>
      <c r="L57" s="12"/>
      <c r="M57" s="12"/>
      <c r="N57" s="12">
        <f t="shared" ca="1" si="23"/>
        <v>0.99068181818181822</v>
      </c>
    </row>
    <row r="58" spans="1:19" ht="30" customHeight="1" x14ac:dyDescent="0.25">
      <c r="A58" s="157" t="s">
        <v>0</v>
      </c>
      <c r="B58" s="157"/>
      <c r="C58" s="157"/>
      <c r="D58" s="157"/>
      <c r="E58" s="157"/>
      <c r="F58" s="157"/>
      <c r="G58" s="157"/>
      <c r="H58" s="157"/>
      <c r="I58" s="157"/>
      <c r="J58" s="157"/>
      <c r="K58" s="157"/>
      <c r="L58" s="157"/>
      <c r="M58" s="157"/>
      <c r="N58" s="157"/>
      <c r="Q58" s="129"/>
    </row>
    <row r="59" spans="1:19" ht="200.1" customHeight="1" x14ac:dyDescent="0.25">
      <c r="A59" s="167"/>
      <c r="B59" s="167"/>
      <c r="C59" s="167"/>
      <c r="D59" s="167"/>
      <c r="E59" s="167"/>
      <c r="F59" s="167"/>
      <c r="G59" s="167"/>
      <c r="H59" s="167"/>
      <c r="I59" s="167"/>
      <c r="J59" s="167"/>
      <c r="K59" s="112"/>
      <c r="L59" s="112"/>
      <c r="M59" s="112"/>
      <c r="N59" s="112"/>
    </row>
    <row r="61" spans="1:19" ht="30" customHeight="1" x14ac:dyDescent="0.25">
      <c r="A61" s="157" t="s">
        <v>1</v>
      </c>
      <c r="B61" s="157"/>
      <c r="C61" s="157"/>
      <c r="D61" s="157"/>
      <c r="E61" s="157"/>
      <c r="F61" s="157"/>
      <c r="G61" s="157"/>
      <c r="H61" s="157"/>
      <c r="I61" s="157"/>
      <c r="J61" s="157"/>
      <c r="K61" s="157"/>
      <c r="L61" s="157"/>
      <c r="M61" s="157"/>
      <c r="N61" s="157"/>
    </row>
    <row r="62" spans="1:19" ht="99.75" customHeight="1" x14ac:dyDescent="0.25">
      <c r="A62" s="167"/>
      <c r="B62" s="167"/>
      <c r="C62" s="167"/>
      <c r="D62" s="167"/>
      <c r="E62" s="167"/>
      <c r="F62" s="167"/>
      <c r="G62" s="167"/>
      <c r="H62" s="167"/>
      <c r="I62" s="167"/>
      <c r="J62" s="167"/>
      <c r="K62" s="112"/>
      <c r="L62" s="112"/>
      <c r="M62" s="112"/>
      <c r="N62" s="112"/>
    </row>
  </sheetData>
  <protectedRanges>
    <protectedRange sqref="A62" name="Plage3_3"/>
    <protectedRange sqref="A59" name="Plage2_3"/>
    <protectedRange sqref="D42:N42 D46:N46 D50:N50 D38:N38 D34:N34 D30:N30 D26:N26 D22:N22" name="Réponses_3"/>
  </protectedRanges>
  <mergeCells count="32">
    <mergeCell ref="A1:J1"/>
    <mergeCell ref="A4:F4"/>
    <mergeCell ref="G4:J4"/>
    <mergeCell ref="A5:F5"/>
    <mergeCell ref="E8:G8"/>
    <mergeCell ref="H8:J8"/>
    <mergeCell ref="C10:J10"/>
    <mergeCell ref="C11:J11"/>
    <mergeCell ref="C12:J12"/>
    <mergeCell ref="C13:J13"/>
    <mergeCell ref="C14:J14"/>
    <mergeCell ref="C15:J15"/>
    <mergeCell ref="C21:D21"/>
    <mergeCell ref="E21:N21"/>
    <mergeCell ref="C25:D25"/>
    <mergeCell ref="E25:N25"/>
    <mergeCell ref="C29:D29"/>
    <mergeCell ref="E29:N29"/>
    <mergeCell ref="C33:D33"/>
    <mergeCell ref="E33:N33"/>
    <mergeCell ref="C37:D37"/>
    <mergeCell ref="E37:N37"/>
    <mergeCell ref="C41:D41"/>
    <mergeCell ref="E41:N41"/>
    <mergeCell ref="A61:N61"/>
    <mergeCell ref="A62:J62"/>
    <mergeCell ref="C45:D45"/>
    <mergeCell ref="E45:N45"/>
    <mergeCell ref="C49:D49"/>
    <mergeCell ref="E49:N49"/>
    <mergeCell ref="A58:N58"/>
    <mergeCell ref="A59:J59"/>
  </mergeCells>
  <pageMargins left="0.62" right="0.63" top="0.48" bottom="0.49" header="0.4" footer="0.41"/>
  <pageSetup orientation="portrait" r:id="rId1"/>
  <headerFooter alignWithMargins="0"/>
  <rowBreaks count="1" manualBreakCount="1">
    <brk id="56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X62"/>
  <sheetViews>
    <sheetView topLeftCell="A19" workbookViewId="0">
      <selection activeCell="T41" sqref="T41"/>
    </sheetView>
  </sheetViews>
  <sheetFormatPr baseColWidth="10" defaultColWidth="11.44140625" defaultRowHeight="13.2" x14ac:dyDescent="0.25"/>
  <cols>
    <col min="1" max="1" width="11.6640625" customWidth="1"/>
    <col min="2" max="2" width="9.6640625" hidden="1" customWidth="1"/>
    <col min="3" max="14" width="9.6640625" customWidth="1"/>
    <col min="15" max="17" width="11.44140625" hidden="1" customWidth="1"/>
    <col min="18" max="23" width="9.109375" customWidth="1"/>
    <col min="24" max="24" width="0" hidden="1" customWidth="1"/>
  </cols>
  <sheetData>
    <row r="1" spans="1:24" ht="17.399999999999999" x14ac:dyDescent="0.25">
      <c r="A1" s="160" t="str">
        <f>Params!A1</f>
        <v>GEL 500  - 2017</v>
      </c>
      <c r="B1" s="160"/>
      <c r="C1" s="160"/>
      <c r="D1" s="160"/>
      <c r="E1" s="160"/>
      <c r="F1" s="160"/>
      <c r="G1" s="160"/>
      <c r="H1" s="160"/>
      <c r="I1" s="160"/>
      <c r="J1" s="160"/>
      <c r="K1" s="14"/>
      <c r="L1" s="14"/>
      <c r="M1" s="14"/>
      <c r="N1" s="14"/>
    </row>
    <row r="2" spans="1:24" ht="17.399999999999999" x14ac:dyDescent="0.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</row>
    <row r="3" spans="1:24" ht="17.399999999999999" hidden="1" x14ac:dyDescent="0.25">
      <c r="A3" s="14"/>
      <c r="B3" s="14"/>
      <c r="C3" s="95">
        <f ca="1">C57</f>
        <v>0.96833333333333338</v>
      </c>
      <c r="D3" s="95">
        <f t="shared" ref="D3:N3" ca="1" si="0">D57</f>
        <v>0.99511904761904768</v>
      </c>
      <c r="E3" s="95">
        <f t="shared" ca="1" si="0"/>
        <v>1.0051190476190477</v>
      </c>
      <c r="F3" s="95">
        <f t="shared" ca="1" si="0"/>
        <v>0.99511904761904768</v>
      </c>
      <c r="G3" s="95">
        <f t="shared" ca="1" si="0"/>
        <v>0.99511904761904768</v>
      </c>
      <c r="H3" s="95">
        <f t="shared" ca="1" si="0"/>
        <v>0.99511904761904768</v>
      </c>
      <c r="I3" s="95">
        <f t="shared" ca="1" si="0"/>
        <v>1.0509523809523809</v>
      </c>
      <c r="J3" s="95">
        <f t="shared" ca="1" si="0"/>
        <v>0.99511904761904768</v>
      </c>
      <c r="K3" s="95">
        <f t="shared" ca="1" si="0"/>
        <v>0.99511904761904768</v>
      </c>
      <c r="L3" s="95"/>
      <c r="M3" s="95"/>
      <c r="N3" s="95">
        <f t="shared" ca="1" si="0"/>
        <v>0.99511904761904768</v>
      </c>
    </row>
    <row r="4" spans="1:24" x14ac:dyDescent="0.25">
      <c r="A4" s="166" t="s">
        <v>8</v>
      </c>
      <c r="B4" s="166"/>
      <c r="C4" s="166"/>
      <c r="D4" s="166"/>
      <c r="E4" s="166"/>
      <c r="F4" s="166"/>
      <c r="G4" s="161" t="str">
        <f>CONCATENATE(Params!B8, " - ", Params!B7)</f>
        <v>H2017.4 - P4</v>
      </c>
      <c r="H4" s="161"/>
      <c r="I4" s="161"/>
      <c r="J4" s="161"/>
      <c r="K4" s="68"/>
      <c r="L4" s="68"/>
      <c r="M4" s="68"/>
      <c r="N4" s="68"/>
      <c r="U4" s="4"/>
      <c r="V4" s="4"/>
      <c r="X4">
        <f>IF(U4=0,0,1)</f>
        <v>0</v>
      </c>
    </row>
    <row r="5" spans="1:24" x14ac:dyDescent="0.25">
      <c r="A5" s="165" t="s">
        <v>9</v>
      </c>
      <c r="B5" s="165"/>
      <c r="C5" s="165"/>
      <c r="D5" s="165"/>
      <c r="E5" s="165"/>
      <c r="F5" s="165"/>
      <c r="G5" s="46">
        <f ca="1">Params!B11</f>
        <v>8</v>
      </c>
      <c r="H5" s="6"/>
      <c r="I5" s="6"/>
      <c r="J5" s="6"/>
      <c r="K5" s="6"/>
      <c r="L5" s="6"/>
      <c r="M5" s="6"/>
      <c r="N5" s="6"/>
      <c r="X5">
        <f>IF(U5=0,0,1)</f>
        <v>0</v>
      </c>
    </row>
    <row r="6" spans="1:24" x14ac:dyDescent="0.25">
      <c r="A6" s="5"/>
      <c r="B6" s="5"/>
      <c r="C6" s="5"/>
      <c r="D6" s="5"/>
      <c r="E6" s="5"/>
      <c r="F6" s="6"/>
      <c r="G6" s="6"/>
      <c r="H6" s="6"/>
      <c r="I6" s="6"/>
      <c r="J6" s="6"/>
      <c r="K6" s="6"/>
      <c r="L6" s="6"/>
      <c r="M6" s="6"/>
      <c r="N6" s="6"/>
    </row>
    <row r="7" spans="1:24" x14ac:dyDescent="0.25">
      <c r="A7" s="5"/>
      <c r="B7" s="5"/>
      <c r="C7" s="49" t="s">
        <v>35</v>
      </c>
      <c r="D7" s="5"/>
      <c r="E7" s="5"/>
      <c r="F7" s="71">
        <f ca="1">MID(CELL("filename",A4),FIND("]",CELL("filename",A4))+1,255)*1</f>
        <v>4</v>
      </c>
      <c r="G7" s="6"/>
      <c r="H7" s="6"/>
      <c r="I7" s="6"/>
      <c r="J7" s="6"/>
      <c r="K7" s="6"/>
      <c r="L7" s="6"/>
      <c r="M7" s="6"/>
      <c r="N7" s="6"/>
    </row>
    <row r="8" spans="1:24" ht="15" customHeight="1" x14ac:dyDescent="0.25">
      <c r="A8" s="5"/>
      <c r="B8" s="6"/>
      <c r="C8" s="6" t="s">
        <v>34</v>
      </c>
      <c r="D8" s="7"/>
      <c r="E8" s="162" t="str">
        <f ca="1">VLOOKUP(F7,Params!$A$19:$C$30,2,0)</f>
        <v xml:space="preserve"> Jean-Nicolas</v>
      </c>
      <c r="F8" s="162"/>
      <c r="G8" s="162"/>
      <c r="H8" s="163" t="str">
        <f ca="1">VLOOKUP(F7,Params!$A$19:$C$30,3,0)</f>
        <v>Crête</v>
      </c>
      <c r="I8" s="164"/>
      <c r="J8" s="164"/>
      <c r="K8" s="51"/>
      <c r="L8" s="51"/>
      <c r="M8" s="51"/>
      <c r="N8" s="51"/>
      <c r="P8">
        <f ca="1">n</f>
        <v>8</v>
      </c>
      <c r="X8">
        <f>IF(U8=0,0,1)</f>
        <v>0</v>
      </c>
    </row>
    <row r="9" spans="1:24" ht="15" customHeight="1" x14ac:dyDescent="0.25">
      <c r="A9" s="5"/>
      <c r="B9" s="6"/>
      <c r="C9" s="6"/>
      <c r="D9" s="7"/>
      <c r="E9" s="11"/>
      <c r="F9" s="11"/>
      <c r="G9" s="11"/>
      <c r="H9" s="50"/>
      <c r="I9" s="51"/>
      <c r="J9" s="51"/>
      <c r="K9" s="51"/>
      <c r="L9" s="51"/>
      <c r="M9" s="51"/>
      <c r="N9" s="51"/>
    </row>
    <row r="10" spans="1:24" ht="15" customHeight="1" x14ac:dyDescent="0.25">
      <c r="A10" s="5" t="s">
        <v>10</v>
      </c>
      <c r="B10" s="6"/>
      <c r="C10" s="157" t="s">
        <v>13</v>
      </c>
      <c r="D10" s="157"/>
      <c r="E10" s="157"/>
      <c r="F10" s="157"/>
      <c r="G10" s="157"/>
      <c r="H10" s="157"/>
      <c r="I10" s="157"/>
      <c r="J10" s="157"/>
      <c r="K10" s="7"/>
      <c r="L10" s="7"/>
      <c r="M10" s="7"/>
      <c r="N10" s="7"/>
    </row>
    <row r="11" spans="1:24" ht="15" customHeight="1" x14ac:dyDescent="0.25">
      <c r="A11" s="5"/>
      <c r="B11" s="6"/>
      <c r="C11" s="155" t="s">
        <v>29</v>
      </c>
      <c r="D11" s="156"/>
      <c r="E11" s="156"/>
      <c r="F11" s="156"/>
      <c r="G11" s="156"/>
      <c r="H11" s="156"/>
      <c r="I11" s="156"/>
      <c r="J11" s="156"/>
      <c r="K11" s="69"/>
      <c r="L11" s="69"/>
      <c r="M11" s="69"/>
      <c r="N11" s="69"/>
    </row>
    <row r="12" spans="1:24" ht="15" customHeight="1" x14ac:dyDescent="0.25">
      <c r="A12" s="5"/>
      <c r="B12" s="6"/>
      <c r="C12" s="155" t="s">
        <v>30</v>
      </c>
      <c r="D12" s="156"/>
      <c r="E12" s="156"/>
      <c r="F12" s="156"/>
      <c r="G12" s="156"/>
      <c r="H12" s="156"/>
      <c r="I12" s="156"/>
      <c r="J12" s="156"/>
      <c r="K12" s="69"/>
      <c r="L12" s="69"/>
      <c r="M12" s="69"/>
      <c r="N12" s="69"/>
    </row>
    <row r="13" spans="1:24" ht="15" customHeight="1" x14ac:dyDescent="0.25">
      <c r="A13" s="5"/>
      <c r="B13" s="6"/>
      <c r="C13" s="155" t="s">
        <v>31</v>
      </c>
      <c r="D13" s="156"/>
      <c r="E13" s="156"/>
      <c r="F13" s="156"/>
      <c r="G13" s="156"/>
      <c r="H13" s="156"/>
      <c r="I13" s="156"/>
      <c r="J13" s="156"/>
      <c r="K13" s="69"/>
      <c r="L13" s="69"/>
      <c r="M13" s="69"/>
      <c r="N13" s="69"/>
    </row>
    <row r="14" spans="1:24" ht="15" customHeight="1" x14ac:dyDescent="0.25">
      <c r="A14" s="5" t="s">
        <v>11</v>
      </c>
      <c r="B14" s="6"/>
      <c r="C14" s="157" t="s">
        <v>14</v>
      </c>
      <c r="D14" s="157"/>
      <c r="E14" s="157"/>
      <c r="F14" s="157"/>
      <c r="G14" s="157"/>
      <c r="H14" s="157"/>
      <c r="I14" s="157"/>
      <c r="J14" s="157"/>
      <c r="K14" s="7"/>
      <c r="L14" s="7"/>
      <c r="M14" s="7"/>
      <c r="N14" s="7"/>
    </row>
    <row r="15" spans="1:24" ht="44.1" customHeight="1" x14ac:dyDescent="0.25">
      <c r="A15" s="5" t="s">
        <v>12</v>
      </c>
      <c r="B15" s="6"/>
      <c r="C15" s="157" t="s">
        <v>55</v>
      </c>
      <c r="D15" s="157"/>
      <c r="E15" s="157"/>
      <c r="F15" s="157"/>
      <c r="G15" s="157"/>
      <c r="H15" s="157"/>
      <c r="I15" s="157"/>
      <c r="J15" s="157"/>
      <c r="K15" s="7"/>
      <c r="L15" s="7"/>
      <c r="M15" s="7"/>
      <c r="N15" s="7"/>
    </row>
    <row r="16" spans="1:24" ht="44.1" hidden="1" customHeight="1" x14ac:dyDescent="0.25">
      <c r="A16" s="5"/>
      <c r="B16" s="6"/>
      <c r="C16" s="7">
        <f ca="1">F7</f>
        <v>4</v>
      </c>
      <c r="D16" s="7">
        <f ca="1">IF(C17&lt;$F$7,C17,D17)</f>
        <v>1</v>
      </c>
      <c r="E16" s="7">
        <f t="shared" ref="E16:N16" ca="1" si="1">IF(D17&lt;$F$7,D17,E17)</f>
        <v>2</v>
      </c>
      <c r="F16" s="7">
        <f t="shared" ca="1" si="1"/>
        <v>3</v>
      </c>
      <c r="G16" s="7">
        <f t="shared" ca="1" si="1"/>
        <v>5</v>
      </c>
      <c r="H16" s="7">
        <f t="shared" ca="1" si="1"/>
        <v>6</v>
      </c>
      <c r="I16" s="7">
        <f t="shared" ca="1" si="1"/>
        <v>7</v>
      </c>
      <c r="J16" s="7">
        <f t="shared" ca="1" si="1"/>
        <v>8</v>
      </c>
      <c r="K16" s="7">
        <f t="shared" ca="1" si="1"/>
        <v>9</v>
      </c>
      <c r="L16" s="7">
        <f t="shared" ca="1" si="1"/>
        <v>10</v>
      </c>
      <c r="M16" s="7">
        <f t="shared" ca="1" si="1"/>
        <v>11</v>
      </c>
      <c r="N16" s="7">
        <f t="shared" ca="1" si="1"/>
        <v>12</v>
      </c>
    </row>
    <row r="17" spans="1:24" ht="44.1" hidden="1" customHeight="1" x14ac:dyDescent="0.25">
      <c r="A17" s="5"/>
      <c r="B17" s="6"/>
      <c r="C17" s="7">
        <v>1</v>
      </c>
      <c r="D17" s="7">
        <f t="shared" ref="D17:N17" si="2">C17+1</f>
        <v>2</v>
      </c>
      <c r="E17" s="7">
        <f t="shared" si="2"/>
        <v>3</v>
      </c>
      <c r="F17" s="7">
        <f t="shared" si="2"/>
        <v>4</v>
      </c>
      <c r="G17" s="7">
        <f t="shared" si="2"/>
        <v>5</v>
      </c>
      <c r="H17" s="7">
        <f t="shared" si="2"/>
        <v>6</v>
      </c>
      <c r="I17" s="7">
        <f t="shared" si="2"/>
        <v>7</v>
      </c>
      <c r="J17" s="7">
        <f t="shared" si="2"/>
        <v>8</v>
      </c>
      <c r="K17" s="7">
        <f t="shared" si="2"/>
        <v>9</v>
      </c>
      <c r="L17" s="7">
        <f t="shared" si="2"/>
        <v>10</v>
      </c>
      <c r="M17" s="7">
        <f t="shared" si="2"/>
        <v>11</v>
      </c>
      <c r="N17" s="7">
        <f t="shared" si="2"/>
        <v>12</v>
      </c>
    </row>
    <row r="18" spans="1:24" x14ac:dyDescent="0.25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1" t="s">
        <v>4</v>
      </c>
      <c r="P18" s="1" t="s">
        <v>32</v>
      </c>
      <c r="Q18" s="1" t="s">
        <v>33</v>
      </c>
    </row>
    <row r="19" spans="1:24" ht="125.1" customHeight="1" x14ac:dyDescent="0.25">
      <c r="A19" s="6"/>
      <c r="B19" s="6"/>
      <c r="C19" s="47" t="str">
        <f ca="1">CONCATENATE(" ",VLOOKUP(C16,Params!$A$19:$C$30,3,0))</f>
        <v xml:space="preserve"> Crête</v>
      </c>
      <c r="D19" s="15" t="str">
        <f ca="1">CONCATENATE(" ",VLOOKUP(D16,Params!$A$19:$C$30,3,0))</f>
        <v xml:space="preserve"> Anillo</v>
      </c>
      <c r="E19" s="15" t="str">
        <f ca="1">CONCATENATE(" ",VLOOKUP(E16,Params!$A$19:$C$30,3,0))</f>
        <v xml:space="preserve"> Bardier</v>
      </c>
      <c r="F19" s="15" t="str">
        <f ca="1">CONCATENATE(" ",VLOOKUP(F16,Params!$A$19:$C$30,3,0))</f>
        <v xml:space="preserve"> Berthelot</v>
      </c>
      <c r="G19" s="15" t="str">
        <f ca="1">CONCATENATE(" ",VLOOKUP(G16,Params!$A$19:$C$30,3,0))</f>
        <v xml:space="preserve"> Girard</v>
      </c>
      <c r="H19" s="15" t="str">
        <f ca="1">CONCATENATE(" ",VLOOKUP(H16,Params!$A$19:$C$30,3,0))</f>
        <v xml:space="preserve"> Guay</v>
      </c>
      <c r="I19" s="15" t="str">
        <f ca="1">CONCATENATE(" ",VLOOKUP(I16,Params!$A$19:$C$30,3,0))</f>
        <v xml:space="preserve"> Guilmain</v>
      </c>
      <c r="J19" s="15" t="str">
        <f ca="1">CONCATENATE(" ",VLOOKUP(J16,Params!$A$19:$C$30,3,0))</f>
        <v xml:space="preserve"> Thibeault</v>
      </c>
      <c r="K19" s="15" t="str">
        <f ca="1">CONCATENATE(" ",VLOOKUP(K16,Params!$A$19:$C$30,3,0))</f>
        <v xml:space="preserve"> </v>
      </c>
      <c r="L19" s="15" t="str">
        <f ca="1">CONCATENATE(" ",VLOOKUP(L16,Params!$A$19:$C$30,3,0))</f>
        <v xml:space="preserve"> </v>
      </c>
      <c r="M19" s="15" t="str">
        <f ca="1">CONCATENATE(" ",VLOOKUP(M16,Params!$A$19:$C$30,3,0))</f>
        <v xml:space="preserve"> </v>
      </c>
      <c r="N19" s="15" t="str">
        <f ca="1">CONCATENATE(" ",VLOOKUP(N16,Params!$A$19:$C$30,3,0))</f>
        <v xml:space="preserve"> </v>
      </c>
      <c r="X19">
        <f>IF(U10=0,0,1)</f>
        <v>0</v>
      </c>
    </row>
    <row r="20" spans="1:24" ht="99.9" customHeight="1" x14ac:dyDescent="0.25">
      <c r="A20" s="6"/>
      <c r="B20" s="6" t="s">
        <v>6</v>
      </c>
      <c r="C20" s="47" t="str">
        <f ca="1">CONCATENATE(" ",VLOOKUP(C16,Params!$A$19:$C$30,2,0))</f>
        <v xml:space="preserve">  Jean-Nicolas</v>
      </c>
      <c r="D20" s="15" t="str">
        <f ca="1">CONCATENATE(" ",VLOOKUP(D16,Params!$A$19:$C$30,2,0))</f>
        <v xml:space="preserve">  Luis Felipe</v>
      </c>
      <c r="E20" s="15" t="str">
        <f ca="1">CONCATENATE(" ",VLOOKUP(E16,Params!$A$19:$C$30,2,0))</f>
        <v xml:space="preserve">  Louis-Philippe</v>
      </c>
      <c r="F20" s="15" t="str">
        <f ca="1">CONCATENATE(" ",VLOOKUP(F16,Params!$A$19:$C$30,2,0))</f>
        <v xml:space="preserve">  Frédéric</v>
      </c>
      <c r="G20" s="15" t="str">
        <f ca="1">CONCATENATE(" ",VLOOKUP(G16,Params!$A$19:$C$30,2,0))</f>
        <v xml:space="preserve">  Alexandre</v>
      </c>
      <c r="H20" s="15" t="str">
        <f ca="1">CONCATENATE(" ",VLOOKUP(H16,Params!$A$19:$C$30,2,0))</f>
        <v xml:space="preserve">  Alexandre</v>
      </c>
      <c r="I20" s="15" t="str">
        <f ca="1">CONCATENATE(" ",VLOOKUP(I16,Params!$A$19:$C$30,2,0))</f>
        <v xml:space="preserve">  Gabriel</v>
      </c>
      <c r="J20" s="15" t="str">
        <f ca="1">CONCATENATE(" ",VLOOKUP(J16,Params!$A$19:$C$30,2,0))</f>
        <v xml:space="preserve">  Alexandre</v>
      </c>
      <c r="K20" s="15" t="str">
        <f ca="1">CONCATENATE(" ",VLOOKUP(K16,Params!$A$19:$C$30,2,0))</f>
        <v xml:space="preserve"> </v>
      </c>
      <c r="L20" s="15" t="str">
        <f ca="1">CONCATENATE(" ",VLOOKUP(L16,Params!$A$19:$C$30,2,0))</f>
        <v xml:space="preserve"> </v>
      </c>
      <c r="M20" s="15" t="str">
        <f ca="1">CONCATENATE(" ",VLOOKUP(M16,Params!$A$19:$C$30,2,0))</f>
        <v xml:space="preserve"> </v>
      </c>
      <c r="N20" s="15" t="str">
        <f ca="1">CONCATENATE(" ",VLOOKUP(N16,Params!$A$19:$C$30,2,0))</f>
        <v xml:space="preserve"> </v>
      </c>
      <c r="X20">
        <f>IF(V20=0,0,1)</f>
        <v>0</v>
      </c>
    </row>
    <row r="21" spans="1:24" ht="30" customHeight="1" x14ac:dyDescent="0.25">
      <c r="A21" s="70" t="str">
        <f>CONCATENATE(B21,"-")</f>
        <v>1-</v>
      </c>
      <c r="B21" s="6">
        <v>1</v>
      </c>
      <c r="C21" s="153" t="str">
        <f ca="1">OFFSET(Params!B$32,B21,0,1,1)</f>
        <v>Initiative :</v>
      </c>
      <c r="D21" s="154"/>
      <c r="E21" s="158" t="str">
        <f ca="1">OFFSET(Params!C$32,B21,0,1,1)</f>
        <v>Proposer, entreprendre ou organiser des actions en vue de contribuer à l'avancement du projet.</v>
      </c>
      <c r="F21" s="158"/>
      <c r="G21" s="158"/>
      <c r="H21" s="158"/>
      <c r="I21" s="158"/>
      <c r="J21" s="158"/>
      <c r="K21" s="145"/>
      <c r="L21" s="145"/>
      <c r="M21" s="145"/>
      <c r="N21" s="159"/>
      <c r="O21" s="1"/>
      <c r="P21" s="1"/>
      <c r="Q21" s="1"/>
      <c r="X21">
        <f>IF(V21=0,0,1)</f>
        <v>0</v>
      </c>
    </row>
    <row r="22" spans="1:24" ht="15" customHeight="1" x14ac:dyDescent="0.25">
      <c r="A22" s="5"/>
      <c r="B22" s="6">
        <v>1</v>
      </c>
      <c r="C22" s="48"/>
      <c r="D22" s="52" t="s">
        <v>4</v>
      </c>
      <c r="E22" s="52" t="s">
        <v>4</v>
      </c>
      <c r="F22" s="52" t="s">
        <v>4</v>
      </c>
      <c r="G22" s="52" t="s">
        <v>4</v>
      </c>
      <c r="H22" s="52" t="s">
        <v>4</v>
      </c>
      <c r="I22" s="52" t="s">
        <v>32</v>
      </c>
      <c r="J22" s="52" t="s">
        <v>4</v>
      </c>
      <c r="K22" s="52" t="s">
        <v>4</v>
      </c>
      <c r="L22" s="52" t="s">
        <v>4</v>
      </c>
      <c r="M22" s="52" t="s">
        <v>4</v>
      </c>
      <c r="N22" s="52" t="s">
        <v>4</v>
      </c>
      <c r="O22" s="1">
        <f ca="1">COUNTIF(OFFSET($C22,0,0,1,n),O$18)</f>
        <v>6</v>
      </c>
      <c r="P22" s="1">
        <f ca="1">COUNTIF(OFFSET($C22,0,0,1,n),P$18)</f>
        <v>1</v>
      </c>
      <c r="Q22" s="1">
        <f ca="1">COUNTIF(OFFSET($C22,0,0,1,n),Q$18)</f>
        <v>0</v>
      </c>
    </row>
    <row r="23" spans="1:24" hidden="1" x14ac:dyDescent="0.25">
      <c r="A23" s="5"/>
      <c r="B23" s="6"/>
      <c r="C23" s="8">
        <f ca="1">IF(O22&lt;&gt;0,1,IF(AND(P22=0),2,IF(AND(Q22=0),0,1)))</f>
        <v>1</v>
      </c>
      <c r="D23" s="8">
        <f t="shared" ref="D23:N23" si="3">IF(D22="p",2,IF(D22="e",1,IF(D22="m",0)))</f>
        <v>1</v>
      </c>
      <c r="E23" s="8">
        <f t="shared" si="3"/>
        <v>1</v>
      </c>
      <c r="F23" s="8">
        <f t="shared" si="3"/>
        <v>1</v>
      </c>
      <c r="G23" s="8">
        <f t="shared" si="3"/>
        <v>1</v>
      </c>
      <c r="H23" s="8">
        <f t="shared" si="3"/>
        <v>1</v>
      </c>
      <c r="I23" s="8">
        <f t="shared" si="3"/>
        <v>2</v>
      </c>
      <c r="J23" s="116">
        <f t="shared" si="3"/>
        <v>1</v>
      </c>
      <c r="K23" s="120">
        <f t="shared" si="3"/>
        <v>1</v>
      </c>
      <c r="L23" s="120">
        <f t="shared" si="3"/>
        <v>1</v>
      </c>
      <c r="M23" s="120">
        <f t="shared" si="3"/>
        <v>1</v>
      </c>
      <c r="N23" s="117">
        <f t="shared" si="3"/>
        <v>1</v>
      </c>
      <c r="R23">
        <f ca="1">SUM(OFFSET($C23,0,0,1,n))</f>
        <v>9</v>
      </c>
    </row>
    <row r="24" spans="1:24" hidden="1" x14ac:dyDescent="0.25">
      <c r="A24" s="5"/>
      <c r="B24" s="6"/>
      <c r="C24" s="9">
        <f t="shared" ref="C24:N24" ca="1" si="4">+C23*n/$R23*$B22</f>
        <v>0.88888888888888884</v>
      </c>
      <c r="D24" s="9">
        <f t="shared" ca="1" si="4"/>
        <v>0.88888888888888884</v>
      </c>
      <c r="E24" s="9">
        <f t="shared" ca="1" si="4"/>
        <v>0.88888888888888884</v>
      </c>
      <c r="F24" s="9">
        <f t="shared" ca="1" si="4"/>
        <v>0.88888888888888884</v>
      </c>
      <c r="G24" s="9">
        <f t="shared" ca="1" si="4"/>
        <v>0.88888888888888884</v>
      </c>
      <c r="H24" s="9">
        <f t="shared" ca="1" si="4"/>
        <v>0.88888888888888884</v>
      </c>
      <c r="I24" s="9">
        <f t="shared" ca="1" si="4"/>
        <v>1.7777777777777777</v>
      </c>
      <c r="J24" s="118">
        <f t="shared" ca="1" si="4"/>
        <v>0.88888888888888884</v>
      </c>
      <c r="K24" s="121">
        <f t="shared" ca="1" si="4"/>
        <v>0.88888888888888884</v>
      </c>
      <c r="L24" s="121">
        <f t="shared" ca="1" si="4"/>
        <v>0.88888888888888884</v>
      </c>
      <c r="M24" s="121">
        <f t="shared" ca="1" si="4"/>
        <v>0.88888888888888884</v>
      </c>
      <c r="N24" s="119">
        <f t="shared" ca="1" si="4"/>
        <v>0.88888888888888884</v>
      </c>
      <c r="S24" s="2">
        <f ca="1">SUM(OFFSET(C24,0,0,1,n))-n*B22</f>
        <v>0</v>
      </c>
    </row>
    <row r="25" spans="1:24" ht="30" customHeight="1" x14ac:dyDescent="0.25">
      <c r="A25" s="70" t="str">
        <f>CONCATENATE(B25,"-")</f>
        <v>2-</v>
      </c>
      <c r="B25" s="6">
        <f>B21+1</f>
        <v>2</v>
      </c>
      <c r="C25" s="153" t="str">
        <f ca="1">OFFSET(Params!B$32,B25,0,1,1)</f>
        <v xml:space="preserve">Créativité : </v>
      </c>
      <c r="D25" s="154"/>
      <c r="E25" s="158" t="str">
        <f ca="1">OFFSET(Params!C$32,B25,0,1,1)</f>
        <v>Manifester de la créativité dans la recherche de solutions tout en favorisant un climat propice à la créativité.</v>
      </c>
      <c r="F25" s="158"/>
      <c r="G25" s="158"/>
      <c r="H25" s="158"/>
      <c r="I25" s="158"/>
      <c r="J25" s="158"/>
      <c r="K25" s="145"/>
      <c r="L25" s="145"/>
      <c r="M25" s="145"/>
      <c r="N25" s="159"/>
      <c r="S25" s="2"/>
    </row>
    <row r="26" spans="1:24" ht="15" customHeight="1" x14ac:dyDescent="0.25">
      <c r="A26" s="5"/>
      <c r="B26" s="6">
        <v>1</v>
      </c>
      <c r="C26" s="48"/>
      <c r="D26" s="52" t="s">
        <v>4</v>
      </c>
      <c r="E26" s="52" t="s">
        <v>4</v>
      </c>
      <c r="F26" s="52" t="s">
        <v>33</v>
      </c>
      <c r="G26" s="52" t="s">
        <v>4</v>
      </c>
      <c r="H26" s="52" t="s">
        <v>4</v>
      </c>
      <c r="I26" s="52" t="s">
        <v>32</v>
      </c>
      <c r="J26" s="52" t="s">
        <v>4</v>
      </c>
      <c r="K26" s="52" t="s">
        <v>4</v>
      </c>
      <c r="L26" s="52" t="s">
        <v>4</v>
      </c>
      <c r="M26" s="52" t="s">
        <v>4</v>
      </c>
      <c r="N26" s="52" t="s">
        <v>4</v>
      </c>
      <c r="O26" s="1">
        <f ca="1">COUNTIF(OFFSET($C26,0,0,1,n),O$18)</f>
        <v>5</v>
      </c>
      <c r="P26" s="1">
        <f ca="1">COUNTIF(OFFSET($C26,0,0,1,n),P$18)</f>
        <v>1</v>
      </c>
      <c r="Q26" s="1">
        <f ca="1">COUNTIF(OFFSET($C26,0,0,1,n),Q$18)</f>
        <v>1</v>
      </c>
    </row>
    <row r="27" spans="1:24" hidden="1" x14ac:dyDescent="0.25">
      <c r="A27" s="5"/>
      <c r="B27" s="6"/>
      <c r="C27" s="8">
        <f ca="1">IF(O26&lt;&gt;0,1,IF(AND(P26=0),2,IF(AND(Q26=0),0,1)))</f>
        <v>1</v>
      </c>
      <c r="D27" s="8">
        <f t="shared" ref="D27:N27" si="5">IF(D26="p",2,IF(D26="e",1,IF(D26="m",0)))</f>
        <v>1</v>
      </c>
      <c r="E27" s="8">
        <f t="shared" si="5"/>
        <v>1</v>
      </c>
      <c r="F27" s="8">
        <f t="shared" si="5"/>
        <v>0</v>
      </c>
      <c r="G27" s="8">
        <f t="shared" si="5"/>
        <v>1</v>
      </c>
      <c r="H27" s="8">
        <f t="shared" si="5"/>
        <v>1</v>
      </c>
      <c r="I27" s="8">
        <f t="shared" si="5"/>
        <v>2</v>
      </c>
      <c r="J27" s="116">
        <f t="shared" si="5"/>
        <v>1</v>
      </c>
      <c r="K27" s="120">
        <f t="shared" si="5"/>
        <v>1</v>
      </c>
      <c r="L27" s="120">
        <f t="shared" si="5"/>
        <v>1</v>
      </c>
      <c r="M27" s="120">
        <f t="shared" si="5"/>
        <v>1</v>
      </c>
      <c r="N27" s="117">
        <f t="shared" si="5"/>
        <v>1</v>
      </c>
      <c r="R27">
        <f ca="1">SUM(OFFSET($C27,0,0,1,n))</f>
        <v>8</v>
      </c>
    </row>
    <row r="28" spans="1:24" hidden="1" x14ac:dyDescent="0.25">
      <c r="A28" s="5"/>
      <c r="B28" s="6"/>
      <c r="C28" s="9">
        <f t="shared" ref="C28:N28" ca="1" si="6">+C27*n/$R27*$B26</f>
        <v>1</v>
      </c>
      <c r="D28" s="9">
        <f t="shared" ca="1" si="6"/>
        <v>1</v>
      </c>
      <c r="E28" s="9">
        <f t="shared" ca="1" si="6"/>
        <v>1</v>
      </c>
      <c r="F28" s="9">
        <f t="shared" ca="1" si="6"/>
        <v>0</v>
      </c>
      <c r="G28" s="9">
        <f t="shared" ca="1" si="6"/>
        <v>1</v>
      </c>
      <c r="H28" s="9">
        <f t="shared" ca="1" si="6"/>
        <v>1</v>
      </c>
      <c r="I28" s="9">
        <f t="shared" ca="1" si="6"/>
        <v>2</v>
      </c>
      <c r="J28" s="118">
        <f t="shared" ca="1" si="6"/>
        <v>1</v>
      </c>
      <c r="K28" s="121">
        <f t="shared" ca="1" si="6"/>
        <v>1</v>
      </c>
      <c r="L28" s="121">
        <f t="shared" ca="1" si="6"/>
        <v>1</v>
      </c>
      <c r="M28" s="121">
        <f t="shared" ca="1" si="6"/>
        <v>1</v>
      </c>
      <c r="N28" s="119">
        <f t="shared" ca="1" si="6"/>
        <v>1</v>
      </c>
      <c r="S28" s="2">
        <f ca="1">SUM(OFFSET(C28,0,0,1,n))-n*B26</f>
        <v>0</v>
      </c>
    </row>
    <row r="29" spans="1:24" ht="30" customHeight="1" x14ac:dyDescent="0.25">
      <c r="A29" s="70" t="str">
        <f>CONCATENATE(B29,"-")</f>
        <v>3-</v>
      </c>
      <c r="B29" s="6">
        <f>B25+1</f>
        <v>3</v>
      </c>
      <c r="C29" s="153" t="str">
        <f ca="1">OFFSET(Params!B$32,B29,0,1,1)</f>
        <v xml:space="preserve">Persévérance : </v>
      </c>
      <c r="D29" s="154"/>
      <c r="E29" s="158" t="str">
        <f ca="1">OFFSET(Params!C$32,B29,0,1,1)</f>
        <v>Fournir les efforts nécessaires et les renouveler en vue d'atteindre les buts fixés par l'équipe.</v>
      </c>
      <c r="F29" s="158"/>
      <c r="G29" s="158"/>
      <c r="H29" s="158"/>
      <c r="I29" s="158"/>
      <c r="J29" s="158"/>
      <c r="K29" s="145"/>
      <c r="L29" s="145"/>
      <c r="M29" s="145"/>
      <c r="N29" s="159"/>
      <c r="S29" s="2"/>
    </row>
    <row r="30" spans="1:24" ht="15" customHeight="1" x14ac:dyDescent="0.25">
      <c r="A30" s="5"/>
      <c r="B30" s="6">
        <v>1</v>
      </c>
      <c r="C30" s="48"/>
      <c r="D30" s="52" t="s">
        <v>4</v>
      </c>
      <c r="E30" s="52" t="s">
        <v>4</v>
      </c>
      <c r="F30" s="52" t="s">
        <v>4</v>
      </c>
      <c r="G30" s="52" t="s">
        <v>4</v>
      </c>
      <c r="H30" s="52" t="s">
        <v>4</v>
      </c>
      <c r="I30" s="52" t="s">
        <v>32</v>
      </c>
      <c r="J30" s="52" t="s">
        <v>4</v>
      </c>
      <c r="K30" s="52" t="s">
        <v>4</v>
      </c>
      <c r="L30" s="52" t="s">
        <v>4</v>
      </c>
      <c r="M30" s="52" t="s">
        <v>4</v>
      </c>
      <c r="N30" s="52" t="s">
        <v>4</v>
      </c>
      <c r="O30" s="1">
        <f ca="1">COUNTIF(OFFSET($C30,0,0,1,n),O$18)</f>
        <v>6</v>
      </c>
      <c r="P30" s="1">
        <f ca="1">COUNTIF(OFFSET($C30,0,0,1,n),P$18)</f>
        <v>1</v>
      </c>
      <c r="Q30" s="1">
        <f ca="1">COUNTIF(OFFSET($C30,0,0,1,n),Q$18)</f>
        <v>0</v>
      </c>
    </row>
    <row r="31" spans="1:24" hidden="1" x14ac:dyDescent="0.25">
      <c r="A31" s="5"/>
      <c r="B31" s="6"/>
      <c r="C31" s="8">
        <f ca="1">IF(O30&lt;&gt;0,1,IF(AND(P30=0),2,IF(AND(Q30=0),0,1)))</f>
        <v>1</v>
      </c>
      <c r="D31" s="8">
        <f t="shared" ref="D31:N31" si="7">IF(D30="p",2,IF(D30="e",1,IF(D30="m",0)))</f>
        <v>1</v>
      </c>
      <c r="E31" s="8">
        <f t="shared" si="7"/>
        <v>1</v>
      </c>
      <c r="F31" s="8">
        <f t="shared" si="7"/>
        <v>1</v>
      </c>
      <c r="G31" s="8">
        <f t="shared" si="7"/>
        <v>1</v>
      </c>
      <c r="H31" s="8">
        <f t="shared" si="7"/>
        <v>1</v>
      </c>
      <c r="I31" s="8">
        <f t="shared" si="7"/>
        <v>2</v>
      </c>
      <c r="J31" s="116">
        <f t="shared" si="7"/>
        <v>1</v>
      </c>
      <c r="K31" s="120">
        <f t="shared" si="7"/>
        <v>1</v>
      </c>
      <c r="L31" s="120">
        <f t="shared" si="7"/>
        <v>1</v>
      </c>
      <c r="M31" s="120">
        <f t="shared" si="7"/>
        <v>1</v>
      </c>
      <c r="N31" s="117">
        <f t="shared" si="7"/>
        <v>1</v>
      </c>
      <c r="R31">
        <f ca="1">SUM(OFFSET($C31,0,0,1,n))</f>
        <v>9</v>
      </c>
    </row>
    <row r="32" spans="1:24" hidden="1" x14ac:dyDescent="0.25">
      <c r="A32" s="5"/>
      <c r="B32" s="6"/>
      <c r="C32" s="9">
        <f t="shared" ref="C32:N32" ca="1" si="8">+C31*n/$R31*$B30</f>
        <v>0.88888888888888884</v>
      </c>
      <c r="D32" s="9">
        <f t="shared" ca="1" si="8"/>
        <v>0.88888888888888884</v>
      </c>
      <c r="E32" s="9">
        <f t="shared" ca="1" si="8"/>
        <v>0.88888888888888884</v>
      </c>
      <c r="F32" s="9">
        <f t="shared" ca="1" si="8"/>
        <v>0.88888888888888884</v>
      </c>
      <c r="G32" s="9">
        <f t="shared" ca="1" si="8"/>
        <v>0.88888888888888884</v>
      </c>
      <c r="H32" s="9">
        <f t="shared" ca="1" si="8"/>
        <v>0.88888888888888884</v>
      </c>
      <c r="I32" s="9">
        <f t="shared" ca="1" si="8"/>
        <v>1.7777777777777777</v>
      </c>
      <c r="J32" s="118">
        <f t="shared" ca="1" si="8"/>
        <v>0.88888888888888884</v>
      </c>
      <c r="K32" s="121">
        <f t="shared" ca="1" si="8"/>
        <v>0.88888888888888884</v>
      </c>
      <c r="L32" s="121">
        <f t="shared" ca="1" si="8"/>
        <v>0.88888888888888884</v>
      </c>
      <c r="M32" s="121">
        <f t="shared" ca="1" si="8"/>
        <v>0.88888888888888884</v>
      </c>
      <c r="N32" s="119">
        <f t="shared" ca="1" si="8"/>
        <v>0.88888888888888884</v>
      </c>
      <c r="S32" s="2">
        <f ca="1">SUM(OFFSET(C32,0,0,1,n))-n*B30</f>
        <v>0</v>
      </c>
    </row>
    <row r="33" spans="1:19" ht="30" customHeight="1" x14ac:dyDescent="0.25">
      <c r="A33" s="70" t="str">
        <f>CONCATENATE(B33,"-")</f>
        <v>4-</v>
      </c>
      <c r="B33" s="6">
        <f>B29+1</f>
        <v>4</v>
      </c>
      <c r="C33" s="153" t="str">
        <f ca="1">OFFSET(Params!B$32,B33,0,1,1)</f>
        <v xml:space="preserve">Efficacité : </v>
      </c>
      <c r="D33" s="154"/>
      <c r="E33" s="158" t="str">
        <f ca="1">OFFSET(Params!C$32,B33,0,1,1)</f>
        <v>Produire les meilleurs résultats possibles avec le minimum de ressources possible.</v>
      </c>
      <c r="F33" s="158"/>
      <c r="G33" s="158"/>
      <c r="H33" s="158"/>
      <c r="I33" s="158"/>
      <c r="J33" s="158"/>
      <c r="K33" s="145"/>
      <c r="L33" s="145"/>
      <c r="M33" s="145"/>
      <c r="N33" s="159"/>
      <c r="S33" s="2"/>
    </row>
    <row r="34" spans="1:19" ht="15" customHeight="1" x14ac:dyDescent="0.25">
      <c r="A34" s="5"/>
      <c r="B34" s="6">
        <v>1</v>
      </c>
      <c r="C34" s="48"/>
      <c r="D34" s="52" t="s">
        <v>4</v>
      </c>
      <c r="E34" s="52" t="s">
        <v>4</v>
      </c>
      <c r="F34" s="52" t="s">
        <v>4</v>
      </c>
      <c r="G34" s="52" t="s">
        <v>4</v>
      </c>
      <c r="H34" s="52" t="s">
        <v>4</v>
      </c>
      <c r="I34" s="52" t="s">
        <v>32</v>
      </c>
      <c r="J34" s="52" t="s">
        <v>4</v>
      </c>
      <c r="K34" s="52" t="s">
        <v>4</v>
      </c>
      <c r="L34" s="52" t="s">
        <v>4</v>
      </c>
      <c r="M34" s="52" t="s">
        <v>4</v>
      </c>
      <c r="N34" s="52" t="s">
        <v>4</v>
      </c>
      <c r="O34" s="1">
        <f ca="1">COUNTIF(OFFSET($C34,0,0,1,n),O$18)</f>
        <v>6</v>
      </c>
      <c r="P34" s="1">
        <f ca="1">COUNTIF(OFFSET($C34,0,0,1,n),P$18)</f>
        <v>1</v>
      </c>
      <c r="Q34" s="1">
        <f ca="1">COUNTIF(OFFSET($C34,0,0,1,n),Q$18)</f>
        <v>0</v>
      </c>
    </row>
    <row r="35" spans="1:19" hidden="1" x14ac:dyDescent="0.25">
      <c r="A35" s="5"/>
      <c r="B35" s="6"/>
      <c r="C35" s="8">
        <f ca="1">IF(O34&lt;&gt;0,1,IF(AND(P34=0),2,IF(AND(Q34=0),0,1)))</f>
        <v>1</v>
      </c>
      <c r="D35" s="8">
        <f t="shared" ref="D35:N35" si="9">IF(D34="p",2,IF(D34="e",1,IF(D34="m",0)))</f>
        <v>1</v>
      </c>
      <c r="E35" s="8">
        <f t="shared" si="9"/>
        <v>1</v>
      </c>
      <c r="F35" s="8">
        <f t="shared" si="9"/>
        <v>1</v>
      </c>
      <c r="G35" s="8">
        <f t="shared" si="9"/>
        <v>1</v>
      </c>
      <c r="H35" s="8">
        <f t="shared" si="9"/>
        <v>1</v>
      </c>
      <c r="I35" s="8">
        <f t="shared" si="9"/>
        <v>2</v>
      </c>
      <c r="J35" s="116">
        <f t="shared" si="9"/>
        <v>1</v>
      </c>
      <c r="K35" s="120">
        <f t="shared" si="9"/>
        <v>1</v>
      </c>
      <c r="L35" s="120">
        <f t="shared" si="9"/>
        <v>1</v>
      </c>
      <c r="M35" s="120">
        <f t="shared" si="9"/>
        <v>1</v>
      </c>
      <c r="N35" s="117">
        <f t="shared" si="9"/>
        <v>1</v>
      </c>
      <c r="R35">
        <f ca="1">SUM(OFFSET($C35,0,0,1,n))</f>
        <v>9</v>
      </c>
    </row>
    <row r="36" spans="1:19" hidden="1" x14ac:dyDescent="0.25">
      <c r="A36" s="5"/>
      <c r="B36" s="6"/>
      <c r="C36" s="9">
        <f t="shared" ref="C36:N36" ca="1" si="10">+C35*n/$R35*$B34</f>
        <v>0.88888888888888884</v>
      </c>
      <c r="D36" s="9">
        <f t="shared" ca="1" si="10"/>
        <v>0.88888888888888884</v>
      </c>
      <c r="E36" s="9">
        <f t="shared" ca="1" si="10"/>
        <v>0.88888888888888884</v>
      </c>
      <c r="F36" s="9">
        <f t="shared" ca="1" si="10"/>
        <v>0.88888888888888884</v>
      </c>
      <c r="G36" s="9">
        <f t="shared" ca="1" si="10"/>
        <v>0.88888888888888884</v>
      </c>
      <c r="H36" s="9">
        <f t="shared" ca="1" si="10"/>
        <v>0.88888888888888884</v>
      </c>
      <c r="I36" s="9">
        <f t="shared" ca="1" si="10"/>
        <v>1.7777777777777777</v>
      </c>
      <c r="J36" s="118">
        <f t="shared" ca="1" si="10"/>
        <v>0.88888888888888884</v>
      </c>
      <c r="K36" s="121">
        <f t="shared" ca="1" si="10"/>
        <v>0.88888888888888884</v>
      </c>
      <c r="L36" s="121">
        <f t="shared" ca="1" si="10"/>
        <v>0.88888888888888884</v>
      </c>
      <c r="M36" s="121">
        <f t="shared" ca="1" si="10"/>
        <v>0.88888888888888884</v>
      </c>
      <c r="N36" s="119">
        <f t="shared" ca="1" si="10"/>
        <v>0.88888888888888884</v>
      </c>
      <c r="S36" s="2">
        <f ca="1">SUM(OFFSET(C36,0,0,1,n))-n*B34</f>
        <v>0</v>
      </c>
    </row>
    <row r="37" spans="1:19" ht="30" customHeight="1" x14ac:dyDescent="0.25">
      <c r="A37" s="70" t="str">
        <f>CONCATENATE(B37,"-")</f>
        <v>5-</v>
      </c>
      <c r="B37" s="6">
        <f>B33+1</f>
        <v>5</v>
      </c>
      <c r="C37" s="153" t="str">
        <f ca="1">OFFSET(Params!B$32,B37,0,1,1)</f>
        <v xml:space="preserve">Ponctualité : </v>
      </c>
      <c r="D37" s="154"/>
      <c r="E37" s="158" t="str">
        <f ca="1">OFFSET(Params!C$32,B37,0,1,1)</f>
        <v>Arriver à temps pour les réunions et les rendez-vous planifiés.</v>
      </c>
      <c r="F37" s="158"/>
      <c r="G37" s="158"/>
      <c r="H37" s="158"/>
      <c r="I37" s="158"/>
      <c r="J37" s="158"/>
      <c r="K37" s="145"/>
      <c r="L37" s="145"/>
      <c r="M37" s="145"/>
      <c r="N37" s="159"/>
      <c r="S37" s="2"/>
    </row>
    <row r="38" spans="1:19" ht="15" customHeight="1" x14ac:dyDescent="0.25">
      <c r="A38" s="5"/>
      <c r="B38" s="6">
        <v>1</v>
      </c>
      <c r="C38" s="48"/>
      <c r="D38" s="52" t="s">
        <v>4</v>
      </c>
      <c r="E38" s="52" t="s">
        <v>4</v>
      </c>
      <c r="F38" s="52" t="s">
        <v>4</v>
      </c>
      <c r="G38" s="52" t="s">
        <v>4</v>
      </c>
      <c r="H38" s="52" t="s">
        <v>4</v>
      </c>
      <c r="I38" s="52" t="s">
        <v>4</v>
      </c>
      <c r="J38" s="52" t="s">
        <v>4</v>
      </c>
      <c r="K38" s="52" t="s">
        <v>4</v>
      </c>
      <c r="L38" s="52" t="s">
        <v>4</v>
      </c>
      <c r="M38" s="52" t="s">
        <v>4</v>
      </c>
      <c r="N38" s="115" t="s">
        <v>4</v>
      </c>
      <c r="O38" s="1">
        <f ca="1">COUNTIF(OFFSET($C38,0,0,1,n),O$18)</f>
        <v>7</v>
      </c>
      <c r="P38" s="1">
        <f ca="1">COUNTIF(OFFSET($C38,0,0,1,n),P$18)</f>
        <v>0</v>
      </c>
      <c r="Q38" s="1">
        <f ca="1">COUNTIF(OFFSET($C38,0,0,1,n),Q$18)</f>
        <v>0</v>
      </c>
    </row>
    <row r="39" spans="1:19" hidden="1" x14ac:dyDescent="0.25">
      <c r="A39" s="5"/>
      <c r="B39" s="6"/>
      <c r="C39" s="8">
        <f ca="1">IF(O38&lt;&gt;0,1,IF(AND(P38=0),2,IF(AND(Q38=0),0,1)))</f>
        <v>1</v>
      </c>
      <c r="D39" s="8">
        <f t="shared" ref="D39:N39" si="11">IF(D38="p",2,IF(D38="e",1,IF(D38="m",0)))</f>
        <v>1</v>
      </c>
      <c r="E39" s="8">
        <f t="shared" si="11"/>
        <v>1</v>
      </c>
      <c r="F39" s="8">
        <f t="shared" si="11"/>
        <v>1</v>
      </c>
      <c r="G39" s="8">
        <f t="shared" si="11"/>
        <v>1</v>
      </c>
      <c r="H39" s="8">
        <f t="shared" si="11"/>
        <v>1</v>
      </c>
      <c r="I39" s="8">
        <f t="shared" si="11"/>
        <v>1</v>
      </c>
      <c r="J39" s="116">
        <f t="shared" si="11"/>
        <v>1</v>
      </c>
      <c r="K39" s="120">
        <f t="shared" si="11"/>
        <v>1</v>
      </c>
      <c r="L39" s="120">
        <f t="shared" si="11"/>
        <v>1</v>
      </c>
      <c r="M39" s="120">
        <f t="shared" si="11"/>
        <v>1</v>
      </c>
      <c r="N39" s="117">
        <f t="shared" si="11"/>
        <v>1</v>
      </c>
      <c r="R39">
        <f ca="1">SUM(OFFSET($C39,0,0,1,n))</f>
        <v>8</v>
      </c>
    </row>
    <row r="40" spans="1:19" hidden="1" x14ac:dyDescent="0.25">
      <c r="A40" s="5"/>
      <c r="B40" s="6"/>
      <c r="C40" s="9">
        <f t="shared" ref="C40:N40" ca="1" si="12">+C39*n/$R39*$B38</f>
        <v>1</v>
      </c>
      <c r="D40" s="9">
        <f t="shared" ca="1" si="12"/>
        <v>1</v>
      </c>
      <c r="E40" s="9">
        <f t="shared" ca="1" si="12"/>
        <v>1</v>
      </c>
      <c r="F40" s="9">
        <f t="shared" ca="1" si="12"/>
        <v>1</v>
      </c>
      <c r="G40" s="9">
        <f t="shared" ca="1" si="12"/>
        <v>1</v>
      </c>
      <c r="H40" s="9">
        <f t="shared" ca="1" si="12"/>
        <v>1</v>
      </c>
      <c r="I40" s="9">
        <f t="shared" ca="1" si="12"/>
        <v>1</v>
      </c>
      <c r="J40" s="118">
        <f t="shared" ca="1" si="12"/>
        <v>1</v>
      </c>
      <c r="K40" s="121">
        <f t="shared" ca="1" si="12"/>
        <v>1</v>
      </c>
      <c r="L40" s="121">
        <f t="shared" ca="1" si="12"/>
        <v>1</v>
      </c>
      <c r="M40" s="121">
        <f t="shared" ca="1" si="12"/>
        <v>1</v>
      </c>
      <c r="N40" s="119">
        <f t="shared" ca="1" si="12"/>
        <v>1</v>
      </c>
      <c r="S40" s="2">
        <f ca="1">SUM(OFFSET(C40,0,0,1,n))-n*B38</f>
        <v>0</v>
      </c>
    </row>
    <row r="41" spans="1:19" ht="30" customHeight="1" x14ac:dyDescent="0.25">
      <c r="A41" s="70" t="str">
        <f>CONCATENATE(B41,"-")</f>
        <v>6-</v>
      </c>
      <c r="B41" s="6">
        <f>B37+1</f>
        <v>6</v>
      </c>
      <c r="C41" s="153" t="str">
        <f ca="1">OFFSET(Params!B$32,B41,0,1,1)</f>
        <v xml:space="preserve">Communication : </v>
      </c>
      <c r="D41" s="154"/>
      <c r="E41" s="158" t="str">
        <f ca="1">OFFSET(Params!C$32,B41,0,1,1)</f>
        <v>S'exprimer clairement, tant à l'oral qu'à l'écrit, dans le but d'améliorer l'efficacité du travail en équipe.</v>
      </c>
      <c r="F41" s="158"/>
      <c r="G41" s="158"/>
      <c r="H41" s="158"/>
      <c r="I41" s="158"/>
      <c r="J41" s="158"/>
      <c r="K41" s="145"/>
      <c r="L41" s="145"/>
      <c r="M41" s="145"/>
      <c r="N41" s="159"/>
      <c r="S41" s="2"/>
    </row>
    <row r="42" spans="1:19" ht="15" customHeight="1" x14ac:dyDescent="0.25">
      <c r="A42" s="5"/>
      <c r="B42" s="6">
        <v>1</v>
      </c>
      <c r="C42" s="48"/>
      <c r="D42" s="52" t="s">
        <v>4</v>
      </c>
      <c r="E42" s="52" t="s">
        <v>4</v>
      </c>
      <c r="F42" s="52" t="s">
        <v>4</v>
      </c>
      <c r="G42" s="52" t="s">
        <v>4</v>
      </c>
      <c r="H42" s="52" t="s">
        <v>4</v>
      </c>
      <c r="I42" s="52" t="s">
        <v>4</v>
      </c>
      <c r="J42" s="52" t="s">
        <v>4</v>
      </c>
      <c r="K42" s="52" t="s">
        <v>4</v>
      </c>
      <c r="L42" s="52" t="s">
        <v>4</v>
      </c>
      <c r="M42" s="52" t="s">
        <v>4</v>
      </c>
      <c r="N42" s="52" t="s">
        <v>4</v>
      </c>
      <c r="O42" s="1">
        <f ca="1">COUNTIF(OFFSET($C42,0,0,1,n),O$18)</f>
        <v>7</v>
      </c>
      <c r="P42" s="1">
        <f ca="1">COUNTIF(OFFSET($C42,0,0,1,n),P$18)</f>
        <v>0</v>
      </c>
      <c r="Q42" s="1">
        <f ca="1">COUNTIF(OFFSET($C42,0,0,1,n),Q$18)</f>
        <v>0</v>
      </c>
    </row>
    <row r="43" spans="1:19" hidden="1" x14ac:dyDescent="0.25">
      <c r="A43" s="5"/>
      <c r="B43" s="6"/>
      <c r="C43" s="8">
        <f ca="1">IF(O42&lt;&gt;0,1,IF(AND(P42=0),2,IF(AND(Q42=0),0,1)))</f>
        <v>1</v>
      </c>
      <c r="D43" s="8">
        <f t="shared" ref="D43:N43" si="13">IF(D42="p",2,IF(D42="e",1,IF(D42="m",0)))</f>
        <v>1</v>
      </c>
      <c r="E43" s="8">
        <f t="shared" si="13"/>
        <v>1</v>
      </c>
      <c r="F43" s="8">
        <f t="shared" si="13"/>
        <v>1</v>
      </c>
      <c r="G43" s="8">
        <f t="shared" si="13"/>
        <v>1</v>
      </c>
      <c r="H43" s="8">
        <f t="shared" si="13"/>
        <v>1</v>
      </c>
      <c r="I43" s="8">
        <f t="shared" si="13"/>
        <v>1</v>
      </c>
      <c r="J43" s="116">
        <f t="shared" si="13"/>
        <v>1</v>
      </c>
      <c r="K43" s="120">
        <f t="shared" si="13"/>
        <v>1</v>
      </c>
      <c r="L43" s="120">
        <f t="shared" si="13"/>
        <v>1</v>
      </c>
      <c r="M43" s="120">
        <f t="shared" si="13"/>
        <v>1</v>
      </c>
      <c r="N43" s="117">
        <f t="shared" si="13"/>
        <v>1</v>
      </c>
      <c r="R43">
        <f ca="1">SUM(OFFSET($C43,0,0,1,n))</f>
        <v>8</v>
      </c>
    </row>
    <row r="44" spans="1:19" hidden="1" x14ac:dyDescent="0.25">
      <c r="A44" s="5"/>
      <c r="B44" s="6"/>
      <c r="C44" s="9">
        <f t="shared" ref="C44:N44" ca="1" si="14">+C43*n/$R43*$B42</f>
        <v>1</v>
      </c>
      <c r="D44" s="9">
        <f t="shared" ca="1" si="14"/>
        <v>1</v>
      </c>
      <c r="E44" s="9">
        <f t="shared" ca="1" si="14"/>
        <v>1</v>
      </c>
      <c r="F44" s="9">
        <f t="shared" ca="1" si="14"/>
        <v>1</v>
      </c>
      <c r="G44" s="9">
        <f t="shared" ca="1" si="14"/>
        <v>1</v>
      </c>
      <c r="H44" s="9">
        <f t="shared" ca="1" si="14"/>
        <v>1</v>
      </c>
      <c r="I44" s="9">
        <f t="shared" ca="1" si="14"/>
        <v>1</v>
      </c>
      <c r="J44" s="118">
        <f t="shared" ca="1" si="14"/>
        <v>1</v>
      </c>
      <c r="K44" s="121">
        <f t="shared" ca="1" si="14"/>
        <v>1</v>
      </c>
      <c r="L44" s="121">
        <f t="shared" ca="1" si="14"/>
        <v>1</v>
      </c>
      <c r="M44" s="121">
        <f t="shared" ca="1" si="14"/>
        <v>1</v>
      </c>
      <c r="N44" s="119">
        <f t="shared" ca="1" si="14"/>
        <v>1</v>
      </c>
      <c r="S44" s="2">
        <f ca="1">SUM(OFFSET(C44,0,0,1,n))-n*B42</f>
        <v>0</v>
      </c>
    </row>
    <row r="45" spans="1:19" ht="30" customHeight="1" x14ac:dyDescent="0.25">
      <c r="A45" s="70" t="str">
        <f>CONCATENATE(B45,"-")</f>
        <v>7-</v>
      </c>
      <c r="B45" s="6">
        <f>B41+1</f>
        <v>7</v>
      </c>
      <c r="C45" s="153" t="str">
        <f ca="1">OFFSET(Params!B$32,B45,0,1,1)</f>
        <v xml:space="preserve">Fiabilité : </v>
      </c>
      <c r="D45" s="154"/>
      <c r="E45" s="158" t="str">
        <f ca="1">OFFSET(Params!C$32,B45,0,1,1)</f>
        <v>Respecter les échéances annoncées tout en effectuant un travail de qualité.</v>
      </c>
      <c r="F45" s="158"/>
      <c r="G45" s="158"/>
      <c r="H45" s="158"/>
      <c r="I45" s="158"/>
      <c r="J45" s="158"/>
      <c r="K45" s="145"/>
      <c r="L45" s="145"/>
      <c r="M45" s="145"/>
      <c r="N45" s="159"/>
      <c r="S45" s="2"/>
    </row>
    <row r="46" spans="1:19" ht="15" customHeight="1" x14ac:dyDescent="0.25">
      <c r="A46" s="5"/>
      <c r="B46" s="6">
        <v>1</v>
      </c>
      <c r="C46" s="48"/>
      <c r="D46" s="52" t="s">
        <v>32</v>
      </c>
      <c r="E46" s="52" t="s">
        <v>4</v>
      </c>
      <c r="F46" s="52" t="s">
        <v>4</v>
      </c>
      <c r="G46" s="52" t="s">
        <v>4</v>
      </c>
      <c r="H46" s="52" t="s">
        <v>4</v>
      </c>
      <c r="I46" s="52" t="s">
        <v>32</v>
      </c>
      <c r="J46" s="52" t="s">
        <v>4</v>
      </c>
      <c r="K46" s="52" t="s">
        <v>4</v>
      </c>
      <c r="L46" s="52" t="s">
        <v>4</v>
      </c>
      <c r="M46" s="52" t="s">
        <v>4</v>
      </c>
      <c r="N46" s="52" t="s">
        <v>4</v>
      </c>
      <c r="O46" s="1">
        <f ca="1">COUNTIF(OFFSET($C46,0,0,1,n),O$18)</f>
        <v>5</v>
      </c>
      <c r="P46" s="1">
        <f ca="1">COUNTIF(OFFSET($C46,0,0,1,n),P$18)</f>
        <v>2</v>
      </c>
      <c r="Q46" s="1">
        <f ca="1">COUNTIF(OFFSET($C46,0,0,1,n),Q$18)</f>
        <v>0</v>
      </c>
    </row>
    <row r="47" spans="1:19" hidden="1" x14ac:dyDescent="0.25">
      <c r="A47" s="5"/>
      <c r="B47" s="6"/>
      <c r="C47" s="8">
        <f ca="1">IF(O46&lt;&gt;0,1,IF(AND(P46=0),2,IF(AND(Q46=0),0,1)))</f>
        <v>1</v>
      </c>
      <c r="D47" s="8">
        <f t="shared" ref="D47:N47" si="15">IF(D46="p",2,IF(D46="e",1,IF(D46="m",0)))</f>
        <v>2</v>
      </c>
      <c r="E47" s="8">
        <f t="shared" si="15"/>
        <v>1</v>
      </c>
      <c r="F47" s="8">
        <f t="shared" si="15"/>
        <v>1</v>
      </c>
      <c r="G47" s="8">
        <f t="shared" si="15"/>
        <v>1</v>
      </c>
      <c r="H47" s="8">
        <f t="shared" si="15"/>
        <v>1</v>
      </c>
      <c r="I47" s="8">
        <f t="shared" si="15"/>
        <v>2</v>
      </c>
      <c r="J47" s="116">
        <f t="shared" si="15"/>
        <v>1</v>
      </c>
      <c r="K47" s="120">
        <f t="shared" si="15"/>
        <v>1</v>
      </c>
      <c r="L47" s="120">
        <f t="shared" si="15"/>
        <v>1</v>
      </c>
      <c r="M47" s="120">
        <f t="shared" si="15"/>
        <v>1</v>
      </c>
      <c r="N47" s="117">
        <f t="shared" si="15"/>
        <v>1</v>
      </c>
      <c r="R47">
        <f ca="1">SUM(OFFSET($C47,0,0,1,n))</f>
        <v>10</v>
      </c>
    </row>
    <row r="48" spans="1:19" hidden="1" x14ac:dyDescent="0.25">
      <c r="A48" s="5"/>
      <c r="B48" s="6"/>
      <c r="C48" s="9">
        <f t="shared" ref="C48:N48" ca="1" si="16">+C47*n/$R47*$B46</f>
        <v>0.8</v>
      </c>
      <c r="D48" s="9">
        <f t="shared" ca="1" si="16"/>
        <v>1.6</v>
      </c>
      <c r="E48" s="9">
        <f t="shared" ca="1" si="16"/>
        <v>0.8</v>
      </c>
      <c r="F48" s="9">
        <f t="shared" ca="1" si="16"/>
        <v>0.8</v>
      </c>
      <c r="G48" s="9">
        <f t="shared" ca="1" si="16"/>
        <v>0.8</v>
      </c>
      <c r="H48" s="9">
        <f t="shared" ca="1" si="16"/>
        <v>0.8</v>
      </c>
      <c r="I48" s="9">
        <f t="shared" ca="1" si="16"/>
        <v>1.6</v>
      </c>
      <c r="J48" s="118">
        <f t="shared" ca="1" si="16"/>
        <v>0.8</v>
      </c>
      <c r="K48" s="121">
        <f t="shared" ca="1" si="16"/>
        <v>0.8</v>
      </c>
      <c r="L48" s="121">
        <f t="shared" ca="1" si="16"/>
        <v>0.8</v>
      </c>
      <c r="M48" s="121">
        <f t="shared" ca="1" si="16"/>
        <v>0.8</v>
      </c>
      <c r="N48" s="119">
        <f t="shared" ca="1" si="16"/>
        <v>0.8</v>
      </c>
      <c r="S48" s="2">
        <f ca="1">SUM(OFFSET(C48,0,0,1,n))-n*B46</f>
        <v>0</v>
      </c>
    </row>
    <row r="49" spans="1:19" ht="30" customHeight="1" x14ac:dyDescent="0.25">
      <c r="A49" s="70" t="str">
        <f>CONCATENATE(B49,"-")</f>
        <v>8-</v>
      </c>
      <c r="B49" s="6">
        <f>B45+1</f>
        <v>8</v>
      </c>
      <c r="C49" s="153" t="str">
        <f ca="1">OFFSET(Params!B$32,B49,0,1,1)</f>
        <v xml:space="preserve">Gestion de l'équipe : </v>
      </c>
      <c r="D49" s="154"/>
      <c r="E49" s="158" t="str">
        <f ca="1">OFFSET(Params!C$32,B49,0,1,1)</f>
        <v>Contribuer à bien gérer l'équipe (encourager la rétroaction, régler les conflits, favoriser l'écoute, etc.)</v>
      </c>
      <c r="F49" s="158"/>
      <c r="G49" s="158"/>
      <c r="H49" s="158"/>
      <c r="I49" s="158"/>
      <c r="J49" s="158"/>
      <c r="K49" s="145"/>
      <c r="L49" s="145"/>
      <c r="M49" s="145"/>
      <c r="N49" s="159"/>
      <c r="S49" s="2"/>
    </row>
    <row r="50" spans="1:19" ht="15" customHeight="1" x14ac:dyDescent="0.25">
      <c r="A50" s="6"/>
      <c r="B50" s="6">
        <v>1</v>
      </c>
      <c r="C50" s="48"/>
      <c r="D50" s="52" t="s">
        <v>4</v>
      </c>
      <c r="E50" s="52" t="s">
        <v>4</v>
      </c>
      <c r="F50" s="52" t="s">
        <v>33</v>
      </c>
      <c r="G50" s="52" t="s">
        <v>4</v>
      </c>
      <c r="H50" s="52" t="s">
        <v>4</v>
      </c>
      <c r="I50" s="52" t="s">
        <v>4</v>
      </c>
      <c r="J50" s="52" t="s">
        <v>4</v>
      </c>
      <c r="K50" s="52" t="s">
        <v>4</v>
      </c>
      <c r="L50" s="52" t="s">
        <v>4</v>
      </c>
      <c r="M50" s="52" t="s">
        <v>4</v>
      </c>
      <c r="N50" s="52" t="s">
        <v>4</v>
      </c>
      <c r="O50" s="1">
        <f ca="1">COUNTIF(OFFSET($C50,0,0,1,n),O$18)</f>
        <v>6</v>
      </c>
      <c r="P50" s="1">
        <f ca="1">COUNTIF(OFFSET($C50,0,0,1,n),P$18)</f>
        <v>0</v>
      </c>
      <c r="Q50" s="1">
        <f ca="1">COUNTIF(OFFSET($C50,0,0,1,n),Q$18)</f>
        <v>1</v>
      </c>
    </row>
    <row r="51" spans="1:19" hidden="1" x14ac:dyDescent="0.25">
      <c r="A51" s="6"/>
      <c r="B51" s="6"/>
      <c r="C51" s="8">
        <f ca="1">IF(O50&lt;&gt;0,1,IF(AND(P50=0),2,IF(AND(Q50=0),0,1)))</f>
        <v>1</v>
      </c>
      <c r="D51" s="8">
        <f t="shared" ref="D51:N51" si="17">IF(D50="p",2,IF(D50="e",1,IF(D50="m",0)))</f>
        <v>1</v>
      </c>
      <c r="E51" s="8">
        <f t="shared" si="17"/>
        <v>1</v>
      </c>
      <c r="F51" s="8">
        <f t="shared" si="17"/>
        <v>0</v>
      </c>
      <c r="G51" s="8">
        <f t="shared" si="17"/>
        <v>1</v>
      </c>
      <c r="H51" s="8">
        <f t="shared" si="17"/>
        <v>1</v>
      </c>
      <c r="I51" s="8">
        <f t="shared" si="17"/>
        <v>1</v>
      </c>
      <c r="J51" s="8">
        <f t="shared" si="17"/>
        <v>1</v>
      </c>
      <c r="K51" s="8">
        <f t="shared" si="17"/>
        <v>1</v>
      </c>
      <c r="L51" s="8">
        <f t="shared" si="17"/>
        <v>1</v>
      </c>
      <c r="M51" s="8">
        <f t="shared" si="17"/>
        <v>1</v>
      </c>
      <c r="N51" s="8">
        <f t="shared" si="17"/>
        <v>1</v>
      </c>
      <c r="R51">
        <f ca="1">SUM(OFFSET($C51,0,0,1,n))</f>
        <v>7</v>
      </c>
    </row>
    <row r="52" spans="1:19" hidden="1" x14ac:dyDescent="0.25">
      <c r="A52" s="6"/>
      <c r="B52" s="6"/>
      <c r="C52" s="9">
        <f t="shared" ref="C52:N52" ca="1" si="18">+C51*n/$R51*$B50</f>
        <v>1.1428571428571428</v>
      </c>
      <c r="D52" s="9">
        <f t="shared" ca="1" si="18"/>
        <v>1.1428571428571428</v>
      </c>
      <c r="E52" s="9">
        <f t="shared" ca="1" si="18"/>
        <v>1.1428571428571428</v>
      </c>
      <c r="F52" s="9">
        <f t="shared" ca="1" si="18"/>
        <v>0</v>
      </c>
      <c r="G52" s="9">
        <f t="shared" ca="1" si="18"/>
        <v>1.1428571428571428</v>
      </c>
      <c r="H52" s="9">
        <f t="shared" ca="1" si="18"/>
        <v>1.1428571428571428</v>
      </c>
      <c r="I52" s="9">
        <f t="shared" ca="1" si="18"/>
        <v>1.1428571428571428</v>
      </c>
      <c r="J52" s="9">
        <f t="shared" ca="1" si="18"/>
        <v>1.1428571428571428</v>
      </c>
      <c r="K52" s="9">
        <f t="shared" ca="1" si="18"/>
        <v>1.1428571428571428</v>
      </c>
      <c r="L52" s="9">
        <f t="shared" ca="1" si="18"/>
        <v>1.1428571428571428</v>
      </c>
      <c r="M52" s="9">
        <f t="shared" ca="1" si="18"/>
        <v>1.1428571428571428</v>
      </c>
      <c r="N52" s="9">
        <f t="shared" ca="1" si="18"/>
        <v>1.1428571428571428</v>
      </c>
      <c r="S52" s="2">
        <f ca="1">SUM(OFFSET(C52,0,0,1,n))-n*B50</f>
        <v>0</v>
      </c>
    </row>
    <row r="53" spans="1:19" hidden="1" x14ac:dyDescent="0.2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</row>
    <row r="54" spans="1:19" hidden="1" x14ac:dyDescent="0.25">
      <c r="A54" s="6" t="s">
        <v>5</v>
      </c>
      <c r="B54" s="6"/>
      <c r="C54" s="10">
        <f ca="1">+(C24+C28+C32+C36+C40+C44+C48+C52)/Ptot</f>
        <v>0.95119047619047614</v>
      </c>
      <c r="D54" s="10">
        <f t="shared" ref="D54:J54" ca="1" si="19">+(D24+D28+D32+D36+D40+D44+D48+D52)/Ptot</f>
        <v>1.051190476190476</v>
      </c>
      <c r="E54" s="10">
        <f t="shared" ca="1" si="19"/>
        <v>0.95119047619047614</v>
      </c>
      <c r="F54" s="10">
        <f t="shared" ca="1" si="19"/>
        <v>0.68333333333333324</v>
      </c>
      <c r="G54" s="10">
        <f t="shared" ca="1" si="19"/>
        <v>0.95119047619047614</v>
      </c>
      <c r="H54" s="10">
        <f t="shared" ca="1" si="19"/>
        <v>0.95119047619047614</v>
      </c>
      <c r="I54" s="10">
        <f t="shared" ca="1" si="19"/>
        <v>1.5095238095238093</v>
      </c>
      <c r="J54" s="10">
        <f t="shared" ca="1" si="19"/>
        <v>0.95119047619047614</v>
      </c>
      <c r="K54" s="10">
        <f ca="1">+(K24+K28+K32+K36+K40+K44+K48+K52)/Ptot</f>
        <v>0.95119047619047614</v>
      </c>
      <c r="L54" s="10">
        <f ca="1">+(L24+L28+L32+L36+L40+L44+L48+L52)/Ptot</f>
        <v>0.95119047619047614</v>
      </c>
      <c r="M54" s="10">
        <f ca="1">+(M24+M28+M32+M36+M40+M44+M48+M52)/Ptot</f>
        <v>0.95119047619047614</v>
      </c>
      <c r="N54" s="10">
        <f ca="1">+(N24+N28+N32+N36+N40+N44+N48+N52)/Ptot</f>
        <v>0.95119047619047614</v>
      </c>
      <c r="P54" s="3"/>
    </row>
    <row r="55" spans="1:19" hidden="1" x14ac:dyDescent="0.25">
      <c r="B55" s="6"/>
      <c r="C55" s="13">
        <f t="shared" ref="C55:N55" ca="1" si="20">+m*C54+b</f>
        <v>0.99511904761904768</v>
      </c>
      <c r="D55" s="13">
        <f t="shared" ca="1" si="20"/>
        <v>1.0051190476190477</v>
      </c>
      <c r="E55" s="13">
        <f t="shared" ca="1" si="20"/>
        <v>0.99511904761904768</v>
      </c>
      <c r="F55" s="13">
        <f t="shared" ca="1" si="20"/>
        <v>0.96833333333333338</v>
      </c>
      <c r="G55" s="13">
        <f t="shared" ca="1" si="20"/>
        <v>0.99511904761904768</v>
      </c>
      <c r="H55" s="13">
        <f t="shared" ca="1" si="20"/>
        <v>0.99511904761904768</v>
      </c>
      <c r="I55" s="13">
        <f t="shared" ca="1" si="20"/>
        <v>1.0509523809523809</v>
      </c>
      <c r="J55" s="13">
        <f t="shared" ca="1" si="20"/>
        <v>0.99511904761904768</v>
      </c>
      <c r="K55" s="13">
        <f t="shared" ca="1" si="20"/>
        <v>0.99511904761904768</v>
      </c>
      <c r="L55" s="13">
        <f t="shared" ca="1" si="20"/>
        <v>0.99511904761904768</v>
      </c>
      <c r="M55" s="13">
        <f t="shared" ca="1" si="20"/>
        <v>0.99511904761904768</v>
      </c>
      <c r="N55" s="13">
        <f t="shared" ca="1" si="20"/>
        <v>0.99511904761904768</v>
      </c>
      <c r="P55" s="3"/>
    </row>
    <row r="56" spans="1:19" ht="26.4" x14ac:dyDescent="0.25">
      <c r="A56" s="11" t="s">
        <v>15</v>
      </c>
      <c r="C56" s="12">
        <f t="shared" ref="C56:H56" ca="1" si="21">IF(C55&gt;1.1,1.1,C55)</f>
        <v>0.99511904761904768</v>
      </c>
      <c r="D56" s="12">
        <f t="shared" ca="1" si="21"/>
        <v>1.0051190476190477</v>
      </c>
      <c r="E56" s="12">
        <f t="shared" ca="1" si="21"/>
        <v>0.99511904761904768</v>
      </c>
      <c r="F56" s="12">
        <f t="shared" ca="1" si="21"/>
        <v>0.96833333333333338</v>
      </c>
      <c r="G56" s="12">
        <f t="shared" ca="1" si="21"/>
        <v>0.99511904761904768</v>
      </c>
      <c r="H56" s="12">
        <f t="shared" ca="1" si="21"/>
        <v>0.99511904761904768</v>
      </c>
      <c r="I56" s="12">
        <f t="shared" ref="I56:N56" ca="1" si="22">IF(I55&gt;1.1,1.1,I55)</f>
        <v>1.0509523809523809</v>
      </c>
      <c r="J56" s="12">
        <f t="shared" ca="1" si="22"/>
        <v>0.99511904761904768</v>
      </c>
      <c r="K56" s="12">
        <f t="shared" ca="1" si="22"/>
        <v>0.99511904761904768</v>
      </c>
      <c r="L56" s="12">
        <f t="shared" ca="1" si="22"/>
        <v>0.99511904761904768</v>
      </c>
      <c r="M56" s="12">
        <f t="shared" ca="1" si="22"/>
        <v>0.99511904761904768</v>
      </c>
      <c r="N56" s="12">
        <f t="shared" ca="1" si="22"/>
        <v>0.99511904761904768</v>
      </c>
    </row>
    <row r="57" spans="1:19" hidden="1" x14ac:dyDescent="0.25">
      <c r="A57" s="11"/>
      <c r="C57" s="12">
        <f ca="1">OFFSET($B$56,0,C16,1,1)</f>
        <v>0.96833333333333338</v>
      </c>
      <c r="D57" s="12">
        <f t="shared" ref="D57:N57" ca="1" si="23">OFFSET($B$56,0,D16,1,1)</f>
        <v>0.99511904761904768</v>
      </c>
      <c r="E57" s="12">
        <f t="shared" ca="1" si="23"/>
        <v>1.0051190476190477</v>
      </c>
      <c r="F57" s="12">
        <f t="shared" ca="1" si="23"/>
        <v>0.99511904761904768</v>
      </c>
      <c r="G57" s="12">
        <f t="shared" ca="1" si="23"/>
        <v>0.99511904761904768</v>
      </c>
      <c r="H57" s="12">
        <f t="shared" ca="1" si="23"/>
        <v>0.99511904761904768</v>
      </c>
      <c r="I57" s="12">
        <f t="shared" ca="1" si="23"/>
        <v>1.0509523809523809</v>
      </c>
      <c r="J57" s="12">
        <f t="shared" ca="1" si="23"/>
        <v>0.99511904761904768</v>
      </c>
      <c r="K57" s="12">
        <f t="shared" ca="1" si="23"/>
        <v>0.99511904761904768</v>
      </c>
      <c r="L57" s="12"/>
      <c r="M57" s="12"/>
      <c r="N57" s="12">
        <f t="shared" ca="1" si="23"/>
        <v>0.99511904761904768</v>
      </c>
    </row>
    <row r="58" spans="1:19" ht="30" customHeight="1" x14ac:dyDescent="0.25">
      <c r="A58" s="157" t="s">
        <v>0</v>
      </c>
      <c r="B58" s="157"/>
      <c r="C58" s="157"/>
      <c r="D58" s="157"/>
      <c r="E58" s="157"/>
      <c r="F58" s="157"/>
      <c r="G58" s="157"/>
      <c r="H58" s="157"/>
      <c r="I58" s="157"/>
      <c r="J58" s="157"/>
      <c r="K58" s="157"/>
      <c r="L58" s="157"/>
      <c r="M58" s="157"/>
      <c r="N58" s="157"/>
      <c r="Q58" s="129"/>
    </row>
    <row r="59" spans="1:19" ht="200.1" customHeight="1" x14ac:dyDescent="0.25">
      <c r="A59" s="167"/>
      <c r="B59" s="167"/>
      <c r="C59" s="167"/>
      <c r="D59" s="167"/>
      <c r="E59" s="167"/>
      <c r="F59" s="167"/>
      <c r="G59" s="167"/>
      <c r="H59" s="167"/>
      <c r="I59" s="167"/>
      <c r="J59" s="167"/>
      <c r="K59" s="112"/>
      <c r="L59" s="112"/>
      <c r="M59" s="112"/>
      <c r="N59" s="112"/>
    </row>
    <row r="61" spans="1:19" ht="30" customHeight="1" x14ac:dyDescent="0.25">
      <c r="A61" s="157" t="s">
        <v>1</v>
      </c>
      <c r="B61" s="157"/>
      <c r="C61" s="157"/>
      <c r="D61" s="157"/>
      <c r="E61" s="157"/>
      <c r="F61" s="157"/>
      <c r="G61" s="157"/>
      <c r="H61" s="157"/>
      <c r="I61" s="157"/>
      <c r="J61" s="157"/>
      <c r="K61" s="157"/>
      <c r="L61" s="157"/>
      <c r="M61" s="157"/>
      <c r="N61" s="157"/>
    </row>
    <row r="62" spans="1:19" ht="99.75" customHeight="1" x14ac:dyDescent="0.25">
      <c r="A62" s="167"/>
      <c r="B62" s="167"/>
      <c r="C62" s="167"/>
      <c r="D62" s="167"/>
      <c r="E62" s="167"/>
      <c r="F62" s="167"/>
      <c r="G62" s="167"/>
      <c r="H62" s="167"/>
      <c r="I62" s="167"/>
      <c r="J62" s="167"/>
      <c r="K62" s="112"/>
      <c r="L62" s="112"/>
      <c r="M62" s="112"/>
      <c r="N62" s="112"/>
    </row>
  </sheetData>
  <protectedRanges>
    <protectedRange sqref="A62" name="Plage3_3"/>
    <protectedRange sqref="A59" name="Plage2_3"/>
    <protectedRange sqref="D42:N42 D46:N46 D50:N50 D38:N38 D34:N34 D30:N30 D26:N26 D22:N22" name="Réponses_3"/>
  </protectedRanges>
  <mergeCells count="32">
    <mergeCell ref="A1:J1"/>
    <mergeCell ref="A4:F4"/>
    <mergeCell ref="G4:J4"/>
    <mergeCell ref="A5:F5"/>
    <mergeCell ref="E8:G8"/>
    <mergeCell ref="H8:J8"/>
    <mergeCell ref="C10:J10"/>
    <mergeCell ref="C11:J11"/>
    <mergeCell ref="C12:J12"/>
    <mergeCell ref="C13:J13"/>
    <mergeCell ref="C14:J14"/>
    <mergeCell ref="C15:J15"/>
    <mergeCell ref="C21:D21"/>
    <mergeCell ref="E21:N21"/>
    <mergeCell ref="C25:D25"/>
    <mergeCell ref="E25:N25"/>
    <mergeCell ref="C29:D29"/>
    <mergeCell ref="E29:N29"/>
    <mergeCell ref="C33:D33"/>
    <mergeCell ref="E33:N33"/>
    <mergeCell ref="C37:D37"/>
    <mergeCell ref="E37:N37"/>
    <mergeCell ref="C41:D41"/>
    <mergeCell ref="E41:N41"/>
    <mergeCell ref="A61:N61"/>
    <mergeCell ref="A62:J62"/>
    <mergeCell ref="C45:D45"/>
    <mergeCell ref="E45:N45"/>
    <mergeCell ref="C49:D49"/>
    <mergeCell ref="E49:N49"/>
    <mergeCell ref="A58:N58"/>
    <mergeCell ref="A59:J59"/>
  </mergeCells>
  <pageMargins left="0.62" right="0.63" top="0.48" bottom="0.49" header="0.4" footer="0.41"/>
  <pageSetup orientation="portrait" r:id="rId1"/>
  <headerFooter alignWithMargins="0"/>
  <rowBreaks count="1" manualBreakCount="1">
    <brk id="56" max="16383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X62"/>
  <sheetViews>
    <sheetView topLeftCell="A21" zoomScale="85" zoomScaleNormal="85" workbookViewId="0">
      <selection activeCell="T34" sqref="T34"/>
    </sheetView>
  </sheetViews>
  <sheetFormatPr baseColWidth="10" defaultColWidth="11.44140625" defaultRowHeight="13.2" x14ac:dyDescent="0.25"/>
  <cols>
    <col min="1" max="1" width="11.6640625" customWidth="1"/>
    <col min="2" max="2" width="9.6640625" hidden="1" customWidth="1"/>
    <col min="3" max="14" width="9.6640625" customWidth="1"/>
    <col min="15" max="17" width="11.44140625" hidden="1" customWidth="1"/>
    <col min="18" max="23" width="9.109375" customWidth="1"/>
    <col min="24" max="24" width="0" hidden="1" customWidth="1"/>
  </cols>
  <sheetData>
    <row r="1" spans="1:24" ht="17.399999999999999" x14ac:dyDescent="0.25">
      <c r="A1" s="160" t="str">
        <f>Params!A1</f>
        <v>GEL 500  - 2017</v>
      </c>
      <c r="B1" s="160"/>
      <c r="C1" s="160"/>
      <c r="D1" s="160"/>
      <c r="E1" s="160"/>
      <c r="F1" s="160"/>
      <c r="G1" s="160"/>
      <c r="H1" s="160"/>
      <c r="I1" s="160"/>
      <c r="J1" s="160"/>
      <c r="K1" s="14"/>
      <c r="L1" s="14"/>
      <c r="M1" s="14"/>
      <c r="N1" s="14"/>
    </row>
    <row r="2" spans="1:24" ht="17.399999999999999" x14ac:dyDescent="0.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</row>
    <row r="3" spans="1:24" ht="17.399999999999999" hidden="1" x14ac:dyDescent="0.25">
      <c r="A3" s="14"/>
      <c r="B3" s="14"/>
      <c r="C3" s="95">
        <f ca="1">C57</f>
        <v>0.97631313131313135</v>
      </c>
      <c r="D3" s="95">
        <f t="shared" ref="D3:N3" ca="1" si="0">D57</f>
        <v>0.99631313131313137</v>
      </c>
      <c r="E3" s="95">
        <f t="shared" ca="1" si="0"/>
        <v>0.98540404040404039</v>
      </c>
      <c r="F3" s="95">
        <f t="shared" ca="1" si="0"/>
        <v>0.98631313131313136</v>
      </c>
      <c r="G3" s="95">
        <f t="shared" ca="1" si="0"/>
        <v>1.0154040404040403</v>
      </c>
      <c r="H3" s="95">
        <f t="shared" ca="1" si="0"/>
        <v>1.0163131313131313</v>
      </c>
      <c r="I3" s="95">
        <f t="shared" ca="1" si="0"/>
        <v>1.0276262626262627</v>
      </c>
      <c r="J3" s="95">
        <f t="shared" ca="1" si="0"/>
        <v>0.99631313131313137</v>
      </c>
      <c r="K3" s="95">
        <f t="shared" ca="1" si="0"/>
        <v>0.99631313131313137</v>
      </c>
      <c r="L3" s="95"/>
      <c r="M3" s="95"/>
      <c r="N3" s="95">
        <f t="shared" ca="1" si="0"/>
        <v>0.99631313131313137</v>
      </c>
    </row>
    <row r="4" spans="1:24" x14ac:dyDescent="0.25">
      <c r="A4" s="166" t="s">
        <v>8</v>
      </c>
      <c r="B4" s="166"/>
      <c r="C4" s="166"/>
      <c r="D4" s="166"/>
      <c r="E4" s="166"/>
      <c r="F4" s="166"/>
      <c r="G4" s="161" t="str">
        <f>CONCATENATE(Params!B8, " - ", Params!B7)</f>
        <v>H2017.4 - P4</v>
      </c>
      <c r="H4" s="161"/>
      <c r="I4" s="161"/>
      <c r="J4" s="161"/>
      <c r="K4" s="68"/>
      <c r="L4" s="68"/>
      <c r="M4" s="68"/>
      <c r="N4" s="68"/>
      <c r="U4" s="4"/>
      <c r="V4" s="4"/>
      <c r="X4">
        <f>IF(U4=0,0,1)</f>
        <v>0</v>
      </c>
    </row>
    <row r="5" spans="1:24" x14ac:dyDescent="0.25">
      <c r="A5" s="165" t="s">
        <v>9</v>
      </c>
      <c r="B5" s="165"/>
      <c r="C5" s="165"/>
      <c r="D5" s="165"/>
      <c r="E5" s="165"/>
      <c r="F5" s="165"/>
      <c r="G5" s="46">
        <f ca="1">Params!B11</f>
        <v>8</v>
      </c>
      <c r="H5" s="6"/>
      <c r="I5" s="6"/>
      <c r="J5" s="6"/>
      <c r="K5" s="6"/>
      <c r="L5" s="6"/>
      <c r="M5" s="6"/>
      <c r="N5" s="6"/>
      <c r="X5">
        <f>IF(U5=0,0,1)</f>
        <v>0</v>
      </c>
    </row>
    <row r="6" spans="1:24" x14ac:dyDescent="0.25">
      <c r="A6" s="5"/>
      <c r="B6" s="5"/>
      <c r="C6" s="5"/>
      <c r="D6" s="5"/>
      <c r="E6" s="5"/>
      <c r="F6" s="6"/>
      <c r="G6" s="6"/>
      <c r="H6" s="6"/>
      <c r="I6" s="6"/>
      <c r="J6" s="6"/>
      <c r="K6" s="6"/>
      <c r="L6" s="6"/>
      <c r="M6" s="6"/>
      <c r="N6" s="6"/>
    </row>
    <row r="7" spans="1:24" x14ac:dyDescent="0.25">
      <c r="A7" s="5"/>
      <c r="B7" s="5"/>
      <c r="C7" s="49" t="s">
        <v>35</v>
      </c>
      <c r="D7" s="5"/>
      <c r="E7" s="5"/>
      <c r="F7" s="71">
        <f ca="1">MID(CELL("filename",A4),FIND("]",CELL("filename",A4))+1,255)*1</f>
        <v>5</v>
      </c>
      <c r="G7" s="6"/>
      <c r="H7" s="6"/>
      <c r="I7" s="6"/>
      <c r="J7" s="6"/>
      <c r="K7" s="6"/>
      <c r="L7" s="6"/>
      <c r="M7" s="6"/>
      <c r="N7" s="6"/>
    </row>
    <row r="8" spans="1:24" ht="15" customHeight="1" x14ac:dyDescent="0.25">
      <c r="A8" s="5"/>
      <c r="B8" s="6"/>
      <c r="C8" s="6" t="s">
        <v>34</v>
      </c>
      <c r="D8" s="7"/>
      <c r="E8" s="162" t="str">
        <f ca="1">VLOOKUP(F7,Params!$A$19:$C$30,2,0)</f>
        <v xml:space="preserve"> Alexandre</v>
      </c>
      <c r="F8" s="162"/>
      <c r="G8" s="162"/>
      <c r="H8" s="163" t="str">
        <f ca="1">VLOOKUP(F7,Params!$A$19:$C$30,3,0)</f>
        <v>Girard</v>
      </c>
      <c r="I8" s="164"/>
      <c r="J8" s="164"/>
      <c r="K8" s="51"/>
      <c r="L8" s="51"/>
      <c r="M8" s="51"/>
      <c r="N8" s="51"/>
      <c r="P8">
        <f ca="1">n</f>
        <v>8</v>
      </c>
      <c r="X8">
        <f>IF(U8=0,0,1)</f>
        <v>0</v>
      </c>
    </row>
    <row r="9" spans="1:24" ht="15" customHeight="1" x14ac:dyDescent="0.25">
      <c r="A9" s="5"/>
      <c r="B9" s="6"/>
      <c r="C9" s="6"/>
      <c r="D9" s="7"/>
      <c r="E9" s="11"/>
      <c r="F9" s="11"/>
      <c r="G9" s="11"/>
      <c r="H9" s="50"/>
      <c r="I9" s="51"/>
      <c r="J9" s="51"/>
      <c r="K9" s="51"/>
      <c r="L9" s="51"/>
      <c r="M9" s="51"/>
      <c r="N9" s="51"/>
    </row>
    <row r="10" spans="1:24" ht="15" customHeight="1" x14ac:dyDescent="0.25">
      <c r="A10" s="5" t="s">
        <v>10</v>
      </c>
      <c r="B10" s="6"/>
      <c r="C10" s="157" t="s">
        <v>13</v>
      </c>
      <c r="D10" s="157"/>
      <c r="E10" s="157"/>
      <c r="F10" s="157"/>
      <c r="G10" s="157"/>
      <c r="H10" s="157"/>
      <c r="I10" s="157"/>
      <c r="J10" s="157"/>
      <c r="K10" s="7"/>
      <c r="L10" s="7"/>
      <c r="M10" s="7"/>
      <c r="N10" s="7"/>
    </row>
    <row r="11" spans="1:24" ht="15" customHeight="1" x14ac:dyDescent="0.25">
      <c r="A11" s="5"/>
      <c r="B11" s="6"/>
      <c r="C11" s="155" t="s">
        <v>29</v>
      </c>
      <c r="D11" s="156"/>
      <c r="E11" s="156"/>
      <c r="F11" s="156"/>
      <c r="G11" s="156"/>
      <c r="H11" s="156"/>
      <c r="I11" s="156"/>
      <c r="J11" s="156"/>
      <c r="K11" s="69"/>
      <c r="L11" s="69"/>
      <c r="M11" s="69"/>
      <c r="N11" s="69"/>
    </row>
    <row r="12" spans="1:24" ht="15" customHeight="1" x14ac:dyDescent="0.25">
      <c r="A12" s="5"/>
      <c r="B12" s="6"/>
      <c r="C12" s="155" t="s">
        <v>30</v>
      </c>
      <c r="D12" s="156"/>
      <c r="E12" s="156"/>
      <c r="F12" s="156"/>
      <c r="G12" s="156"/>
      <c r="H12" s="156"/>
      <c r="I12" s="156"/>
      <c r="J12" s="156"/>
      <c r="K12" s="69"/>
      <c r="L12" s="69"/>
      <c r="M12" s="69"/>
      <c r="N12" s="69"/>
    </row>
    <row r="13" spans="1:24" ht="15" customHeight="1" x14ac:dyDescent="0.25">
      <c r="A13" s="5"/>
      <c r="B13" s="6"/>
      <c r="C13" s="155" t="s">
        <v>31</v>
      </c>
      <c r="D13" s="156"/>
      <c r="E13" s="156"/>
      <c r="F13" s="156"/>
      <c r="G13" s="156"/>
      <c r="H13" s="156"/>
      <c r="I13" s="156"/>
      <c r="J13" s="156"/>
      <c r="K13" s="69"/>
      <c r="L13" s="69"/>
      <c r="M13" s="69"/>
      <c r="N13" s="69"/>
    </row>
    <row r="14" spans="1:24" ht="15" customHeight="1" x14ac:dyDescent="0.25">
      <c r="A14" s="5" t="s">
        <v>11</v>
      </c>
      <c r="B14" s="6"/>
      <c r="C14" s="157" t="s">
        <v>14</v>
      </c>
      <c r="D14" s="157"/>
      <c r="E14" s="157"/>
      <c r="F14" s="157"/>
      <c r="G14" s="157"/>
      <c r="H14" s="157"/>
      <c r="I14" s="157"/>
      <c r="J14" s="157"/>
      <c r="K14" s="7"/>
      <c r="L14" s="7"/>
      <c r="M14" s="7"/>
      <c r="N14" s="7"/>
    </row>
    <row r="15" spans="1:24" ht="44.1" customHeight="1" x14ac:dyDescent="0.25">
      <c r="A15" s="5" t="s">
        <v>12</v>
      </c>
      <c r="B15" s="6"/>
      <c r="C15" s="157" t="s">
        <v>55</v>
      </c>
      <c r="D15" s="157"/>
      <c r="E15" s="157"/>
      <c r="F15" s="157"/>
      <c r="G15" s="157"/>
      <c r="H15" s="157"/>
      <c r="I15" s="157"/>
      <c r="J15" s="157"/>
      <c r="K15" s="7"/>
      <c r="L15" s="7"/>
      <c r="M15" s="7"/>
      <c r="N15" s="7"/>
    </row>
    <row r="16" spans="1:24" ht="44.1" hidden="1" customHeight="1" x14ac:dyDescent="0.25">
      <c r="A16" s="5"/>
      <c r="B16" s="6"/>
      <c r="C16" s="7">
        <f ca="1">F7</f>
        <v>5</v>
      </c>
      <c r="D16" s="7">
        <f ca="1">IF(C17&lt;$F$7,C17,D17)</f>
        <v>1</v>
      </c>
      <c r="E16" s="7">
        <f t="shared" ref="E16:N16" ca="1" si="1">IF(D17&lt;$F$7,D17,E17)</f>
        <v>2</v>
      </c>
      <c r="F16" s="7">
        <f t="shared" ca="1" si="1"/>
        <v>3</v>
      </c>
      <c r="G16" s="7">
        <f t="shared" ca="1" si="1"/>
        <v>4</v>
      </c>
      <c r="H16" s="7">
        <f t="shared" ca="1" si="1"/>
        <v>6</v>
      </c>
      <c r="I16" s="7">
        <f t="shared" ca="1" si="1"/>
        <v>7</v>
      </c>
      <c r="J16" s="7">
        <f t="shared" ca="1" si="1"/>
        <v>8</v>
      </c>
      <c r="K16" s="7">
        <f t="shared" ca="1" si="1"/>
        <v>9</v>
      </c>
      <c r="L16" s="7">
        <f t="shared" ca="1" si="1"/>
        <v>10</v>
      </c>
      <c r="M16" s="7">
        <f t="shared" ca="1" si="1"/>
        <v>11</v>
      </c>
      <c r="N16" s="7">
        <f t="shared" ca="1" si="1"/>
        <v>12</v>
      </c>
    </row>
    <row r="17" spans="1:24" ht="44.1" hidden="1" customHeight="1" x14ac:dyDescent="0.25">
      <c r="A17" s="5"/>
      <c r="B17" s="6"/>
      <c r="C17" s="7">
        <v>1</v>
      </c>
      <c r="D17" s="7">
        <f t="shared" ref="D17:N17" si="2">C17+1</f>
        <v>2</v>
      </c>
      <c r="E17" s="7">
        <f t="shared" si="2"/>
        <v>3</v>
      </c>
      <c r="F17" s="7">
        <f t="shared" si="2"/>
        <v>4</v>
      </c>
      <c r="G17" s="7">
        <f t="shared" si="2"/>
        <v>5</v>
      </c>
      <c r="H17" s="7">
        <f t="shared" si="2"/>
        <v>6</v>
      </c>
      <c r="I17" s="7">
        <f t="shared" si="2"/>
        <v>7</v>
      </c>
      <c r="J17" s="7">
        <f t="shared" si="2"/>
        <v>8</v>
      </c>
      <c r="K17" s="7">
        <f t="shared" si="2"/>
        <v>9</v>
      </c>
      <c r="L17" s="7">
        <f t="shared" si="2"/>
        <v>10</v>
      </c>
      <c r="M17" s="7">
        <f t="shared" si="2"/>
        <v>11</v>
      </c>
      <c r="N17" s="7">
        <f t="shared" si="2"/>
        <v>12</v>
      </c>
    </row>
    <row r="18" spans="1:24" x14ac:dyDescent="0.25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1" t="s">
        <v>4</v>
      </c>
      <c r="P18" s="1" t="s">
        <v>32</v>
      </c>
      <c r="Q18" s="1" t="s">
        <v>33</v>
      </c>
    </row>
    <row r="19" spans="1:24" ht="125.1" customHeight="1" x14ac:dyDescent="0.25">
      <c r="A19" s="6"/>
      <c r="B19" s="6"/>
      <c r="C19" s="47" t="str">
        <f ca="1">CONCATENATE(" ",VLOOKUP(C16,Params!$A$19:$C$30,3,0))</f>
        <v xml:space="preserve"> Girard</v>
      </c>
      <c r="D19" s="15" t="str">
        <f ca="1">CONCATENATE(" ",VLOOKUP(D16,Params!$A$19:$C$30,3,0))</f>
        <v xml:space="preserve"> Anillo</v>
      </c>
      <c r="E19" s="15" t="str">
        <f ca="1">CONCATENATE(" ",VLOOKUP(E16,Params!$A$19:$C$30,3,0))</f>
        <v xml:space="preserve"> Bardier</v>
      </c>
      <c r="F19" s="15" t="str">
        <f ca="1">CONCATENATE(" ",VLOOKUP(F16,Params!$A$19:$C$30,3,0))</f>
        <v xml:space="preserve"> Berthelot</v>
      </c>
      <c r="G19" s="15" t="str">
        <f ca="1">CONCATENATE(" ",VLOOKUP(G16,Params!$A$19:$C$30,3,0))</f>
        <v xml:space="preserve"> Crête</v>
      </c>
      <c r="H19" s="15" t="str">
        <f ca="1">CONCATENATE(" ",VLOOKUP(H16,Params!$A$19:$C$30,3,0))</f>
        <v xml:space="preserve"> Guay</v>
      </c>
      <c r="I19" s="15" t="str">
        <f ca="1">CONCATENATE(" ",VLOOKUP(I16,Params!$A$19:$C$30,3,0))</f>
        <v xml:space="preserve"> Guilmain</v>
      </c>
      <c r="J19" s="15" t="str">
        <f ca="1">CONCATENATE(" ",VLOOKUP(J16,Params!$A$19:$C$30,3,0))</f>
        <v xml:space="preserve"> Thibeault</v>
      </c>
      <c r="K19" s="15" t="str">
        <f ca="1">CONCATENATE(" ",VLOOKUP(K16,Params!$A$19:$C$30,3,0))</f>
        <v xml:space="preserve"> </v>
      </c>
      <c r="L19" s="15" t="str">
        <f ca="1">CONCATENATE(" ",VLOOKUP(L16,Params!$A$19:$C$30,3,0))</f>
        <v xml:space="preserve"> </v>
      </c>
      <c r="M19" s="15" t="str">
        <f ca="1">CONCATENATE(" ",VLOOKUP(M16,Params!$A$19:$C$30,3,0))</f>
        <v xml:space="preserve"> </v>
      </c>
      <c r="N19" s="15" t="str">
        <f ca="1">CONCATENATE(" ",VLOOKUP(N16,Params!$A$19:$C$30,3,0))</f>
        <v xml:space="preserve"> </v>
      </c>
      <c r="X19">
        <f>IF(U10=0,0,1)</f>
        <v>0</v>
      </c>
    </row>
    <row r="20" spans="1:24" ht="99.9" customHeight="1" x14ac:dyDescent="0.25">
      <c r="A20" s="6"/>
      <c r="B20" s="6" t="s">
        <v>6</v>
      </c>
      <c r="C20" s="47" t="str">
        <f ca="1">CONCATENATE(" ",VLOOKUP(C16,Params!$A$19:$C$30,2,0))</f>
        <v xml:space="preserve">  Alexandre</v>
      </c>
      <c r="D20" s="15" t="str">
        <f ca="1">CONCATENATE(" ",VLOOKUP(D16,Params!$A$19:$C$30,2,0))</f>
        <v xml:space="preserve">  Luis Felipe</v>
      </c>
      <c r="E20" s="15" t="str">
        <f ca="1">CONCATENATE(" ",VLOOKUP(E16,Params!$A$19:$C$30,2,0))</f>
        <v xml:space="preserve">  Louis-Philippe</v>
      </c>
      <c r="F20" s="15" t="str">
        <f ca="1">CONCATENATE(" ",VLOOKUP(F16,Params!$A$19:$C$30,2,0))</f>
        <v xml:space="preserve">  Frédéric</v>
      </c>
      <c r="G20" s="15" t="str">
        <f ca="1">CONCATENATE(" ",VLOOKUP(G16,Params!$A$19:$C$30,2,0))</f>
        <v xml:space="preserve">  Jean-Nicolas</v>
      </c>
      <c r="H20" s="15" t="str">
        <f ca="1">CONCATENATE(" ",VLOOKUP(H16,Params!$A$19:$C$30,2,0))</f>
        <v xml:space="preserve">  Alexandre</v>
      </c>
      <c r="I20" s="15" t="str">
        <f ca="1">CONCATENATE(" ",VLOOKUP(I16,Params!$A$19:$C$30,2,0))</f>
        <v xml:space="preserve">  Gabriel</v>
      </c>
      <c r="J20" s="15" t="str">
        <f ca="1">CONCATENATE(" ",VLOOKUP(J16,Params!$A$19:$C$30,2,0))</f>
        <v xml:space="preserve">  Alexandre</v>
      </c>
      <c r="K20" s="15" t="str">
        <f ca="1">CONCATENATE(" ",VLOOKUP(K16,Params!$A$19:$C$30,2,0))</f>
        <v xml:space="preserve"> </v>
      </c>
      <c r="L20" s="15" t="str">
        <f ca="1">CONCATENATE(" ",VLOOKUP(L16,Params!$A$19:$C$30,2,0))</f>
        <v xml:space="preserve"> </v>
      </c>
      <c r="M20" s="15" t="str">
        <f ca="1">CONCATENATE(" ",VLOOKUP(M16,Params!$A$19:$C$30,2,0))</f>
        <v xml:space="preserve"> </v>
      </c>
      <c r="N20" s="15" t="str">
        <f ca="1">CONCATENATE(" ",VLOOKUP(N16,Params!$A$19:$C$30,2,0))</f>
        <v xml:space="preserve"> </v>
      </c>
      <c r="X20">
        <f>IF(V20=0,0,1)</f>
        <v>0</v>
      </c>
    </row>
    <row r="21" spans="1:24" ht="30" customHeight="1" x14ac:dyDescent="0.25">
      <c r="A21" s="70" t="str">
        <f>CONCATENATE(B21,"-")</f>
        <v>1-</v>
      </c>
      <c r="B21" s="6">
        <v>1</v>
      </c>
      <c r="C21" s="153" t="str">
        <f ca="1">OFFSET(Params!B$32,B21,0,1,1)</f>
        <v>Initiative :</v>
      </c>
      <c r="D21" s="154"/>
      <c r="E21" s="158" t="str">
        <f ca="1">OFFSET(Params!C$32,B21,0,1,1)</f>
        <v>Proposer, entreprendre ou organiser des actions en vue de contribuer à l'avancement du projet.</v>
      </c>
      <c r="F21" s="158"/>
      <c r="G21" s="158"/>
      <c r="H21" s="158"/>
      <c r="I21" s="158"/>
      <c r="J21" s="158"/>
      <c r="K21" s="145"/>
      <c r="L21" s="145"/>
      <c r="M21" s="145"/>
      <c r="N21" s="159"/>
      <c r="O21" s="1"/>
      <c r="P21" s="1"/>
      <c r="Q21" s="1"/>
      <c r="X21">
        <f>IF(V21=0,0,1)</f>
        <v>0</v>
      </c>
    </row>
    <row r="22" spans="1:24" ht="15" customHeight="1" x14ac:dyDescent="0.25">
      <c r="A22" s="5"/>
      <c r="B22" s="6">
        <v>1</v>
      </c>
      <c r="C22" s="48"/>
      <c r="D22" s="52" t="s">
        <v>4</v>
      </c>
      <c r="E22" s="52" t="s">
        <v>4</v>
      </c>
      <c r="F22" s="52" t="s">
        <v>4</v>
      </c>
      <c r="G22" s="52" t="s">
        <v>4</v>
      </c>
      <c r="H22" s="52" t="s">
        <v>4</v>
      </c>
      <c r="I22" s="52" t="s">
        <v>32</v>
      </c>
      <c r="J22" s="52" t="s">
        <v>4</v>
      </c>
      <c r="K22" s="52" t="s">
        <v>4</v>
      </c>
      <c r="L22" s="52" t="s">
        <v>4</v>
      </c>
      <c r="M22" s="52" t="s">
        <v>4</v>
      </c>
      <c r="N22" s="52" t="s">
        <v>4</v>
      </c>
      <c r="O22" s="1">
        <f ca="1">COUNTIF(OFFSET($C22,0,0,1,n),O$18)</f>
        <v>6</v>
      </c>
      <c r="P22" s="1">
        <f ca="1">COUNTIF(OFFSET($C22,0,0,1,n),P$18)</f>
        <v>1</v>
      </c>
      <c r="Q22" s="1">
        <f ca="1">COUNTIF(OFFSET($C22,0,0,1,n),Q$18)</f>
        <v>0</v>
      </c>
    </row>
    <row r="23" spans="1:24" hidden="1" x14ac:dyDescent="0.25">
      <c r="A23" s="5"/>
      <c r="B23" s="6"/>
      <c r="C23" s="8">
        <f ca="1">IF(O22&lt;&gt;0,1,IF(AND(P22=0),2,IF(AND(Q22=0),0,1)))</f>
        <v>1</v>
      </c>
      <c r="D23" s="8">
        <f t="shared" ref="D23:N23" si="3">IF(D22="p",2,IF(D22="e",1,IF(D22="m",0)))</f>
        <v>1</v>
      </c>
      <c r="E23" s="8">
        <f t="shared" si="3"/>
        <v>1</v>
      </c>
      <c r="F23" s="8">
        <f t="shared" si="3"/>
        <v>1</v>
      </c>
      <c r="G23" s="8">
        <f t="shared" si="3"/>
        <v>1</v>
      </c>
      <c r="H23" s="8">
        <f t="shared" si="3"/>
        <v>1</v>
      </c>
      <c r="I23" s="8">
        <f t="shared" si="3"/>
        <v>2</v>
      </c>
      <c r="J23" s="116">
        <f t="shared" si="3"/>
        <v>1</v>
      </c>
      <c r="K23" s="120">
        <f t="shared" si="3"/>
        <v>1</v>
      </c>
      <c r="L23" s="120">
        <f t="shared" si="3"/>
        <v>1</v>
      </c>
      <c r="M23" s="120">
        <f t="shared" si="3"/>
        <v>1</v>
      </c>
      <c r="N23" s="117">
        <f t="shared" si="3"/>
        <v>1</v>
      </c>
      <c r="R23">
        <f ca="1">SUM(OFFSET($C23,0,0,1,n))</f>
        <v>9</v>
      </c>
    </row>
    <row r="24" spans="1:24" hidden="1" x14ac:dyDescent="0.25">
      <c r="A24" s="5"/>
      <c r="B24" s="6"/>
      <c r="C24" s="9">
        <f t="shared" ref="C24:N24" ca="1" si="4">+C23*n/$R23*$B22</f>
        <v>0.88888888888888884</v>
      </c>
      <c r="D24" s="9">
        <f t="shared" ca="1" si="4"/>
        <v>0.88888888888888884</v>
      </c>
      <c r="E24" s="9">
        <f t="shared" ca="1" si="4"/>
        <v>0.88888888888888884</v>
      </c>
      <c r="F24" s="9">
        <f t="shared" ca="1" si="4"/>
        <v>0.88888888888888884</v>
      </c>
      <c r="G24" s="9">
        <f t="shared" ca="1" si="4"/>
        <v>0.88888888888888884</v>
      </c>
      <c r="H24" s="9">
        <f t="shared" ca="1" si="4"/>
        <v>0.88888888888888884</v>
      </c>
      <c r="I24" s="9">
        <f t="shared" ca="1" si="4"/>
        <v>1.7777777777777777</v>
      </c>
      <c r="J24" s="118">
        <f t="shared" ca="1" si="4"/>
        <v>0.88888888888888884</v>
      </c>
      <c r="K24" s="121">
        <f t="shared" ca="1" si="4"/>
        <v>0.88888888888888884</v>
      </c>
      <c r="L24" s="121">
        <f t="shared" ca="1" si="4"/>
        <v>0.88888888888888884</v>
      </c>
      <c r="M24" s="121">
        <f t="shared" ca="1" si="4"/>
        <v>0.88888888888888884</v>
      </c>
      <c r="N24" s="119">
        <f t="shared" ca="1" si="4"/>
        <v>0.88888888888888884</v>
      </c>
      <c r="S24" s="2">
        <f ca="1">SUM(OFFSET(C24,0,0,1,n))-n*B22</f>
        <v>0</v>
      </c>
    </row>
    <row r="25" spans="1:24" ht="30" customHeight="1" x14ac:dyDescent="0.25">
      <c r="A25" s="70" t="str">
        <f>CONCATENATE(B25,"-")</f>
        <v>2-</v>
      </c>
      <c r="B25" s="6">
        <f>B21+1</f>
        <v>2</v>
      </c>
      <c r="C25" s="153" t="str">
        <f ca="1">OFFSET(Params!B$32,B25,0,1,1)</f>
        <v xml:space="preserve">Créativité : </v>
      </c>
      <c r="D25" s="154"/>
      <c r="E25" s="158" t="str">
        <f ca="1">OFFSET(Params!C$32,B25,0,1,1)</f>
        <v>Manifester de la créativité dans la recherche de solutions tout en favorisant un climat propice à la créativité.</v>
      </c>
      <c r="F25" s="158"/>
      <c r="G25" s="158"/>
      <c r="H25" s="158"/>
      <c r="I25" s="158"/>
      <c r="J25" s="158"/>
      <c r="K25" s="145"/>
      <c r="L25" s="145"/>
      <c r="M25" s="145"/>
      <c r="N25" s="159"/>
      <c r="S25" s="2"/>
    </row>
    <row r="26" spans="1:24" ht="15" customHeight="1" x14ac:dyDescent="0.25">
      <c r="A26" s="5"/>
      <c r="B26" s="6">
        <v>1</v>
      </c>
      <c r="C26" s="48"/>
      <c r="D26" s="52" t="s">
        <v>4</v>
      </c>
      <c r="E26" s="52" t="s">
        <v>32</v>
      </c>
      <c r="F26" s="52" t="s">
        <v>4</v>
      </c>
      <c r="G26" s="52" t="s">
        <v>4</v>
      </c>
      <c r="H26" s="52" t="s">
        <v>4</v>
      </c>
      <c r="I26" s="52" t="s">
        <v>32</v>
      </c>
      <c r="J26" s="52" t="s">
        <v>4</v>
      </c>
      <c r="K26" s="52" t="s">
        <v>4</v>
      </c>
      <c r="L26" s="52" t="s">
        <v>4</v>
      </c>
      <c r="M26" s="52" t="s">
        <v>4</v>
      </c>
      <c r="N26" s="52" t="s">
        <v>4</v>
      </c>
      <c r="O26" s="1">
        <f ca="1">COUNTIF(OFFSET($C26,0,0,1,n),O$18)</f>
        <v>5</v>
      </c>
      <c r="P26" s="1">
        <f ca="1">COUNTIF(OFFSET($C26,0,0,1,n),P$18)</f>
        <v>2</v>
      </c>
      <c r="Q26" s="1">
        <f ca="1">COUNTIF(OFFSET($C26,0,0,1,n),Q$18)</f>
        <v>0</v>
      </c>
    </row>
    <row r="27" spans="1:24" hidden="1" x14ac:dyDescent="0.25">
      <c r="A27" s="5"/>
      <c r="B27" s="6"/>
      <c r="C27" s="8">
        <f ca="1">IF(O26&lt;&gt;0,1,IF(AND(P26=0),2,IF(AND(Q26=0),0,1)))</f>
        <v>1</v>
      </c>
      <c r="D27" s="8">
        <f t="shared" ref="D27:N27" si="5">IF(D26="p",2,IF(D26="e",1,IF(D26="m",0)))</f>
        <v>1</v>
      </c>
      <c r="E27" s="8">
        <f t="shared" si="5"/>
        <v>2</v>
      </c>
      <c r="F27" s="8">
        <f t="shared" si="5"/>
        <v>1</v>
      </c>
      <c r="G27" s="8">
        <f t="shared" si="5"/>
        <v>1</v>
      </c>
      <c r="H27" s="8">
        <f t="shared" si="5"/>
        <v>1</v>
      </c>
      <c r="I27" s="8">
        <f t="shared" si="5"/>
        <v>2</v>
      </c>
      <c r="J27" s="116">
        <f t="shared" si="5"/>
        <v>1</v>
      </c>
      <c r="K27" s="120">
        <f t="shared" si="5"/>
        <v>1</v>
      </c>
      <c r="L27" s="120">
        <f t="shared" si="5"/>
        <v>1</v>
      </c>
      <c r="M27" s="120">
        <f t="shared" si="5"/>
        <v>1</v>
      </c>
      <c r="N27" s="117">
        <f t="shared" si="5"/>
        <v>1</v>
      </c>
      <c r="R27">
        <f ca="1">SUM(OFFSET($C27,0,0,1,n))</f>
        <v>10</v>
      </c>
    </row>
    <row r="28" spans="1:24" hidden="1" x14ac:dyDescent="0.25">
      <c r="A28" s="5"/>
      <c r="B28" s="6"/>
      <c r="C28" s="9">
        <f t="shared" ref="C28:N28" ca="1" si="6">+C27*n/$R27*$B26</f>
        <v>0.8</v>
      </c>
      <c r="D28" s="9">
        <f t="shared" ca="1" si="6"/>
        <v>0.8</v>
      </c>
      <c r="E28" s="9">
        <f t="shared" ca="1" si="6"/>
        <v>1.6</v>
      </c>
      <c r="F28" s="9">
        <f t="shared" ca="1" si="6"/>
        <v>0.8</v>
      </c>
      <c r="G28" s="9">
        <f t="shared" ca="1" si="6"/>
        <v>0.8</v>
      </c>
      <c r="H28" s="9">
        <f t="shared" ca="1" si="6"/>
        <v>0.8</v>
      </c>
      <c r="I28" s="9">
        <f t="shared" ca="1" si="6"/>
        <v>1.6</v>
      </c>
      <c r="J28" s="118">
        <f t="shared" ca="1" si="6"/>
        <v>0.8</v>
      </c>
      <c r="K28" s="121">
        <f t="shared" ca="1" si="6"/>
        <v>0.8</v>
      </c>
      <c r="L28" s="121">
        <f t="shared" ca="1" si="6"/>
        <v>0.8</v>
      </c>
      <c r="M28" s="121">
        <f t="shared" ca="1" si="6"/>
        <v>0.8</v>
      </c>
      <c r="N28" s="119">
        <f t="shared" ca="1" si="6"/>
        <v>0.8</v>
      </c>
      <c r="S28" s="2">
        <f ca="1">SUM(OFFSET(C28,0,0,1,n))-n*B26</f>
        <v>0</v>
      </c>
    </row>
    <row r="29" spans="1:24" ht="30" customHeight="1" x14ac:dyDescent="0.25">
      <c r="A29" s="70" t="str">
        <f>CONCATENATE(B29,"-")</f>
        <v>3-</v>
      </c>
      <c r="B29" s="6">
        <f>B25+1</f>
        <v>3</v>
      </c>
      <c r="C29" s="153" t="str">
        <f ca="1">OFFSET(Params!B$32,B29,0,1,1)</f>
        <v xml:space="preserve">Persévérance : </v>
      </c>
      <c r="D29" s="154"/>
      <c r="E29" s="158" t="str">
        <f ca="1">OFFSET(Params!C$32,B29,0,1,1)</f>
        <v>Fournir les efforts nécessaires et les renouveler en vue d'atteindre les buts fixés par l'équipe.</v>
      </c>
      <c r="F29" s="158"/>
      <c r="G29" s="158"/>
      <c r="H29" s="158"/>
      <c r="I29" s="158"/>
      <c r="J29" s="158"/>
      <c r="K29" s="145"/>
      <c r="L29" s="145"/>
      <c r="M29" s="145"/>
      <c r="N29" s="159"/>
      <c r="S29" s="2"/>
    </row>
    <row r="30" spans="1:24" ht="15" customHeight="1" x14ac:dyDescent="0.25">
      <c r="A30" s="5"/>
      <c r="B30" s="6">
        <v>1</v>
      </c>
      <c r="C30" s="48"/>
      <c r="D30" s="52" t="s">
        <v>32</v>
      </c>
      <c r="E30" s="52" t="s">
        <v>4</v>
      </c>
      <c r="F30" s="52" t="s">
        <v>32</v>
      </c>
      <c r="G30" s="52" t="s">
        <v>4</v>
      </c>
      <c r="H30" s="52" t="s">
        <v>4</v>
      </c>
      <c r="I30" s="52" t="s">
        <v>32</v>
      </c>
      <c r="J30" s="52" t="s">
        <v>4</v>
      </c>
      <c r="K30" s="52" t="s">
        <v>4</v>
      </c>
      <c r="L30" s="52" t="s">
        <v>4</v>
      </c>
      <c r="M30" s="52" t="s">
        <v>4</v>
      </c>
      <c r="N30" s="52" t="s">
        <v>4</v>
      </c>
      <c r="O30" s="1">
        <f ca="1">COUNTIF(OFFSET($C30,0,0,1,n),O$18)</f>
        <v>4</v>
      </c>
      <c r="P30" s="1">
        <f ca="1">COUNTIF(OFFSET($C30,0,0,1,n),P$18)</f>
        <v>3</v>
      </c>
      <c r="Q30" s="1">
        <f ca="1">COUNTIF(OFFSET($C30,0,0,1,n),Q$18)</f>
        <v>0</v>
      </c>
    </row>
    <row r="31" spans="1:24" hidden="1" x14ac:dyDescent="0.25">
      <c r="A31" s="5"/>
      <c r="B31" s="6"/>
      <c r="C31" s="8">
        <f ca="1">IF(O30&lt;&gt;0,1,IF(AND(P30=0),2,IF(AND(Q30=0),0,1)))</f>
        <v>1</v>
      </c>
      <c r="D31" s="8">
        <f t="shared" ref="D31:N31" si="7">IF(D30="p",2,IF(D30="e",1,IF(D30="m",0)))</f>
        <v>2</v>
      </c>
      <c r="E31" s="8">
        <f t="shared" si="7"/>
        <v>1</v>
      </c>
      <c r="F31" s="8">
        <f t="shared" si="7"/>
        <v>2</v>
      </c>
      <c r="G31" s="8">
        <f t="shared" si="7"/>
        <v>1</v>
      </c>
      <c r="H31" s="8">
        <f t="shared" si="7"/>
        <v>1</v>
      </c>
      <c r="I31" s="8">
        <f t="shared" si="7"/>
        <v>2</v>
      </c>
      <c r="J31" s="116">
        <f t="shared" si="7"/>
        <v>1</v>
      </c>
      <c r="K31" s="120">
        <f t="shared" si="7"/>
        <v>1</v>
      </c>
      <c r="L31" s="120">
        <f t="shared" si="7"/>
        <v>1</v>
      </c>
      <c r="M31" s="120">
        <f t="shared" si="7"/>
        <v>1</v>
      </c>
      <c r="N31" s="117">
        <f t="shared" si="7"/>
        <v>1</v>
      </c>
      <c r="R31">
        <f ca="1">SUM(OFFSET($C31,0,0,1,n))</f>
        <v>11</v>
      </c>
    </row>
    <row r="32" spans="1:24" hidden="1" x14ac:dyDescent="0.25">
      <c r="A32" s="5"/>
      <c r="B32" s="6"/>
      <c r="C32" s="9">
        <f t="shared" ref="C32:N32" ca="1" si="8">+C31*n/$R31*$B30</f>
        <v>0.72727272727272729</v>
      </c>
      <c r="D32" s="9">
        <f t="shared" ca="1" si="8"/>
        <v>1.4545454545454546</v>
      </c>
      <c r="E32" s="9">
        <f t="shared" ca="1" si="8"/>
        <v>0.72727272727272729</v>
      </c>
      <c r="F32" s="9">
        <f t="shared" ca="1" si="8"/>
        <v>1.4545454545454546</v>
      </c>
      <c r="G32" s="9">
        <f t="shared" ca="1" si="8"/>
        <v>0.72727272727272729</v>
      </c>
      <c r="H32" s="9">
        <f t="shared" ca="1" si="8"/>
        <v>0.72727272727272729</v>
      </c>
      <c r="I32" s="9">
        <f t="shared" ca="1" si="8"/>
        <v>1.4545454545454546</v>
      </c>
      <c r="J32" s="118">
        <f t="shared" ca="1" si="8"/>
        <v>0.72727272727272729</v>
      </c>
      <c r="K32" s="121">
        <f t="shared" ca="1" si="8"/>
        <v>0.72727272727272729</v>
      </c>
      <c r="L32" s="121">
        <f t="shared" ca="1" si="8"/>
        <v>0.72727272727272729</v>
      </c>
      <c r="M32" s="121">
        <f t="shared" ca="1" si="8"/>
        <v>0.72727272727272729</v>
      </c>
      <c r="N32" s="119">
        <f t="shared" ca="1" si="8"/>
        <v>0.72727272727272729</v>
      </c>
      <c r="S32" s="2">
        <f ca="1">SUM(OFFSET(C32,0,0,1,n))-n*B30</f>
        <v>0</v>
      </c>
    </row>
    <row r="33" spans="1:19" ht="30" customHeight="1" x14ac:dyDescent="0.25">
      <c r="A33" s="70" t="str">
        <f>CONCATENATE(B33,"-")</f>
        <v>4-</v>
      </c>
      <c r="B33" s="6">
        <f>B29+1</f>
        <v>4</v>
      </c>
      <c r="C33" s="153" t="str">
        <f ca="1">OFFSET(Params!B$32,B33,0,1,1)</f>
        <v xml:space="preserve">Efficacité : </v>
      </c>
      <c r="D33" s="154"/>
      <c r="E33" s="158" t="str">
        <f ca="1">OFFSET(Params!C$32,B33,0,1,1)</f>
        <v>Produire les meilleurs résultats possibles avec le minimum de ressources possible.</v>
      </c>
      <c r="F33" s="158"/>
      <c r="G33" s="158"/>
      <c r="H33" s="158"/>
      <c r="I33" s="158"/>
      <c r="J33" s="158"/>
      <c r="K33" s="145"/>
      <c r="L33" s="145"/>
      <c r="M33" s="145"/>
      <c r="N33" s="159"/>
      <c r="S33" s="2"/>
    </row>
    <row r="34" spans="1:19" ht="15" customHeight="1" x14ac:dyDescent="0.25">
      <c r="A34" s="5"/>
      <c r="B34" s="6">
        <v>1</v>
      </c>
      <c r="C34" s="48"/>
      <c r="D34" s="52" t="s">
        <v>4</v>
      </c>
      <c r="E34" s="52" t="s">
        <v>4</v>
      </c>
      <c r="F34" s="52" t="s">
        <v>32</v>
      </c>
      <c r="G34" s="52" t="s">
        <v>4</v>
      </c>
      <c r="H34" s="52" t="s">
        <v>4</v>
      </c>
      <c r="I34" s="52" t="s">
        <v>32</v>
      </c>
      <c r="J34" s="52" t="s">
        <v>4</v>
      </c>
      <c r="K34" s="52" t="s">
        <v>4</v>
      </c>
      <c r="L34" s="52" t="s">
        <v>4</v>
      </c>
      <c r="M34" s="52" t="s">
        <v>4</v>
      </c>
      <c r="N34" s="52" t="s">
        <v>4</v>
      </c>
      <c r="O34" s="1">
        <f ca="1">COUNTIF(OFFSET($C34,0,0,1,n),O$18)</f>
        <v>5</v>
      </c>
      <c r="P34" s="1">
        <f ca="1">COUNTIF(OFFSET($C34,0,0,1,n),P$18)</f>
        <v>2</v>
      </c>
      <c r="Q34" s="1">
        <f ca="1">COUNTIF(OFFSET($C34,0,0,1,n),Q$18)</f>
        <v>0</v>
      </c>
    </row>
    <row r="35" spans="1:19" hidden="1" x14ac:dyDescent="0.25">
      <c r="A35" s="5"/>
      <c r="B35" s="6"/>
      <c r="C35" s="8">
        <f ca="1">IF(O34&lt;&gt;0,1,IF(AND(P34=0),2,IF(AND(Q34=0),0,1)))</f>
        <v>1</v>
      </c>
      <c r="D35" s="8">
        <f t="shared" ref="D35:N35" si="9">IF(D34="p",2,IF(D34="e",1,IF(D34="m",0)))</f>
        <v>1</v>
      </c>
      <c r="E35" s="8">
        <f t="shared" si="9"/>
        <v>1</v>
      </c>
      <c r="F35" s="8">
        <f t="shared" si="9"/>
        <v>2</v>
      </c>
      <c r="G35" s="8">
        <f t="shared" si="9"/>
        <v>1</v>
      </c>
      <c r="H35" s="8">
        <f t="shared" si="9"/>
        <v>1</v>
      </c>
      <c r="I35" s="8">
        <f t="shared" si="9"/>
        <v>2</v>
      </c>
      <c r="J35" s="116">
        <f t="shared" si="9"/>
        <v>1</v>
      </c>
      <c r="K35" s="120">
        <f t="shared" si="9"/>
        <v>1</v>
      </c>
      <c r="L35" s="120">
        <f t="shared" si="9"/>
        <v>1</v>
      </c>
      <c r="M35" s="120">
        <f t="shared" si="9"/>
        <v>1</v>
      </c>
      <c r="N35" s="117">
        <f t="shared" si="9"/>
        <v>1</v>
      </c>
      <c r="R35">
        <f ca="1">SUM(OFFSET($C35,0,0,1,n))</f>
        <v>10</v>
      </c>
    </row>
    <row r="36" spans="1:19" hidden="1" x14ac:dyDescent="0.25">
      <c r="A36" s="5"/>
      <c r="B36" s="6"/>
      <c r="C36" s="9">
        <f t="shared" ref="C36:N36" ca="1" si="10">+C35*n/$R35*$B34</f>
        <v>0.8</v>
      </c>
      <c r="D36" s="9">
        <f t="shared" ca="1" si="10"/>
        <v>0.8</v>
      </c>
      <c r="E36" s="9">
        <f t="shared" ca="1" si="10"/>
        <v>0.8</v>
      </c>
      <c r="F36" s="9">
        <f t="shared" ca="1" si="10"/>
        <v>1.6</v>
      </c>
      <c r="G36" s="9">
        <f t="shared" ca="1" si="10"/>
        <v>0.8</v>
      </c>
      <c r="H36" s="9">
        <f t="shared" ca="1" si="10"/>
        <v>0.8</v>
      </c>
      <c r="I36" s="9">
        <f t="shared" ca="1" si="10"/>
        <v>1.6</v>
      </c>
      <c r="J36" s="118">
        <f t="shared" ca="1" si="10"/>
        <v>0.8</v>
      </c>
      <c r="K36" s="121">
        <f t="shared" ca="1" si="10"/>
        <v>0.8</v>
      </c>
      <c r="L36" s="121">
        <f t="shared" ca="1" si="10"/>
        <v>0.8</v>
      </c>
      <c r="M36" s="121">
        <f t="shared" ca="1" si="10"/>
        <v>0.8</v>
      </c>
      <c r="N36" s="119">
        <f t="shared" ca="1" si="10"/>
        <v>0.8</v>
      </c>
      <c r="S36" s="2">
        <f ca="1">SUM(OFFSET(C36,0,0,1,n))-n*B34</f>
        <v>0</v>
      </c>
    </row>
    <row r="37" spans="1:19" ht="30" customHeight="1" x14ac:dyDescent="0.25">
      <c r="A37" s="70" t="str">
        <f>CONCATENATE(B37,"-")</f>
        <v>5-</v>
      </c>
      <c r="B37" s="6">
        <f>B33+1</f>
        <v>5</v>
      </c>
      <c r="C37" s="153" t="str">
        <f ca="1">OFFSET(Params!B$32,B37,0,1,1)</f>
        <v xml:space="preserve">Ponctualité : </v>
      </c>
      <c r="D37" s="154"/>
      <c r="E37" s="158" t="str">
        <f ca="1">OFFSET(Params!C$32,B37,0,1,1)</f>
        <v>Arriver à temps pour les réunions et les rendez-vous planifiés.</v>
      </c>
      <c r="F37" s="158"/>
      <c r="G37" s="158"/>
      <c r="H37" s="158"/>
      <c r="I37" s="158"/>
      <c r="J37" s="158"/>
      <c r="K37" s="145"/>
      <c r="L37" s="145"/>
      <c r="M37" s="145"/>
      <c r="N37" s="159"/>
      <c r="S37" s="2"/>
    </row>
    <row r="38" spans="1:19" ht="15" customHeight="1" x14ac:dyDescent="0.25">
      <c r="A38" s="5"/>
      <c r="B38" s="6">
        <v>1</v>
      </c>
      <c r="C38" s="48"/>
      <c r="D38" s="52" t="s">
        <v>4</v>
      </c>
      <c r="E38" s="52" t="s">
        <v>4</v>
      </c>
      <c r="F38" s="52" t="s">
        <v>4</v>
      </c>
      <c r="G38" s="52" t="s">
        <v>4</v>
      </c>
      <c r="H38" s="52" t="s">
        <v>4</v>
      </c>
      <c r="I38" s="52" t="s">
        <v>32</v>
      </c>
      <c r="J38" s="52" t="s">
        <v>4</v>
      </c>
      <c r="K38" s="52" t="s">
        <v>4</v>
      </c>
      <c r="L38" s="52" t="s">
        <v>4</v>
      </c>
      <c r="M38" s="52" t="s">
        <v>4</v>
      </c>
      <c r="N38" s="115" t="s">
        <v>4</v>
      </c>
      <c r="O38" s="1">
        <f ca="1">COUNTIF(OFFSET($C38,0,0,1,n),O$18)</f>
        <v>6</v>
      </c>
      <c r="P38" s="1">
        <f ca="1">COUNTIF(OFFSET($C38,0,0,1,n),P$18)</f>
        <v>1</v>
      </c>
      <c r="Q38" s="1">
        <f ca="1">COUNTIF(OFFSET($C38,0,0,1,n),Q$18)</f>
        <v>0</v>
      </c>
    </row>
    <row r="39" spans="1:19" hidden="1" x14ac:dyDescent="0.25">
      <c r="A39" s="5"/>
      <c r="B39" s="6"/>
      <c r="C39" s="8">
        <f ca="1">IF(O38&lt;&gt;0,1,IF(AND(P38=0),2,IF(AND(Q38=0),0,1)))</f>
        <v>1</v>
      </c>
      <c r="D39" s="8">
        <f t="shared" ref="D39:N39" si="11">IF(D38="p",2,IF(D38="e",1,IF(D38="m",0)))</f>
        <v>1</v>
      </c>
      <c r="E39" s="8">
        <f t="shared" si="11"/>
        <v>1</v>
      </c>
      <c r="F39" s="8">
        <f t="shared" si="11"/>
        <v>1</v>
      </c>
      <c r="G39" s="8">
        <f t="shared" si="11"/>
        <v>1</v>
      </c>
      <c r="H39" s="8">
        <f t="shared" si="11"/>
        <v>1</v>
      </c>
      <c r="I39" s="8">
        <f t="shared" si="11"/>
        <v>2</v>
      </c>
      <c r="J39" s="116">
        <f t="shared" si="11"/>
        <v>1</v>
      </c>
      <c r="K39" s="120">
        <f t="shared" si="11"/>
        <v>1</v>
      </c>
      <c r="L39" s="120">
        <f t="shared" si="11"/>
        <v>1</v>
      </c>
      <c r="M39" s="120">
        <f t="shared" si="11"/>
        <v>1</v>
      </c>
      <c r="N39" s="117">
        <f t="shared" si="11"/>
        <v>1</v>
      </c>
      <c r="R39">
        <f ca="1">SUM(OFFSET($C39,0,0,1,n))</f>
        <v>9</v>
      </c>
    </row>
    <row r="40" spans="1:19" hidden="1" x14ac:dyDescent="0.25">
      <c r="A40" s="5"/>
      <c r="B40" s="6"/>
      <c r="C40" s="9">
        <f t="shared" ref="C40:N40" ca="1" si="12">+C39*n/$R39*$B38</f>
        <v>0.88888888888888884</v>
      </c>
      <c r="D40" s="9">
        <f t="shared" ca="1" si="12"/>
        <v>0.88888888888888884</v>
      </c>
      <c r="E40" s="9">
        <f t="shared" ca="1" si="12"/>
        <v>0.88888888888888884</v>
      </c>
      <c r="F40" s="9">
        <f t="shared" ca="1" si="12"/>
        <v>0.88888888888888884</v>
      </c>
      <c r="G40" s="9">
        <f t="shared" ca="1" si="12"/>
        <v>0.88888888888888884</v>
      </c>
      <c r="H40" s="9">
        <f t="shared" ca="1" si="12"/>
        <v>0.88888888888888884</v>
      </c>
      <c r="I40" s="9">
        <f t="shared" ca="1" si="12"/>
        <v>1.7777777777777777</v>
      </c>
      <c r="J40" s="118">
        <f t="shared" ca="1" si="12"/>
        <v>0.88888888888888884</v>
      </c>
      <c r="K40" s="121">
        <f t="shared" ca="1" si="12"/>
        <v>0.88888888888888884</v>
      </c>
      <c r="L40" s="121">
        <f t="shared" ca="1" si="12"/>
        <v>0.88888888888888884</v>
      </c>
      <c r="M40" s="121">
        <f t="shared" ca="1" si="12"/>
        <v>0.88888888888888884</v>
      </c>
      <c r="N40" s="119">
        <f t="shared" ca="1" si="12"/>
        <v>0.88888888888888884</v>
      </c>
      <c r="S40" s="2">
        <f ca="1">SUM(OFFSET(C40,0,0,1,n))-n*B38</f>
        <v>0</v>
      </c>
    </row>
    <row r="41" spans="1:19" ht="30" customHeight="1" x14ac:dyDescent="0.25">
      <c r="A41" s="70" t="str">
        <f>CONCATENATE(B41,"-")</f>
        <v>6-</v>
      </c>
      <c r="B41" s="6">
        <f>B37+1</f>
        <v>6</v>
      </c>
      <c r="C41" s="153" t="str">
        <f ca="1">OFFSET(Params!B$32,B41,0,1,1)</f>
        <v xml:space="preserve">Communication : </v>
      </c>
      <c r="D41" s="154"/>
      <c r="E41" s="158" t="str">
        <f ca="1">OFFSET(Params!C$32,B41,0,1,1)</f>
        <v>S'exprimer clairement, tant à l'oral qu'à l'écrit, dans le but d'améliorer l'efficacité du travail en équipe.</v>
      </c>
      <c r="F41" s="158"/>
      <c r="G41" s="158"/>
      <c r="H41" s="158"/>
      <c r="I41" s="158"/>
      <c r="J41" s="158"/>
      <c r="K41" s="145"/>
      <c r="L41" s="145"/>
      <c r="M41" s="145"/>
      <c r="N41" s="159"/>
      <c r="S41" s="2"/>
    </row>
    <row r="42" spans="1:19" ht="15" customHeight="1" x14ac:dyDescent="0.25">
      <c r="A42" s="5"/>
      <c r="B42" s="6">
        <v>1</v>
      </c>
      <c r="C42" s="48"/>
      <c r="D42" s="52" t="s">
        <v>4</v>
      </c>
      <c r="E42" s="52" t="s">
        <v>4</v>
      </c>
      <c r="F42" s="52" t="s">
        <v>4</v>
      </c>
      <c r="G42" s="52" t="s">
        <v>4</v>
      </c>
      <c r="H42" s="52" t="s">
        <v>4</v>
      </c>
      <c r="I42" s="52" t="s">
        <v>4</v>
      </c>
      <c r="J42" s="52" t="s">
        <v>4</v>
      </c>
      <c r="K42" s="52" t="s">
        <v>4</v>
      </c>
      <c r="L42" s="52" t="s">
        <v>4</v>
      </c>
      <c r="M42" s="52" t="s">
        <v>4</v>
      </c>
      <c r="N42" s="52" t="s">
        <v>4</v>
      </c>
      <c r="O42" s="1">
        <f ca="1">COUNTIF(OFFSET($C42,0,0,1,n),O$18)</f>
        <v>7</v>
      </c>
      <c r="P42" s="1">
        <f ca="1">COUNTIF(OFFSET($C42,0,0,1,n),P$18)</f>
        <v>0</v>
      </c>
      <c r="Q42" s="1">
        <f ca="1">COUNTIF(OFFSET($C42,0,0,1,n),Q$18)</f>
        <v>0</v>
      </c>
    </row>
    <row r="43" spans="1:19" hidden="1" x14ac:dyDescent="0.25">
      <c r="A43" s="5"/>
      <c r="B43" s="6"/>
      <c r="C43" s="8">
        <f ca="1">IF(O42&lt;&gt;0,1,IF(AND(P42=0),2,IF(AND(Q42=0),0,1)))</f>
        <v>1</v>
      </c>
      <c r="D43" s="8">
        <f t="shared" ref="D43:N43" si="13">IF(D42="p",2,IF(D42="e",1,IF(D42="m",0)))</f>
        <v>1</v>
      </c>
      <c r="E43" s="8">
        <f t="shared" si="13"/>
        <v>1</v>
      </c>
      <c r="F43" s="8">
        <f t="shared" si="13"/>
        <v>1</v>
      </c>
      <c r="G43" s="8">
        <f t="shared" si="13"/>
        <v>1</v>
      </c>
      <c r="H43" s="8">
        <f t="shared" si="13"/>
        <v>1</v>
      </c>
      <c r="I43" s="8">
        <f t="shared" si="13"/>
        <v>1</v>
      </c>
      <c r="J43" s="116">
        <f t="shared" si="13"/>
        <v>1</v>
      </c>
      <c r="K43" s="120">
        <f t="shared" si="13"/>
        <v>1</v>
      </c>
      <c r="L43" s="120">
        <f t="shared" si="13"/>
        <v>1</v>
      </c>
      <c r="M43" s="120">
        <f t="shared" si="13"/>
        <v>1</v>
      </c>
      <c r="N43" s="117">
        <f t="shared" si="13"/>
        <v>1</v>
      </c>
      <c r="R43">
        <f ca="1">SUM(OFFSET($C43,0,0,1,n))</f>
        <v>8</v>
      </c>
    </row>
    <row r="44" spans="1:19" hidden="1" x14ac:dyDescent="0.25">
      <c r="A44" s="5"/>
      <c r="B44" s="6"/>
      <c r="C44" s="9">
        <f t="shared" ref="C44:N44" ca="1" si="14">+C43*n/$R43*$B42</f>
        <v>1</v>
      </c>
      <c r="D44" s="9">
        <f t="shared" ca="1" si="14"/>
        <v>1</v>
      </c>
      <c r="E44" s="9">
        <f t="shared" ca="1" si="14"/>
        <v>1</v>
      </c>
      <c r="F44" s="9">
        <f t="shared" ca="1" si="14"/>
        <v>1</v>
      </c>
      <c r="G44" s="9">
        <f t="shared" ca="1" si="14"/>
        <v>1</v>
      </c>
      <c r="H44" s="9">
        <f t="shared" ca="1" si="14"/>
        <v>1</v>
      </c>
      <c r="I44" s="9">
        <f t="shared" ca="1" si="14"/>
        <v>1</v>
      </c>
      <c r="J44" s="118">
        <f t="shared" ca="1" si="14"/>
        <v>1</v>
      </c>
      <c r="K44" s="121">
        <f t="shared" ca="1" si="14"/>
        <v>1</v>
      </c>
      <c r="L44" s="121">
        <f t="shared" ca="1" si="14"/>
        <v>1</v>
      </c>
      <c r="M44" s="121">
        <f t="shared" ca="1" si="14"/>
        <v>1</v>
      </c>
      <c r="N44" s="119">
        <f t="shared" ca="1" si="14"/>
        <v>1</v>
      </c>
      <c r="S44" s="2">
        <f ca="1">SUM(OFFSET(C44,0,0,1,n))-n*B42</f>
        <v>0</v>
      </c>
    </row>
    <row r="45" spans="1:19" ht="30" customHeight="1" x14ac:dyDescent="0.25">
      <c r="A45" s="70" t="str">
        <f>CONCATENATE(B45,"-")</f>
        <v>7-</v>
      </c>
      <c r="B45" s="6">
        <f>B41+1</f>
        <v>7</v>
      </c>
      <c r="C45" s="153" t="str">
        <f ca="1">OFFSET(Params!B$32,B45,0,1,1)</f>
        <v xml:space="preserve">Fiabilité : </v>
      </c>
      <c r="D45" s="154"/>
      <c r="E45" s="158" t="str">
        <f ca="1">OFFSET(Params!C$32,B45,0,1,1)</f>
        <v>Respecter les échéances annoncées tout en effectuant un travail de qualité.</v>
      </c>
      <c r="F45" s="158"/>
      <c r="G45" s="158"/>
      <c r="H45" s="158"/>
      <c r="I45" s="158"/>
      <c r="J45" s="158"/>
      <c r="K45" s="145"/>
      <c r="L45" s="145"/>
      <c r="M45" s="145"/>
      <c r="N45" s="159"/>
      <c r="S45" s="2"/>
    </row>
    <row r="46" spans="1:19" ht="15" customHeight="1" x14ac:dyDescent="0.25">
      <c r="A46" s="5"/>
      <c r="B46" s="6">
        <v>1</v>
      </c>
      <c r="C46" s="48"/>
      <c r="D46" s="52" t="s">
        <v>4</v>
      </c>
      <c r="E46" s="52" t="s">
        <v>4</v>
      </c>
      <c r="F46" s="52" t="s">
        <v>4</v>
      </c>
      <c r="G46" s="52" t="s">
        <v>4</v>
      </c>
      <c r="H46" s="52" t="s">
        <v>4</v>
      </c>
      <c r="I46" s="52" t="s">
        <v>4</v>
      </c>
      <c r="J46" s="52" t="s">
        <v>4</v>
      </c>
      <c r="K46" s="52" t="s">
        <v>4</v>
      </c>
      <c r="L46" s="52" t="s">
        <v>4</v>
      </c>
      <c r="M46" s="52" t="s">
        <v>4</v>
      </c>
      <c r="N46" s="52" t="s">
        <v>4</v>
      </c>
      <c r="O46" s="1">
        <f ca="1">COUNTIF(OFFSET($C46,0,0,1,n),O$18)</f>
        <v>7</v>
      </c>
      <c r="P46" s="1">
        <f ca="1">COUNTIF(OFFSET($C46,0,0,1,n),P$18)</f>
        <v>0</v>
      </c>
      <c r="Q46" s="1">
        <f ca="1">COUNTIF(OFFSET($C46,0,0,1,n),Q$18)</f>
        <v>0</v>
      </c>
    </row>
    <row r="47" spans="1:19" hidden="1" x14ac:dyDescent="0.25">
      <c r="A47" s="5"/>
      <c r="B47" s="6"/>
      <c r="C47" s="8">
        <f ca="1">IF(O46&lt;&gt;0,1,IF(AND(P46=0),2,IF(AND(Q46=0),0,1)))</f>
        <v>1</v>
      </c>
      <c r="D47" s="8">
        <f t="shared" ref="D47:N47" si="15">IF(D46="p",2,IF(D46="e",1,IF(D46="m",0)))</f>
        <v>1</v>
      </c>
      <c r="E47" s="8">
        <f t="shared" si="15"/>
        <v>1</v>
      </c>
      <c r="F47" s="8">
        <f t="shared" si="15"/>
        <v>1</v>
      </c>
      <c r="G47" s="8">
        <f t="shared" si="15"/>
        <v>1</v>
      </c>
      <c r="H47" s="8">
        <f t="shared" si="15"/>
        <v>1</v>
      </c>
      <c r="I47" s="8">
        <f t="shared" si="15"/>
        <v>1</v>
      </c>
      <c r="J47" s="116">
        <f t="shared" si="15"/>
        <v>1</v>
      </c>
      <c r="K47" s="120">
        <f t="shared" si="15"/>
        <v>1</v>
      </c>
      <c r="L47" s="120">
        <f t="shared" si="15"/>
        <v>1</v>
      </c>
      <c r="M47" s="120">
        <f t="shared" si="15"/>
        <v>1</v>
      </c>
      <c r="N47" s="117">
        <f t="shared" si="15"/>
        <v>1</v>
      </c>
      <c r="R47">
        <f ca="1">SUM(OFFSET($C47,0,0,1,n))</f>
        <v>8</v>
      </c>
    </row>
    <row r="48" spans="1:19" hidden="1" x14ac:dyDescent="0.25">
      <c r="A48" s="5"/>
      <c r="B48" s="6"/>
      <c r="C48" s="9">
        <f t="shared" ref="C48:N48" ca="1" si="16">+C47*n/$R47*$B46</f>
        <v>1</v>
      </c>
      <c r="D48" s="9">
        <f t="shared" ca="1" si="16"/>
        <v>1</v>
      </c>
      <c r="E48" s="9">
        <f t="shared" ca="1" si="16"/>
        <v>1</v>
      </c>
      <c r="F48" s="9">
        <f t="shared" ca="1" si="16"/>
        <v>1</v>
      </c>
      <c r="G48" s="9">
        <f t="shared" ca="1" si="16"/>
        <v>1</v>
      </c>
      <c r="H48" s="9">
        <f t="shared" ca="1" si="16"/>
        <v>1</v>
      </c>
      <c r="I48" s="9">
        <f t="shared" ca="1" si="16"/>
        <v>1</v>
      </c>
      <c r="J48" s="118">
        <f t="shared" ca="1" si="16"/>
        <v>1</v>
      </c>
      <c r="K48" s="121">
        <f t="shared" ca="1" si="16"/>
        <v>1</v>
      </c>
      <c r="L48" s="121">
        <f t="shared" ca="1" si="16"/>
        <v>1</v>
      </c>
      <c r="M48" s="121">
        <f t="shared" ca="1" si="16"/>
        <v>1</v>
      </c>
      <c r="N48" s="119">
        <f t="shared" ca="1" si="16"/>
        <v>1</v>
      </c>
      <c r="S48" s="2">
        <f ca="1">SUM(OFFSET(C48,0,0,1,n))-n*B46</f>
        <v>0</v>
      </c>
    </row>
    <row r="49" spans="1:19" ht="30" customHeight="1" x14ac:dyDescent="0.25">
      <c r="A49" s="70" t="str">
        <f>CONCATENATE(B49,"-")</f>
        <v>8-</v>
      </c>
      <c r="B49" s="6">
        <f>B45+1</f>
        <v>8</v>
      </c>
      <c r="C49" s="153" t="str">
        <f ca="1">OFFSET(Params!B$32,B49,0,1,1)</f>
        <v xml:space="preserve">Gestion de l'équipe : </v>
      </c>
      <c r="D49" s="154"/>
      <c r="E49" s="158" t="str">
        <f ca="1">OFFSET(Params!C$32,B49,0,1,1)</f>
        <v>Contribuer à bien gérer l'équipe (encourager la rétroaction, régler les conflits, favoriser l'écoute, etc.)</v>
      </c>
      <c r="F49" s="158"/>
      <c r="G49" s="158"/>
      <c r="H49" s="158"/>
      <c r="I49" s="158"/>
      <c r="J49" s="158"/>
      <c r="K49" s="145"/>
      <c r="L49" s="145"/>
      <c r="M49" s="145"/>
      <c r="N49" s="159"/>
      <c r="S49" s="2"/>
    </row>
    <row r="50" spans="1:19" ht="15" customHeight="1" x14ac:dyDescent="0.25">
      <c r="A50" s="6"/>
      <c r="B50" s="6">
        <v>1</v>
      </c>
      <c r="C50" s="48"/>
      <c r="D50" s="52" t="s">
        <v>33</v>
      </c>
      <c r="E50" s="52" t="s">
        <v>33</v>
      </c>
      <c r="F50" s="52" t="s">
        <v>4</v>
      </c>
      <c r="G50" s="52" t="s">
        <v>33</v>
      </c>
      <c r="H50" s="52" t="s">
        <v>32</v>
      </c>
      <c r="I50" s="52" t="s">
        <v>33</v>
      </c>
      <c r="J50" s="52" t="s">
        <v>4</v>
      </c>
      <c r="K50" s="52" t="s">
        <v>4</v>
      </c>
      <c r="L50" s="52" t="s">
        <v>4</v>
      </c>
      <c r="M50" s="52" t="s">
        <v>4</v>
      </c>
      <c r="N50" s="52" t="s">
        <v>4</v>
      </c>
      <c r="O50" s="1">
        <f ca="1">COUNTIF(OFFSET($C50,0,0,1,n),O$18)</f>
        <v>2</v>
      </c>
      <c r="P50" s="1">
        <f ca="1">COUNTIF(OFFSET($C50,0,0,1,n),P$18)</f>
        <v>1</v>
      </c>
      <c r="Q50" s="1">
        <f ca="1">COUNTIF(OFFSET($C50,0,0,1,n),Q$18)</f>
        <v>4</v>
      </c>
    </row>
    <row r="51" spans="1:19" hidden="1" x14ac:dyDescent="0.25">
      <c r="A51" s="6"/>
      <c r="B51" s="6"/>
      <c r="C51" s="8">
        <f ca="1">IF(O50&lt;&gt;0,1,IF(AND(P50=0),2,IF(AND(Q50=0),0,1)))</f>
        <v>1</v>
      </c>
      <c r="D51" s="8">
        <f t="shared" ref="D51:N51" si="17">IF(D50="p",2,IF(D50="e",1,IF(D50="m",0)))</f>
        <v>0</v>
      </c>
      <c r="E51" s="8">
        <f t="shared" si="17"/>
        <v>0</v>
      </c>
      <c r="F51" s="8">
        <f t="shared" si="17"/>
        <v>1</v>
      </c>
      <c r="G51" s="8">
        <f t="shared" si="17"/>
        <v>0</v>
      </c>
      <c r="H51" s="8">
        <f t="shared" si="17"/>
        <v>2</v>
      </c>
      <c r="I51" s="8">
        <f t="shared" si="17"/>
        <v>0</v>
      </c>
      <c r="J51" s="8">
        <f t="shared" si="17"/>
        <v>1</v>
      </c>
      <c r="K51" s="8">
        <f t="shared" si="17"/>
        <v>1</v>
      </c>
      <c r="L51" s="8">
        <f t="shared" si="17"/>
        <v>1</v>
      </c>
      <c r="M51" s="8">
        <f t="shared" si="17"/>
        <v>1</v>
      </c>
      <c r="N51" s="8">
        <f t="shared" si="17"/>
        <v>1</v>
      </c>
      <c r="R51">
        <f ca="1">SUM(OFFSET($C51,0,0,1,n))</f>
        <v>5</v>
      </c>
    </row>
    <row r="52" spans="1:19" hidden="1" x14ac:dyDescent="0.25">
      <c r="A52" s="6"/>
      <c r="B52" s="6"/>
      <c r="C52" s="9">
        <f t="shared" ref="C52:N52" ca="1" si="18">+C51*n/$R51*$B50</f>
        <v>1.6</v>
      </c>
      <c r="D52" s="9">
        <f t="shared" ca="1" si="18"/>
        <v>0</v>
      </c>
      <c r="E52" s="9">
        <f t="shared" ca="1" si="18"/>
        <v>0</v>
      </c>
      <c r="F52" s="9">
        <f t="shared" ca="1" si="18"/>
        <v>1.6</v>
      </c>
      <c r="G52" s="9">
        <f t="shared" ca="1" si="18"/>
        <v>0</v>
      </c>
      <c r="H52" s="9">
        <f t="shared" ca="1" si="18"/>
        <v>3.2</v>
      </c>
      <c r="I52" s="9">
        <f t="shared" ca="1" si="18"/>
        <v>0</v>
      </c>
      <c r="J52" s="9">
        <f t="shared" ca="1" si="18"/>
        <v>1.6</v>
      </c>
      <c r="K52" s="9">
        <f t="shared" ca="1" si="18"/>
        <v>1.6</v>
      </c>
      <c r="L52" s="9">
        <f t="shared" ca="1" si="18"/>
        <v>1.6</v>
      </c>
      <c r="M52" s="9">
        <f t="shared" ca="1" si="18"/>
        <v>1.6</v>
      </c>
      <c r="N52" s="9">
        <f t="shared" ca="1" si="18"/>
        <v>1.6</v>
      </c>
      <c r="S52" s="2">
        <f ca="1">SUM(OFFSET(C52,0,0,1,n))-n*B50</f>
        <v>0</v>
      </c>
    </row>
    <row r="53" spans="1:19" hidden="1" x14ac:dyDescent="0.2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</row>
    <row r="54" spans="1:19" hidden="1" x14ac:dyDescent="0.25">
      <c r="A54" s="6" t="s">
        <v>5</v>
      </c>
      <c r="B54" s="6"/>
      <c r="C54" s="10">
        <f ca="1">+(C24+C28+C32+C36+C40+C44+C48+C52)/Ptot</f>
        <v>0.96313131313131306</v>
      </c>
      <c r="D54" s="10">
        <f t="shared" ref="D54:J54" ca="1" si="19">+(D24+D28+D32+D36+D40+D44+D48+D52)/Ptot</f>
        <v>0.85404040404040393</v>
      </c>
      <c r="E54" s="10">
        <f t="shared" ca="1" si="19"/>
        <v>0.86313131313131319</v>
      </c>
      <c r="F54" s="10">
        <f t="shared" ca="1" si="19"/>
        <v>1.154040404040404</v>
      </c>
      <c r="G54" s="10">
        <f t="shared" ca="1" si="19"/>
        <v>0.7631313131313131</v>
      </c>
      <c r="H54" s="10">
        <f t="shared" ca="1" si="19"/>
        <v>1.1631313131313132</v>
      </c>
      <c r="I54" s="10">
        <f t="shared" ca="1" si="19"/>
        <v>1.2762626262626262</v>
      </c>
      <c r="J54" s="10">
        <f t="shared" ca="1" si="19"/>
        <v>0.96313131313131306</v>
      </c>
      <c r="K54" s="10">
        <f ca="1">+(K24+K28+K32+K36+K40+K44+K48+K52)/Ptot</f>
        <v>0.96313131313131306</v>
      </c>
      <c r="L54" s="10">
        <f ca="1">+(L24+L28+L32+L36+L40+L44+L48+L52)/Ptot</f>
        <v>0.96313131313131306</v>
      </c>
      <c r="M54" s="10">
        <f ca="1">+(M24+M28+M32+M36+M40+M44+M48+M52)/Ptot</f>
        <v>0.96313131313131306</v>
      </c>
      <c r="N54" s="10">
        <f ca="1">+(N24+N28+N32+N36+N40+N44+N48+N52)/Ptot</f>
        <v>0.96313131313131306</v>
      </c>
      <c r="P54" s="3"/>
    </row>
    <row r="55" spans="1:19" hidden="1" x14ac:dyDescent="0.25">
      <c r="B55" s="6"/>
      <c r="C55" s="13">
        <f t="shared" ref="C55:N55" ca="1" si="20">+m*C54+b</f>
        <v>0.99631313131313137</v>
      </c>
      <c r="D55" s="13">
        <f t="shared" ca="1" si="20"/>
        <v>0.98540404040404039</v>
      </c>
      <c r="E55" s="13">
        <f t="shared" ca="1" si="20"/>
        <v>0.98631313131313136</v>
      </c>
      <c r="F55" s="13">
        <f t="shared" ca="1" si="20"/>
        <v>1.0154040404040403</v>
      </c>
      <c r="G55" s="13">
        <f t="shared" ca="1" si="20"/>
        <v>0.97631313131313135</v>
      </c>
      <c r="H55" s="13">
        <f t="shared" ca="1" si="20"/>
        <v>1.0163131313131313</v>
      </c>
      <c r="I55" s="13">
        <f t="shared" ca="1" si="20"/>
        <v>1.0276262626262627</v>
      </c>
      <c r="J55" s="13">
        <f t="shared" ca="1" si="20"/>
        <v>0.99631313131313137</v>
      </c>
      <c r="K55" s="13">
        <f t="shared" ca="1" si="20"/>
        <v>0.99631313131313137</v>
      </c>
      <c r="L55" s="13">
        <f t="shared" ca="1" si="20"/>
        <v>0.99631313131313137</v>
      </c>
      <c r="M55" s="13">
        <f t="shared" ca="1" si="20"/>
        <v>0.99631313131313137</v>
      </c>
      <c r="N55" s="13">
        <f t="shared" ca="1" si="20"/>
        <v>0.99631313131313137</v>
      </c>
      <c r="P55" s="3"/>
    </row>
    <row r="56" spans="1:19" ht="26.4" x14ac:dyDescent="0.25">
      <c r="A56" s="11" t="s">
        <v>15</v>
      </c>
      <c r="C56" s="12">
        <f t="shared" ref="C56:H56" ca="1" si="21">IF(C55&gt;1.1,1.1,C55)</f>
        <v>0.99631313131313137</v>
      </c>
      <c r="D56" s="12">
        <f t="shared" ca="1" si="21"/>
        <v>0.98540404040404039</v>
      </c>
      <c r="E56" s="12">
        <f t="shared" ca="1" si="21"/>
        <v>0.98631313131313136</v>
      </c>
      <c r="F56" s="12">
        <f t="shared" ca="1" si="21"/>
        <v>1.0154040404040403</v>
      </c>
      <c r="G56" s="12">
        <f t="shared" ca="1" si="21"/>
        <v>0.97631313131313135</v>
      </c>
      <c r="H56" s="12">
        <f t="shared" ca="1" si="21"/>
        <v>1.0163131313131313</v>
      </c>
      <c r="I56" s="12">
        <f t="shared" ref="I56:N56" ca="1" si="22">IF(I55&gt;1.1,1.1,I55)</f>
        <v>1.0276262626262627</v>
      </c>
      <c r="J56" s="12">
        <f t="shared" ca="1" si="22"/>
        <v>0.99631313131313137</v>
      </c>
      <c r="K56" s="12">
        <f t="shared" ca="1" si="22"/>
        <v>0.99631313131313137</v>
      </c>
      <c r="L56" s="12">
        <f t="shared" ca="1" si="22"/>
        <v>0.99631313131313137</v>
      </c>
      <c r="M56" s="12">
        <f t="shared" ca="1" si="22"/>
        <v>0.99631313131313137</v>
      </c>
      <c r="N56" s="12">
        <f t="shared" ca="1" si="22"/>
        <v>0.99631313131313137</v>
      </c>
    </row>
    <row r="57" spans="1:19" hidden="1" x14ac:dyDescent="0.25">
      <c r="A57" s="11"/>
      <c r="C57" s="12">
        <f ca="1">OFFSET($B$56,0,C16,1,1)</f>
        <v>0.97631313131313135</v>
      </c>
      <c r="D57" s="12">
        <f t="shared" ref="D57:N57" ca="1" si="23">OFFSET($B$56,0,D16,1,1)</f>
        <v>0.99631313131313137</v>
      </c>
      <c r="E57" s="12">
        <f t="shared" ca="1" si="23"/>
        <v>0.98540404040404039</v>
      </c>
      <c r="F57" s="12">
        <f t="shared" ca="1" si="23"/>
        <v>0.98631313131313136</v>
      </c>
      <c r="G57" s="12">
        <f t="shared" ca="1" si="23"/>
        <v>1.0154040404040403</v>
      </c>
      <c r="H57" s="12">
        <f t="shared" ca="1" si="23"/>
        <v>1.0163131313131313</v>
      </c>
      <c r="I57" s="12">
        <f t="shared" ca="1" si="23"/>
        <v>1.0276262626262627</v>
      </c>
      <c r="J57" s="12">
        <f t="shared" ca="1" si="23"/>
        <v>0.99631313131313137</v>
      </c>
      <c r="K57" s="12">
        <f t="shared" ca="1" si="23"/>
        <v>0.99631313131313137</v>
      </c>
      <c r="L57" s="12"/>
      <c r="M57" s="12"/>
      <c r="N57" s="12">
        <f t="shared" ca="1" si="23"/>
        <v>0.99631313131313137</v>
      </c>
    </row>
    <row r="58" spans="1:19" ht="30" customHeight="1" x14ac:dyDescent="0.25">
      <c r="A58" s="157" t="s">
        <v>0</v>
      </c>
      <c r="B58" s="157"/>
      <c r="C58" s="157"/>
      <c r="D58" s="157"/>
      <c r="E58" s="157"/>
      <c r="F58" s="157"/>
      <c r="G58" s="157"/>
      <c r="H58" s="157"/>
      <c r="I58" s="157"/>
      <c r="J58" s="157"/>
      <c r="K58" s="157"/>
      <c r="L58" s="157"/>
      <c r="M58" s="157"/>
      <c r="N58" s="157"/>
      <c r="Q58" s="129"/>
    </row>
    <row r="59" spans="1:19" ht="200.1" customHeight="1" x14ac:dyDescent="0.25">
      <c r="A59" s="167"/>
      <c r="B59" s="167"/>
      <c r="C59" s="167"/>
      <c r="D59" s="167"/>
      <c r="E59" s="167"/>
      <c r="F59" s="167"/>
      <c r="G59" s="167"/>
      <c r="H59" s="167"/>
      <c r="I59" s="167"/>
      <c r="J59" s="167"/>
      <c r="K59" s="112"/>
      <c r="L59" s="112"/>
      <c r="M59" s="112"/>
      <c r="N59" s="112"/>
    </row>
    <row r="61" spans="1:19" ht="30" customHeight="1" x14ac:dyDescent="0.25">
      <c r="A61" s="157" t="s">
        <v>1</v>
      </c>
      <c r="B61" s="157"/>
      <c r="C61" s="157"/>
      <c r="D61" s="157"/>
      <c r="E61" s="157"/>
      <c r="F61" s="157"/>
      <c r="G61" s="157"/>
      <c r="H61" s="157"/>
      <c r="I61" s="157"/>
      <c r="J61" s="157"/>
      <c r="K61" s="157"/>
      <c r="L61" s="157"/>
      <c r="M61" s="157"/>
      <c r="N61" s="157"/>
    </row>
    <row r="62" spans="1:19" ht="99.75" customHeight="1" x14ac:dyDescent="0.25">
      <c r="A62" s="167"/>
      <c r="B62" s="167"/>
      <c r="C62" s="167"/>
      <c r="D62" s="167"/>
      <c r="E62" s="167"/>
      <c r="F62" s="167"/>
      <c r="G62" s="167"/>
      <c r="H62" s="167"/>
      <c r="I62" s="167"/>
      <c r="J62" s="167"/>
      <c r="K62" s="112"/>
      <c r="L62" s="112"/>
      <c r="M62" s="112"/>
      <c r="N62" s="112"/>
    </row>
  </sheetData>
  <protectedRanges>
    <protectedRange sqref="A62" name="Plage3_3"/>
    <protectedRange sqref="A59" name="Plage2_3"/>
    <protectedRange sqref="D42:N42 D46:N46 D50:N50 D38:N38 D34:N34 D30:N30 D26:N26 D22:N22" name="Réponses_3"/>
  </protectedRanges>
  <mergeCells count="32">
    <mergeCell ref="A1:J1"/>
    <mergeCell ref="A4:F4"/>
    <mergeCell ref="G4:J4"/>
    <mergeCell ref="A5:F5"/>
    <mergeCell ref="E8:G8"/>
    <mergeCell ref="H8:J8"/>
    <mergeCell ref="C10:J10"/>
    <mergeCell ref="C11:J11"/>
    <mergeCell ref="C12:J12"/>
    <mergeCell ref="C13:J13"/>
    <mergeCell ref="C14:J14"/>
    <mergeCell ref="C15:J15"/>
    <mergeCell ref="C21:D21"/>
    <mergeCell ref="E21:N21"/>
    <mergeCell ref="C25:D25"/>
    <mergeCell ref="E25:N25"/>
    <mergeCell ref="C29:D29"/>
    <mergeCell ref="E29:N29"/>
    <mergeCell ref="C33:D33"/>
    <mergeCell ref="E33:N33"/>
    <mergeCell ref="C37:D37"/>
    <mergeCell ref="E37:N37"/>
    <mergeCell ref="C41:D41"/>
    <mergeCell ref="E41:N41"/>
    <mergeCell ref="A61:N61"/>
    <mergeCell ref="A62:J62"/>
    <mergeCell ref="C45:D45"/>
    <mergeCell ref="E45:N45"/>
    <mergeCell ref="C49:D49"/>
    <mergeCell ref="E49:N49"/>
    <mergeCell ref="A58:N58"/>
    <mergeCell ref="A59:J59"/>
  </mergeCells>
  <pageMargins left="0.62" right="0.63" top="0.48" bottom="0.49" header="0.4" footer="0.41"/>
  <pageSetup orientation="portrait" r:id="rId1"/>
  <headerFooter alignWithMargins="0"/>
  <rowBreaks count="1" manualBreakCount="1">
    <brk id="56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X62"/>
  <sheetViews>
    <sheetView topLeftCell="A22" workbookViewId="0">
      <selection activeCell="K42" sqref="K42"/>
    </sheetView>
  </sheetViews>
  <sheetFormatPr baseColWidth="10" defaultColWidth="11.44140625" defaultRowHeight="13.2" x14ac:dyDescent="0.25"/>
  <cols>
    <col min="1" max="1" width="11.6640625" customWidth="1"/>
    <col min="2" max="2" width="9.6640625" hidden="1" customWidth="1"/>
    <col min="3" max="14" width="9.6640625" customWidth="1"/>
    <col min="15" max="17" width="11.44140625" hidden="1" customWidth="1"/>
    <col min="18" max="23" width="9.109375" customWidth="1"/>
    <col min="24" max="24" width="0" hidden="1" customWidth="1"/>
  </cols>
  <sheetData>
    <row r="1" spans="1:24" ht="17.399999999999999" x14ac:dyDescent="0.25">
      <c r="A1" s="160" t="str">
        <f>Params!A1</f>
        <v>GEL 500  - 2017</v>
      </c>
      <c r="B1" s="160"/>
      <c r="C1" s="160"/>
      <c r="D1" s="160"/>
      <c r="E1" s="160"/>
      <c r="F1" s="160"/>
      <c r="G1" s="160"/>
      <c r="H1" s="160"/>
      <c r="I1" s="160"/>
      <c r="J1" s="160"/>
      <c r="K1" s="14"/>
      <c r="L1" s="14"/>
      <c r="M1" s="14"/>
      <c r="N1" s="14"/>
    </row>
    <row r="2" spans="1:24" ht="17.399999999999999" x14ac:dyDescent="0.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</row>
    <row r="3" spans="1:24" ht="17.399999999999999" hidden="1" x14ac:dyDescent="0.25">
      <c r="A3" s="14"/>
      <c r="B3" s="14"/>
      <c r="C3" s="95">
        <f ca="1">C57</f>
        <v>0.99896825396825395</v>
      </c>
      <c r="D3" s="95">
        <f t="shared" ref="D3:N3" ca="1" si="0">D57</f>
        <v>0.99896825396825395</v>
      </c>
      <c r="E3" s="95">
        <f t="shared" ca="1" si="0"/>
        <v>0.99896825396825395</v>
      </c>
      <c r="F3" s="95">
        <f t="shared" ca="1" si="0"/>
        <v>0.97039682539682537</v>
      </c>
      <c r="G3" s="95">
        <f t="shared" ca="1" si="0"/>
        <v>0.99896825396825395</v>
      </c>
      <c r="H3" s="95">
        <f t="shared" ca="1" si="0"/>
        <v>0.98468253968253971</v>
      </c>
      <c r="I3" s="95">
        <f t="shared" ca="1" si="0"/>
        <v>1.0332539682539683</v>
      </c>
      <c r="J3" s="95">
        <f t="shared" ca="1" si="0"/>
        <v>1.0157936507936509</v>
      </c>
      <c r="K3" s="95">
        <f t="shared" ca="1" si="0"/>
        <v>0.99896825396825395</v>
      </c>
      <c r="L3" s="95"/>
      <c r="M3" s="95"/>
      <c r="N3" s="95">
        <f t="shared" ca="1" si="0"/>
        <v>0.99896825396825395</v>
      </c>
    </row>
    <row r="4" spans="1:24" x14ac:dyDescent="0.25">
      <c r="A4" s="166" t="s">
        <v>8</v>
      </c>
      <c r="B4" s="166"/>
      <c r="C4" s="166"/>
      <c r="D4" s="166"/>
      <c r="E4" s="166"/>
      <c r="F4" s="166"/>
      <c r="G4" s="161" t="str">
        <f>CONCATENATE(Params!B8, " - ", Params!B7)</f>
        <v>H2017.4 - P4</v>
      </c>
      <c r="H4" s="161"/>
      <c r="I4" s="161"/>
      <c r="J4" s="161"/>
      <c r="K4" s="68"/>
      <c r="L4" s="68"/>
      <c r="M4" s="68"/>
      <c r="N4" s="68"/>
      <c r="U4" s="4"/>
      <c r="V4" s="4"/>
      <c r="X4">
        <f>IF(U4=0,0,1)</f>
        <v>0</v>
      </c>
    </row>
    <row r="5" spans="1:24" x14ac:dyDescent="0.25">
      <c r="A5" s="165" t="s">
        <v>9</v>
      </c>
      <c r="B5" s="165"/>
      <c r="C5" s="165"/>
      <c r="D5" s="165"/>
      <c r="E5" s="165"/>
      <c r="F5" s="165"/>
      <c r="G5" s="46">
        <f ca="1">Params!B11</f>
        <v>8</v>
      </c>
      <c r="H5" s="6"/>
      <c r="I5" s="6"/>
      <c r="J5" s="6"/>
      <c r="K5" s="6"/>
      <c r="L5" s="6"/>
      <c r="M5" s="6"/>
      <c r="N5" s="6"/>
      <c r="X5">
        <f>IF(U5=0,0,1)</f>
        <v>0</v>
      </c>
    </row>
    <row r="6" spans="1:24" x14ac:dyDescent="0.25">
      <c r="A6" s="5"/>
      <c r="B6" s="5"/>
      <c r="C6" s="5"/>
      <c r="D6" s="5"/>
      <c r="E6" s="5"/>
      <c r="F6" s="6"/>
      <c r="G6" s="6"/>
      <c r="H6" s="6"/>
      <c r="I6" s="6"/>
      <c r="J6" s="6"/>
      <c r="K6" s="6"/>
      <c r="L6" s="6"/>
      <c r="M6" s="6"/>
      <c r="N6" s="6"/>
    </row>
    <row r="7" spans="1:24" x14ac:dyDescent="0.25">
      <c r="A7" s="5"/>
      <c r="B7" s="5"/>
      <c r="C7" s="49" t="s">
        <v>35</v>
      </c>
      <c r="D7" s="5"/>
      <c r="E7" s="5"/>
      <c r="F7" s="71">
        <f ca="1">MID(CELL("filename",A4),FIND("]",CELL("filename",A4))+1,255)*1</f>
        <v>6</v>
      </c>
      <c r="G7" s="6"/>
      <c r="H7" s="6"/>
      <c r="I7" s="6"/>
      <c r="J7" s="6"/>
      <c r="K7" s="6"/>
      <c r="L7" s="6"/>
      <c r="M7" s="6"/>
      <c r="N7" s="6"/>
    </row>
    <row r="8" spans="1:24" ht="15" customHeight="1" x14ac:dyDescent="0.25">
      <c r="A8" s="5"/>
      <c r="B8" s="6"/>
      <c r="C8" s="6" t="s">
        <v>34</v>
      </c>
      <c r="D8" s="7"/>
      <c r="E8" s="162" t="str">
        <f ca="1">VLOOKUP(F7,Params!$A$19:$C$30,2,0)</f>
        <v xml:space="preserve"> Alexandre</v>
      </c>
      <c r="F8" s="162"/>
      <c r="G8" s="162"/>
      <c r="H8" s="163" t="str">
        <f ca="1">VLOOKUP(F7,Params!$A$19:$C$30,3,0)</f>
        <v>Guay</v>
      </c>
      <c r="I8" s="164"/>
      <c r="J8" s="164"/>
      <c r="K8" s="51"/>
      <c r="L8" s="51"/>
      <c r="M8" s="51"/>
      <c r="N8" s="51"/>
      <c r="P8">
        <f ca="1">n</f>
        <v>8</v>
      </c>
      <c r="X8">
        <f>IF(U8=0,0,1)</f>
        <v>0</v>
      </c>
    </row>
    <row r="9" spans="1:24" ht="15" customHeight="1" x14ac:dyDescent="0.25">
      <c r="A9" s="5"/>
      <c r="B9" s="6"/>
      <c r="C9" s="6"/>
      <c r="D9" s="7"/>
      <c r="E9" s="11"/>
      <c r="F9" s="11"/>
      <c r="G9" s="11"/>
      <c r="H9" s="50"/>
      <c r="I9" s="51"/>
      <c r="J9" s="51"/>
      <c r="K9" s="51"/>
      <c r="L9" s="51"/>
      <c r="M9" s="51"/>
      <c r="N9" s="51"/>
    </row>
    <row r="10" spans="1:24" ht="15" customHeight="1" x14ac:dyDescent="0.25">
      <c r="A10" s="5" t="s">
        <v>10</v>
      </c>
      <c r="B10" s="6"/>
      <c r="C10" s="157" t="s">
        <v>13</v>
      </c>
      <c r="D10" s="157"/>
      <c r="E10" s="157"/>
      <c r="F10" s="157"/>
      <c r="G10" s="157"/>
      <c r="H10" s="157"/>
      <c r="I10" s="157"/>
      <c r="J10" s="157"/>
      <c r="K10" s="7"/>
      <c r="L10" s="7"/>
      <c r="M10" s="7"/>
      <c r="N10" s="7"/>
    </row>
    <row r="11" spans="1:24" ht="15" customHeight="1" x14ac:dyDescent="0.25">
      <c r="A11" s="5"/>
      <c r="B11" s="6"/>
      <c r="C11" s="155" t="s">
        <v>29</v>
      </c>
      <c r="D11" s="156"/>
      <c r="E11" s="156"/>
      <c r="F11" s="156"/>
      <c r="G11" s="156"/>
      <c r="H11" s="156"/>
      <c r="I11" s="156"/>
      <c r="J11" s="156"/>
      <c r="K11" s="69"/>
      <c r="L11" s="69"/>
      <c r="M11" s="69"/>
      <c r="N11" s="69"/>
    </row>
    <row r="12" spans="1:24" ht="15" customHeight="1" x14ac:dyDescent="0.25">
      <c r="A12" s="5"/>
      <c r="B12" s="6"/>
      <c r="C12" s="155" t="s">
        <v>30</v>
      </c>
      <c r="D12" s="156"/>
      <c r="E12" s="156"/>
      <c r="F12" s="156"/>
      <c r="G12" s="156"/>
      <c r="H12" s="156"/>
      <c r="I12" s="156"/>
      <c r="J12" s="156"/>
      <c r="K12" s="69"/>
      <c r="L12" s="69"/>
      <c r="M12" s="69"/>
      <c r="N12" s="69"/>
    </row>
    <row r="13" spans="1:24" ht="15" customHeight="1" x14ac:dyDescent="0.25">
      <c r="A13" s="5"/>
      <c r="B13" s="6"/>
      <c r="C13" s="155" t="s">
        <v>31</v>
      </c>
      <c r="D13" s="156"/>
      <c r="E13" s="156"/>
      <c r="F13" s="156"/>
      <c r="G13" s="156"/>
      <c r="H13" s="156"/>
      <c r="I13" s="156"/>
      <c r="J13" s="156"/>
      <c r="K13" s="69"/>
      <c r="L13" s="69"/>
      <c r="M13" s="69"/>
      <c r="N13" s="69"/>
    </row>
    <row r="14" spans="1:24" ht="15" customHeight="1" x14ac:dyDescent="0.25">
      <c r="A14" s="5" t="s">
        <v>11</v>
      </c>
      <c r="B14" s="6"/>
      <c r="C14" s="157" t="s">
        <v>14</v>
      </c>
      <c r="D14" s="157"/>
      <c r="E14" s="157"/>
      <c r="F14" s="157"/>
      <c r="G14" s="157"/>
      <c r="H14" s="157"/>
      <c r="I14" s="157"/>
      <c r="J14" s="157"/>
      <c r="K14" s="7"/>
      <c r="L14" s="7"/>
      <c r="M14" s="7"/>
      <c r="N14" s="7"/>
    </row>
    <row r="15" spans="1:24" ht="44.1" customHeight="1" x14ac:dyDescent="0.25">
      <c r="A15" s="5" t="s">
        <v>12</v>
      </c>
      <c r="B15" s="6"/>
      <c r="C15" s="157" t="s">
        <v>55</v>
      </c>
      <c r="D15" s="157"/>
      <c r="E15" s="157"/>
      <c r="F15" s="157"/>
      <c r="G15" s="157"/>
      <c r="H15" s="157"/>
      <c r="I15" s="157"/>
      <c r="J15" s="157"/>
      <c r="K15" s="7"/>
      <c r="L15" s="7"/>
      <c r="M15" s="7"/>
      <c r="N15" s="7"/>
    </row>
    <row r="16" spans="1:24" ht="44.1" hidden="1" customHeight="1" x14ac:dyDescent="0.25">
      <c r="A16" s="5"/>
      <c r="B16" s="6"/>
      <c r="C16" s="7">
        <f ca="1">F7</f>
        <v>6</v>
      </c>
      <c r="D16" s="7">
        <f ca="1">IF(C17&lt;$F$7,C17,D17)</f>
        <v>1</v>
      </c>
      <c r="E16" s="7">
        <f t="shared" ref="E16:N16" ca="1" si="1">IF(D17&lt;$F$7,D17,E17)</f>
        <v>2</v>
      </c>
      <c r="F16" s="7">
        <f t="shared" ca="1" si="1"/>
        <v>3</v>
      </c>
      <c r="G16" s="7">
        <f t="shared" ca="1" si="1"/>
        <v>4</v>
      </c>
      <c r="H16" s="7">
        <f t="shared" ca="1" si="1"/>
        <v>5</v>
      </c>
      <c r="I16" s="7">
        <f t="shared" ca="1" si="1"/>
        <v>7</v>
      </c>
      <c r="J16" s="7">
        <f t="shared" ca="1" si="1"/>
        <v>8</v>
      </c>
      <c r="K16" s="7">
        <f t="shared" ca="1" si="1"/>
        <v>9</v>
      </c>
      <c r="L16" s="7">
        <f t="shared" ca="1" si="1"/>
        <v>10</v>
      </c>
      <c r="M16" s="7">
        <f t="shared" ca="1" si="1"/>
        <v>11</v>
      </c>
      <c r="N16" s="7">
        <f t="shared" ca="1" si="1"/>
        <v>12</v>
      </c>
    </row>
    <row r="17" spans="1:24" ht="44.1" hidden="1" customHeight="1" x14ac:dyDescent="0.25">
      <c r="A17" s="5"/>
      <c r="B17" s="6"/>
      <c r="C17" s="7">
        <v>1</v>
      </c>
      <c r="D17" s="7">
        <f t="shared" ref="D17:N17" si="2">C17+1</f>
        <v>2</v>
      </c>
      <c r="E17" s="7">
        <f t="shared" si="2"/>
        <v>3</v>
      </c>
      <c r="F17" s="7">
        <f t="shared" si="2"/>
        <v>4</v>
      </c>
      <c r="G17" s="7">
        <f t="shared" si="2"/>
        <v>5</v>
      </c>
      <c r="H17" s="7">
        <f t="shared" si="2"/>
        <v>6</v>
      </c>
      <c r="I17" s="7">
        <f t="shared" si="2"/>
        <v>7</v>
      </c>
      <c r="J17" s="7">
        <f t="shared" si="2"/>
        <v>8</v>
      </c>
      <c r="K17" s="7">
        <f t="shared" si="2"/>
        <v>9</v>
      </c>
      <c r="L17" s="7">
        <f t="shared" si="2"/>
        <v>10</v>
      </c>
      <c r="M17" s="7">
        <f t="shared" si="2"/>
        <v>11</v>
      </c>
      <c r="N17" s="7">
        <f t="shared" si="2"/>
        <v>12</v>
      </c>
    </row>
    <row r="18" spans="1:24" x14ac:dyDescent="0.25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1" t="s">
        <v>4</v>
      </c>
      <c r="P18" s="1" t="s">
        <v>32</v>
      </c>
      <c r="Q18" s="1" t="s">
        <v>33</v>
      </c>
    </row>
    <row r="19" spans="1:24" ht="125.1" customHeight="1" x14ac:dyDescent="0.25">
      <c r="A19" s="6"/>
      <c r="B19" s="6"/>
      <c r="C19" s="47" t="str">
        <f ca="1">CONCATENATE(" ",VLOOKUP(C16,Params!$A$19:$C$30,3,0))</f>
        <v xml:space="preserve"> Guay</v>
      </c>
      <c r="D19" s="15" t="str">
        <f ca="1">CONCATENATE(" ",VLOOKUP(D16,Params!$A$19:$C$30,3,0))</f>
        <v xml:space="preserve"> Anillo</v>
      </c>
      <c r="E19" s="15" t="str">
        <f ca="1">CONCATENATE(" ",VLOOKUP(E16,Params!$A$19:$C$30,3,0))</f>
        <v xml:space="preserve"> Bardier</v>
      </c>
      <c r="F19" s="15" t="str">
        <f ca="1">CONCATENATE(" ",VLOOKUP(F16,Params!$A$19:$C$30,3,0))</f>
        <v xml:space="preserve"> Berthelot</v>
      </c>
      <c r="G19" s="15" t="str">
        <f ca="1">CONCATENATE(" ",VLOOKUP(G16,Params!$A$19:$C$30,3,0))</f>
        <v xml:space="preserve"> Crête</v>
      </c>
      <c r="H19" s="15" t="str">
        <f ca="1">CONCATENATE(" ",VLOOKUP(H16,Params!$A$19:$C$30,3,0))</f>
        <v xml:space="preserve"> Girard</v>
      </c>
      <c r="I19" s="15" t="str">
        <f ca="1">CONCATENATE(" ",VLOOKUP(I16,Params!$A$19:$C$30,3,0))</f>
        <v xml:space="preserve"> Guilmain</v>
      </c>
      <c r="J19" s="15" t="str">
        <f ca="1">CONCATENATE(" ",VLOOKUP(J16,Params!$A$19:$C$30,3,0))</f>
        <v xml:space="preserve"> Thibeault</v>
      </c>
      <c r="K19" s="15" t="str">
        <f ca="1">CONCATENATE(" ",VLOOKUP(K16,Params!$A$19:$C$30,3,0))</f>
        <v xml:space="preserve"> </v>
      </c>
      <c r="L19" s="15" t="str">
        <f ca="1">CONCATENATE(" ",VLOOKUP(L16,Params!$A$19:$C$30,3,0))</f>
        <v xml:space="preserve"> </v>
      </c>
      <c r="M19" s="15" t="str">
        <f ca="1">CONCATENATE(" ",VLOOKUP(M16,Params!$A$19:$C$30,3,0))</f>
        <v xml:space="preserve"> </v>
      </c>
      <c r="N19" s="15" t="str">
        <f ca="1">CONCATENATE(" ",VLOOKUP(N16,Params!$A$19:$C$30,3,0))</f>
        <v xml:space="preserve"> </v>
      </c>
      <c r="X19">
        <f>IF(U10=0,0,1)</f>
        <v>0</v>
      </c>
    </row>
    <row r="20" spans="1:24" ht="99.9" customHeight="1" x14ac:dyDescent="0.25">
      <c r="A20" s="6"/>
      <c r="B20" s="6" t="s">
        <v>6</v>
      </c>
      <c r="C20" s="47" t="str">
        <f ca="1">CONCATENATE(" ",VLOOKUP(C16,Params!$A$19:$C$30,2,0))</f>
        <v xml:space="preserve">  Alexandre</v>
      </c>
      <c r="D20" s="15" t="str">
        <f ca="1">CONCATENATE(" ",VLOOKUP(D16,Params!$A$19:$C$30,2,0))</f>
        <v xml:space="preserve">  Luis Felipe</v>
      </c>
      <c r="E20" s="15" t="str">
        <f ca="1">CONCATENATE(" ",VLOOKUP(E16,Params!$A$19:$C$30,2,0))</f>
        <v xml:space="preserve">  Louis-Philippe</v>
      </c>
      <c r="F20" s="15" t="str">
        <f ca="1">CONCATENATE(" ",VLOOKUP(F16,Params!$A$19:$C$30,2,0))</f>
        <v xml:space="preserve">  Frédéric</v>
      </c>
      <c r="G20" s="15" t="str">
        <f ca="1">CONCATENATE(" ",VLOOKUP(G16,Params!$A$19:$C$30,2,0))</f>
        <v xml:space="preserve">  Jean-Nicolas</v>
      </c>
      <c r="H20" s="15" t="str">
        <f ca="1">CONCATENATE(" ",VLOOKUP(H16,Params!$A$19:$C$30,2,0))</f>
        <v xml:space="preserve">  Alexandre</v>
      </c>
      <c r="I20" s="15" t="str">
        <f ca="1">CONCATENATE(" ",VLOOKUP(I16,Params!$A$19:$C$30,2,0))</f>
        <v xml:space="preserve">  Gabriel</v>
      </c>
      <c r="J20" s="15" t="str">
        <f ca="1">CONCATENATE(" ",VLOOKUP(J16,Params!$A$19:$C$30,2,0))</f>
        <v xml:space="preserve">  Alexandre</v>
      </c>
      <c r="K20" s="15" t="str">
        <f ca="1">CONCATENATE(" ",VLOOKUP(K16,Params!$A$19:$C$30,2,0))</f>
        <v xml:space="preserve"> </v>
      </c>
      <c r="L20" s="15" t="str">
        <f ca="1">CONCATENATE(" ",VLOOKUP(L16,Params!$A$19:$C$30,2,0))</f>
        <v xml:space="preserve"> </v>
      </c>
      <c r="M20" s="15" t="str">
        <f ca="1">CONCATENATE(" ",VLOOKUP(M16,Params!$A$19:$C$30,2,0))</f>
        <v xml:space="preserve"> </v>
      </c>
      <c r="N20" s="15" t="str">
        <f ca="1">CONCATENATE(" ",VLOOKUP(N16,Params!$A$19:$C$30,2,0))</f>
        <v xml:space="preserve"> </v>
      </c>
      <c r="X20">
        <f>IF(V20=0,0,1)</f>
        <v>0</v>
      </c>
    </row>
    <row r="21" spans="1:24" ht="30" customHeight="1" x14ac:dyDescent="0.25">
      <c r="A21" s="70" t="str">
        <f>CONCATENATE(B21,"-")</f>
        <v>1-</v>
      </c>
      <c r="B21" s="6">
        <v>1</v>
      </c>
      <c r="C21" s="153" t="str">
        <f ca="1">OFFSET(Params!B$32,B21,0,1,1)</f>
        <v>Initiative :</v>
      </c>
      <c r="D21" s="154"/>
      <c r="E21" s="158" t="str">
        <f ca="1">OFFSET(Params!C$32,B21,0,1,1)</f>
        <v>Proposer, entreprendre ou organiser des actions en vue de contribuer à l'avancement du projet.</v>
      </c>
      <c r="F21" s="158"/>
      <c r="G21" s="158"/>
      <c r="H21" s="158"/>
      <c r="I21" s="158"/>
      <c r="J21" s="158"/>
      <c r="K21" s="145"/>
      <c r="L21" s="145"/>
      <c r="M21" s="145"/>
      <c r="N21" s="159"/>
      <c r="O21" s="1"/>
      <c r="P21" s="1"/>
      <c r="Q21" s="1"/>
      <c r="X21">
        <f>IF(V21=0,0,1)</f>
        <v>0</v>
      </c>
    </row>
    <row r="22" spans="1:24" ht="15" customHeight="1" x14ac:dyDescent="0.25">
      <c r="A22" s="5"/>
      <c r="B22" s="6">
        <v>1</v>
      </c>
      <c r="C22" s="48"/>
      <c r="D22" s="52" t="s">
        <v>4</v>
      </c>
      <c r="E22" s="52" t="s">
        <v>33</v>
      </c>
      <c r="F22" s="52" t="s">
        <v>4</v>
      </c>
      <c r="G22" s="52" t="s">
        <v>33</v>
      </c>
      <c r="H22" s="52" t="s">
        <v>4</v>
      </c>
      <c r="I22" s="52" t="s">
        <v>32</v>
      </c>
      <c r="J22" s="52" t="s">
        <v>4</v>
      </c>
      <c r="K22" s="52" t="s">
        <v>4</v>
      </c>
      <c r="L22" s="52" t="s">
        <v>4</v>
      </c>
      <c r="M22" s="52" t="s">
        <v>4</v>
      </c>
      <c r="N22" s="52" t="s">
        <v>4</v>
      </c>
      <c r="O22" s="1">
        <f ca="1">COUNTIF(OFFSET($C22,0,0,1,n),O$18)</f>
        <v>4</v>
      </c>
      <c r="P22" s="1">
        <f ca="1">COUNTIF(OFFSET($C22,0,0,1,n),P$18)</f>
        <v>1</v>
      </c>
      <c r="Q22" s="1">
        <f ca="1">COUNTIF(OFFSET($C22,0,0,1,n),Q$18)</f>
        <v>2</v>
      </c>
    </row>
    <row r="23" spans="1:24" hidden="1" x14ac:dyDescent="0.25">
      <c r="A23" s="5"/>
      <c r="B23" s="6"/>
      <c r="C23" s="8">
        <f ca="1">IF(O22&lt;&gt;0,1,IF(AND(P22=0),2,IF(AND(Q22=0),0,1)))</f>
        <v>1</v>
      </c>
      <c r="D23" s="8">
        <f t="shared" ref="D23:N23" si="3">IF(D22="p",2,IF(D22="e",1,IF(D22="m",0)))</f>
        <v>1</v>
      </c>
      <c r="E23" s="8">
        <f t="shared" si="3"/>
        <v>0</v>
      </c>
      <c r="F23" s="8">
        <f t="shared" si="3"/>
        <v>1</v>
      </c>
      <c r="G23" s="8">
        <f t="shared" si="3"/>
        <v>0</v>
      </c>
      <c r="H23" s="8">
        <f t="shared" si="3"/>
        <v>1</v>
      </c>
      <c r="I23" s="8">
        <f t="shared" si="3"/>
        <v>2</v>
      </c>
      <c r="J23" s="116">
        <f t="shared" si="3"/>
        <v>1</v>
      </c>
      <c r="K23" s="120">
        <f t="shared" si="3"/>
        <v>1</v>
      </c>
      <c r="L23" s="120">
        <f t="shared" si="3"/>
        <v>1</v>
      </c>
      <c r="M23" s="120">
        <f t="shared" si="3"/>
        <v>1</v>
      </c>
      <c r="N23" s="117">
        <f t="shared" si="3"/>
        <v>1</v>
      </c>
      <c r="R23">
        <f ca="1">SUM(OFFSET($C23,0,0,1,n))</f>
        <v>7</v>
      </c>
    </row>
    <row r="24" spans="1:24" hidden="1" x14ac:dyDescent="0.25">
      <c r="A24" s="5"/>
      <c r="B24" s="6"/>
      <c r="C24" s="9">
        <f t="shared" ref="C24:N24" ca="1" si="4">+C23*n/$R23*$B22</f>
        <v>1.1428571428571428</v>
      </c>
      <c r="D24" s="9">
        <f t="shared" ca="1" si="4"/>
        <v>1.1428571428571428</v>
      </c>
      <c r="E24" s="9">
        <f t="shared" ca="1" si="4"/>
        <v>0</v>
      </c>
      <c r="F24" s="9">
        <f t="shared" ca="1" si="4"/>
        <v>1.1428571428571428</v>
      </c>
      <c r="G24" s="9">
        <f t="shared" ca="1" si="4"/>
        <v>0</v>
      </c>
      <c r="H24" s="9">
        <f t="shared" ca="1" si="4"/>
        <v>1.1428571428571428</v>
      </c>
      <c r="I24" s="9">
        <f t="shared" ca="1" si="4"/>
        <v>2.2857142857142856</v>
      </c>
      <c r="J24" s="118">
        <f t="shared" ca="1" si="4"/>
        <v>1.1428571428571428</v>
      </c>
      <c r="K24" s="121">
        <f t="shared" ca="1" si="4"/>
        <v>1.1428571428571428</v>
      </c>
      <c r="L24" s="121">
        <f t="shared" ca="1" si="4"/>
        <v>1.1428571428571428</v>
      </c>
      <c r="M24" s="121">
        <f t="shared" ca="1" si="4"/>
        <v>1.1428571428571428</v>
      </c>
      <c r="N24" s="119">
        <f t="shared" ca="1" si="4"/>
        <v>1.1428571428571428</v>
      </c>
      <c r="S24" s="2">
        <f ca="1">SUM(OFFSET(C24,0,0,1,n))-n*B22</f>
        <v>0</v>
      </c>
    </row>
    <row r="25" spans="1:24" ht="30" customHeight="1" x14ac:dyDescent="0.25">
      <c r="A25" s="70" t="str">
        <f>CONCATENATE(B25,"-")</f>
        <v>2-</v>
      </c>
      <c r="B25" s="6">
        <f>B21+1</f>
        <v>2</v>
      </c>
      <c r="C25" s="153" t="str">
        <f ca="1">OFFSET(Params!B$32,B25,0,1,1)</f>
        <v xml:space="preserve">Créativité : </v>
      </c>
      <c r="D25" s="154"/>
      <c r="E25" s="158" t="str">
        <f ca="1">OFFSET(Params!C$32,B25,0,1,1)</f>
        <v>Manifester de la créativité dans la recherche de solutions tout en favorisant un climat propice à la créativité.</v>
      </c>
      <c r="F25" s="158"/>
      <c r="G25" s="158"/>
      <c r="H25" s="158"/>
      <c r="I25" s="158"/>
      <c r="J25" s="158"/>
      <c r="K25" s="145"/>
      <c r="L25" s="145"/>
      <c r="M25" s="145"/>
      <c r="N25" s="159"/>
      <c r="S25" s="2"/>
    </row>
    <row r="26" spans="1:24" ht="15" customHeight="1" x14ac:dyDescent="0.25">
      <c r="A26" s="5"/>
      <c r="B26" s="6">
        <v>1</v>
      </c>
      <c r="C26" s="48"/>
      <c r="D26" s="52" t="s">
        <v>4</v>
      </c>
      <c r="E26" s="52" t="s">
        <v>4</v>
      </c>
      <c r="F26" s="52" t="s">
        <v>4</v>
      </c>
      <c r="G26" s="52" t="s">
        <v>4</v>
      </c>
      <c r="H26" s="52" t="s">
        <v>4</v>
      </c>
      <c r="I26" s="52" t="s">
        <v>4</v>
      </c>
      <c r="J26" s="52" t="s">
        <v>32</v>
      </c>
      <c r="K26" s="52" t="s">
        <v>4</v>
      </c>
      <c r="L26" s="52" t="s">
        <v>4</v>
      </c>
      <c r="M26" s="52" t="s">
        <v>4</v>
      </c>
      <c r="N26" s="52" t="s">
        <v>4</v>
      </c>
      <c r="O26" s="1">
        <f ca="1">COUNTIF(OFFSET($C26,0,0,1,n),O$18)</f>
        <v>6</v>
      </c>
      <c r="P26" s="1">
        <f ca="1">COUNTIF(OFFSET($C26,0,0,1,n),P$18)</f>
        <v>1</v>
      </c>
      <c r="Q26" s="1">
        <f ca="1">COUNTIF(OFFSET($C26,0,0,1,n),Q$18)</f>
        <v>0</v>
      </c>
    </row>
    <row r="27" spans="1:24" hidden="1" x14ac:dyDescent="0.25">
      <c r="A27" s="5"/>
      <c r="B27" s="6"/>
      <c r="C27" s="8">
        <f ca="1">IF(O26&lt;&gt;0,1,IF(AND(P26=0),2,IF(AND(Q26=0),0,1)))</f>
        <v>1</v>
      </c>
      <c r="D27" s="8">
        <f t="shared" ref="D27:N27" si="5">IF(D26="p",2,IF(D26="e",1,IF(D26="m",0)))</f>
        <v>1</v>
      </c>
      <c r="E27" s="8">
        <f t="shared" si="5"/>
        <v>1</v>
      </c>
      <c r="F27" s="8">
        <f t="shared" si="5"/>
        <v>1</v>
      </c>
      <c r="G27" s="8">
        <f t="shared" si="5"/>
        <v>1</v>
      </c>
      <c r="H27" s="8">
        <f t="shared" si="5"/>
        <v>1</v>
      </c>
      <c r="I27" s="8">
        <f t="shared" si="5"/>
        <v>1</v>
      </c>
      <c r="J27" s="116">
        <f t="shared" si="5"/>
        <v>2</v>
      </c>
      <c r="K27" s="120">
        <f t="shared" si="5"/>
        <v>1</v>
      </c>
      <c r="L27" s="120">
        <f t="shared" si="5"/>
        <v>1</v>
      </c>
      <c r="M27" s="120">
        <f t="shared" si="5"/>
        <v>1</v>
      </c>
      <c r="N27" s="117">
        <f t="shared" si="5"/>
        <v>1</v>
      </c>
      <c r="R27">
        <f ca="1">SUM(OFFSET($C27,0,0,1,n))</f>
        <v>9</v>
      </c>
    </row>
    <row r="28" spans="1:24" hidden="1" x14ac:dyDescent="0.25">
      <c r="A28" s="5"/>
      <c r="B28" s="6"/>
      <c r="C28" s="9">
        <f t="shared" ref="C28:N28" ca="1" si="6">+C27*n/$R27*$B26</f>
        <v>0.88888888888888884</v>
      </c>
      <c r="D28" s="9">
        <f t="shared" ca="1" si="6"/>
        <v>0.88888888888888884</v>
      </c>
      <c r="E28" s="9">
        <f t="shared" ca="1" si="6"/>
        <v>0.88888888888888884</v>
      </c>
      <c r="F28" s="9">
        <f t="shared" ca="1" si="6"/>
        <v>0.88888888888888884</v>
      </c>
      <c r="G28" s="9">
        <f t="shared" ca="1" si="6"/>
        <v>0.88888888888888884</v>
      </c>
      <c r="H28" s="9">
        <f t="shared" ca="1" si="6"/>
        <v>0.88888888888888884</v>
      </c>
      <c r="I28" s="9">
        <f t="shared" ca="1" si="6"/>
        <v>0.88888888888888884</v>
      </c>
      <c r="J28" s="118">
        <f t="shared" ca="1" si="6"/>
        <v>1.7777777777777777</v>
      </c>
      <c r="K28" s="121">
        <f t="shared" ca="1" si="6"/>
        <v>0.88888888888888884</v>
      </c>
      <c r="L28" s="121">
        <f t="shared" ca="1" si="6"/>
        <v>0.88888888888888884</v>
      </c>
      <c r="M28" s="121">
        <f t="shared" ca="1" si="6"/>
        <v>0.88888888888888884</v>
      </c>
      <c r="N28" s="119">
        <f t="shared" ca="1" si="6"/>
        <v>0.88888888888888884</v>
      </c>
      <c r="S28" s="2">
        <f ca="1">SUM(OFFSET(C28,0,0,1,n))-n*B26</f>
        <v>0</v>
      </c>
    </row>
    <row r="29" spans="1:24" ht="30" customHeight="1" x14ac:dyDescent="0.25">
      <c r="A29" s="70" t="str">
        <f>CONCATENATE(B29,"-")</f>
        <v>3-</v>
      </c>
      <c r="B29" s="6">
        <f>B25+1</f>
        <v>3</v>
      </c>
      <c r="C29" s="153" t="str">
        <f ca="1">OFFSET(Params!B$32,B29,0,1,1)</f>
        <v xml:space="preserve">Persévérance : </v>
      </c>
      <c r="D29" s="154"/>
      <c r="E29" s="158" t="str">
        <f ca="1">OFFSET(Params!C$32,B29,0,1,1)</f>
        <v>Fournir les efforts nécessaires et les renouveler en vue d'atteindre les buts fixés par l'équipe.</v>
      </c>
      <c r="F29" s="158"/>
      <c r="G29" s="158"/>
      <c r="H29" s="158"/>
      <c r="I29" s="158"/>
      <c r="J29" s="158"/>
      <c r="K29" s="145"/>
      <c r="L29" s="145"/>
      <c r="M29" s="145"/>
      <c r="N29" s="159"/>
      <c r="S29" s="2"/>
    </row>
    <row r="30" spans="1:24" ht="15" customHeight="1" x14ac:dyDescent="0.25">
      <c r="A30" s="5"/>
      <c r="B30" s="6">
        <v>1</v>
      </c>
      <c r="C30" s="48"/>
      <c r="D30" s="52" t="s">
        <v>4</v>
      </c>
      <c r="E30" s="52" t="s">
        <v>4</v>
      </c>
      <c r="F30" s="52" t="s">
        <v>4</v>
      </c>
      <c r="G30" s="52" t="s">
        <v>4</v>
      </c>
      <c r="H30" s="52" t="s">
        <v>4</v>
      </c>
      <c r="I30" s="52" t="s">
        <v>32</v>
      </c>
      <c r="J30" s="52" t="s">
        <v>32</v>
      </c>
      <c r="K30" s="52" t="s">
        <v>4</v>
      </c>
      <c r="L30" s="52" t="s">
        <v>4</v>
      </c>
      <c r="M30" s="52" t="s">
        <v>4</v>
      </c>
      <c r="N30" s="52" t="s">
        <v>4</v>
      </c>
      <c r="O30" s="1">
        <f ca="1">COUNTIF(OFFSET($C30,0,0,1,n),O$18)</f>
        <v>5</v>
      </c>
      <c r="P30" s="1">
        <f ca="1">COUNTIF(OFFSET($C30,0,0,1,n),P$18)</f>
        <v>2</v>
      </c>
      <c r="Q30" s="1">
        <f ca="1">COUNTIF(OFFSET($C30,0,0,1,n),Q$18)</f>
        <v>0</v>
      </c>
    </row>
    <row r="31" spans="1:24" hidden="1" x14ac:dyDescent="0.25">
      <c r="A31" s="5"/>
      <c r="B31" s="6"/>
      <c r="C31" s="8">
        <f ca="1">IF(O30&lt;&gt;0,1,IF(AND(P30=0),2,IF(AND(Q30=0),0,1)))</f>
        <v>1</v>
      </c>
      <c r="D31" s="8">
        <f t="shared" ref="D31:N31" si="7">IF(D30="p",2,IF(D30="e",1,IF(D30="m",0)))</f>
        <v>1</v>
      </c>
      <c r="E31" s="8">
        <f t="shared" si="7"/>
        <v>1</v>
      </c>
      <c r="F31" s="8">
        <f t="shared" si="7"/>
        <v>1</v>
      </c>
      <c r="G31" s="8">
        <f t="shared" si="7"/>
        <v>1</v>
      </c>
      <c r="H31" s="8">
        <f t="shared" si="7"/>
        <v>1</v>
      </c>
      <c r="I31" s="8">
        <f t="shared" si="7"/>
        <v>2</v>
      </c>
      <c r="J31" s="116">
        <f t="shared" si="7"/>
        <v>2</v>
      </c>
      <c r="K31" s="120">
        <f t="shared" si="7"/>
        <v>1</v>
      </c>
      <c r="L31" s="120">
        <f t="shared" si="7"/>
        <v>1</v>
      </c>
      <c r="M31" s="120">
        <f t="shared" si="7"/>
        <v>1</v>
      </c>
      <c r="N31" s="117">
        <f t="shared" si="7"/>
        <v>1</v>
      </c>
      <c r="R31">
        <f ca="1">SUM(OFFSET($C31,0,0,1,n))</f>
        <v>10</v>
      </c>
    </row>
    <row r="32" spans="1:24" hidden="1" x14ac:dyDescent="0.25">
      <c r="A32" s="5"/>
      <c r="B32" s="6"/>
      <c r="C32" s="9">
        <f t="shared" ref="C32:N32" ca="1" si="8">+C31*n/$R31*$B30</f>
        <v>0.8</v>
      </c>
      <c r="D32" s="9">
        <f t="shared" ca="1" si="8"/>
        <v>0.8</v>
      </c>
      <c r="E32" s="9">
        <f t="shared" ca="1" si="8"/>
        <v>0.8</v>
      </c>
      <c r="F32" s="9">
        <f t="shared" ca="1" si="8"/>
        <v>0.8</v>
      </c>
      <c r="G32" s="9">
        <f t="shared" ca="1" si="8"/>
        <v>0.8</v>
      </c>
      <c r="H32" s="9">
        <f t="shared" ca="1" si="8"/>
        <v>0.8</v>
      </c>
      <c r="I32" s="9">
        <f t="shared" ca="1" si="8"/>
        <v>1.6</v>
      </c>
      <c r="J32" s="118">
        <f t="shared" ca="1" si="8"/>
        <v>1.6</v>
      </c>
      <c r="K32" s="121">
        <f t="shared" ca="1" si="8"/>
        <v>0.8</v>
      </c>
      <c r="L32" s="121">
        <f t="shared" ca="1" si="8"/>
        <v>0.8</v>
      </c>
      <c r="M32" s="121">
        <f t="shared" ca="1" si="8"/>
        <v>0.8</v>
      </c>
      <c r="N32" s="119">
        <f t="shared" ca="1" si="8"/>
        <v>0.8</v>
      </c>
      <c r="S32" s="2">
        <f ca="1">SUM(OFFSET(C32,0,0,1,n))-n*B30</f>
        <v>0</v>
      </c>
    </row>
    <row r="33" spans="1:19" ht="30" customHeight="1" x14ac:dyDescent="0.25">
      <c r="A33" s="70" t="str">
        <f>CONCATENATE(B33,"-")</f>
        <v>4-</v>
      </c>
      <c r="B33" s="6">
        <f>B29+1</f>
        <v>4</v>
      </c>
      <c r="C33" s="153" t="str">
        <f ca="1">OFFSET(Params!B$32,B33,0,1,1)</f>
        <v xml:space="preserve">Efficacité : </v>
      </c>
      <c r="D33" s="154"/>
      <c r="E33" s="158" t="str">
        <f ca="1">OFFSET(Params!C$32,B33,0,1,1)</f>
        <v>Produire les meilleurs résultats possibles avec le minimum de ressources possible.</v>
      </c>
      <c r="F33" s="158"/>
      <c r="G33" s="158"/>
      <c r="H33" s="158"/>
      <c r="I33" s="158"/>
      <c r="J33" s="158"/>
      <c r="K33" s="145"/>
      <c r="L33" s="145"/>
      <c r="M33" s="145"/>
      <c r="N33" s="159"/>
      <c r="S33" s="2"/>
    </row>
    <row r="34" spans="1:19" ht="15" customHeight="1" x14ac:dyDescent="0.25">
      <c r="A34" s="5"/>
      <c r="B34" s="6">
        <v>1</v>
      </c>
      <c r="C34" s="48"/>
      <c r="D34" s="52" t="s">
        <v>4</v>
      </c>
      <c r="E34" s="52" t="s">
        <v>4</v>
      </c>
      <c r="F34" s="52" t="s">
        <v>4</v>
      </c>
      <c r="G34" s="52" t="s">
        <v>4</v>
      </c>
      <c r="H34" s="52" t="s">
        <v>4</v>
      </c>
      <c r="I34" s="52" t="s">
        <v>32</v>
      </c>
      <c r="J34" s="52" t="s">
        <v>32</v>
      </c>
      <c r="K34" s="52" t="s">
        <v>4</v>
      </c>
      <c r="L34" s="52" t="s">
        <v>4</v>
      </c>
      <c r="M34" s="52" t="s">
        <v>4</v>
      </c>
      <c r="N34" s="52" t="s">
        <v>4</v>
      </c>
      <c r="O34" s="1">
        <f ca="1">COUNTIF(OFFSET($C34,0,0,1,n),O$18)</f>
        <v>5</v>
      </c>
      <c r="P34" s="1">
        <f ca="1">COUNTIF(OFFSET($C34,0,0,1,n),P$18)</f>
        <v>2</v>
      </c>
      <c r="Q34" s="1">
        <f ca="1">COUNTIF(OFFSET($C34,0,0,1,n),Q$18)</f>
        <v>0</v>
      </c>
    </row>
    <row r="35" spans="1:19" hidden="1" x14ac:dyDescent="0.25">
      <c r="A35" s="5"/>
      <c r="B35" s="6"/>
      <c r="C35" s="8">
        <f ca="1">IF(O34&lt;&gt;0,1,IF(AND(P34=0),2,IF(AND(Q34=0),0,1)))</f>
        <v>1</v>
      </c>
      <c r="D35" s="8">
        <f t="shared" ref="D35:N35" si="9">IF(D34="p",2,IF(D34="e",1,IF(D34="m",0)))</f>
        <v>1</v>
      </c>
      <c r="E35" s="8">
        <f t="shared" si="9"/>
        <v>1</v>
      </c>
      <c r="F35" s="8">
        <f t="shared" si="9"/>
        <v>1</v>
      </c>
      <c r="G35" s="8">
        <f t="shared" si="9"/>
        <v>1</v>
      </c>
      <c r="H35" s="8">
        <f t="shared" si="9"/>
        <v>1</v>
      </c>
      <c r="I35" s="8">
        <f t="shared" si="9"/>
        <v>2</v>
      </c>
      <c r="J35" s="116">
        <f t="shared" si="9"/>
        <v>2</v>
      </c>
      <c r="K35" s="120">
        <f t="shared" si="9"/>
        <v>1</v>
      </c>
      <c r="L35" s="120">
        <f t="shared" si="9"/>
        <v>1</v>
      </c>
      <c r="M35" s="120">
        <f t="shared" si="9"/>
        <v>1</v>
      </c>
      <c r="N35" s="117">
        <f t="shared" si="9"/>
        <v>1</v>
      </c>
      <c r="R35">
        <f ca="1">SUM(OFFSET($C35,0,0,1,n))</f>
        <v>10</v>
      </c>
    </row>
    <row r="36" spans="1:19" hidden="1" x14ac:dyDescent="0.25">
      <c r="A36" s="5"/>
      <c r="B36" s="6"/>
      <c r="C36" s="9">
        <f t="shared" ref="C36:N36" ca="1" si="10">+C35*n/$R35*$B34</f>
        <v>0.8</v>
      </c>
      <c r="D36" s="9">
        <f t="shared" ca="1" si="10"/>
        <v>0.8</v>
      </c>
      <c r="E36" s="9">
        <f t="shared" ca="1" si="10"/>
        <v>0.8</v>
      </c>
      <c r="F36" s="9">
        <f t="shared" ca="1" si="10"/>
        <v>0.8</v>
      </c>
      <c r="G36" s="9">
        <f t="shared" ca="1" si="10"/>
        <v>0.8</v>
      </c>
      <c r="H36" s="9">
        <f t="shared" ca="1" si="10"/>
        <v>0.8</v>
      </c>
      <c r="I36" s="9">
        <f t="shared" ca="1" si="10"/>
        <v>1.6</v>
      </c>
      <c r="J36" s="118">
        <f t="shared" ca="1" si="10"/>
        <v>1.6</v>
      </c>
      <c r="K36" s="121">
        <f t="shared" ca="1" si="10"/>
        <v>0.8</v>
      </c>
      <c r="L36" s="121">
        <f t="shared" ca="1" si="10"/>
        <v>0.8</v>
      </c>
      <c r="M36" s="121">
        <f t="shared" ca="1" si="10"/>
        <v>0.8</v>
      </c>
      <c r="N36" s="119">
        <f t="shared" ca="1" si="10"/>
        <v>0.8</v>
      </c>
      <c r="S36" s="2">
        <f ca="1">SUM(OFFSET(C36,0,0,1,n))-n*B34</f>
        <v>0</v>
      </c>
    </row>
    <row r="37" spans="1:19" ht="30" customHeight="1" x14ac:dyDescent="0.25">
      <c r="A37" s="70" t="str">
        <f>CONCATENATE(B37,"-")</f>
        <v>5-</v>
      </c>
      <c r="B37" s="6">
        <f>B33+1</f>
        <v>5</v>
      </c>
      <c r="C37" s="153" t="str">
        <f ca="1">OFFSET(Params!B$32,B37,0,1,1)</f>
        <v xml:space="preserve">Ponctualité : </v>
      </c>
      <c r="D37" s="154"/>
      <c r="E37" s="158" t="str">
        <f ca="1">OFFSET(Params!C$32,B37,0,1,1)</f>
        <v>Arriver à temps pour les réunions et les rendez-vous planifiés.</v>
      </c>
      <c r="F37" s="158"/>
      <c r="G37" s="158"/>
      <c r="H37" s="158"/>
      <c r="I37" s="158"/>
      <c r="J37" s="158"/>
      <c r="K37" s="145"/>
      <c r="L37" s="145"/>
      <c r="M37" s="145"/>
      <c r="N37" s="159"/>
      <c r="S37" s="2"/>
    </row>
    <row r="38" spans="1:19" ht="15" customHeight="1" x14ac:dyDescent="0.25">
      <c r="A38" s="5"/>
      <c r="B38" s="6">
        <v>1</v>
      </c>
      <c r="C38" s="48"/>
      <c r="D38" s="52" t="s">
        <v>4</v>
      </c>
      <c r="E38" s="52" t="s">
        <v>4</v>
      </c>
      <c r="F38" s="52" t="s">
        <v>4</v>
      </c>
      <c r="G38" s="52" t="s">
        <v>4</v>
      </c>
      <c r="H38" s="52" t="s">
        <v>4</v>
      </c>
      <c r="I38" s="52" t="s">
        <v>4</v>
      </c>
      <c r="J38" s="52" t="s">
        <v>33</v>
      </c>
      <c r="K38" s="52" t="s">
        <v>4</v>
      </c>
      <c r="L38" s="52" t="s">
        <v>4</v>
      </c>
      <c r="M38" s="52" t="s">
        <v>4</v>
      </c>
      <c r="N38" s="115" t="s">
        <v>4</v>
      </c>
      <c r="O38" s="1">
        <f ca="1">COUNTIF(OFFSET($C38,0,0,1,n),O$18)</f>
        <v>6</v>
      </c>
      <c r="P38" s="1">
        <f ca="1">COUNTIF(OFFSET($C38,0,0,1,n),P$18)</f>
        <v>0</v>
      </c>
      <c r="Q38" s="1">
        <f ca="1">COUNTIF(OFFSET($C38,0,0,1,n),Q$18)</f>
        <v>1</v>
      </c>
    </row>
    <row r="39" spans="1:19" hidden="1" x14ac:dyDescent="0.25">
      <c r="A39" s="5"/>
      <c r="B39" s="6"/>
      <c r="C39" s="8">
        <f ca="1">IF(O38&lt;&gt;0,1,IF(AND(P38=0),2,IF(AND(Q38=0),0,1)))</f>
        <v>1</v>
      </c>
      <c r="D39" s="8">
        <f t="shared" ref="D39:N39" si="11">IF(D38="p",2,IF(D38="e",1,IF(D38="m",0)))</f>
        <v>1</v>
      </c>
      <c r="E39" s="8">
        <f t="shared" si="11"/>
        <v>1</v>
      </c>
      <c r="F39" s="8">
        <f t="shared" si="11"/>
        <v>1</v>
      </c>
      <c r="G39" s="8">
        <f t="shared" si="11"/>
        <v>1</v>
      </c>
      <c r="H39" s="8">
        <f t="shared" si="11"/>
        <v>1</v>
      </c>
      <c r="I39" s="8">
        <f t="shared" si="11"/>
        <v>1</v>
      </c>
      <c r="J39" s="116">
        <f t="shared" si="11"/>
        <v>0</v>
      </c>
      <c r="K39" s="120">
        <f t="shared" si="11"/>
        <v>1</v>
      </c>
      <c r="L39" s="120">
        <f t="shared" si="11"/>
        <v>1</v>
      </c>
      <c r="M39" s="120">
        <f t="shared" si="11"/>
        <v>1</v>
      </c>
      <c r="N39" s="117">
        <f t="shared" si="11"/>
        <v>1</v>
      </c>
      <c r="R39">
        <f ca="1">SUM(OFFSET($C39,0,0,1,n))</f>
        <v>7</v>
      </c>
    </row>
    <row r="40" spans="1:19" hidden="1" x14ac:dyDescent="0.25">
      <c r="A40" s="5"/>
      <c r="B40" s="6"/>
      <c r="C40" s="9">
        <f t="shared" ref="C40:N40" ca="1" si="12">+C39*n/$R39*$B38</f>
        <v>1.1428571428571428</v>
      </c>
      <c r="D40" s="9">
        <f t="shared" ca="1" si="12"/>
        <v>1.1428571428571428</v>
      </c>
      <c r="E40" s="9">
        <f t="shared" ca="1" si="12"/>
        <v>1.1428571428571428</v>
      </c>
      <c r="F40" s="9">
        <f t="shared" ca="1" si="12"/>
        <v>1.1428571428571428</v>
      </c>
      <c r="G40" s="9">
        <f t="shared" ca="1" si="12"/>
        <v>1.1428571428571428</v>
      </c>
      <c r="H40" s="9">
        <f t="shared" ca="1" si="12"/>
        <v>1.1428571428571428</v>
      </c>
      <c r="I40" s="9">
        <f t="shared" ca="1" si="12"/>
        <v>1.1428571428571428</v>
      </c>
      <c r="J40" s="118">
        <f t="shared" ca="1" si="12"/>
        <v>0</v>
      </c>
      <c r="K40" s="121">
        <f t="shared" ca="1" si="12"/>
        <v>1.1428571428571428</v>
      </c>
      <c r="L40" s="121">
        <f t="shared" ca="1" si="12"/>
        <v>1.1428571428571428</v>
      </c>
      <c r="M40" s="121">
        <f t="shared" ca="1" si="12"/>
        <v>1.1428571428571428</v>
      </c>
      <c r="N40" s="119">
        <f t="shared" ca="1" si="12"/>
        <v>1.1428571428571428</v>
      </c>
      <c r="S40" s="2">
        <f ca="1">SUM(OFFSET(C40,0,0,1,n))-n*B38</f>
        <v>0</v>
      </c>
    </row>
    <row r="41" spans="1:19" ht="30" customHeight="1" x14ac:dyDescent="0.25">
      <c r="A41" s="70" t="str">
        <f>CONCATENATE(B41,"-")</f>
        <v>6-</v>
      </c>
      <c r="B41" s="6">
        <f>B37+1</f>
        <v>6</v>
      </c>
      <c r="C41" s="153" t="str">
        <f ca="1">OFFSET(Params!B$32,B41,0,1,1)</f>
        <v xml:space="preserve">Communication : </v>
      </c>
      <c r="D41" s="154"/>
      <c r="E41" s="158" t="str">
        <f ca="1">OFFSET(Params!C$32,B41,0,1,1)</f>
        <v>S'exprimer clairement, tant à l'oral qu'à l'écrit, dans le but d'améliorer l'efficacité du travail en équipe.</v>
      </c>
      <c r="F41" s="158"/>
      <c r="G41" s="158"/>
      <c r="H41" s="158"/>
      <c r="I41" s="158"/>
      <c r="J41" s="158"/>
      <c r="K41" s="145"/>
      <c r="L41" s="145"/>
      <c r="M41" s="145"/>
      <c r="N41" s="159"/>
      <c r="S41" s="2"/>
    </row>
    <row r="42" spans="1:19" ht="15" customHeight="1" x14ac:dyDescent="0.25">
      <c r="A42" s="5"/>
      <c r="B42" s="6">
        <v>1</v>
      </c>
      <c r="C42" s="48"/>
      <c r="D42" s="52" t="s">
        <v>4</v>
      </c>
      <c r="E42" s="52" t="s">
        <v>33</v>
      </c>
      <c r="F42" s="52" t="s">
        <v>4</v>
      </c>
      <c r="G42" s="52" t="s">
        <v>4</v>
      </c>
      <c r="H42" s="52" t="s">
        <v>4</v>
      </c>
      <c r="I42" s="52" t="s">
        <v>4</v>
      </c>
      <c r="J42" s="52" t="s">
        <v>4</v>
      </c>
      <c r="K42" s="52" t="s">
        <v>4</v>
      </c>
      <c r="L42" s="52" t="s">
        <v>4</v>
      </c>
      <c r="M42" s="52" t="s">
        <v>4</v>
      </c>
      <c r="N42" s="52" t="s">
        <v>4</v>
      </c>
      <c r="O42" s="1">
        <f ca="1">COUNTIF(OFFSET($C42,0,0,1,n),O$18)</f>
        <v>6</v>
      </c>
      <c r="P42" s="1">
        <f ca="1">COUNTIF(OFFSET($C42,0,0,1,n),P$18)</f>
        <v>0</v>
      </c>
      <c r="Q42" s="1">
        <f ca="1">COUNTIF(OFFSET($C42,0,0,1,n),Q$18)</f>
        <v>1</v>
      </c>
    </row>
    <row r="43" spans="1:19" hidden="1" x14ac:dyDescent="0.25">
      <c r="A43" s="5"/>
      <c r="B43" s="6"/>
      <c r="C43" s="8">
        <f ca="1">IF(O42&lt;&gt;0,1,IF(AND(P42=0),2,IF(AND(Q42=0),0,1)))</f>
        <v>1</v>
      </c>
      <c r="D43" s="8">
        <f t="shared" ref="D43:N43" si="13">IF(D42="p",2,IF(D42="e",1,IF(D42="m",0)))</f>
        <v>1</v>
      </c>
      <c r="E43" s="8">
        <f t="shared" si="13"/>
        <v>0</v>
      </c>
      <c r="F43" s="8">
        <f t="shared" si="13"/>
        <v>1</v>
      </c>
      <c r="G43" s="8">
        <f t="shared" si="13"/>
        <v>1</v>
      </c>
      <c r="H43" s="8">
        <f t="shared" si="13"/>
        <v>1</v>
      </c>
      <c r="I43" s="8">
        <f t="shared" si="13"/>
        <v>1</v>
      </c>
      <c r="J43" s="116">
        <f t="shared" si="13"/>
        <v>1</v>
      </c>
      <c r="K43" s="120">
        <f t="shared" si="13"/>
        <v>1</v>
      </c>
      <c r="L43" s="120">
        <f t="shared" si="13"/>
        <v>1</v>
      </c>
      <c r="M43" s="120">
        <f t="shared" si="13"/>
        <v>1</v>
      </c>
      <c r="N43" s="117">
        <f t="shared" si="13"/>
        <v>1</v>
      </c>
      <c r="R43">
        <f ca="1">SUM(OFFSET($C43,0,0,1,n))</f>
        <v>7</v>
      </c>
    </row>
    <row r="44" spans="1:19" hidden="1" x14ac:dyDescent="0.25">
      <c r="A44" s="5"/>
      <c r="B44" s="6"/>
      <c r="C44" s="9">
        <f t="shared" ref="C44:N44" ca="1" si="14">+C43*n/$R43*$B42</f>
        <v>1.1428571428571428</v>
      </c>
      <c r="D44" s="9">
        <f t="shared" ca="1" si="14"/>
        <v>1.1428571428571428</v>
      </c>
      <c r="E44" s="9">
        <f t="shared" ca="1" si="14"/>
        <v>0</v>
      </c>
      <c r="F44" s="9">
        <f t="shared" ca="1" si="14"/>
        <v>1.1428571428571428</v>
      </c>
      <c r="G44" s="9">
        <f t="shared" ca="1" si="14"/>
        <v>1.1428571428571428</v>
      </c>
      <c r="H44" s="9">
        <f t="shared" ca="1" si="14"/>
        <v>1.1428571428571428</v>
      </c>
      <c r="I44" s="9">
        <f t="shared" ca="1" si="14"/>
        <v>1.1428571428571428</v>
      </c>
      <c r="J44" s="118">
        <f t="shared" ca="1" si="14"/>
        <v>1.1428571428571428</v>
      </c>
      <c r="K44" s="121">
        <f t="shared" ca="1" si="14"/>
        <v>1.1428571428571428</v>
      </c>
      <c r="L44" s="121">
        <f t="shared" ca="1" si="14"/>
        <v>1.1428571428571428</v>
      </c>
      <c r="M44" s="121">
        <f t="shared" ca="1" si="14"/>
        <v>1.1428571428571428</v>
      </c>
      <c r="N44" s="119">
        <f t="shared" ca="1" si="14"/>
        <v>1.1428571428571428</v>
      </c>
      <c r="S44" s="2">
        <f ca="1">SUM(OFFSET(C44,0,0,1,n))-n*B42</f>
        <v>0</v>
      </c>
    </row>
    <row r="45" spans="1:19" ht="30" customHeight="1" x14ac:dyDescent="0.25">
      <c r="A45" s="70" t="str">
        <f>CONCATENATE(B45,"-")</f>
        <v>7-</v>
      </c>
      <c r="B45" s="6">
        <f>B41+1</f>
        <v>7</v>
      </c>
      <c r="C45" s="153" t="str">
        <f ca="1">OFFSET(Params!B$32,B45,0,1,1)</f>
        <v xml:space="preserve">Fiabilité : </v>
      </c>
      <c r="D45" s="154"/>
      <c r="E45" s="158" t="str">
        <f ca="1">OFFSET(Params!C$32,B45,0,1,1)</f>
        <v>Respecter les échéances annoncées tout en effectuant un travail de qualité.</v>
      </c>
      <c r="F45" s="158"/>
      <c r="G45" s="158"/>
      <c r="H45" s="158"/>
      <c r="I45" s="158"/>
      <c r="J45" s="158"/>
      <c r="K45" s="145"/>
      <c r="L45" s="145"/>
      <c r="M45" s="145"/>
      <c r="N45" s="159"/>
      <c r="S45" s="2"/>
    </row>
    <row r="46" spans="1:19" ht="15" customHeight="1" x14ac:dyDescent="0.25">
      <c r="A46" s="5"/>
      <c r="B46" s="6">
        <v>1</v>
      </c>
      <c r="C46" s="48"/>
      <c r="D46" s="52" t="s">
        <v>4</v>
      </c>
      <c r="E46" s="52" t="s">
        <v>4</v>
      </c>
      <c r="F46" s="52" t="s">
        <v>4</v>
      </c>
      <c r="G46" s="52" t="s">
        <v>4</v>
      </c>
      <c r="H46" s="52" t="s">
        <v>4</v>
      </c>
      <c r="I46" s="52" t="s">
        <v>4</v>
      </c>
      <c r="J46" s="52" t="s">
        <v>4</v>
      </c>
      <c r="K46" s="52" t="s">
        <v>4</v>
      </c>
      <c r="L46" s="52" t="s">
        <v>4</v>
      </c>
      <c r="M46" s="52" t="s">
        <v>4</v>
      </c>
      <c r="N46" s="52" t="s">
        <v>4</v>
      </c>
      <c r="O46" s="1">
        <f ca="1">COUNTIF(OFFSET($C46,0,0,1,n),O$18)</f>
        <v>7</v>
      </c>
      <c r="P46" s="1">
        <f ca="1">COUNTIF(OFFSET($C46,0,0,1,n),P$18)</f>
        <v>0</v>
      </c>
      <c r="Q46" s="1">
        <f ca="1">COUNTIF(OFFSET($C46,0,0,1,n),Q$18)</f>
        <v>0</v>
      </c>
    </row>
    <row r="47" spans="1:19" hidden="1" x14ac:dyDescent="0.25">
      <c r="A47" s="5"/>
      <c r="B47" s="6"/>
      <c r="C47" s="8">
        <f ca="1">IF(O46&lt;&gt;0,1,IF(AND(P46=0),2,IF(AND(Q46=0),0,1)))</f>
        <v>1</v>
      </c>
      <c r="D47" s="8">
        <f t="shared" ref="D47:N47" si="15">IF(D46="p",2,IF(D46="e",1,IF(D46="m",0)))</f>
        <v>1</v>
      </c>
      <c r="E47" s="8">
        <f t="shared" si="15"/>
        <v>1</v>
      </c>
      <c r="F47" s="8">
        <f t="shared" si="15"/>
        <v>1</v>
      </c>
      <c r="G47" s="8">
        <f t="shared" si="15"/>
        <v>1</v>
      </c>
      <c r="H47" s="8">
        <f t="shared" si="15"/>
        <v>1</v>
      </c>
      <c r="I47" s="8">
        <f t="shared" si="15"/>
        <v>1</v>
      </c>
      <c r="J47" s="116">
        <f t="shared" si="15"/>
        <v>1</v>
      </c>
      <c r="K47" s="120">
        <f t="shared" si="15"/>
        <v>1</v>
      </c>
      <c r="L47" s="120">
        <f t="shared" si="15"/>
        <v>1</v>
      </c>
      <c r="M47" s="120">
        <f t="shared" si="15"/>
        <v>1</v>
      </c>
      <c r="N47" s="117">
        <f t="shared" si="15"/>
        <v>1</v>
      </c>
      <c r="R47">
        <f ca="1">SUM(OFFSET($C47,0,0,1,n))</f>
        <v>8</v>
      </c>
    </row>
    <row r="48" spans="1:19" hidden="1" x14ac:dyDescent="0.25">
      <c r="A48" s="5"/>
      <c r="B48" s="6"/>
      <c r="C48" s="9">
        <f t="shared" ref="C48:N48" ca="1" si="16">+C47*n/$R47*$B46</f>
        <v>1</v>
      </c>
      <c r="D48" s="9">
        <f t="shared" ca="1" si="16"/>
        <v>1</v>
      </c>
      <c r="E48" s="9">
        <f t="shared" ca="1" si="16"/>
        <v>1</v>
      </c>
      <c r="F48" s="9">
        <f t="shared" ca="1" si="16"/>
        <v>1</v>
      </c>
      <c r="G48" s="9">
        <f t="shared" ca="1" si="16"/>
        <v>1</v>
      </c>
      <c r="H48" s="9">
        <f t="shared" ca="1" si="16"/>
        <v>1</v>
      </c>
      <c r="I48" s="9">
        <f t="shared" ca="1" si="16"/>
        <v>1</v>
      </c>
      <c r="J48" s="118">
        <f t="shared" ca="1" si="16"/>
        <v>1</v>
      </c>
      <c r="K48" s="121">
        <f t="shared" ca="1" si="16"/>
        <v>1</v>
      </c>
      <c r="L48" s="121">
        <f t="shared" ca="1" si="16"/>
        <v>1</v>
      </c>
      <c r="M48" s="121">
        <f t="shared" ca="1" si="16"/>
        <v>1</v>
      </c>
      <c r="N48" s="119">
        <f t="shared" ca="1" si="16"/>
        <v>1</v>
      </c>
      <c r="S48" s="2">
        <f ca="1">SUM(OFFSET(C48,0,0,1,n))-n*B46</f>
        <v>0</v>
      </c>
    </row>
    <row r="49" spans="1:19" ht="30" customHeight="1" x14ac:dyDescent="0.25">
      <c r="A49" s="70" t="str">
        <f>CONCATENATE(B49,"-")</f>
        <v>8-</v>
      </c>
      <c r="B49" s="6">
        <f>B45+1</f>
        <v>8</v>
      </c>
      <c r="C49" s="153" t="str">
        <f ca="1">OFFSET(Params!B$32,B49,0,1,1)</f>
        <v xml:space="preserve">Gestion de l'équipe : </v>
      </c>
      <c r="D49" s="154"/>
      <c r="E49" s="158" t="str">
        <f ca="1">OFFSET(Params!C$32,B49,0,1,1)</f>
        <v>Contribuer à bien gérer l'équipe (encourager la rétroaction, régler les conflits, favoriser l'écoute, etc.)</v>
      </c>
      <c r="F49" s="158"/>
      <c r="G49" s="158"/>
      <c r="H49" s="158"/>
      <c r="I49" s="158"/>
      <c r="J49" s="158"/>
      <c r="K49" s="145"/>
      <c r="L49" s="145"/>
      <c r="M49" s="145"/>
      <c r="N49" s="159"/>
      <c r="S49" s="2"/>
    </row>
    <row r="50" spans="1:19" ht="15" customHeight="1" x14ac:dyDescent="0.25">
      <c r="A50" s="6"/>
      <c r="B50" s="6">
        <v>1</v>
      </c>
      <c r="C50" s="48"/>
      <c r="D50" s="52" t="s">
        <v>4</v>
      </c>
      <c r="E50" s="52" t="s">
        <v>4</v>
      </c>
      <c r="F50" s="52" t="s">
        <v>4</v>
      </c>
      <c r="G50" s="52" t="s">
        <v>4</v>
      </c>
      <c r="H50" s="52" t="s">
        <v>4</v>
      </c>
      <c r="I50" s="52" t="s">
        <v>4</v>
      </c>
      <c r="J50" s="52" t="s">
        <v>4</v>
      </c>
      <c r="K50" s="52" t="s">
        <v>4</v>
      </c>
      <c r="L50" s="52" t="s">
        <v>4</v>
      </c>
      <c r="M50" s="52" t="s">
        <v>4</v>
      </c>
      <c r="N50" s="52" t="s">
        <v>4</v>
      </c>
      <c r="O50" s="1">
        <f ca="1">COUNTIF(OFFSET($C50,0,0,1,n),O$18)</f>
        <v>7</v>
      </c>
      <c r="P50" s="1">
        <f ca="1">COUNTIF(OFFSET($C50,0,0,1,n),P$18)</f>
        <v>0</v>
      </c>
      <c r="Q50" s="1">
        <f ca="1">COUNTIF(OFFSET($C50,0,0,1,n),Q$18)</f>
        <v>0</v>
      </c>
    </row>
    <row r="51" spans="1:19" hidden="1" x14ac:dyDescent="0.25">
      <c r="A51" s="6"/>
      <c r="B51" s="6"/>
      <c r="C51" s="8">
        <f ca="1">IF(O50&lt;&gt;0,1,IF(AND(P50=0),2,IF(AND(Q50=0),0,1)))</f>
        <v>1</v>
      </c>
      <c r="D51" s="8">
        <f t="shared" ref="D51:N51" si="17">IF(D50="p",2,IF(D50="e",1,IF(D50="m",0)))</f>
        <v>1</v>
      </c>
      <c r="E51" s="8">
        <f t="shared" si="17"/>
        <v>1</v>
      </c>
      <c r="F51" s="8">
        <f t="shared" si="17"/>
        <v>1</v>
      </c>
      <c r="G51" s="8">
        <f t="shared" si="17"/>
        <v>1</v>
      </c>
      <c r="H51" s="8">
        <f t="shared" si="17"/>
        <v>1</v>
      </c>
      <c r="I51" s="8">
        <f t="shared" si="17"/>
        <v>1</v>
      </c>
      <c r="J51" s="8">
        <f t="shared" si="17"/>
        <v>1</v>
      </c>
      <c r="K51" s="8">
        <f t="shared" si="17"/>
        <v>1</v>
      </c>
      <c r="L51" s="8">
        <f t="shared" si="17"/>
        <v>1</v>
      </c>
      <c r="M51" s="8">
        <f t="shared" si="17"/>
        <v>1</v>
      </c>
      <c r="N51" s="8">
        <f t="shared" si="17"/>
        <v>1</v>
      </c>
      <c r="R51">
        <f ca="1">SUM(OFFSET($C51,0,0,1,n))</f>
        <v>8</v>
      </c>
    </row>
    <row r="52" spans="1:19" hidden="1" x14ac:dyDescent="0.25">
      <c r="A52" s="6"/>
      <c r="B52" s="6"/>
      <c r="C52" s="9">
        <f t="shared" ref="C52:N52" ca="1" si="18">+C51*n/$R51*$B50</f>
        <v>1</v>
      </c>
      <c r="D52" s="9">
        <f t="shared" ca="1" si="18"/>
        <v>1</v>
      </c>
      <c r="E52" s="9">
        <f t="shared" ca="1" si="18"/>
        <v>1</v>
      </c>
      <c r="F52" s="9">
        <f t="shared" ca="1" si="18"/>
        <v>1</v>
      </c>
      <c r="G52" s="9">
        <f t="shared" ca="1" si="18"/>
        <v>1</v>
      </c>
      <c r="H52" s="9">
        <f t="shared" ca="1" si="18"/>
        <v>1</v>
      </c>
      <c r="I52" s="9">
        <f t="shared" ca="1" si="18"/>
        <v>1</v>
      </c>
      <c r="J52" s="9">
        <f t="shared" ca="1" si="18"/>
        <v>1</v>
      </c>
      <c r="K52" s="9">
        <f t="shared" ca="1" si="18"/>
        <v>1</v>
      </c>
      <c r="L52" s="9">
        <f t="shared" ca="1" si="18"/>
        <v>1</v>
      </c>
      <c r="M52" s="9">
        <f t="shared" ca="1" si="18"/>
        <v>1</v>
      </c>
      <c r="N52" s="9">
        <f t="shared" ca="1" si="18"/>
        <v>1</v>
      </c>
      <c r="S52" s="2">
        <f ca="1">SUM(OFFSET(C52,0,0,1,n))-n*B50</f>
        <v>0</v>
      </c>
    </row>
    <row r="53" spans="1:19" hidden="1" x14ac:dyDescent="0.2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</row>
    <row r="54" spans="1:19" hidden="1" x14ac:dyDescent="0.25">
      <c r="A54" s="6" t="s">
        <v>5</v>
      </c>
      <c r="B54" s="6"/>
      <c r="C54" s="10">
        <f ca="1">+(C24+C28+C32+C36+C40+C44+C48+C52)/Ptot</f>
        <v>0.9896825396825395</v>
      </c>
      <c r="D54" s="10">
        <f t="shared" ref="D54:J54" ca="1" si="19">+(D24+D28+D32+D36+D40+D44+D48+D52)/Ptot</f>
        <v>0.9896825396825395</v>
      </c>
      <c r="E54" s="10">
        <f t="shared" ca="1" si="19"/>
        <v>0.70396825396825391</v>
      </c>
      <c r="F54" s="10">
        <f t="shared" ca="1" si="19"/>
        <v>0.9896825396825395</v>
      </c>
      <c r="G54" s="10">
        <f t="shared" ca="1" si="19"/>
        <v>0.84682539682539681</v>
      </c>
      <c r="H54" s="10">
        <f t="shared" ca="1" si="19"/>
        <v>0.9896825396825395</v>
      </c>
      <c r="I54" s="10">
        <f t="shared" ca="1" si="19"/>
        <v>1.3325396825396825</v>
      </c>
      <c r="J54" s="10">
        <f t="shared" ca="1" si="19"/>
        <v>1.1579365079365078</v>
      </c>
      <c r="K54" s="10">
        <f ca="1">+(K24+K28+K32+K36+K40+K44+K48+K52)/Ptot</f>
        <v>0.9896825396825395</v>
      </c>
      <c r="L54" s="10">
        <f ca="1">+(L24+L28+L32+L36+L40+L44+L48+L52)/Ptot</f>
        <v>0.9896825396825395</v>
      </c>
      <c r="M54" s="10">
        <f ca="1">+(M24+M28+M32+M36+M40+M44+M48+M52)/Ptot</f>
        <v>0.9896825396825395</v>
      </c>
      <c r="N54" s="10">
        <f ca="1">+(N24+N28+N32+N36+N40+N44+N48+N52)/Ptot</f>
        <v>0.9896825396825395</v>
      </c>
      <c r="P54" s="3"/>
    </row>
    <row r="55" spans="1:19" hidden="1" x14ac:dyDescent="0.25">
      <c r="B55" s="6"/>
      <c r="C55" s="13">
        <f t="shared" ref="C55:N55" ca="1" si="20">+m*C54+b</f>
        <v>0.99896825396825395</v>
      </c>
      <c r="D55" s="13">
        <f t="shared" ca="1" si="20"/>
        <v>0.99896825396825395</v>
      </c>
      <c r="E55" s="13">
        <f t="shared" ca="1" si="20"/>
        <v>0.97039682539682537</v>
      </c>
      <c r="F55" s="13">
        <f t="shared" ca="1" si="20"/>
        <v>0.99896825396825395</v>
      </c>
      <c r="G55" s="13">
        <f t="shared" ca="1" si="20"/>
        <v>0.98468253968253971</v>
      </c>
      <c r="H55" s="13">
        <f t="shared" ca="1" si="20"/>
        <v>0.99896825396825395</v>
      </c>
      <c r="I55" s="13">
        <f t="shared" ca="1" si="20"/>
        <v>1.0332539682539683</v>
      </c>
      <c r="J55" s="13">
        <f t="shared" ca="1" si="20"/>
        <v>1.0157936507936509</v>
      </c>
      <c r="K55" s="13">
        <f t="shared" ca="1" si="20"/>
        <v>0.99896825396825395</v>
      </c>
      <c r="L55" s="13">
        <f t="shared" ca="1" si="20"/>
        <v>0.99896825396825395</v>
      </c>
      <c r="M55" s="13">
        <f t="shared" ca="1" si="20"/>
        <v>0.99896825396825395</v>
      </c>
      <c r="N55" s="13">
        <f t="shared" ca="1" si="20"/>
        <v>0.99896825396825395</v>
      </c>
      <c r="P55" s="3"/>
    </row>
    <row r="56" spans="1:19" ht="26.4" x14ac:dyDescent="0.25">
      <c r="A56" s="11" t="s">
        <v>15</v>
      </c>
      <c r="C56" s="12">
        <f t="shared" ref="C56:H56" ca="1" si="21">IF(C55&gt;1.1,1.1,C55)</f>
        <v>0.99896825396825395</v>
      </c>
      <c r="D56" s="12">
        <f t="shared" ca="1" si="21"/>
        <v>0.99896825396825395</v>
      </c>
      <c r="E56" s="12">
        <f t="shared" ca="1" si="21"/>
        <v>0.97039682539682537</v>
      </c>
      <c r="F56" s="12">
        <f t="shared" ca="1" si="21"/>
        <v>0.99896825396825395</v>
      </c>
      <c r="G56" s="12">
        <f t="shared" ca="1" si="21"/>
        <v>0.98468253968253971</v>
      </c>
      <c r="H56" s="12">
        <f t="shared" ca="1" si="21"/>
        <v>0.99896825396825395</v>
      </c>
      <c r="I56" s="12">
        <f t="shared" ref="I56:N56" ca="1" si="22">IF(I55&gt;1.1,1.1,I55)</f>
        <v>1.0332539682539683</v>
      </c>
      <c r="J56" s="12">
        <f t="shared" ca="1" si="22"/>
        <v>1.0157936507936509</v>
      </c>
      <c r="K56" s="12">
        <f t="shared" ca="1" si="22"/>
        <v>0.99896825396825395</v>
      </c>
      <c r="L56" s="12">
        <f t="shared" ca="1" si="22"/>
        <v>0.99896825396825395</v>
      </c>
      <c r="M56" s="12">
        <f t="shared" ca="1" si="22"/>
        <v>0.99896825396825395</v>
      </c>
      <c r="N56" s="12">
        <f t="shared" ca="1" si="22"/>
        <v>0.99896825396825395</v>
      </c>
    </row>
    <row r="57" spans="1:19" hidden="1" x14ac:dyDescent="0.25">
      <c r="A57" s="11"/>
      <c r="C57" s="12">
        <f ca="1">OFFSET($B$56,0,C16,1,1)</f>
        <v>0.99896825396825395</v>
      </c>
      <c r="D57" s="12">
        <f t="shared" ref="D57:N57" ca="1" si="23">OFFSET($B$56,0,D16,1,1)</f>
        <v>0.99896825396825395</v>
      </c>
      <c r="E57" s="12">
        <f t="shared" ca="1" si="23"/>
        <v>0.99896825396825395</v>
      </c>
      <c r="F57" s="12">
        <f t="shared" ca="1" si="23"/>
        <v>0.97039682539682537</v>
      </c>
      <c r="G57" s="12">
        <f t="shared" ca="1" si="23"/>
        <v>0.99896825396825395</v>
      </c>
      <c r="H57" s="12">
        <f t="shared" ca="1" si="23"/>
        <v>0.98468253968253971</v>
      </c>
      <c r="I57" s="12">
        <f t="shared" ca="1" si="23"/>
        <v>1.0332539682539683</v>
      </c>
      <c r="J57" s="12">
        <f t="shared" ca="1" si="23"/>
        <v>1.0157936507936509</v>
      </c>
      <c r="K57" s="12">
        <f t="shared" ca="1" si="23"/>
        <v>0.99896825396825395</v>
      </c>
      <c r="L57" s="12"/>
      <c r="M57" s="12"/>
      <c r="N57" s="12">
        <f t="shared" ca="1" si="23"/>
        <v>0.99896825396825395</v>
      </c>
    </row>
    <row r="58" spans="1:19" ht="30" customHeight="1" x14ac:dyDescent="0.25">
      <c r="A58" s="157" t="s">
        <v>0</v>
      </c>
      <c r="B58" s="157"/>
      <c r="C58" s="157"/>
      <c r="D58" s="157"/>
      <c r="E58" s="157"/>
      <c r="F58" s="157"/>
      <c r="G58" s="157"/>
      <c r="H58" s="157"/>
      <c r="I58" s="157"/>
      <c r="J58" s="157"/>
      <c r="K58" s="157"/>
      <c r="L58" s="157"/>
      <c r="M58" s="157"/>
      <c r="N58" s="157"/>
      <c r="Q58" s="129"/>
    </row>
    <row r="59" spans="1:19" ht="200.1" customHeight="1" x14ac:dyDescent="0.25">
      <c r="A59" s="167"/>
      <c r="B59" s="167"/>
      <c r="C59" s="167"/>
      <c r="D59" s="167"/>
      <c r="E59" s="167"/>
      <c r="F59" s="167"/>
      <c r="G59" s="167"/>
      <c r="H59" s="167"/>
      <c r="I59" s="167"/>
      <c r="J59" s="167"/>
      <c r="K59" s="112"/>
      <c r="L59" s="112"/>
      <c r="M59" s="112"/>
      <c r="N59" s="112"/>
    </row>
    <row r="61" spans="1:19" ht="30" customHeight="1" x14ac:dyDescent="0.25">
      <c r="A61" s="157" t="s">
        <v>1</v>
      </c>
      <c r="B61" s="157"/>
      <c r="C61" s="157"/>
      <c r="D61" s="157"/>
      <c r="E61" s="157"/>
      <c r="F61" s="157"/>
      <c r="G61" s="157"/>
      <c r="H61" s="157"/>
      <c r="I61" s="157"/>
      <c r="J61" s="157"/>
      <c r="K61" s="157"/>
      <c r="L61" s="157"/>
      <c r="M61" s="157"/>
      <c r="N61" s="157"/>
    </row>
    <row r="62" spans="1:19" ht="99.75" customHeight="1" x14ac:dyDescent="0.25">
      <c r="A62" s="167"/>
      <c r="B62" s="167"/>
      <c r="C62" s="167"/>
      <c r="D62" s="167"/>
      <c r="E62" s="167"/>
      <c r="F62" s="167"/>
      <c r="G62" s="167"/>
      <c r="H62" s="167"/>
      <c r="I62" s="167"/>
      <c r="J62" s="167"/>
      <c r="K62" s="112"/>
      <c r="L62" s="112"/>
      <c r="M62" s="112"/>
      <c r="N62" s="112"/>
    </row>
  </sheetData>
  <protectedRanges>
    <protectedRange sqref="A62" name="Plage3_3"/>
    <protectedRange sqref="A59" name="Plage2_3"/>
    <protectedRange sqref="D42:N42 D46:N46 D50:N50 D38:N38 D34:N34 D30:N30 D26:N26 D22:N22" name="Réponses_3"/>
  </protectedRanges>
  <mergeCells count="32">
    <mergeCell ref="A1:J1"/>
    <mergeCell ref="A4:F4"/>
    <mergeCell ref="G4:J4"/>
    <mergeCell ref="A5:F5"/>
    <mergeCell ref="E8:G8"/>
    <mergeCell ref="H8:J8"/>
    <mergeCell ref="C10:J10"/>
    <mergeCell ref="C11:J11"/>
    <mergeCell ref="C12:J12"/>
    <mergeCell ref="C13:J13"/>
    <mergeCell ref="C14:J14"/>
    <mergeCell ref="C15:J15"/>
    <mergeCell ref="C21:D21"/>
    <mergeCell ref="E21:N21"/>
    <mergeCell ref="C25:D25"/>
    <mergeCell ref="E25:N25"/>
    <mergeCell ref="C29:D29"/>
    <mergeCell ref="E29:N29"/>
    <mergeCell ref="C33:D33"/>
    <mergeCell ref="E33:N33"/>
    <mergeCell ref="C37:D37"/>
    <mergeCell ref="E37:N37"/>
    <mergeCell ref="C41:D41"/>
    <mergeCell ref="E41:N41"/>
    <mergeCell ref="A61:N61"/>
    <mergeCell ref="A62:J62"/>
    <mergeCell ref="C45:D45"/>
    <mergeCell ref="E45:N45"/>
    <mergeCell ref="C49:D49"/>
    <mergeCell ref="E49:N49"/>
    <mergeCell ref="A58:N58"/>
    <mergeCell ref="A59:J59"/>
  </mergeCells>
  <pageMargins left="0.62" right="0.63" top="0.48" bottom="0.49" header="0.4" footer="0.41"/>
  <pageSetup orientation="portrait" r:id="rId1"/>
  <headerFooter alignWithMargins="0"/>
  <rowBreaks count="1" manualBreakCount="1">
    <brk id="56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X62"/>
  <sheetViews>
    <sheetView topLeftCell="A15" workbookViewId="0">
      <selection activeCell="J20" sqref="J20"/>
    </sheetView>
  </sheetViews>
  <sheetFormatPr baseColWidth="10" defaultColWidth="11.44140625" defaultRowHeight="13.2" x14ac:dyDescent="0.25"/>
  <cols>
    <col min="1" max="1" width="11.6640625" customWidth="1"/>
    <col min="2" max="2" width="9.6640625" hidden="1" customWidth="1"/>
    <col min="3" max="14" width="9.6640625" customWidth="1"/>
    <col min="15" max="17" width="11.44140625" hidden="1" customWidth="1"/>
    <col min="18" max="23" width="9.109375" customWidth="1"/>
    <col min="24" max="24" width="0" hidden="1" customWidth="1"/>
  </cols>
  <sheetData>
    <row r="1" spans="1:24" ht="17.399999999999999" x14ac:dyDescent="0.25">
      <c r="A1" s="160" t="str">
        <f>Params!A1</f>
        <v>GEL 500  - 2017</v>
      </c>
      <c r="B1" s="160"/>
      <c r="C1" s="160"/>
      <c r="D1" s="160"/>
      <c r="E1" s="160"/>
      <c r="F1" s="160"/>
      <c r="G1" s="160"/>
      <c r="H1" s="160"/>
      <c r="I1" s="160"/>
      <c r="J1" s="160"/>
      <c r="K1" s="14"/>
      <c r="L1" s="14"/>
      <c r="M1" s="14"/>
      <c r="N1" s="14"/>
    </row>
    <row r="2" spans="1:24" ht="17.399999999999999" x14ac:dyDescent="0.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</row>
    <row r="3" spans="1:24" ht="17.399999999999999" hidden="1" x14ac:dyDescent="0.25">
      <c r="A3" s="14"/>
      <c r="B3" s="14"/>
      <c r="C3" s="95">
        <f ca="1">C57</f>
        <v>1.0081349206349206</v>
      </c>
      <c r="D3" s="95">
        <f t="shared" ref="D3:N3" ca="1" si="0">D57</f>
        <v>0.9998015873015873</v>
      </c>
      <c r="E3" s="95">
        <f t="shared" ca="1" si="0"/>
        <v>1.0081349206349206</v>
      </c>
      <c r="F3" s="95">
        <f t="shared" ca="1" si="0"/>
        <v>0.98551587301587307</v>
      </c>
      <c r="G3" s="95">
        <f t="shared" ca="1" si="0"/>
        <v>0.98551587301587307</v>
      </c>
      <c r="H3" s="95">
        <f t="shared" ca="1" si="0"/>
        <v>0.99384920634920637</v>
      </c>
      <c r="I3" s="95">
        <f t="shared" ca="1" si="0"/>
        <v>1.0081349206349206</v>
      </c>
      <c r="J3" s="95">
        <f t="shared" ca="1" si="0"/>
        <v>1.0109126984126984</v>
      </c>
      <c r="K3" s="95">
        <f t="shared" ca="1" si="0"/>
        <v>0.9998015873015873</v>
      </c>
      <c r="L3" s="95"/>
      <c r="M3" s="95"/>
      <c r="N3" s="95">
        <f t="shared" ca="1" si="0"/>
        <v>0.9998015873015873</v>
      </c>
    </row>
    <row r="4" spans="1:24" x14ac:dyDescent="0.25">
      <c r="A4" s="166" t="s">
        <v>8</v>
      </c>
      <c r="B4" s="166"/>
      <c r="C4" s="166"/>
      <c r="D4" s="166"/>
      <c r="E4" s="166"/>
      <c r="F4" s="166"/>
      <c r="G4" s="161" t="str">
        <f>CONCATENATE(Params!B8, " - ", Params!B7)</f>
        <v>H2017.4 - P4</v>
      </c>
      <c r="H4" s="161"/>
      <c r="I4" s="161"/>
      <c r="J4" s="161"/>
      <c r="K4" s="68"/>
      <c r="L4" s="68"/>
      <c r="M4" s="68"/>
      <c r="N4" s="68"/>
      <c r="U4" s="4"/>
      <c r="V4" s="4"/>
      <c r="X4">
        <f>IF(U4=0,0,1)</f>
        <v>0</v>
      </c>
    </row>
    <row r="5" spans="1:24" x14ac:dyDescent="0.25">
      <c r="A5" s="165" t="s">
        <v>9</v>
      </c>
      <c r="B5" s="165"/>
      <c r="C5" s="165"/>
      <c r="D5" s="165"/>
      <c r="E5" s="165"/>
      <c r="F5" s="165"/>
      <c r="G5" s="46">
        <f ca="1">Params!B11</f>
        <v>8</v>
      </c>
      <c r="H5" s="6"/>
      <c r="I5" s="6"/>
      <c r="J5" s="6"/>
      <c r="K5" s="6"/>
      <c r="L5" s="6"/>
      <c r="M5" s="6"/>
      <c r="N5" s="6"/>
      <c r="X5">
        <f>IF(U5=0,0,1)</f>
        <v>0</v>
      </c>
    </row>
    <row r="6" spans="1:24" x14ac:dyDescent="0.25">
      <c r="A6" s="5"/>
      <c r="B6" s="5"/>
      <c r="C6" s="5"/>
      <c r="D6" s="5"/>
      <c r="E6" s="5"/>
      <c r="F6" s="6"/>
      <c r="G6" s="6"/>
      <c r="H6" s="6"/>
      <c r="I6" s="6"/>
      <c r="J6" s="6"/>
      <c r="K6" s="6"/>
      <c r="L6" s="6"/>
      <c r="M6" s="6"/>
      <c r="N6" s="6"/>
    </row>
    <row r="7" spans="1:24" x14ac:dyDescent="0.25">
      <c r="A7" s="5"/>
      <c r="B7" s="5"/>
      <c r="C7" s="49" t="s">
        <v>35</v>
      </c>
      <c r="D7" s="5"/>
      <c r="E7" s="5"/>
      <c r="F7" s="71">
        <f ca="1">MID(CELL("filename",A4),FIND("]",CELL("filename",A4))+1,255)*1</f>
        <v>7</v>
      </c>
      <c r="G7" s="6"/>
      <c r="H7" s="6"/>
      <c r="I7" s="6"/>
      <c r="J7" s="6"/>
      <c r="K7" s="6"/>
      <c r="L7" s="6"/>
      <c r="M7" s="6"/>
      <c r="N7" s="6"/>
    </row>
    <row r="8" spans="1:24" ht="15" customHeight="1" x14ac:dyDescent="0.25">
      <c r="A8" s="5"/>
      <c r="B8" s="6"/>
      <c r="C8" s="6" t="s">
        <v>34</v>
      </c>
      <c r="D8" s="7"/>
      <c r="E8" s="162" t="str">
        <f ca="1">VLOOKUP(F7,Params!$A$19:$C$30,2,0)</f>
        <v xml:space="preserve"> Gabriel</v>
      </c>
      <c r="F8" s="162"/>
      <c r="G8" s="162"/>
      <c r="H8" s="163" t="str">
        <f ca="1">VLOOKUP(F7,Params!$A$19:$C$30,3,0)</f>
        <v>Guilmain</v>
      </c>
      <c r="I8" s="164"/>
      <c r="J8" s="164"/>
      <c r="K8" s="51"/>
      <c r="L8" s="51"/>
      <c r="M8" s="51"/>
      <c r="N8" s="51"/>
      <c r="P8">
        <f ca="1">n</f>
        <v>8</v>
      </c>
      <c r="X8">
        <f>IF(U8=0,0,1)</f>
        <v>0</v>
      </c>
    </row>
    <row r="9" spans="1:24" ht="15" customHeight="1" x14ac:dyDescent="0.25">
      <c r="A9" s="5"/>
      <c r="B9" s="6"/>
      <c r="C9" s="6"/>
      <c r="D9" s="7"/>
      <c r="E9" s="11"/>
      <c r="F9" s="11"/>
      <c r="G9" s="11"/>
      <c r="H9" s="50"/>
      <c r="I9" s="51"/>
      <c r="J9" s="51"/>
      <c r="K9" s="51"/>
      <c r="L9" s="51"/>
      <c r="M9" s="51"/>
      <c r="N9" s="51"/>
    </row>
    <row r="10" spans="1:24" ht="15" customHeight="1" x14ac:dyDescent="0.25">
      <c r="A10" s="5" t="s">
        <v>10</v>
      </c>
      <c r="B10" s="6"/>
      <c r="C10" s="157" t="s">
        <v>13</v>
      </c>
      <c r="D10" s="157"/>
      <c r="E10" s="157"/>
      <c r="F10" s="157"/>
      <c r="G10" s="157"/>
      <c r="H10" s="157"/>
      <c r="I10" s="157"/>
      <c r="J10" s="157"/>
      <c r="K10" s="7"/>
      <c r="L10" s="7"/>
      <c r="M10" s="7"/>
      <c r="N10" s="7"/>
    </row>
    <row r="11" spans="1:24" ht="15" customHeight="1" x14ac:dyDescent="0.25">
      <c r="A11" s="5"/>
      <c r="B11" s="6"/>
      <c r="C11" s="155" t="s">
        <v>29</v>
      </c>
      <c r="D11" s="156"/>
      <c r="E11" s="156"/>
      <c r="F11" s="156"/>
      <c r="G11" s="156"/>
      <c r="H11" s="156"/>
      <c r="I11" s="156"/>
      <c r="J11" s="156"/>
      <c r="K11" s="69"/>
      <c r="L11" s="69"/>
      <c r="M11" s="69"/>
      <c r="N11" s="69"/>
    </row>
    <row r="12" spans="1:24" ht="15" customHeight="1" x14ac:dyDescent="0.25">
      <c r="A12" s="5"/>
      <c r="B12" s="6"/>
      <c r="C12" s="155" t="s">
        <v>30</v>
      </c>
      <c r="D12" s="156"/>
      <c r="E12" s="156"/>
      <c r="F12" s="156"/>
      <c r="G12" s="156"/>
      <c r="H12" s="156"/>
      <c r="I12" s="156"/>
      <c r="J12" s="156"/>
      <c r="K12" s="69"/>
      <c r="L12" s="69"/>
      <c r="M12" s="69"/>
      <c r="N12" s="69"/>
    </row>
    <row r="13" spans="1:24" ht="15" customHeight="1" x14ac:dyDescent="0.25">
      <c r="A13" s="5"/>
      <c r="B13" s="6"/>
      <c r="C13" s="155" t="s">
        <v>31</v>
      </c>
      <c r="D13" s="156"/>
      <c r="E13" s="156"/>
      <c r="F13" s="156"/>
      <c r="G13" s="156"/>
      <c r="H13" s="156"/>
      <c r="I13" s="156"/>
      <c r="J13" s="156"/>
      <c r="K13" s="69"/>
      <c r="L13" s="69"/>
      <c r="M13" s="69"/>
      <c r="N13" s="69"/>
    </row>
    <row r="14" spans="1:24" ht="15" customHeight="1" x14ac:dyDescent="0.25">
      <c r="A14" s="5" t="s">
        <v>11</v>
      </c>
      <c r="B14" s="6"/>
      <c r="C14" s="157" t="s">
        <v>14</v>
      </c>
      <c r="D14" s="157"/>
      <c r="E14" s="157"/>
      <c r="F14" s="157"/>
      <c r="G14" s="157"/>
      <c r="H14" s="157"/>
      <c r="I14" s="157"/>
      <c r="J14" s="157"/>
      <c r="K14" s="7"/>
      <c r="L14" s="7"/>
      <c r="M14" s="7"/>
      <c r="N14" s="7"/>
    </row>
    <row r="15" spans="1:24" ht="44.1" customHeight="1" x14ac:dyDescent="0.25">
      <c r="A15" s="5" t="s">
        <v>12</v>
      </c>
      <c r="B15" s="6"/>
      <c r="C15" s="157" t="s">
        <v>55</v>
      </c>
      <c r="D15" s="157"/>
      <c r="E15" s="157"/>
      <c r="F15" s="157"/>
      <c r="G15" s="157"/>
      <c r="H15" s="157"/>
      <c r="I15" s="157"/>
      <c r="J15" s="157"/>
      <c r="K15" s="7"/>
      <c r="L15" s="7"/>
      <c r="M15" s="7"/>
      <c r="N15" s="7"/>
    </row>
    <row r="16" spans="1:24" ht="44.1" hidden="1" customHeight="1" x14ac:dyDescent="0.25">
      <c r="A16" s="5"/>
      <c r="B16" s="6"/>
      <c r="C16" s="7">
        <f ca="1">F7</f>
        <v>7</v>
      </c>
      <c r="D16" s="7">
        <f ca="1">IF(C17&lt;$F$7,C17,D17)</f>
        <v>1</v>
      </c>
      <c r="E16" s="7">
        <f t="shared" ref="E16:N16" ca="1" si="1">IF(D17&lt;$F$7,D17,E17)</f>
        <v>2</v>
      </c>
      <c r="F16" s="7">
        <f t="shared" ca="1" si="1"/>
        <v>3</v>
      </c>
      <c r="G16" s="7">
        <f t="shared" ca="1" si="1"/>
        <v>4</v>
      </c>
      <c r="H16" s="7">
        <f t="shared" ca="1" si="1"/>
        <v>5</v>
      </c>
      <c r="I16" s="7">
        <f t="shared" ca="1" si="1"/>
        <v>6</v>
      </c>
      <c r="J16" s="7">
        <f t="shared" ca="1" si="1"/>
        <v>8</v>
      </c>
      <c r="K16" s="7">
        <f t="shared" ca="1" si="1"/>
        <v>9</v>
      </c>
      <c r="L16" s="7">
        <f t="shared" ca="1" si="1"/>
        <v>10</v>
      </c>
      <c r="M16" s="7">
        <f t="shared" ca="1" si="1"/>
        <v>11</v>
      </c>
      <c r="N16" s="7">
        <f t="shared" ca="1" si="1"/>
        <v>12</v>
      </c>
    </row>
    <row r="17" spans="1:24" ht="44.1" hidden="1" customHeight="1" x14ac:dyDescent="0.25">
      <c r="A17" s="5"/>
      <c r="B17" s="6"/>
      <c r="C17" s="7">
        <v>1</v>
      </c>
      <c r="D17" s="7">
        <f t="shared" ref="D17:N17" si="2">C17+1</f>
        <v>2</v>
      </c>
      <c r="E17" s="7">
        <f t="shared" si="2"/>
        <v>3</v>
      </c>
      <c r="F17" s="7">
        <f t="shared" si="2"/>
        <v>4</v>
      </c>
      <c r="G17" s="7">
        <f t="shared" si="2"/>
        <v>5</v>
      </c>
      <c r="H17" s="7">
        <f t="shared" si="2"/>
        <v>6</v>
      </c>
      <c r="I17" s="7">
        <f t="shared" si="2"/>
        <v>7</v>
      </c>
      <c r="J17" s="7">
        <f t="shared" si="2"/>
        <v>8</v>
      </c>
      <c r="K17" s="7">
        <f t="shared" si="2"/>
        <v>9</v>
      </c>
      <c r="L17" s="7">
        <f t="shared" si="2"/>
        <v>10</v>
      </c>
      <c r="M17" s="7">
        <f t="shared" si="2"/>
        <v>11</v>
      </c>
      <c r="N17" s="7">
        <f t="shared" si="2"/>
        <v>12</v>
      </c>
    </row>
    <row r="18" spans="1:24" x14ac:dyDescent="0.25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1" t="s">
        <v>4</v>
      </c>
      <c r="P18" s="1" t="s">
        <v>32</v>
      </c>
      <c r="Q18" s="1" t="s">
        <v>33</v>
      </c>
    </row>
    <row r="19" spans="1:24" ht="125.1" customHeight="1" x14ac:dyDescent="0.25">
      <c r="A19" s="6"/>
      <c r="B19" s="6"/>
      <c r="C19" s="47" t="str">
        <f ca="1">CONCATENATE(" ",VLOOKUP(C16,Params!$A$19:$C$30,3,0))</f>
        <v xml:space="preserve"> Guilmain</v>
      </c>
      <c r="D19" s="15" t="str">
        <f ca="1">CONCATENATE(" ",VLOOKUP(D16,Params!$A$19:$C$30,3,0))</f>
        <v xml:space="preserve"> Anillo</v>
      </c>
      <c r="E19" s="15" t="str">
        <f ca="1">CONCATENATE(" ",VLOOKUP(E16,Params!$A$19:$C$30,3,0))</f>
        <v xml:space="preserve"> Bardier</v>
      </c>
      <c r="F19" s="15" t="str">
        <f ca="1">CONCATENATE(" ",VLOOKUP(F16,Params!$A$19:$C$30,3,0))</f>
        <v xml:space="preserve"> Berthelot</v>
      </c>
      <c r="G19" s="15" t="str">
        <f ca="1">CONCATENATE(" ",VLOOKUP(G16,Params!$A$19:$C$30,3,0))</f>
        <v xml:space="preserve"> Crête</v>
      </c>
      <c r="H19" s="15" t="str">
        <f ca="1">CONCATENATE(" ",VLOOKUP(H16,Params!$A$19:$C$30,3,0))</f>
        <v xml:space="preserve"> Girard</v>
      </c>
      <c r="I19" s="15" t="str">
        <f ca="1">CONCATENATE(" ",VLOOKUP(I16,Params!$A$19:$C$30,3,0))</f>
        <v xml:space="preserve"> Guay</v>
      </c>
      <c r="J19" s="15" t="str">
        <f ca="1">CONCATENATE(" ",VLOOKUP(J16,Params!$A$19:$C$30,3,0))</f>
        <v xml:space="preserve"> Thibeault</v>
      </c>
      <c r="K19" s="15" t="str">
        <f ca="1">CONCATENATE(" ",VLOOKUP(K16,Params!$A$19:$C$30,3,0))</f>
        <v xml:space="preserve"> </v>
      </c>
      <c r="L19" s="15" t="str">
        <f ca="1">CONCATENATE(" ",VLOOKUP(L16,Params!$A$19:$C$30,3,0))</f>
        <v xml:space="preserve"> </v>
      </c>
      <c r="M19" s="15" t="str">
        <f ca="1">CONCATENATE(" ",VLOOKUP(M16,Params!$A$19:$C$30,3,0))</f>
        <v xml:space="preserve"> </v>
      </c>
      <c r="N19" s="15" t="str">
        <f ca="1">CONCATENATE(" ",VLOOKUP(N16,Params!$A$19:$C$30,3,0))</f>
        <v xml:space="preserve"> </v>
      </c>
      <c r="X19">
        <f>IF(U10=0,0,1)</f>
        <v>0</v>
      </c>
    </row>
    <row r="20" spans="1:24" ht="99.9" customHeight="1" x14ac:dyDescent="0.25">
      <c r="A20" s="6"/>
      <c r="B20" s="6" t="s">
        <v>6</v>
      </c>
      <c r="C20" s="47" t="str">
        <f ca="1">CONCATENATE(" ",VLOOKUP(C16,Params!$A$19:$C$30,2,0))</f>
        <v xml:space="preserve">  Gabriel</v>
      </c>
      <c r="D20" s="15" t="str">
        <f ca="1">CONCATENATE(" ",VLOOKUP(D16,Params!$A$19:$C$30,2,0))</f>
        <v xml:space="preserve">  Luis Felipe</v>
      </c>
      <c r="E20" s="15" t="str">
        <f ca="1">CONCATENATE(" ",VLOOKUP(E16,Params!$A$19:$C$30,2,0))</f>
        <v xml:space="preserve">  Louis-Philippe</v>
      </c>
      <c r="F20" s="15" t="str">
        <f ca="1">CONCATENATE(" ",VLOOKUP(F16,Params!$A$19:$C$30,2,0))</f>
        <v xml:space="preserve">  Frédéric</v>
      </c>
      <c r="G20" s="15" t="str">
        <f ca="1">CONCATENATE(" ",VLOOKUP(G16,Params!$A$19:$C$30,2,0))</f>
        <v xml:space="preserve">  Jean-Nicolas</v>
      </c>
      <c r="H20" s="15" t="str">
        <f ca="1">CONCATENATE(" ",VLOOKUP(H16,Params!$A$19:$C$30,2,0))</f>
        <v xml:space="preserve">  Alexandre</v>
      </c>
      <c r="I20" s="15" t="str">
        <f ca="1">CONCATENATE(" ",VLOOKUP(I16,Params!$A$19:$C$30,2,0))</f>
        <v xml:space="preserve">  Alexandre</v>
      </c>
      <c r="J20" s="15" t="str">
        <f ca="1">CONCATENATE(" ",VLOOKUP(J16,Params!$A$19:$C$30,2,0))</f>
        <v xml:space="preserve">  Alexandre</v>
      </c>
      <c r="K20" s="15" t="str">
        <f ca="1">CONCATENATE(" ",VLOOKUP(K16,Params!$A$19:$C$30,2,0))</f>
        <v xml:space="preserve"> </v>
      </c>
      <c r="L20" s="15" t="str">
        <f ca="1">CONCATENATE(" ",VLOOKUP(L16,Params!$A$19:$C$30,2,0))</f>
        <v xml:space="preserve"> </v>
      </c>
      <c r="M20" s="15" t="str">
        <f ca="1">CONCATENATE(" ",VLOOKUP(M16,Params!$A$19:$C$30,2,0))</f>
        <v xml:space="preserve"> </v>
      </c>
      <c r="N20" s="15" t="str">
        <f ca="1">CONCATENATE(" ",VLOOKUP(N16,Params!$A$19:$C$30,2,0))</f>
        <v xml:space="preserve"> </v>
      </c>
      <c r="X20">
        <f>IF(V20=0,0,1)</f>
        <v>0</v>
      </c>
    </row>
    <row r="21" spans="1:24" ht="30" customHeight="1" x14ac:dyDescent="0.25">
      <c r="A21" s="70" t="str">
        <f>CONCATENATE(B21,"-")</f>
        <v>1-</v>
      </c>
      <c r="B21" s="6">
        <v>1</v>
      </c>
      <c r="C21" s="153" t="str">
        <f ca="1">OFFSET(Params!B$32,B21,0,1,1)</f>
        <v>Initiative :</v>
      </c>
      <c r="D21" s="154"/>
      <c r="E21" s="158" t="str">
        <f ca="1">OFFSET(Params!C$32,B21,0,1,1)</f>
        <v>Proposer, entreprendre ou organiser des actions en vue de contribuer à l'avancement du projet.</v>
      </c>
      <c r="F21" s="158"/>
      <c r="G21" s="158"/>
      <c r="H21" s="158"/>
      <c r="I21" s="158"/>
      <c r="J21" s="158"/>
      <c r="K21" s="145"/>
      <c r="L21" s="145"/>
      <c r="M21" s="145"/>
      <c r="N21" s="159"/>
      <c r="O21" s="1"/>
      <c r="P21" s="1"/>
      <c r="Q21" s="1"/>
      <c r="X21">
        <f>IF(V21=0,0,1)</f>
        <v>0</v>
      </c>
    </row>
    <row r="22" spans="1:24" ht="15" customHeight="1" x14ac:dyDescent="0.25">
      <c r="A22" s="5"/>
      <c r="B22" s="6">
        <v>1</v>
      </c>
      <c r="C22" s="48"/>
      <c r="D22" s="52" t="s">
        <v>4</v>
      </c>
      <c r="E22" s="52" t="s">
        <v>4</v>
      </c>
      <c r="F22" s="52" t="s">
        <v>4</v>
      </c>
      <c r="G22" s="52" t="s">
        <v>33</v>
      </c>
      <c r="H22" s="52" t="s">
        <v>4</v>
      </c>
      <c r="I22" s="52" t="s">
        <v>4</v>
      </c>
      <c r="J22" s="52" t="s">
        <v>4</v>
      </c>
      <c r="K22" s="52" t="s">
        <v>4</v>
      </c>
      <c r="L22" s="52" t="s">
        <v>4</v>
      </c>
      <c r="M22" s="52" t="s">
        <v>4</v>
      </c>
      <c r="N22" s="52" t="s">
        <v>4</v>
      </c>
      <c r="O22" s="1">
        <f ca="1">COUNTIF(OFFSET($C22,0,0,1,n),O$18)</f>
        <v>6</v>
      </c>
      <c r="P22" s="1">
        <f ca="1">COUNTIF(OFFSET($C22,0,0,1,n),P$18)</f>
        <v>0</v>
      </c>
      <c r="Q22" s="1">
        <f ca="1">COUNTIF(OFFSET($C22,0,0,1,n),Q$18)</f>
        <v>1</v>
      </c>
    </row>
    <row r="23" spans="1:24" hidden="1" x14ac:dyDescent="0.25">
      <c r="A23" s="5"/>
      <c r="B23" s="6"/>
      <c r="C23" s="8">
        <f ca="1">IF(O22&lt;&gt;0,1,IF(AND(P22=0),2,IF(AND(Q22=0),0,1)))</f>
        <v>1</v>
      </c>
      <c r="D23" s="8">
        <f t="shared" ref="D23:N23" si="3">IF(D22="p",2,IF(D22="e",1,IF(D22="m",0)))</f>
        <v>1</v>
      </c>
      <c r="E23" s="8">
        <f t="shared" si="3"/>
        <v>1</v>
      </c>
      <c r="F23" s="8">
        <f t="shared" si="3"/>
        <v>1</v>
      </c>
      <c r="G23" s="8">
        <f t="shared" si="3"/>
        <v>0</v>
      </c>
      <c r="H23" s="8">
        <f t="shared" si="3"/>
        <v>1</v>
      </c>
      <c r="I23" s="8">
        <f t="shared" si="3"/>
        <v>1</v>
      </c>
      <c r="J23" s="116">
        <f t="shared" si="3"/>
        <v>1</v>
      </c>
      <c r="K23" s="120">
        <f t="shared" si="3"/>
        <v>1</v>
      </c>
      <c r="L23" s="120">
        <f t="shared" si="3"/>
        <v>1</v>
      </c>
      <c r="M23" s="120">
        <f t="shared" si="3"/>
        <v>1</v>
      </c>
      <c r="N23" s="117">
        <f t="shared" si="3"/>
        <v>1</v>
      </c>
      <c r="R23">
        <f ca="1">SUM(OFFSET($C23,0,0,1,n))</f>
        <v>7</v>
      </c>
    </row>
    <row r="24" spans="1:24" hidden="1" x14ac:dyDescent="0.25">
      <c r="A24" s="5"/>
      <c r="B24" s="6"/>
      <c r="C24" s="9">
        <f t="shared" ref="C24:N24" ca="1" si="4">+C23*n/$R23*$B22</f>
        <v>1.1428571428571428</v>
      </c>
      <c r="D24" s="9">
        <f t="shared" ca="1" si="4"/>
        <v>1.1428571428571428</v>
      </c>
      <c r="E24" s="9">
        <f t="shared" ca="1" si="4"/>
        <v>1.1428571428571428</v>
      </c>
      <c r="F24" s="9">
        <f t="shared" ca="1" si="4"/>
        <v>1.1428571428571428</v>
      </c>
      <c r="G24" s="9">
        <f t="shared" ca="1" si="4"/>
        <v>0</v>
      </c>
      <c r="H24" s="9">
        <f t="shared" ca="1" si="4"/>
        <v>1.1428571428571428</v>
      </c>
      <c r="I24" s="9">
        <f t="shared" ca="1" si="4"/>
        <v>1.1428571428571428</v>
      </c>
      <c r="J24" s="118">
        <f t="shared" ca="1" si="4"/>
        <v>1.1428571428571428</v>
      </c>
      <c r="K24" s="121">
        <f t="shared" ca="1" si="4"/>
        <v>1.1428571428571428</v>
      </c>
      <c r="L24" s="121">
        <f t="shared" ca="1" si="4"/>
        <v>1.1428571428571428</v>
      </c>
      <c r="M24" s="121">
        <f t="shared" ca="1" si="4"/>
        <v>1.1428571428571428</v>
      </c>
      <c r="N24" s="119">
        <f t="shared" ca="1" si="4"/>
        <v>1.1428571428571428</v>
      </c>
      <c r="S24" s="2">
        <f ca="1">SUM(OFFSET(C24,0,0,1,n))-n*B22</f>
        <v>0</v>
      </c>
    </row>
    <row r="25" spans="1:24" ht="30" customHeight="1" x14ac:dyDescent="0.25">
      <c r="A25" s="70" t="str">
        <f>CONCATENATE(B25,"-")</f>
        <v>2-</v>
      </c>
      <c r="B25" s="6">
        <f>B21+1</f>
        <v>2</v>
      </c>
      <c r="C25" s="153" t="str">
        <f ca="1">OFFSET(Params!B$32,B25,0,1,1)</f>
        <v xml:space="preserve">Créativité : </v>
      </c>
      <c r="D25" s="154"/>
      <c r="E25" s="158" t="str">
        <f ca="1">OFFSET(Params!C$32,B25,0,1,1)</f>
        <v>Manifester de la créativité dans la recherche de solutions tout en favorisant un climat propice à la créativité.</v>
      </c>
      <c r="F25" s="158"/>
      <c r="G25" s="158"/>
      <c r="H25" s="158"/>
      <c r="I25" s="158"/>
      <c r="J25" s="158"/>
      <c r="K25" s="145"/>
      <c r="L25" s="145"/>
      <c r="M25" s="145"/>
      <c r="N25" s="159"/>
      <c r="S25" s="2"/>
    </row>
    <row r="26" spans="1:24" ht="15" customHeight="1" x14ac:dyDescent="0.25">
      <c r="A26" s="5"/>
      <c r="B26" s="6">
        <v>1</v>
      </c>
      <c r="C26" s="48"/>
      <c r="D26" s="52" t="s">
        <v>4</v>
      </c>
      <c r="E26" s="52" t="s">
        <v>4</v>
      </c>
      <c r="F26" s="52" t="s">
        <v>4</v>
      </c>
      <c r="G26" s="52" t="s">
        <v>4</v>
      </c>
      <c r="H26" s="52" t="s">
        <v>4</v>
      </c>
      <c r="I26" s="52" t="s">
        <v>4</v>
      </c>
      <c r="J26" s="52" t="s">
        <v>32</v>
      </c>
      <c r="K26" s="52" t="s">
        <v>4</v>
      </c>
      <c r="L26" s="52" t="s">
        <v>4</v>
      </c>
      <c r="M26" s="52" t="s">
        <v>4</v>
      </c>
      <c r="N26" s="52" t="s">
        <v>4</v>
      </c>
      <c r="O26" s="1">
        <f ca="1">COUNTIF(OFFSET($C26,0,0,1,n),O$18)</f>
        <v>6</v>
      </c>
      <c r="P26" s="1">
        <f ca="1">COUNTIF(OFFSET($C26,0,0,1,n),P$18)</f>
        <v>1</v>
      </c>
      <c r="Q26" s="1">
        <f ca="1">COUNTIF(OFFSET($C26,0,0,1,n),Q$18)</f>
        <v>0</v>
      </c>
    </row>
    <row r="27" spans="1:24" hidden="1" x14ac:dyDescent="0.25">
      <c r="A27" s="5"/>
      <c r="B27" s="6"/>
      <c r="C27" s="8">
        <f ca="1">IF(O26&lt;&gt;0,1,IF(AND(P26=0),2,IF(AND(Q26=0),0,1)))</f>
        <v>1</v>
      </c>
      <c r="D27" s="8">
        <f t="shared" ref="D27:N27" si="5">IF(D26="p",2,IF(D26="e",1,IF(D26="m",0)))</f>
        <v>1</v>
      </c>
      <c r="E27" s="8">
        <f t="shared" si="5"/>
        <v>1</v>
      </c>
      <c r="F27" s="8">
        <f t="shared" si="5"/>
        <v>1</v>
      </c>
      <c r="G27" s="8">
        <f t="shared" si="5"/>
        <v>1</v>
      </c>
      <c r="H27" s="8">
        <f t="shared" si="5"/>
        <v>1</v>
      </c>
      <c r="I27" s="8">
        <f t="shared" si="5"/>
        <v>1</v>
      </c>
      <c r="J27" s="116">
        <f t="shared" si="5"/>
        <v>2</v>
      </c>
      <c r="K27" s="120">
        <f t="shared" si="5"/>
        <v>1</v>
      </c>
      <c r="L27" s="120">
        <f t="shared" si="5"/>
        <v>1</v>
      </c>
      <c r="M27" s="120">
        <f t="shared" si="5"/>
        <v>1</v>
      </c>
      <c r="N27" s="117">
        <f t="shared" si="5"/>
        <v>1</v>
      </c>
      <c r="R27">
        <f ca="1">SUM(OFFSET($C27,0,0,1,n))</f>
        <v>9</v>
      </c>
    </row>
    <row r="28" spans="1:24" hidden="1" x14ac:dyDescent="0.25">
      <c r="A28" s="5"/>
      <c r="B28" s="6"/>
      <c r="C28" s="9">
        <f t="shared" ref="C28:N28" ca="1" si="6">+C27*n/$R27*$B26</f>
        <v>0.88888888888888884</v>
      </c>
      <c r="D28" s="9">
        <f t="shared" ca="1" si="6"/>
        <v>0.88888888888888884</v>
      </c>
      <c r="E28" s="9">
        <f t="shared" ca="1" si="6"/>
        <v>0.88888888888888884</v>
      </c>
      <c r="F28" s="9">
        <f t="shared" ca="1" si="6"/>
        <v>0.88888888888888884</v>
      </c>
      <c r="G28" s="9">
        <f t="shared" ca="1" si="6"/>
        <v>0.88888888888888884</v>
      </c>
      <c r="H28" s="9">
        <f t="shared" ca="1" si="6"/>
        <v>0.88888888888888884</v>
      </c>
      <c r="I28" s="9">
        <f t="shared" ca="1" si="6"/>
        <v>0.88888888888888884</v>
      </c>
      <c r="J28" s="118">
        <f t="shared" ca="1" si="6"/>
        <v>1.7777777777777777</v>
      </c>
      <c r="K28" s="121">
        <f t="shared" ca="1" si="6"/>
        <v>0.88888888888888884</v>
      </c>
      <c r="L28" s="121">
        <f t="shared" ca="1" si="6"/>
        <v>0.88888888888888884</v>
      </c>
      <c r="M28" s="121">
        <f t="shared" ca="1" si="6"/>
        <v>0.88888888888888884</v>
      </c>
      <c r="N28" s="119">
        <f t="shared" ca="1" si="6"/>
        <v>0.88888888888888884</v>
      </c>
      <c r="S28" s="2">
        <f ca="1">SUM(OFFSET(C28,0,0,1,n))-n*B26</f>
        <v>0</v>
      </c>
    </row>
    <row r="29" spans="1:24" ht="30" customHeight="1" x14ac:dyDescent="0.25">
      <c r="A29" s="70" t="str">
        <f>CONCATENATE(B29,"-")</f>
        <v>3-</v>
      </c>
      <c r="B29" s="6">
        <f>B25+1</f>
        <v>3</v>
      </c>
      <c r="C29" s="153" t="str">
        <f ca="1">OFFSET(Params!B$32,B29,0,1,1)</f>
        <v xml:space="preserve">Persévérance : </v>
      </c>
      <c r="D29" s="154"/>
      <c r="E29" s="158" t="str">
        <f ca="1">OFFSET(Params!C$32,B29,0,1,1)</f>
        <v>Fournir les efforts nécessaires et les renouveler en vue d'atteindre les buts fixés par l'équipe.</v>
      </c>
      <c r="F29" s="158"/>
      <c r="G29" s="158"/>
      <c r="H29" s="158"/>
      <c r="I29" s="158"/>
      <c r="J29" s="158"/>
      <c r="K29" s="145"/>
      <c r="L29" s="145"/>
      <c r="M29" s="145"/>
      <c r="N29" s="159"/>
      <c r="S29" s="2"/>
    </row>
    <row r="30" spans="1:24" ht="15" customHeight="1" x14ac:dyDescent="0.25">
      <c r="A30" s="5"/>
      <c r="B30" s="6">
        <v>1</v>
      </c>
      <c r="C30" s="48"/>
      <c r="D30" s="52" t="s">
        <v>4</v>
      </c>
      <c r="E30" s="52" t="s">
        <v>4</v>
      </c>
      <c r="F30" s="52" t="s">
        <v>4</v>
      </c>
      <c r="G30" s="52" t="s">
        <v>4</v>
      </c>
      <c r="H30" s="52" t="s">
        <v>4</v>
      </c>
      <c r="I30" s="52" t="s">
        <v>4</v>
      </c>
      <c r="J30" s="52" t="s">
        <v>4</v>
      </c>
      <c r="K30" s="52" t="s">
        <v>4</v>
      </c>
      <c r="L30" s="52" t="s">
        <v>4</v>
      </c>
      <c r="M30" s="52" t="s">
        <v>4</v>
      </c>
      <c r="N30" s="52" t="s">
        <v>4</v>
      </c>
      <c r="O30" s="1">
        <f ca="1">COUNTIF(OFFSET($C30,0,0,1,n),O$18)</f>
        <v>7</v>
      </c>
      <c r="P30" s="1">
        <f ca="1">COUNTIF(OFFSET($C30,0,0,1,n),P$18)</f>
        <v>0</v>
      </c>
      <c r="Q30" s="1">
        <f ca="1">COUNTIF(OFFSET($C30,0,0,1,n),Q$18)</f>
        <v>0</v>
      </c>
    </row>
    <row r="31" spans="1:24" hidden="1" x14ac:dyDescent="0.25">
      <c r="A31" s="5"/>
      <c r="B31" s="6"/>
      <c r="C31" s="8">
        <f ca="1">IF(O30&lt;&gt;0,1,IF(AND(P30=0),2,IF(AND(Q30=0),0,1)))</f>
        <v>1</v>
      </c>
      <c r="D31" s="8">
        <f t="shared" ref="D31:N31" si="7">IF(D30="p",2,IF(D30="e",1,IF(D30="m",0)))</f>
        <v>1</v>
      </c>
      <c r="E31" s="8">
        <f t="shared" si="7"/>
        <v>1</v>
      </c>
      <c r="F31" s="8">
        <f t="shared" si="7"/>
        <v>1</v>
      </c>
      <c r="G31" s="8">
        <f t="shared" si="7"/>
        <v>1</v>
      </c>
      <c r="H31" s="8">
        <f t="shared" si="7"/>
        <v>1</v>
      </c>
      <c r="I31" s="8">
        <f t="shared" si="7"/>
        <v>1</v>
      </c>
      <c r="J31" s="116">
        <f t="shared" si="7"/>
        <v>1</v>
      </c>
      <c r="K31" s="120">
        <f t="shared" si="7"/>
        <v>1</v>
      </c>
      <c r="L31" s="120">
        <f t="shared" si="7"/>
        <v>1</v>
      </c>
      <c r="M31" s="120">
        <f t="shared" si="7"/>
        <v>1</v>
      </c>
      <c r="N31" s="117">
        <f t="shared" si="7"/>
        <v>1</v>
      </c>
      <c r="R31">
        <f ca="1">SUM(OFFSET($C31,0,0,1,n))</f>
        <v>8</v>
      </c>
    </row>
    <row r="32" spans="1:24" hidden="1" x14ac:dyDescent="0.25">
      <c r="A32" s="5"/>
      <c r="B32" s="6"/>
      <c r="C32" s="9">
        <f t="shared" ref="C32:N32" ca="1" si="8">+C31*n/$R31*$B30</f>
        <v>1</v>
      </c>
      <c r="D32" s="9">
        <f t="shared" ca="1" si="8"/>
        <v>1</v>
      </c>
      <c r="E32" s="9">
        <f t="shared" ca="1" si="8"/>
        <v>1</v>
      </c>
      <c r="F32" s="9">
        <f t="shared" ca="1" si="8"/>
        <v>1</v>
      </c>
      <c r="G32" s="9">
        <f t="shared" ca="1" si="8"/>
        <v>1</v>
      </c>
      <c r="H32" s="9">
        <f t="shared" ca="1" si="8"/>
        <v>1</v>
      </c>
      <c r="I32" s="9">
        <f t="shared" ca="1" si="8"/>
        <v>1</v>
      </c>
      <c r="J32" s="118">
        <f t="shared" ca="1" si="8"/>
        <v>1</v>
      </c>
      <c r="K32" s="121">
        <f t="shared" ca="1" si="8"/>
        <v>1</v>
      </c>
      <c r="L32" s="121">
        <f t="shared" ca="1" si="8"/>
        <v>1</v>
      </c>
      <c r="M32" s="121">
        <f t="shared" ca="1" si="8"/>
        <v>1</v>
      </c>
      <c r="N32" s="119">
        <f t="shared" ca="1" si="8"/>
        <v>1</v>
      </c>
      <c r="S32" s="2">
        <f ca="1">SUM(OFFSET(C32,0,0,1,n))-n*B30</f>
        <v>0</v>
      </c>
    </row>
    <row r="33" spans="1:19" ht="30" customHeight="1" x14ac:dyDescent="0.25">
      <c r="A33" s="70" t="str">
        <f>CONCATENATE(B33,"-")</f>
        <v>4-</v>
      </c>
      <c r="B33" s="6">
        <f>B29+1</f>
        <v>4</v>
      </c>
      <c r="C33" s="153" t="str">
        <f ca="1">OFFSET(Params!B$32,B33,0,1,1)</f>
        <v xml:space="preserve">Efficacité : </v>
      </c>
      <c r="D33" s="154"/>
      <c r="E33" s="158" t="str">
        <f ca="1">OFFSET(Params!C$32,B33,0,1,1)</f>
        <v>Produire les meilleurs résultats possibles avec le minimum de ressources possible.</v>
      </c>
      <c r="F33" s="158"/>
      <c r="G33" s="158"/>
      <c r="H33" s="158"/>
      <c r="I33" s="158"/>
      <c r="J33" s="158"/>
      <c r="K33" s="145"/>
      <c r="L33" s="145"/>
      <c r="M33" s="145"/>
      <c r="N33" s="159"/>
      <c r="S33" s="2"/>
    </row>
    <row r="34" spans="1:19" ht="15" customHeight="1" x14ac:dyDescent="0.25">
      <c r="A34" s="5"/>
      <c r="B34" s="6">
        <v>1</v>
      </c>
      <c r="C34" s="48"/>
      <c r="D34" s="52" t="s">
        <v>4</v>
      </c>
      <c r="E34" s="52" t="s">
        <v>4</v>
      </c>
      <c r="F34" s="52" t="s">
        <v>4</v>
      </c>
      <c r="G34" s="52" t="s">
        <v>4</v>
      </c>
      <c r="H34" s="52" t="s">
        <v>4</v>
      </c>
      <c r="I34" s="52" t="s">
        <v>4</v>
      </c>
      <c r="J34" s="52" t="s">
        <v>4</v>
      </c>
      <c r="K34" s="52" t="s">
        <v>4</v>
      </c>
      <c r="L34" s="52" t="s">
        <v>4</v>
      </c>
      <c r="M34" s="52" t="s">
        <v>4</v>
      </c>
      <c r="N34" s="52" t="s">
        <v>4</v>
      </c>
      <c r="O34" s="1">
        <f ca="1">COUNTIF(OFFSET($C34,0,0,1,n),O$18)</f>
        <v>7</v>
      </c>
      <c r="P34" s="1">
        <f ca="1">COUNTIF(OFFSET($C34,0,0,1,n),P$18)</f>
        <v>0</v>
      </c>
      <c r="Q34" s="1">
        <f ca="1">COUNTIF(OFFSET($C34,0,0,1,n),Q$18)</f>
        <v>0</v>
      </c>
    </row>
    <row r="35" spans="1:19" hidden="1" x14ac:dyDescent="0.25">
      <c r="A35" s="5"/>
      <c r="B35" s="6"/>
      <c r="C35" s="8">
        <f ca="1">IF(O34&lt;&gt;0,1,IF(AND(P34=0),2,IF(AND(Q34=0),0,1)))</f>
        <v>1</v>
      </c>
      <c r="D35" s="8">
        <f t="shared" ref="D35:N35" si="9">IF(D34="p",2,IF(D34="e",1,IF(D34="m",0)))</f>
        <v>1</v>
      </c>
      <c r="E35" s="8">
        <f t="shared" si="9"/>
        <v>1</v>
      </c>
      <c r="F35" s="8">
        <f t="shared" si="9"/>
        <v>1</v>
      </c>
      <c r="G35" s="8">
        <f t="shared" si="9"/>
        <v>1</v>
      </c>
      <c r="H35" s="8">
        <f t="shared" si="9"/>
        <v>1</v>
      </c>
      <c r="I35" s="8">
        <f t="shared" si="9"/>
        <v>1</v>
      </c>
      <c r="J35" s="116">
        <f t="shared" si="9"/>
        <v>1</v>
      </c>
      <c r="K35" s="120">
        <f t="shared" si="9"/>
        <v>1</v>
      </c>
      <c r="L35" s="120">
        <f t="shared" si="9"/>
        <v>1</v>
      </c>
      <c r="M35" s="120">
        <f t="shared" si="9"/>
        <v>1</v>
      </c>
      <c r="N35" s="117">
        <f t="shared" si="9"/>
        <v>1</v>
      </c>
      <c r="R35">
        <f ca="1">SUM(OFFSET($C35,0,0,1,n))</f>
        <v>8</v>
      </c>
    </row>
    <row r="36" spans="1:19" hidden="1" x14ac:dyDescent="0.25">
      <c r="A36" s="5"/>
      <c r="B36" s="6"/>
      <c r="C36" s="9">
        <f t="shared" ref="C36:N36" ca="1" si="10">+C35*n/$R35*$B34</f>
        <v>1</v>
      </c>
      <c r="D36" s="9">
        <f t="shared" ca="1" si="10"/>
        <v>1</v>
      </c>
      <c r="E36" s="9">
        <f t="shared" ca="1" si="10"/>
        <v>1</v>
      </c>
      <c r="F36" s="9">
        <f t="shared" ca="1" si="10"/>
        <v>1</v>
      </c>
      <c r="G36" s="9">
        <f t="shared" ca="1" si="10"/>
        <v>1</v>
      </c>
      <c r="H36" s="9">
        <f t="shared" ca="1" si="10"/>
        <v>1</v>
      </c>
      <c r="I36" s="9">
        <f t="shared" ca="1" si="10"/>
        <v>1</v>
      </c>
      <c r="J36" s="118">
        <f t="shared" ca="1" si="10"/>
        <v>1</v>
      </c>
      <c r="K36" s="121">
        <f t="shared" ca="1" si="10"/>
        <v>1</v>
      </c>
      <c r="L36" s="121">
        <f t="shared" ca="1" si="10"/>
        <v>1</v>
      </c>
      <c r="M36" s="121">
        <f t="shared" ca="1" si="10"/>
        <v>1</v>
      </c>
      <c r="N36" s="119">
        <f t="shared" ca="1" si="10"/>
        <v>1</v>
      </c>
      <c r="S36" s="2">
        <f ca="1">SUM(OFFSET(C36,0,0,1,n))-n*B34</f>
        <v>0</v>
      </c>
    </row>
    <row r="37" spans="1:19" ht="30" customHeight="1" x14ac:dyDescent="0.25">
      <c r="A37" s="70" t="str">
        <f>CONCATENATE(B37,"-")</f>
        <v>5-</v>
      </c>
      <c r="B37" s="6">
        <f>B33+1</f>
        <v>5</v>
      </c>
      <c r="C37" s="153" t="str">
        <f ca="1">OFFSET(Params!B$32,B37,0,1,1)</f>
        <v xml:space="preserve">Ponctualité : </v>
      </c>
      <c r="D37" s="154"/>
      <c r="E37" s="158" t="str">
        <f ca="1">OFFSET(Params!C$32,B37,0,1,1)</f>
        <v>Arriver à temps pour les réunions et les rendez-vous planifiés.</v>
      </c>
      <c r="F37" s="158"/>
      <c r="G37" s="158"/>
      <c r="H37" s="158"/>
      <c r="I37" s="158"/>
      <c r="J37" s="158"/>
      <c r="K37" s="145"/>
      <c r="L37" s="145"/>
      <c r="M37" s="145"/>
      <c r="N37" s="159"/>
      <c r="S37" s="2"/>
    </row>
    <row r="38" spans="1:19" ht="15" customHeight="1" x14ac:dyDescent="0.25">
      <c r="A38" s="5"/>
      <c r="B38" s="6">
        <v>1</v>
      </c>
      <c r="C38" s="48"/>
      <c r="D38" s="52" t="s">
        <v>4</v>
      </c>
      <c r="E38" s="52" t="s">
        <v>4</v>
      </c>
      <c r="F38" s="52" t="s">
        <v>4</v>
      </c>
      <c r="G38" s="52" t="s">
        <v>4</v>
      </c>
      <c r="H38" s="52" t="s">
        <v>4</v>
      </c>
      <c r="I38" s="52" t="s">
        <v>4</v>
      </c>
      <c r="J38" s="52" t="s">
        <v>4</v>
      </c>
      <c r="K38" s="52" t="s">
        <v>4</v>
      </c>
      <c r="L38" s="52" t="s">
        <v>4</v>
      </c>
      <c r="M38" s="52" t="s">
        <v>4</v>
      </c>
      <c r="N38" s="115" t="s">
        <v>4</v>
      </c>
      <c r="O38" s="1">
        <f ca="1">COUNTIF(OFFSET($C38,0,0,1,n),O$18)</f>
        <v>7</v>
      </c>
      <c r="P38" s="1">
        <f ca="1">COUNTIF(OFFSET($C38,0,0,1,n),P$18)</f>
        <v>0</v>
      </c>
      <c r="Q38" s="1">
        <f ca="1">COUNTIF(OFFSET($C38,0,0,1,n),Q$18)</f>
        <v>0</v>
      </c>
    </row>
    <row r="39" spans="1:19" hidden="1" x14ac:dyDescent="0.25">
      <c r="A39" s="5"/>
      <c r="B39" s="6"/>
      <c r="C39" s="8">
        <f ca="1">IF(O38&lt;&gt;0,1,IF(AND(P38=0),2,IF(AND(Q38=0),0,1)))</f>
        <v>1</v>
      </c>
      <c r="D39" s="8">
        <f t="shared" ref="D39:N39" si="11">IF(D38="p",2,IF(D38="e",1,IF(D38="m",0)))</f>
        <v>1</v>
      </c>
      <c r="E39" s="8">
        <f t="shared" si="11"/>
        <v>1</v>
      </c>
      <c r="F39" s="8">
        <f t="shared" si="11"/>
        <v>1</v>
      </c>
      <c r="G39" s="8">
        <f t="shared" si="11"/>
        <v>1</v>
      </c>
      <c r="H39" s="8">
        <f t="shared" si="11"/>
        <v>1</v>
      </c>
      <c r="I39" s="8">
        <f t="shared" si="11"/>
        <v>1</v>
      </c>
      <c r="J39" s="116">
        <f t="shared" si="11"/>
        <v>1</v>
      </c>
      <c r="K39" s="120">
        <f t="shared" si="11"/>
        <v>1</v>
      </c>
      <c r="L39" s="120">
        <f t="shared" si="11"/>
        <v>1</v>
      </c>
      <c r="M39" s="120">
        <f t="shared" si="11"/>
        <v>1</v>
      </c>
      <c r="N39" s="117">
        <f t="shared" si="11"/>
        <v>1</v>
      </c>
      <c r="R39">
        <f ca="1">SUM(OFFSET($C39,0,0,1,n))</f>
        <v>8</v>
      </c>
    </row>
    <row r="40" spans="1:19" hidden="1" x14ac:dyDescent="0.25">
      <c r="A40" s="5"/>
      <c r="B40" s="6"/>
      <c r="C40" s="9">
        <f t="shared" ref="C40:N40" ca="1" si="12">+C39*n/$R39*$B38</f>
        <v>1</v>
      </c>
      <c r="D40" s="9">
        <f t="shared" ca="1" si="12"/>
        <v>1</v>
      </c>
      <c r="E40" s="9">
        <f t="shared" ca="1" si="12"/>
        <v>1</v>
      </c>
      <c r="F40" s="9">
        <f t="shared" ca="1" si="12"/>
        <v>1</v>
      </c>
      <c r="G40" s="9">
        <f t="shared" ca="1" si="12"/>
        <v>1</v>
      </c>
      <c r="H40" s="9">
        <f t="shared" ca="1" si="12"/>
        <v>1</v>
      </c>
      <c r="I40" s="9">
        <f t="shared" ca="1" si="12"/>
        <v>1</v>
      </c>
      <c r="J40" s="118">
        <f t="shared" ca="1" si="12"/>
        <v>1</v>
      </c>
      <c r="K40" s="121">
        <f t="shared" ca="1" si="12"/>
        <v>1</v>
      </c>
      <c r="L40" s="121">
        <f t="shared" ca="1" si="12"/>
        <v>1</v>
      </c>
      <c r="M40" s="121">
        <f t="shared" ca="1" si="12"/>
        <v>1</v>
      </c>
      <c r="N40" s="119">
        <f t="shared" ca="1" si="12"/>
        <v>1</v>
      </c>
      <c r="S40" s="2">
        <f ca="1">SUM(OFFSET(C40,0,0,1,n))-n*B38</f>
        <v>0</v>
      </c>
    </row>
    <row r="41" spans="1:19" ht="30" customHeight="1" x14ac:dyDescent="0.25">
      <c r="A41" s="70" t="str">
        <f>CONCATENATE(B41,"-")</f>
        <v>6-</v>
      </c>
      <c r="B41" s="6">
        <f>B37+1</f>
        <v>6</v>
      </c>
      <c r="C41" s="153" t="str">
        <f ca="1">OFFSET(Params!B$32,B41,0,1,1)</f>
        <v xml:space="preserve">Communication : </v>
      </c>
      <c r="D41" s="154"/>
      <c r="E41" s="158" t="str">
        <f ca="1">OFFSET(Params!C$32,B41,0,1,1)</f>
        <v>S'exprimer clairement, tant à l'oral qu'à l'écrit, dans le but d'améliorer l'efficacité du travail en équipe.</v>
      </c>
      <c r="F41" s="158"/>
      <c r="G41" s="158"/>
      <c r="H41" s="158"/>
      <c r="I41" s="158"/>
      <c r="J41" s="158"/>
      <c r="K41" s="145"/>
      <c r="L41" s="145"/>
      <c r="M41" s="145"/>
      <c r="N41" s="159"/>
      <c r="S41" s="2"/>
    </row>
    <row r="42" spans="1:19" ht="15" customHeight="1" x14ac:dyDescent="0.25">
      <c r="A42" s="5"/>
      <c r="B42" s="6">
        <v>1</v>
      </c>
      <c r="C42" s="48"/>
      <c r="D42" s="52" t="s">
        <v>4</v>
      </c>
      <c r="E42" s="52" t="s">
        <v>33</v>
      </c>
      <c r="F42" s="52" t="s">
        <v>4</v>
      </c>
      <c r="G42" s="52" t="s">
        <v>4</v>
      </c>
      <c r="H42" s="52" t="s">
        <v>4</v>
      </c>
      <c r="I42" s="52" t="s">
        <v>4</v>
      </c>
      <c r="J42" s="52" t="s">
        <v>4</v>
      </c>
      <c r="K42" s="52" t="s">
        <v>4</v>
      </c>
      <c r="L42" s="52" t="s">
        <v>4</v>
      </c>
      <c r="M42" s="52" t="s">
        <v>4</v>
      </c>
      <c r="N42" s="52" t="s">
        <v>4</v>
      </c>
      <c r="O42" s="1">
        <f ca="1">COUNTIF(OFFSET($C42,0,0,1,n),O$18)</f>
        <v>6</v>
      </c>
      <c r="P42" s="1">
        <f ca="1">COUNTIF(OFFSET($C42,0,0,1,n),P$18)</f>
        <v>0</v>
      </c>
      <c r="Q42" s="1">
        <f ca="1">COUNTIF(OFFSET($C42,0,0,1,n),Q$18)</f>
        <v>1</v>
      </c>
    </row>
    <row r="43" spans="1:19" hidden="1" x14ac:dyDescent="0.25">
      <c r="A43" s="5"/>
      <c r="B43" s="6"/>
      <c r="C43" s="8">
        <f ca="1">IF(O42&lt;&gt;0,1,IF(AND(P42=0),2,IF(AND(Q42=0),0,1)))</f>
        <v>1</v>
      </c>
      <c r="D43" s="8">
        <f t="shared" ref="D43:N43" si="13">IF(D42="p",2,IF(D42="e",1,IF(D42="m",0)))</f>
        <v>1</v>
      </c>
      <c r="E43" s="8">
        <f t="shared" si="13"/>
        <v>0</v>
      </c>
      <c r="F43" s="8">
        <f t="shared" si="13"/>
        <v>1</v>
      </c>
      <c r="G43" s="8">
        <f t="shared" si="13"/>
        <v>1</v>
      </c>
      <c r="H43" s="8">
        <f t="shared" si="13"/>
        <v>1</v>
      </c>
      <c r="I43" s="8">
        <f t="shared" si="13"/>
        <v>1</v>
      </c>
      <c r="J43" s="116">
        <f t="shared" si="13"/>
        <v>1</v>
      </c>
      <c r="K43" s="120">
        <f t="shared" si="13"/>
        <v>1</v>
      </c>
      <c r="L43" s="120">
        <f t="shared" si="13"/>
        <v>1</v>
      </c>
      <c r="M43" s="120">
        <f t="shared" si="13"/>
        <v>1</v>
      </c>
      <c r="N43" s="117">
        <f t="shared" si="13"/>
        <v>1</v>
      </c>
      <c r="R43">
        <f ca="1">SUM(OFFSET($C43,0,0,1,n))</f>
        <v>7</v>
      </c>
    </row>
    <row r="44" spans="1:19" hidden="1" x14ac:dyDescent="0.25">
      <c r="A44" s="5"/>
      <c r="B44" s="6"/>
      <c r="C44" s="9">
        <f t="shared" ref="C44:N44" ca="1" si="14">+C43*n/$R43*$B42</f>
        <v>1.1428571428571428</v>
      </c>
      <c r="D44" s="9">
        <f t="shared" ca="1" si="14"/>
        <v>1.1428571428571428</v>
      </c>
      <c r="E44" s="9">
        <f t="shared" ca="1" si="14"/>
        <v>0</v>
      </c>
      <c r="F44" s="9">
        <f t="shared" ca="1" si="14"/>
        <v>1.1428571428571428</v>
      </c>
      <c r="G44" s="9">
        <f t="shared" ca="1" si="14"/>
        <v>1.1428571428571428</v>
      </c>
      <c r="H44" s="9">
        <f t="shared" ca="1" si="14"/>
        <v>1.1428571428571428</v>
      </c>
      <c r="I44" s="9">
        <f t="shared" ca="1" si="14"/>
        <v>1.1428571428571428</v>
      </c>
      <c r="J44" s="118">
        <f t="shared" ca="1" si="14"/>
        <v>1.1428571428571428</v>
      </c>
      <c r="K44" s="121">
        <f t="shared" ca="1" si="14"/>
        <v>1.1428571428571428</v>
      </c>
      <c r="L44" s="121">
        <f t="shared" ca="1" si="14"/>
        <v>1.1428571428571428</v>
      </c>
      <c r="M44" s="121">
        <f t="shared" ca="1" si="14"/>
        <v>1.1428571428571428</v>
      </c>
      <c r="N44" s="119">
        <f t="shared" ca="1" si="14"/>
        <v>1.1428571428571428</v>
      </c>
      <c r="S44" s="2">
        <f ca="1">SUM(OFFSET(C44,0,0,1,n))-n*B42</f>
        <v>0</v>
      </c>
    </row>
    <row r="45" spans="1:19" ht="30" customHeight="1" x14ac:dyDescent="0.25">
      <c r="A45" s="70" t="str">
        <f>CONCATENATE(B45,"-")</f>
        <v>7-</v>
      </c>
      <c r="B45" s="6">
        <f>B41+1</f>
        <v>7</v>
      </c>
      <c r="C45" s="153" t="str">
        <f ca="1">OFFSET(Params!B$32,B45,0,1,1)</f>
        <v xml:space="preserve">Fiabilité : </v>
      </c>
      <c r="D45" s="154"/>
      <c r="E45" s="158" t="str">
        <f ca="1">OFFSET(Params!C$32,B45,0,1,1)</f>
        <v>Respecter les échéances annoncées tout en effectuant un travail de qualité.</v>
      </c>
      <c r="F45" s="158"/>
      <c r="G45" s="158"/>
      <c r="H45" s="158"/>
      <c r="I45" s="158"/>
      <c r="J45" s="158"/>
      <c r="K45" s="145"/>
      <c r="L45" s="145"/>
      <c r="M45" s="145"/>
      <c r="N45" s="159"/>
      <c r="S45" s="2"/>
    </row>
    <row r="46" spans="1:19" ht="15" customHeight="1" x14ac:dyDescent="0.25">
      <c r="A46" s="5"/>
      <c r="B46" s="6">
        <v>1</v>
      </c>
      <c r="C46" s="48"/>
      <c r="D46" s="52" t="s">
        <v>4</v>
      </c>
      <c r="E46" s="52" t="s">
        <v>4</v>
      </c>
      <c r="F46" s="52" t="s">
        <v>33</v>
      </c>
      <c r="G46" s="52" t="s">
        <v>4</v>
      </c>
      <c r="H46" s="52" t="s">
        <v>4</v>
      </c>
      <c r="I46" s="52" t="s">
        <v>4</v>
      </c>
      <c r="J46" s="52" t="s">
        <v>4</v>
      </c>
      <c r="K46" s="52" t="s">
        <v>4</v>
      </c>
      <c r="L46" s="52" t="s">
        <v>4</v>
      </c>
      <c r="M46" s="52" t="s">
        <v>4</v>
      </c>
      <c r="N46" s="52" t="s">
        <v>4</v>
      </c>
      <c r="O46" s="1">
        <f ca="1">COUNTIF(OFFSET($C46,0,0,1,n),O$18)</f>
        <v>6</v>
      </c>
      <c r="P46" s="1">
        <f ca="1">COUNTIF(OFFSET($C46,0,0,1,n),P$18)</f>
        <v>0</v>
      </c>
      <c r="Q46" s="1">
        <f ca="1">COUNTIF(OFFSET($C46,0,0,1,n),Q$18)</f>
        <v>1</v>
      </c>
    </row>
    <row r="47" spans="1:19" hidden="1" x14ac:dyDescent="0.25">
      <c r="A47" s="5"/>
      <c r="B47" s="6"/>
      <c r="C47" s="8">
        <f ca="1">IF(O46&lt;&gt;0,1,IF(AND(P46=0),2,IF(AND(Q46=0),0,1)))</f>
        <v>1</v>
      </c>
      <c r="D47" s="8">
        <f t="shared" ref="D47:N47" si="15">IF(D46="p",2,IF(D46="e",1,IF(D46="m",0)))</f>
        <v>1</v>
      </c>
      <c r="E47" s="8">
        <f t="shared" si="15"/>
        <v>1</v>
      </c>
      <c r="F47" s="8">
        <f t="shared" si="15"/>
        <v>0</v>
      </c>
      <c r="G47" s="8">
        <f t="shared" si="15"/>
        <v>1</v>
      </c>
      <c r="H47" s="8">
        <f t="shared" si="15"/>
        <v>1</v>
      </c>
      <c r="I47" s="8">
        <f t="shared" si="15"/>
        <v>1</v>
      </c>
      <c r="J47" s="116">
        <f t="shared" si="15"/>
        <v>1</v>
      </c>
      <c r="K47" s="120">
        <f t="shared" si="15"/>
        <v>1</v>
      </c>
      <c r="L47" s="120">
        <f t="shared" si="15"/>
        <v>1</v>
      </c>
      <c r="M47" s="120">
        <f t="shared" si="15"/>
        <v>1</v>
      </c>
      <c r="N47" s="117">
        <f t="shared" si="15"/>
        <v>1</v>
      </c>
      <c r="R47">
        <f ca="1">SUM(OFFSET($C47,0,0,1,n))</f>
        <v>7</v>
      </c>
    </row>
    <row r="48" spans="1:19" hidden="1" x14ac:dyDescent="0.25">
      <c r="A48" s="5"/>
      <c r="B48" s="6"/>
      <c r="C48" s="9">
        <f t="shared" ref="C48:N48" ca="1" si="16">+C47*n/$R47*$B46</f>
        <v>1.1428571428571428</v>
      </c>
      <c r="D48" s="9">
        <f t="shared" ca="1" si="16"/>
        <v>1.1428571428571428</v>
      </c>
      <c r="E48" s="9">
        <f t="shared" ca="1" si="16"/>
        <v>1.1428571428571428</v>
      </c>
      <c r="F48" s="9">
        <f t="shared" ca="1" si="16"/>
        <v>0</v>
      </c>
      <c r="G48" s="9">
        <f t="shared" ca="1" si="16"/>
        <v>1.1428571428571428</v>
      </c>
      <c r="H48" s="9">
        <f t="shared" ca="1" si="16"/>
        <v>1.1428571428571428</v>
      </c>
      <c r="I48" s="9">
        <f t="shared" ca="1" si="16"/>
        <v>1.1428571428571428</v>
      </c>
      <c r="J48" s="118">
        <f t="shared" ca="1" si="16"/>
        <v>1.1428571428571428</v>
      </c>
      <c r="K48" s="121">
        <f t="shared" ca="1" si="16"/>
        <v>1.1428571428571428</v>
      </c>
      <c r="L48" s="121">
        <f t="shared" ca="1" si="16"/>
        <v>1.1428571428571428</v>
      </c>
      <c r="M48" s="121">
        <f t="shared" ca="1" si="16"/>
        <v>1.1428571428571428</v>
      </c>
      <c r="N48" s="119">
        <f t="shared" ca="1" si="16"/>
        <v>1.1428571428571428</v>
      </c>
      <c r="S48" s="2">
        <f ca="1">SUM(OFFSET(C48,0,0,1,n))-n*B46</f>
        <v>0</v>
      </c>
    </row>
    <row r="49" spans="1:19" ht="30" customHeight="1" x14ac:dyDescent="0.25">
      <c r="A49" s="70" t="str">
        <f>CONCATENATE(B49,"-")</f>
        <v>8-</v>
      </c>
      <c r="B49" s="6">
        <f>B45+1</f>
        <v>8</v>
      </c>
      <c r="C49" s="153" t="str">
        <f ca="1">OFFSET(Params!B$32,B49,0,1,1)</f>
        <v xml:space="preserve">Gestion de l'équipe : </v>
      </c>
      <c r="D49" s="154"/>
      <c r="E49" s="158" t="str">
        <f ca="1">OFFSET(Params!C$32,B49,0,1,1)</f>
        <v>Contribuer à bien gérer l'équipe (encourager la rétroaction, régler les conflits, favoriser l'écoute, etc.)</v>
      </c>
      <c r="F49" s="158"/>
      <c r="G49" s="158"/>
      <c r="H49" s="158"/>
      <c r="I49" s="158"/>
      <c r="J49" s="158"/>
      <c r="K49" s="145"/>
      <c r="L49" s="145"/>
      <c r="M49" s="145"/>
      <c r="N49" s="159"/>
      <c r="S49" s="2"/>
    </row>
    <row r="50" spans="1:19" ht="15" customHeight="1" x14ac:dyDescent="0.25">
      <c r="A50" s="6"/>
      <c r="B50" s="6">
        <v>1</v>
      </c>
      <c r="C50" s="48"/>
      <c r="D50" s="52" t="s">
        <v>32</v>
      </c>
      <c r="E50" s="52" t="s">
        <v>4</v>
      </c>
      <c r="F50" s="52" t="s">
        <v>4</v>
      </c>
      <c r="G50" s="52" t="s">
        <v>32</v>
      </c>
      <c r="H50" s="52" t="s">
        <v>32</v>
      </c>
      <c r="I50" s="52" t="s">
        <v>32</v>
      </c>
      <c r="J50" s="52" t="s">
        <v>4</v>
      </c>
      <c r="K50" s="52" t="s">
        <v>4</v>
      </c>
      <c r="L50" s="52" t="s">
        <v>4</v>
      </c>
      <c r="M50" s="52" t="s">
        <v>4</v>
      </c>
      <c r="N50" s="52" t="s">
        <v>4</v>
      </c>
      <c r="O50" s="1">
        <f ca="1">COUNTIF(OFFSET($C50,0,0,1,n),O$18)</f>
        <v>3</v>
      </c>
      <c r="P50" s="1">
        <f ca="1">COUNTIF(OFFSET($C50,0,0,1,n),P$18)</f>
        <v>4</v>
      </c>
      <c r="Q50" s="1">
        <f ca="1">COUNTIF(OFFSET($C50,0,0,1,n),Q$18)</f>
        <v>0</v>
      </c>
    </row>
    <row r="51" spans="1:19" hidden="1" x14ac:dyDescent="0.25">
      <c r="A51" s="6"/>
      <c r="B51" s="6"/>
      <c r="C51" s="8">
        <f ca="1">IF(O50&lt;&gt;0,1,IF(AND(P50=0),2,IF(AND(Q50=0),0,1)))</f>
        <v>1</v>
      </c>
      <c r="D51" s="8">
        <f t="shared" ref="D51:N51" si="17">IF(D50="p",2,IF(D50="e",1,IF(D50="m",0)))</f>
        <v>2</v>
      </c>
      <c r="E51" s="8">
        <f t="shared" si="17"/>
        <v>1</v>
      </c>
      <c r="F51" s="8">
        <f t="shared" si="17"/>
        <v>1</v>
      </c>
      <c r="G51" s="8">
        <f t="shared" si="17"/>
        <v>2</v>
      </c>
      <c r="H51" s="8">
        <f t="shared" si="17"/>
        <v>2</v>
      </c>
      <c r="I51" s="8">
        <f t="shared" si="17"/>
        <v>2</v>
      </c>
      <c r="J51" s="8">
        <f t="shared" si="17"/>
        <v>1</v>
      </c>
      <c r="K51" s="8">
        <f t="shared" si="17"/>
        <v>1</v>
      </c>
      <c r="L51" s="8">
        <f t="shared" si="17"/>
        <v>1</v>
      </c>
      <c r="M51" s="8">
        <f t="shared" si="17"/>
        <v>1</v>
      </c>
      <c r="N51" s="8">
        <f t="shared" si="17"/>
        <v>1</v>
      </c>
      <c r="R51">
        <f ca="1">SUM(OFFSET($C51,0,0,1,n))</f>
        <v>12</v>
      </c>
    </row>
    <row r="52" spans="1:19" hidden="1" x14ac:dyDescent="0.25">
      <c r="A52" s="6"/>
      <c r="B52" s="6"/>
      <c r="C52" s="9">
        <f t="shared" ref="C52:N52" ca="1" si="18">+C51*n/$R51*$B50</f>
        <v>0.66666666666666663</v>
      </c>
      <c r="D52" s="9">
        <f t="shared" ca="1" si="18"/>
        <v>1.3333333333333333</v>
      </c>
      <c r="E52" s="9">
        <f t="shared" ca="1" si="18"/>
        <v>0.66666666666666663</v>
      </c>
      <c r="F52" s="9">
        <f t="shared" ca="1" si="18"/>
        <v>0.66666666666666663</v>
      </c>
      <c r="G52" s="9">
        <f t="shared" ca="1" si="18"/>
        <v>1.3333333333333333</v>
      </c>
      <c r="H52" s="9">
        <f t="shared" ca="1" si="18"/>
        <v>1.3333333333333333</v>
      </c>
      <c r="I52" s="9">
        <f t="shared" ca="1" si="18"/>
        <v>1.3333333333333333</v>
      </c>
      <c r="J52" s="9">
        <f t="shared" ca="1" si="18"/>
        <v>0.66666666666666663</v>
      </c>
      <c r="K52" s="9">
        <f t="shared" ca="1" si="18"/>
        <v>0.66666666666666663</v>
      </c>
      <c r="L52" s="9">
        <f t="shared" ca="1" si="18"/>
        <v>0.66666666666666663</v>
      </c>
      <c r="M52" s="9">
        <f t="shared" ca="1" si="18"/>
        <v>0.66666666666666663</v>
      </c>
      <c r="N52" s="9">
        <f t="shared" ca="1" si="18"/>
        <v>0.66666666666666663</v>
      </c>
      <c r="S52" s="2">
        <f ca="1">SUM(OFFSET(C52,0,0,1,n))-n*B50</f>
        <v>0</v>
      </c>
    </row>
    <row r="53" spans="1:19" hidden="1" x14ac:dyDescent="0.2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</row>
    <row r="54" spans="1:19" hidden="1" x14ac:dyDescent="0.25">
      <c r="A54" s="6" t="s">
        <v>5</v>
      </c>
      <c r="B54" s="6"/>
      <c r="C54" s="10">
        <f ca="1">+(C24+C28+C32+C36+C40+C44+C48+C52)/Ptot</f>
        <v>0.99801587301587291</v>
      </c>
      <c r="D54" s="10">
        <f t="shared" ref="D54:J54" ca="1" si="19">+(D24+D28+D32+D36+D40+D44+D48+D52)/Ptot</f>
        <v>1.0813492063492063</v>
      </c>
      <c r="E54" s="10">
        <f t="shared" ca="1" si="19"/>
        <v>0.85515873015873012</v>
      </c>
      <c r="F54" s="10">
        <f t="shared" ca="1" si="19"/>
        <v>0.85515873015873012</v>
      </c>
      <c r="G54" s="10">
        <f t="shared" ca="1" si="19"/>
        <v>0.93849206349206338</v>
      </c>
      <c r="H54" s="10">
        <f t="shared" ca="1" si="19"/>
        <v>1.0813492063492063</v>
      </c>
      <c r="I54" s="10">
        <f t="shared" ca="1" si="19"/>
        <v>1.0813492063492063</v>
      </c>
      <c r="J54" s="10">
        <f t="shared" ca="1" si="19"/>
        <v>1.109126984126984</v>
      </c>
      <c r="K54" s="10">
        <f ca="1">+(K24+K28+K32+K36+K40+K44+K48+K52)/Ptot</f>
        <v>0.99801587301587291</v>
      </c>
      <c r="L54" s="10">
        <f ca="1">+(L24+L28+L32+L36+L40+L44+L48+L52)/Ptot</f>
        <v>0.99801587301587291</v>
      </c>
      <c r="M54" s="10">
        <f ca="1">+(M24+M28+M32+M36+M40+M44+M48+M52)/Ptot</f>
        <v>0.99801587301587291</v>
      </c>
      <c r="N54" s="10">
        <f ca="1">+(N24+N28+N32+N36+N40+N44+N48+N52)/Ptot</f>
        <v>0.99801587301587291</v>
      </c>
      <c r="P54" s="3"/>
    </row>
    <row r="55" spans="1:19" hidden="1" x14ac:dyDescent="0.25">
      <c r="B55" s="6"/>
      <c r="C55" s="13">
        <f t="shared" ref="C55:N55" ca="1" si="20">+m*C54+b</f>
        <v>0.9998015873015873</v>
      </c>
      <c r="D55" s="13">
        <f t="shared" ca="1" si="20"/>
        <v>1.0081349206349206</v>
      </c>
      <c r="E55" s="13">
        <f t="shared" ca="1" si="20"/>
        <v>0.98551587301587307</v>
      </c>
      <c r="F55" s="13">
        <f t="shared" ca="1" si="20"/>
        <v>0.98551587301587307</v>
      </c>
      <c r="G55" s="13">
        <f t="shared" ca="1" si="20"/>
        <v>0.99384920634920637</v>
      </c>
      <c r="H55" s="13">
        <f t="shared" ca="1" si="20"/>
        <v>1.0081349206349206</v>
      </c>
      <c r="I55" s="13">
        <f t="shared" ca="1" si="20"/>
        <v>1.0081349206349206</v>
      </c>
      <c r="J55" s="13">
        <f t="shared" ca="1" si="20"/>
        <v>1.0109126984126984</v>
      </c>
      <c r="K55" s="13">
        <f t="shared" ca="1" si="20"/>
        <v>0.9998015873015873</v>
      </c>
      <c r="L55" s="13">
        <f t="shared" ca="1" si="20"/>
        <v>0.9998015873015873</v>
      </c>
      <c r="M55" s="13">
        <f t="shared" ca="1" si="20"/>
        <v>0.9998015873015873</v>
      </c>
      <c r="N55" s="13">
        <f t="shared" ca="1" si="20"/>
        <v>0.9998015873015873</v>
      </c>
      <c r="P55" s="3"/>
    </row>
    <row r="56" spans="1:19" ht="26.4" x14ac:dyDescent="0.25">
      <c r="A56" s="11" t="s">
        <v>15</v>
      </c>
      <c r="C56" s="12">
        <f t="shared" ref="C56:H56" ca="1" si="21">IF(C55&gt;1.1,1.1,C55)</f>
        <v>0.9998015873015873</v>
      </c>
      <c r="D56" s="12">
        <f t="shared" ca="1" si="21"/>
        <v>1.0081349206349206</v>
      </c>
      <c r="E56" s="12">
        <f t="shared" ca="1" si="21"/>
        <v>0.98551587301587307</v>
      </c>
      <c r="F56" s="12">
        <f t="shared" ca="1" si="21"/>
        <v>0.98551587301587307</v>
      </c>
      <c r="G56" s="12">
        <f t="shared" ca="1" si="21"/>
        <v>0.99384920634920637</v>
      </c>
      <c r="H56" s="12">
        <f t="shared" ca="1" si="21"/>
        <v>1.0081349206349206</v>
      </c>
      <c r="I56" s="12">
        <f t="shared" ref="I56:N56" ca="1" si="22">IF(I55&gt;1.1,1.1,I55)</f>
        <v>1.0081349206349206</v>
      </c>
      <c r="J56" s="12">
        <f t="shared" ca="1" si="22"/>
        <v>1.0109126984126984</v>
      </c>
      <c r="K56" s="12">
        <f t="shared" ca="1" si="22"/>
        <v>0.9998015873015873</v>
      </c>
      <c r="L56" s="12">
        <f t="shared" ca="1" si="22"/>
        <v>0.9998015873015873</v>
      </c>
      <c r="M56" s="12">
        <f t="shared" ca="1" si="22"/>
        <v>0.9998015873015873</v>
      </c>
      <c r="N56" s="12">
        <f t="shared" ca="1" si="22"/>
        <v>0.9998015873015873</v>
      </c>
    </row>
    <row r="57" spans="1:19" hidden="1" x14ac:dyDescent="0.25">
      <c r="A57" s="11"/>
      <c r="C57" s="12">
        <f ca="1">OFFSET($B$56,0,C16,1,1)</f>
        <v>1.0081349206349206</v>
      </c>
      <c r="D57" s="12">
        <f t="shared" ref="D57:N57" ca="1" si="23">OFFSET($B$56,0,D16,1,1)</f>
        <v>0.9998015873015873</v>
      </c>
      <c r="E57" s="12">
        <f t="shared" ca="1" si="23"/>
        <v>1.0081349206349206</v>
      </c>
      <c r="F57" s="12">
        <f t="shared" ca="1" si="23"/>
        <v>0.98551587301587307</v>
      </c>
      <c r="G57" s="12">
        <f t="shared" ca="1" si="23"/>
        <v>0.98551587301587307</v>
      </c>
      <c r="H57" s="12">
        <f t="shared" ca="1" si="23"/>
        <v>0.99384920634920637</v>
      </c>
      <c r="I57" s="12">
        <f t="shared" ca="1" si="23"/>
        <v>1.0081349206349206</v>
      </c>
      <c r="J57" s="12">
        <f t="shared" ca="1" si="23"/>
        <v>1.0109126984126984</v>
      </c>
      <c r="K57" s="12">
        <f t="shared" ca="1" si="23"/>
        <v>0.9998015873015873</v>
      </c>
      <c r="L57" s="12"/>
      <c r="M57" s="12"/>
      <c r="N57" s="12">
        <f t="shared" ca="1" si="23"/>
        <v>0.9998015873015873</v>
      </c>
    </row>
    <row r="58" spans="1:19" ht="30" customHeight="1" x14ac:dyDescent="0.25">
      <c r="A58" s="157" t="s">
        <v>0</v>
      </c>
      <c r="B58" s="157"/>
      <c r="C58" s="157"/>
      <c r="D58" s="157"/>
      <c r="E58" s="157"/>
      <c r="F58" s="157"/>
      <c r="G58" s="157"/>
      <c r="H58" s="157"/>
      <c r="I58" s="157"/>
      <c r="J58" s="157"/>
      <c r="K58" s="157"/>
      <c r="L58" s="157"/>
      <c r="M58" s="157"/>
      <c r="N58" s="157"/>
      <c r="Q58" s="129"/>
    </row>
    <row r="59" spans="1:19" ht="200.1" customHeight="1" x14ac:dyDescent="0.25">
      <c r="A59" s="167"/>
      <c r="B59" s="167"/>
      <c r="C59" s="167"/>
      <c r="D59" s="167"/>
      <c r="E59" s="167"/>
      <c r="F59" s="167"/>
      <c r="G59" s="167"/>
      <c r="H59" s="167"/>
      <c r="I59" s="167"/>
      <c r="J59" s="167"/>
      <c r="K59" s="112"/>
      <c r="L59" s="112"/>
      <c r="M59" s="112"/>
      <c r="N59" s="112"/>
    </row>
    <row r="61" spans="1:19" ht="30" customHeight="1" x14ac:dyDescent="0.25">
      <c r="A61" s="157" t="s">
        <v>1</v>
      </c>
      <c r="B61" s="157"/>
      <c r="C61" s="157"/>
      <c r="D61" s="157"/>
      <c r="E61" s="157"/>
      <c r="F61" s="157"/>
      <c r="G61" s="157"/>
      <c r="H61" s="157"/>
      <c r="I61" s="157"/>
      <c r="J61" s="157"/>
      <c r="K61" s="157"/>
      <c r="L61" s="157"/>
      <c r="M61" s="157"/>
      <c r="N61" s="157"/>
    </row>
    <row r="62" spans="1:19" ht="99.75" customHeight="1" x14ac:dyDescent="0.25">
      <c r="A62" s="167"/>
      <c r="B62" s="167"/>
      <c r="C62" s="167"/>
      <c r="D62" s="167"/>
      <c r="E62" s="167"/>
      <c r="F62" s="167"/>
      <c r="G62" s="167"/>
      <c r="H62" s="167"/>
      <c r="I62" s="167"/>
      <c r="J62" s="167"/>
      <c r="K62" s="112"/>
      <c r="L62" s="112"/>
      <c r="M62" s="112"/>
      <c r="N62" s="112"/>
    </row>
  </sheetData>
  <protectedRanges>
    <protectedRange sqref="A62" name="Plage3_3"/>
    <protectedRange sqref="A59" name="Plage2_3"/>
    <protectedRange sqref="D42:N42 D46:N46 D50:N50 D38:N38 D34:N34 D30:N30 D26:N26 D22:N22" name="Réponses_3"/>
  </protectedRanges>
  <mergeCells count="32">
    <mergeCell ref="A1:J1"/>
    <mergeCell ref="A4:F4"/>
    <mergeCell ref="G4:J4"/>
    <mergeCell ref="A5:F5"/>
    <mergeCell ref="E8:G8"/>
    <mergeCell ref="H8:J8"/>
    <mergeCell ref="C10:J10"/>
    <mergeCell ref="C11:J11"/>
    <mergeCell ref="C12:J12"/>
    <mergeCell ref="C13:J13"/>
    <mergeCell ref="C14:J14"/>
    <mergeCell ref="C15:J15"/>
    <mergeCell ref="C21:D21"/>
    <mergeCell ref="E21:N21"/>
    <mergeCell ref="C25:D25"/>
    <mergeCell ref="E25:N25"/>
    <mergeCell ref="C29:D29"/>
    <mergeCell ref="E29:N29"/>
    <mergeCell ref="C33:D33"/>
    <mergeCell ref="E33:N33"/>
    <mergeCell ref="C37:D37"/>
    <mergeCell ref="E37:N37"/>
    <mergeCell ref="C41:D41"/>
    <mergeCell ref="E41:N41"/>
    <mergeCell ref="A61:N61"/>
    <mergeCell ref="A62:J62"/>
    <mergeCell ref="C45:D45"/>
    <mergeCell ref="E45:N45"/>
    <mergeCell ref="C49:D49"/>
    <mergeCell ref="E49:N49"/>
    <mergeCell ref="A58:N58"/>
    <mergeCell ref="A59:J59"/>
  </mergeCells>
  <pageMargins left="0.62" right="0.63" top="0.48" bottom="0.49" header="0.4" footer="0.41"/>
  <pageSetup orientation="portrait" r:id="rId1"/>
  <headerFooter alignWithMargins="0"/>
  <rowBreaks count="1" manualBreakCount="1">
    <brk id="56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16</vt:i4>
      </vt:variant>
      <vt:variant>
        <vt:lpstr>Plages nommées</vt:lpstr>
      </vt:variant>
      <vt:variant>
        <vt:i4>16</vt:i4>
      </vt:variant>
    </vt:vector>
  </HeadingPairs>
  <TitlesOfParts>
    <vt:vector size="32" baseType="lpstr">
      <vt:lpstr>Params</vt:lpstr>
      <vt:lpstr>Résultats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Compilation</vt:lpstr>
      <vt:lpstr>Étudiants</vt:lpstr>
      <vt:lpstr>b</vt:lpstr>
      <vt:lpstr>m</vt:lpstr>
      <vt:lpstr>n</vt:lpstr>
      <vt:lpstr>Ptot</vt:lpstr>
      <vt:lpstr>'1'!Zone_d_impression</vt:lpstr>
      <vt:lpstr>'10'!Zone_d_impression</vt:lpstr>
      <vt:lpstr>'11'!Zone_d_impression</vt:lpstr>
      <vt:lpstr>'12'!Zone_d_impression</vt:lpstr>
      <vt:lpstr>'2'!Zone_d_impression</vt:lpstr>
      <vt:lpstr>'3'!Zone_d_impression</vt:lpstr>
      <vt:lpstr>'4'!Zone_d_impression</vt:lpstr>
      <vt:lpstr>'5'!Zone_d_impression</vt:lpstr>
      <vt:lpstr>'6'!Zone_d_impression</vt:lpstr>
      <vt:lpstr>'7'!Zone_d_impression</vt:lpstr>
      <vt:lpstr>'8'!Zone_d_impression</vt:lpstr>
      <vt:lpstr>'9'!Zone_d_impression</vt:lpstr>
    </vt:vector>
  </TitlesOfParts>
  <Company>Université de Sherbrooke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Patrik Doucet;Frédéric Bourque</dc:creator>
  <cp:lastModifiedBy>Alexandre Girard</cp:lastModifiedBy>
  <cp:lastPrinted>2008-03-20T15:54:24Z</cp:lastPrinted>
  <dcterms:created xsi:type="dcterms:W3CDTF">2002-08-30T19:28:16Z</dcterms:created>
  <dcterms:modified xsi:type="dcterms:W3CDTF">2017-04-18T16:02:59Z</dcterms:modified>
</cp:coreProperties>
</file>