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1\Documents\UB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10" i="1" s="1"/>
  <c r="J5" i="1" l="1"/>
  <c r="J8" i="1" s="1"/>
  <c r="F5" i="1"/>
  <c r="F8" i="1" s="1"/>
  <c r="E5" i="1"/>
  <c r="E8" i="1" s="1"/>
  <c r="F10" i="1"/>
  <c r="K5" i="1"/>
  <c r="K8" i="1" s="1"/>
  <c r="H6" i="1"/>
  <c r="H9" i="1" s="1"/>
  <c r="K10" i="1"/>
  <c r="I5" i="1"/>
  <c r="I8" i="1" s="1"/>
  <c r="K6" i="1"/>
  <c r="K9" i="1" s="1"/>
  <c r="J10" i="1"/>
  <c r="J6" i="1"/>
  <c r="J9" i="1" s="1"/>
  <c r="I10" i="1"/>
  <c r="H5" i="1"/>
  <c r="H8" i="1" s="1"/>
  <c r="I6" i="1"/>
  <c r="I9" i="1" s="1"/>
  <c r="H10" i="1"/>
  <c r="G5" i="1"/>
  <c r="G8" i="1" s="1"/>
</calcChain>
</file>

<file path=xl/sharedStrings.xml><?xml version="1.0" encoding="utf-8"?>
<sst xmlns="http://schemas.openxmlformats.org/spreadsheetml/2006/main" count="27" uniqueCount="27">
  <si>
    <t>Statewide</t>
  </si>
  <si>
    <t>WNY</t>
  </si>
  <si>
    <t>Week 1</t>
  </si>
  <si>
    <t>Week 2</t>
  </si>
  <si>
    <t>Week 3</t>
  </si>
  <si>
    <t>Week 4</t>
  </si>
  <si>
    <t>Week 5</t>
  </si>
  <si>
    <t>12/14-12/20</t>
  </si>
  <si>
    <t>12/21-12/27</t>
  </si>
  <si>
    <t>12/28-01/03</t>
  </si>
  <si>
    <t>01/04-01/10</t>
  </si>
  <si>
    <t>01/18-01/24</t>
  </si>
  <si>
    <t>01/25-01/31</t>
  </si>
  <si>
    <t>Week 6</t>
  </si>
  <si>
    <t>01/11-01/17</t>
  </si>
  <si>
    <t>WNY Pop</t>
  </si>
  <si>
    <t>1st Dose</t>
  </si>
  <si>
    <t>2nd Dose</t>
  </si>
  <si>
    <t>Distribution 1st Dose</t>
  </si>
  <si>
    <t>Distribution 2nd Dose</t>
  </si>
  <si>
    <t>Rate 1st</t>
  </si>
  <si>
    <t>Rate 2nd</t>
  </si>
  <si>
    <t>Wekk 7</t>
  </si>
  <si>
    <t>Cummulative (from website)</t>
  </si>
  <si>
    <t>Rate Cummulative</t>
  </si>
  <si>
    <t>Effect 1st Dose (estimate)</t>
  </si>
  <si>
    <t>Effect 2nd Dose (estimate)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</si>
</sst>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1" applyFont="1"/>
    <xf numFmtId="0" fontId="0" fillId="0" borderId="0" xfId="0" applyBorder="1"/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Border="1"/>
    <xf numFmtId="9" fontId="0" fillId="0" borderId="1" xfId="1" applyFont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2" fontId="0" fillId="0" borderId="4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164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2" sqref="D2"/>
    </sheetView>
  </sheetViews>
  <sheetFormatPr defaultRowHeight="15" x14ac:dyDescent="0.25"/>
  <cols>
    <col min="1" max="1" width="10" bestFit="1" customWidth="1"/>
    <col min="4" max="4" width="27.140625" bestFit="1" customWidth="1"/>
    <col min="5" max="11" width="11.42578125" bestFit="1" customWidth="1"/>
  </cols>
  <sheetData>
    <row r="1" spans="1:13" x14ac:dyDescent="0.25">
      <c r="A1" t="s">
        <v>0</v>
      </c>
      <c r="B1">
        <v>2279500</v>
      </c>
      <c r="D1" s="3"/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13</v>
      </c>
      <c r="K1" s="3" t="s">
        <v>22</v>
      </c>
    </row>
    <row r="2" spans="1:13" x14ac:dyDescent="0.25">
      <c r="A2" t="s">
        <v>1</v>
      </c>
      <c r="B2">
        <v>157915</v>
      </c>
      <c r="C2" s="1">
        <f>B2/B1</f>
        <v>6.9276157051985088E-2</v>
      </c>
      <c r="D2" s="3"/>
      <c r="E2" s="3" t="s">
        <v>7</v>
      </c>
      <c r="F2" s="3" t="s">
        <v>8</v>
      </c>
      <c r="G2" s="3" t="s">
        <v>9</v>
      </c>
      <c r="H2" s="3" t="s">
        <v>10</v>
      </c>
      <c r="I2" s="3" t="s">
        <v>14</v>
      </c>
      <c r="J2" s="3" t="s">
        <v>11</v>
      </c>
      <c r="K2" s="3" t="s">
        <v>12</v>
      </c>
    </row>
    <row r="3" spans="1:13" x14ac:dyDescent="0.25">
      <c r="A3" t="s">
        <v>15</v>
      </c>
      <c r="B3">
        <v>1400000</v>
      </c>
      <c r="D3" s="3" t="s">
        <v>16</v>
      </c>
      <c r="E3" s="3">
        <v>90675</v>
      </c>
      <c r="F3" s="3">
        <v>392025</v>
      </c>
      <c r="G3" s="3">
        <v>201500</v>
      </c>
      <c r="H3" s="3">
        <v>160050</v>
      </c>
      <c r="I3" s="3">
        <v>209400</v>
      </c>
      <c r="J3" s="3">
        <v>250400</v>
      </c>
      <c r="K3" s="3">
        <v>250400</v>
      </c>
    </row>
    <row r="4" spans="1:13" x14ac:dyDescent="0.25">
      <c r="D4" s="3" t="s">
        <v>17</v>
      </c>
      <c r="E4" s="3"/>
      <c r="F4" s="3"/>
      <c r="G4" s="3"/>
      <c r="H4" s="3">
        <v>90675</v>
      </c>
      <c r="I4" s="3">
        <v>45825</v>
      </c>
      <c r="J4" s="3">
        <v>428100</v>
      </c>
      <c r="K4" s="3">
        <v>160450</v>
      </c>
    </row>
    <row r="5" spans="1:13" x14ac:dyDescent="0.25">
      <c r="D5" s="3" t="s">
        <v>18</v>
      </c>
      <c r="E5" s="4">
        <f>E3*$C$2</f>
        <v>6281.6155406887474</v>
      </c>
      <c r="F5" s="4">
        <f t="shared" ref="F5:K6" si="0">F3*$C$2</f>
        <v>27157.985468304454</v>
      </c>
      <c r="G5" s="4">
        <f t="shared" si="0"/>
        <v>13959.145645974995</v>
      </c>
      <c r="H5" s="4">
        <f t="shared" si="0"/>
        <v>11087.648936170213</v>
      </c>
      <c r="I5" s="4">
        <f t="shared" si="0"/>
        <v>14506.427286685677</v>
      </c>
      <c r="J5" s="4">
        <f t="shared" si="0"/>
        <v>17346.749725817066</v>
      </c>
      <c r="K5" s="4">
        <f t="shared" si="0"/>
        <v>17346.749725817066</v>
      </c>
    </row>
    <row r="6" spans="1:13" x14ac:dyDescent="0.25">
      <c r="D6" s="3" t="s">
        <v>19</v>
      </c>
      <c r="E6" s="3"/>
      <c r="F6" s="3"/>
      <c r="G6" s="3"/>
      <c r="H6" s="4">
        <f t="shared" si="0"/>
        <v>6281.6155406887474</v>
      </c>
      <c r="I6" s="4">
        <f t="shared" ref="I6" si="1">I4*$C$2</f>
        <v>3174.5798969072166</v>
      </c>
      <c r="J6" s="4">
        <f t="shared" ref="J6" si="2">J4*$C$2</f>
        <v>29657.122833954814</v>
      </c>
      <c r="K6" s="4">
        <f t="shared" ref="K6" si="3">K4*$C$2</f>
        <v>11115.359398991008</v>
      </c>
    </row>
    <row r="7" spans="1:13" x14ac:dyDescent="0.25">
      <c r="D7" s="3" t="s">
        <v>23</v>
      </c>
      <c r="E7" s="3"/>
      <c r="F7" s="3">
        <v>482700</v>
      </c>
      <c r="G7" s="3">
        <v>684200</v>
      </c>
      <c r="H7" s="4">
        <v>934925</v>
      </c>
      <c r="I7" s="4">
        <v>1190150</v>
      </c>
      <c r="J7" s="4">
        <v>1868650</v>
      </c>
      <c r="K7" s="4">
        <v>2279500</v>
      </c>
    </row>
    <row r="8" spans="1:13" x14ac:dyDescent="0.25">
      <c r="D8" s="3" t="s">
        <v>20</v>
      </c>
      <c r="E8" s="5">
        <f>E5/$B$3</f>
        <v>4.4868682433491054E-3</v>
      </c>
      <c r="F8" s="5">
        <f>F5/$B$3</f>
        <v>1.9398561048788895E-2</v>
      </c>
      <c r="G8" s="5">
        <f>G5/$B$3</f>
        <v>9.9708183185535683E-3</v>
      </c>
      <c r="H8" s="5">
        <f>H5/$B$3</f>
        <v>7.9197492401215808E-3</v>
      </c>
      <c r="I8" s="5">
        <f>I5/$B$3</f>
        <v>1.0361733776204056E-2</v>
      </c>
      <c r="J8" s="5">
        <f>J5/$B$3</f>
        <v>1.2390535518440762E-2</v>
      </c>
      <c r="K8" s="5">
        <f>K5/$B$3</f>
        <v>1.2390535518440762E-2</v>
      </c>
      <c r="L8" s="2"/>
      <c r="M8" s="19"/>
    </row>
    <row r="9" spans="1:13" ht="15.75" thickBot="1" x14ac:dyDescent="0.3">
      <c r="D9" s="7" t="s">
        <v>21</v>
      </c>
      <c r="E9" s="8"/>
      <c r="F9" s="8"/>
      <c r="G9" s="8"/>
      <c r="H9" s="8">
        <f>H6/$B$3</f>
        <v>4.4868682433491054E-3</v>
      </c>
      <c r="I9" s="8">
        <f t="shared" ref="I9" si="4">I6/$B$3</f>
        <v>2.2675570692194404E-3</v>
      </c>
      <c r="J9" s="8">
        <f t="shared" ref="J9" si="5">J6/$B$3</f>
        <v>2.1183659167110583E-2</v>
      </c>
      <c r="K9" s="8">
        <f t="shared" ref="K9" si="6">K6/$B$3</f>
        <v>7.9395424278507192E-3</v>
      </c>
    </row>
    <row r="10" spans="1:13" x14ac:dyDescent="0.25">
      <c r="D10" s="9" t="s">
        <v>24</v>
      </c>
      <c r="E10" s="10"/>
      <c r="F10" s="11">
        <f>(F7*$C$2)/$B$3</f>
        <v>2.3885429292138001E-2</v>
      </c>
      <c r="G10" s="11">
        <f t="shared" ref="G10:K10" si="7">(G7*$C$2)/$B$3</f>
        <v>3.3856247610691573E-2</v>
      </c>
      <c r="H10" s="11">
        <f t="shared" si="7"/>
        <v>4.6262865094162255E-2</v>
      </c>
      <c r="I10" s="11">
        <f t="shared" si="7"/>
        <v>5.8892155939585751E-2</v>
      </c>
      <c r="J10" s="11">
        <f t="shared" si="7"/>
        <v>9.2466350625137098E-2</v>
      </c>
      <c r="K10" s="12">
        <f t="shared" si="7"/>
        <v>0.11279642857142858</v>
      </c>
    </row>
    <row r="11" spans="1:13" x14ac:dyDescent="0.25">
      <c r="D11" s="13" t="s">
        <v>25</v>
      </c>
      <c r="E11" s="6">
        <v>0.6</v>
      </c>
      <c r="F11" s="6">
        <v>0.6</v>
      </c>
      <c r="G11" s="6">
        <v>0.6</v>
      </c>
      <c r="H11" s="6">
        <v>0.6</v>
      </c>
      <c r="I11" s="3"/>
      <c r="J11" s="3"/>
      <c r="K11" s="14"/>
    </row>
    <row r="12" spans="1:13" ht="15.75" thickBot="1" x14ac:dyDescent="0.3">
      <c r="D12" s="15" t="s">
        <v>26</v>
      </c>
      <c r="E12" s="16"/>
      <c r="F12" s="16"/>
      <c r="G12" s="16"/>
      <c r="H12" s="17">
        <v>0.9</v>
      </c>
      <c r="I12" s="17">
        <v>0.9</v>
      </c>
      <c r="J12" s="17">
        <v>0.9</v>
      </c>
      <c r="K12" s="18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</dc:creator>
  <cp:lastModifiedBy>D1</cp:lastModifiedBy>
  <dcterms:created xsi:type="dcterms:W3CDTF">2021-02-01T18:49:28Z</dcterms:created>
  <dcterms:modified xsi:type="dcterms:W3CDTF">2021-02-01T19:12:23Z</dcterms:modified>
</cp:coreProperties>
</file>