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fdac959a109d3ca/Employment/Projects for Portfolio/"/>
    </mc:Choice>
  </mc:AlternateContent>
  <xr:revisionPtr revIDLastSave="0" documentId="8_{21629533-BF09-417C-862F-2515BA0591EB}" xr6:coauthVersionLast="47" xr6:coauthVersionMax="47" xr10:uidLastSave="{00000000-0000-0000-0000-000000000000}"/>
  <bookViews>
    <workbookView xWindow="345" yWindow="345" windowWidth="23775" windowHeight="15075" tabRatio="851" xr2:uid="{6DFE0337-C120-CD4B-BAC9-34403F317F68}"/>
  </bookViews>
  <sheets>
    <sheet name="Cover Sheet" sheetId="2" r:id="rId1"/>
    <sheet name="Question 1" sheetId="15" r:id="rId2"/>
    <sheet name="Question 2" sheetId="17" r:id="rId3"/>
    <sheet name="Question 3" sheetId="20" r:id="rId4"/>
    <sheet name="Question 4" sheetId="2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1" i="15" l="1"/>
  <c r="Y31" i="15"/>
  <c r="U5" i="21"/>
  <c r="X17" i="21" s="1"/>
  <c r="AD5" i="17"/>
  <c r="AF5" i="17"/>
  <c r="AD6" i="17"/>
  <c r="AF6" i="17"/>
  <c r="AD7" i="17"/>
  <c r="AF7" i="17"/>
  <c r="AD8" i="17"/>
  <c r="AF8" i="17"/>
  <c r="AD9" i="17"/>
  <c r="AF9" i="17"/>
  <c r="AB9" i="17"/>
  <c r="AB8" i="17"/>
  <c r="AB7" i="17"/>
  <c r="AB6" i="17"/>
  <c r="AB5" i="17"/>
  <c r="V5" i="17"/>
  <c r="X5" i="17"/>
  <c r="V6" i="17"/>
  <c r="X6" i="17"/>
  <c r="V7" i="17"/>
  <c r="X7" i="17"/>
  <c r="V8" i="17"/>
  <c r="X8" i="17"/>
  <c r="V9" i="17"/>
  <c r="X9" i="17"/>
  <c r="T9" i="17"/>
  <c r="T8" i="17"/>
  <c r="T7" i="17"/>
  <c r="T6" i="17"/>
  <c r="T5" i="17"/>
  <c r="AB5" i="15"/>
  <c r="AC6" i="15" s="1"/>
  <c r="V6" i="15"/>
  <c r="T5" i="15"/>
  <c r="U6" i="15" s="1"/>
  <c r="AG7" i="15"/>
  <c r="AG8" i="15"/>
  <c r="AG9" i="15"/>
  <c r="AG10" i="15"/>
  <c r="AG11" i="15"/>
  <c r="AG12" i="15"/>
  <c r="AG13" i="15"/>
  <c r="AG14" i="15"/>
  <c r="AG15" i="15"/>
  <c r="AG16" i="15"/>
  <c r="AG17" i="15"/>
  <c r="AG7" i="17" s="1"/>
  <c r="AG18" i="15"/>
  <c r="AG19" i="15"/>
  <c r="AG20" i="15"/>
  <c r="AG21" i="15"/>
  <c r="AG22" i="15"/>
  <c r="AG23" i="15"/>
  <c r="AG24" i="15"/>
  <c r="AG25" i="15"/>
  <c r="AG26" i="15"/>
  <c r="AG27" i="15"/>
  <c r="AG28" i="15"/>
  <c r="AG29" i="15"/>
  <c r="AG30" i="15"/>
  <c r="AG31" i="15"/>
  <c r="AG6" i="15"/>
  <c r="AE7" i="15"/>
  <c r="AE8" i="15"/>
  <c r="AE9" i="15"/>
  <c r="AE10" i="15"/>
  <c r="AE11" i="15"/>
  <c r="AE12" i="15"/>
  <c r="AE13" i="15"/>
  <c r="AE14" i="15"/>
  <c r="AE15" i="15"/>
  <c r="AE16" i="15"/>
  <c r="AE17" i="15"/>
  <c r="AE18" i="15"/>
  <c r="AE19" i="15"/>
  <c r="AE20" i="15"/>
  <c r="AE21" i="15"/>
  <c r="AE22" i="15"/>
  <c r="AE23" i="15"/>
  <c r="AE24" i="15"/>
  <c r="AE25" i="15"/>
  <c r="AE26" i="15"/>
  <c r="AE27" i="15"/>
  <c r="AE9" i="17" s="1"/>
  <c r="AE28" i="15"/>
  <c r="AE29" i="15"/>
  <c r="AE30" i="15"/>
  <c r="AE31" i="15"/>
  <c r="AE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1" i="15"/>
  <c r="Y7" i="15"/>
  <c r="Y8" i="15"/>
  <c r="Y9" i="15"/>
  <c r="Y10" i="15"/>
  <c r="Y11" i="15"/>
  <c r="Y12" i="15"/>
  <c r="Y6" i="17" s="1"/>
  <c r="Y13" i="15"/>
  <c r="Y14" i="15"/>
  <c r="Y15" i="15"/>
  <c r="Y16" i="15"/>
  <c r="Y17" i="15"/>
  <c r="Y18" i="15"/>
  <c r="Y19" i="15"/>
  <c r="Y20" i="15"/>
  <c r="Y21" i="15"/>
  <c r="Y22" i="15"/>
  <c r="Y23" i="15"/>
  <c r="Y24" i="15"/>
  <c r="Y25" i="15"/>
  <c r="Y26" i="15"/>
  <c r="Y27" i="15"/>
  <c r="Y28" i="15"/>
  <c r="Y29" i="15"/>
  <c r="Y30" i="15"/>
  <c r="Y6" i="15"/>
  <c r="W8" i="15"/>
  <c r="W9" i="15"/>
  <c r="W10" i="15"/>
  <c r="W11" i="15"/>
  <c r="W12" i="15"/>
  <c r="W6" i="17" s="1"/>
  <c r="W13" i="15"/>
  <c r="W14" i="15"/>
  <c r="W15" i="15"/>
  <c r="W16" i="15"/>
  <c r="W17" i="15"/>
  <c r="W18" i="15"/>
  <c r="W19" i="15"/>
  <c r="W20" i="15"/>
  <c r="W21" i="15"/>
  <c r="W22" i="15"/>
  <c r="W23" i="15"/>
  <c r="W24" i="15"/>
  <c r="W25" i="15"/>
  <c r="W26" i="15"/>
  <c r="W27" i="15"/>
  <c r="W28" i="15"/>
  <c r="W29" i="15"/>
  <c r="W30" i="15"/>
  <c r="U8" i="15"/>
  <c r="U9" i="15"/>
  <c r="U10" i="15"/>
  <c r="U11" i="15"/>
  <c r="U12" i="15"/>
  <c r="U13" i="15"/>
  <c r="U14" i="15"/>
  <c r="U15" i="15"/>
  <c r="U16" i="15"/>
  <c r="U17" i="15"/>
  <c r="U18" i="15"/>
  <c r="U19" i="15"/>
  <c r="U20" i="15"/>
  <c r="U21" i="15"/>
  <c r="U22" i="15"/>
  <c r="U23" i="15"/>
  <c r="U24" i="15"/>
  <c r="U25" i="15"/>
  <c r="U26" i="15"/>
  <c r="U27" i="15"/>
  <c r="U28" i="15"/>
  <c r="U29" i="15"/>
  <c r="U30" i="15"/>
  <c r="U31" i="15"/>
  <c r="U7" i="15"/>
  <c r="AK32" i="15"/>
  <c r="AK6" i="15"/>
  <c r="AF37" i="15" s="1"/>
  <c r="AK7" i="15"/>
  <c r="AF38" i="15" s="1"/>
  <c r="AK8" i="15"/>
  <c r="AF39" i="15" s="1"/>
  <c r="AK9" i="15"/>
  <c r="X40" i="15" s="1"/>
  <c r="AK10" i="15"/>
  <c r="X41" i="15" s="1"/>
  <c r="AK11" i="15"/>
  <c r="AF42" i="15" s="1"/>
  <c r="AK12" i="15"/>
  <c r="AB43" i="15" s="1"/>
  <c r="AK13" i="15"/>
  <c r="T44" i="15" s="1"/>
  <c r="AK14" i="15"/>
  <c r="T45" i="15" s="1"/>
  <c r="AK15" i="15"/>
  <c r="AD46" i="15" s="1"/>
  <c r="AK16" i="15"/>
  <c r="AD47" i="15" s="1"/>
  <c r="AK17" i="15"/>
  <c r="AB48" i="15" s="1"/>
  <c r="AK18" i="15"/>
  <c r="AF49" i="15" s="1"/>
  <c r="AK19" i="15"/>
  <c r="AF50" i="15" s="1"/>
  <c r="AK20" i="15"/>
  <c r="AF51" i="15" s="1"/>
  <c r="AK21" i="15"/>
  <c r="X52" i="15" s="1"/>
  <c r="AK22" i="15"/>
  <c r="X53" i="15" s="1"/>
  <c r="AK23" i="15"/>
  <c r="AF54" i="15" s="1"/>
  <c r="AK24" i="15"/>
  <c r="AB55" i="15" s="1"/>
  <c r="AK25" i="15"/>
  <c r="T56" i="15" s="1"/>
  <c r="AK26" i="15"/>
  <c r="T57" i="15" s="1"/>
  <c r="AK27" i="15"/>
  <c r="AD58" i="15" s="1"/>
  <c r="AK28" i="15"/>
  <c r="AD59" i="15" s="1"/>
  <c r="AK29" i="15"/>
  <c r="AB60" i="15" s="1"/>
  <c r="AK30" i="15"/>
  <c r="AF61" i="15" s="1"/>
  <c r="AK31" i="15"/>
  <c r="AF62" i="15" s="1"/>
  <c r="AK5" i="15"/>
  <c r="AF36" i="15" s="1"/>
  <c r="U6" i="17" l="1"/>
  <c r="AC6" i="17"/>
  <c r="Y5" i="17"/>
  <c r="U5" i="17"/>
  <c r="AE8" i="17"/>
  <c r="Y7" i="17"/>
  <c r="AC5" i="17"/>
  <c r="U7" i="17"/>
  <c r="AG8" i="17"/>
  <c r="W9" i="17"/>
  <c r="Y9" i="17"/>
  <c r="AE5" i="17"/>
  <c r="Y8" i="17"/>
  <c r="U8" i="17"/>
  <c r="AG9" i="17"/>
  <c r="AE6" i="17"/>
  <c r="AG6" i="17"/>
  <c r="W7" i="17"/>
  <c r="AC7" i="17"/>
  <c r="U9" i="17"/>
  <c r="AC8" i="17"/>
  <c r="W8" i="17"/>
  <c r="AC9" i="17"/>
  <c r="AE7" i="17"/>
  <c r="AG5" i="17"/>
  <c r="X19" i="21"/>
  <c r="X18" i="21"/>
  <c r="Y53" i="15"/>
  <c r="Y41" i="15"/>
  <c r="AG39" i="15"/>
  <c r="U57" i="15"/>
  <c r="U45" i="15"/>
  <c r="AE59" i="15"/>
  <c r="AE47" i="15"/>
  <c r="W6" i="15"/>
  <c r="W7" i="15"/>
  <c r="W5" i="17" s="1"/>
  <c r="AG62" i="15"/>
  <c r="AG38" i="15"/>
  <c r="AG51" i="15"/>
  <c r="AG50" i="15"/>
  <c r="AG37" i="15"/>
  <c r="T52" i="15"/>
  <c r="T41" i="15"/>
  <c r="T40" i="15"/>
  <c r="V53" i="15"/>
  <c r="V51" i="15"/>
  <c r="V45" i="15"/>
  <c r="V43" i="15"/>
  <c r="V41" i="15"/>
  <c r="V39" i="15"/>
  <c r="X42" i="15"/>
  <c r="Y42" i="15" s="1"/>
  <c r="AB59" i="15"/>
  <c r="T53" i="15"/>
  <c r="AB57" i="15"/>
  <c r="AB47" i="15"/>
  <c r="AB45" i="15"/>
  <c r="X61" i="15"/>
  <c r="AD62" i="15"/>
  <c r="X60" i="15"/>
  <c r="AD60" i="15"/>
  <c r="AE60" i="15" s="1"/>
  <c r="X37" i="15"/>
  <c r="T36" i="15"/>
  <c r="X56" i="15"/>
  <c r="AD54" i="15"/>
  <c r="T60" i="15"/>
  <c r="T48" i="15"/>
  <c r="V36" i="15"/>
  <c r="X54" i="15"/>
  <c r="Y54" i="15" s="1"/>
  <c r="AD48" i="15"/>
  <c r="V57" i="15"/>
  <c r="X49" i="15"/>
  <c r="AD42" i="15"/>
  <c r="V55" i="15"/>
  <c r="X48" i="15"/>
  <c r="AF53" i="15"/>
  <c r="T58" i="15"/>
  <c r="T55" i="15"/>
  <c r="U56" i="15" s="1"/>
  <c r="T43" i="15"/>
  <c r="V60" i="15"/>
  <c r="V48" i="15"/>
  <c r="X36" i="15"/>
  <c r="X51" i="15"/>
  <c r="Y52" i="15" s="1"/>
  <c r="X39" i="15"/>
  <c r="AB54" i="15"/>
  <c r="AC55" i="15" s="1"/>
  <c r="AB42" i="15"/>
  <c r="AD57" i="15"/>
  <c r="AE58" i="15" s="1"/>
  <c r="AD45" i="15"/>
  <c r="AF60" i="15"/>
  <c r="AG61" i="15" s="1"/>
  <c r="AF48" i="15"/>
  <c r="T54" i="15"/>
  <c r="T42" i="15"/>
  <c r="U42" i="15" s="1"/>
  <c r="V59" i="15"/>
  <c r="V47" i="15"/>
  <c r="X62" i="15"/>
  <c r="X50" i="15"/>
  <c r="X38" i="15"/>
  <c r="X13" i="17" s="1"/>
  <c r="AB53" i="15"/>
  <c r="AB41" i="15"/>
  <c r="AD56" i="15"/>
  <c r="AD44" i="15"/>
  <c r="AF59" i="15"/>
  <c r="AF47" i="15"/>
  <c r="V58" i="15"/>
  <c r="V46" i="15"/>
  <c r="AB52" i="15"/>
  <c r="AB40" i="15"/>
  <c r="AD55" i="15"/>
  <c r="AD43" i="15"/>
  <c r="AF58" i="15"/>
  <c r="AF46" i="15"/>
  <c r="AB36" i="15"/>
  <c r="AB39" i="15"/>
  <c r="AF57" i="15"/>
  <c r="AF45" i="15"/>
  <c r="AB51" i="15"/>
  <c r="T51" i="15"/>
  <c r="T39" i="15"/>
  <c r="V56" i="15"/>
  <c r="V44" i="15"/>
  <c r="X59" i="15"/>
  <c r="X47" i="15"/>
  <c r="AB62" i="15"/>
  <c r="AB50" i="15"/>
  <c r="AB38" i="15"/>
  <c r="AD53" i="15"/>
  <c r="AD16" i="17" s="1"/>
  <c r="AD41" i="15"/>
  <c r="AF56" i="15"/>
  <c r="AF44" i="15"/>
  <c r="T50" i="15"/>
  <c r="X58" i="15"/>
  <c r="X46" i="15"/>
  <c r="AB61" i="15"/>
  <c r="AC61" i="15" s="1"/>
  <c r="AB49" i="15"/>
  <c r="AC49" i="15" s="1"/>
  <c r="AB37" i="15"/>
  <c r="AD52" i="15"/>
  <c r="AD40" i="15"/>
  <c r="AF55" i="15"/>
  <c r="AG55" i="15" s="1"/>
  <c r="AF43" i="15"/>
  <c r="T38" i="15"/>
  <c r="T61" i="15"/>
  <c r="T49" i="15"/>
  <c r="T37" i="15"/>
  <c r="V54" i="15"/>
  <c r="V42" i="15"/>
  <c r="X57" i="15"/>
  <c r="X45" i="15"/>
  <c r="AD36" i="15"/>
  <c r="AD51" i="15"/>
  <c r="AD39" i="15"/>
  <c r="AF41" i="15"/>
  <c r="AG42" i="15" s="1"/>
  <c r="X44" i="15"/>
  <c r="AD50" i="15"/>
  <c r="AD38" i="15"/>
  <c r="T59" i="15"/>
  <c r="T47" i="15"/>
  <c r="T62" i="15"/>
  <c r="V52" i="15"/>
  <c r="V40" i="15"/>
  <c r="X55" i="15"/>
  <c r="X43" i="15"/>
  <c r="AB58" i="15"/>
  <c r="AB46" i="15"/>
  <c r="AD61" i="15"/>
  <c r="AD49" i="15"/>
  <c r="AD37" i="15"/>
  <c r="AF52" i="15"/>
  <c r="AG52" i="15" s="1"/>
  <c r="AF40" i="15"/>
  <c r="AG40" i="15" s="1"/>
  <c r="T46" i="15"/>
  <c r="U46" i="15" s="1"/>
  <c r="V62" i="15"/>
  <c r="V50" i="15"/>
  <c r="V38" i="15"/>
  <c r="AB56" i="15"/>
  <c r="AC56" i="15" s="1"/>
  <c r="AB44" i="15"/>
  <c r="AC44" i="15" s="1"/>
  <c r="V61" i="15"/>
  <c r="V49" i="15"/>
  <c r="V37" i="15"/>
  <c r="W37" i="15" s="1"/>
  <c r="V16" i="17" l="1"/>
  <c r="V17" i="17"/>
  <c r="AB17" i="17"/>
  <c r="V13" i="17"/>
  <c r="AD13" i="17"/>
  <c r="X15" i="17"/>
  <c r="V15" i="17"/>
  <c r="U44" i="15"/>
  <c r="T14" i="17"/>
  <c r="T15" i="17"/>
  <c r="AG49" i="15"/>
  <c r="AF15" i="17"/>
  <c r="T16" i="17"/>
  <c r="X16" i="17"/>
  <c r="X14" i="17"/>
  <c r="AB13" i="17"/>
  <c r="U58" i="15"/>
  <c r="T17" i="17"/>
  <c r="AE48" i="15"/>
  <c r="AD15" i="17"/>
  <c r="AF16" i="17"/>
  <c r="AF17" i="17"/>
  <c r="AB16" i="17"/>
  <c r="AB14" i="17"/>
  <c r="V14" i="17"/>
  <c r="AD17" i="17"/>
  <c r="AD14" i="17"/>
  <c r="AF13" i="17"/>
  <c r="T13" i="17"/>
  <c r="AG43" i="15"/>
  <c r="AF14" i="17"/>
  <c r="X17" i="17"/>
  <c r="Y62" i="15"/>
  <c r="AB15" i="17"/>
  <c r="U61" i="15"/>
  <c r="U54" i="15"/>
  <c r="W61" i="15"/>
  <c r="AC58" i="15"/>
  <c r="AE55" i="15"/>
  <c r="U59" i="15"/>
  <c r="AC40" i="15"/>
  <c r="U49" i="15"/>
  <c r="AE52" i="15"/>
  <c r="Y55" i="15"/>
  <c r="AC46" i="15"/>
  <c r="W49" i="15"/>
  <c r="W50" i="15"/>
  <c r="Y45" i="15"/>
  <c r="AC62" i="15"/>
  <c r="Y48" i="15"/>
  <c r="W40" i="15"/>
  <c r="AG44" i="15"/>
  <c r="Y44" i="15"/>
  <c r="AG56" i="15"/>
  <c r="W46" i="15"/>
  <c r="Y50" i="15"/>
  <c r="AE41" i="15"/>
  <c r="AE43" i="15"/>
  <c r="AC50" i="15"/>
  <c r="U51" i="15"/>
  <c r="W58" i="15"/>
  <c r="U41" i="15"/>
  <c r="AE38" i="15"/>
  <c r="AE56" i="15"/>
  <c r="AE45" i="15"/>
  <c r="AG53" i="15"/>
  <c r="AG46" i="15"/>
  <c r="AC41" i="15"/>
  <c r="AE49" i="15"/>
  <c r="W38" i="15"/>
  <c r="W62" i="15"/>
  <c r="W52" i="15"/>
  <c r="Y47" i="15"/>
  <c r="AG58" i="15"/>
  <c r="AC53" i="15"/>
  <c r="AC16" i="17" s="1"/>
  <c r="W55" i="15"/>
  <c r="Y37" i="15"/>
  <c r="U62" i="15"/>
  <c r="Y59" i="15"/>
  <c r="AE42" i="15"/>
  <c r="W54" i="15"/>
  <c r="Y57" i="15"/>
  <c r="Y46" i="15"/>
  <c r="W44" i="15"/>
  <c r="Y39" i="15"/>
  <c r="Y49" i="15"/>
  <c r="Y60" i="15"/>
  <c r="W45" i="15"/>
  <c r="AC37" i="15"/>
  <c r="W39" i="15"/>
  <c r="Y38" i="15"/>
  <c r="Y58" i="15"/>
  <c r="Y51" i="15"/>
  <c r="W57" i="15"/>
  <c r="AE62" i="15"/>
  <c r="W51" i="15"/>
  <c r="AG54" i="15"/>
  <c r="AC54" i="15"/>
  <c r="U50" i="15"/>
  <c r="U39" i="15"/>
  <c r="AC52" i="15"/>
  <c r="W47" i="15"/>
  <c r="Y61" i="15"/>
  <c r="W53" i="15"/>
  <c r="AC42" i="15"/>
  <c r="W42" i="15"/>
  <c r="W43" i="15"/>
  <c r="W59" i="15"/>
  <c r="W48" i="15"/>
  <c r="AC45" i="15"/>
  <c r="U40" i="15"/>
  <c r="Y40" i="15"/>
  <c r="AE57" i="15"/>
  <c r="AE61" i="15"/>
  <c r="W60" i="15"/>
  <c r="AC47" i="15"/>
  <c r="AE50" i="15"/>
  <c r="AG47" i="15"/>
  <c r="U43" i="15"/>
  <c r="U14" i="17" s="1"/>
  <c r="U48" i="15"/>
  <c r="AC57" i="15"/>
  <c r="U52" i="15"/>
  <c r="Y56" i="15"/>
  <c r="W56" i="15"/>
  <c r="AE39" i="15"/>
  <c r="AE53" i="15"/>
  <c r="AG57" i="15"/>
  <c r="AG59" i="15"/>
  <c r="AG48" i="15"/>
  <c r="AG15" i="17" s="1"/>
  <c r="U55" i="15"/>
  <c r="U60" i="15"/>
  <c r="U53" i="15"/>
  <c r="U16" i="17" s="1"/>
  <c r="AC48" i="15"/>
  <c r="AE46" i="15"/>
  <c r="W41" i="15"/>
  <c r="U47" i="15"/>
  <c r="U37" i="15"/>
  <c r="AE37" i="15"/>
  <c r="U38" i="15"/>
  <c r="AC51" i="15"/>
  <c r="AG41" i="15"/>
  <c r="AG13" i="17" s="1"/>
  <c r="AG45" i="15"/>
  <c r="Y43" i="15"/>
  <c r="AE51" i="15"/>
  <c r="AE40" i="15"/>
  <c r="AC38" i="15"/>
  <c r="AC39" i="15"/>
  <c r="AE44" i="15"/>
  <c r="AG60" i="15"/>
  <c r="AE54" i="15"/>
  <c r="AC59" i="15"/>
  <c r="AC60" i="15"/>
  <c r="AC43" i="15"/>
  <c r="Y16" i="17" l="1"/>
  <c r="AE17" i="17"/>
  <c r="AE13" i="17"/>
  <c r="AG17" i="17"/>
  <c r="AC17" i="17"/>
  <c r="AC15" i="17"/>
  <c r="W15" i="17"/>
  <c r="Y15" i="17"/>
  <c r="U17" i="17"/>
  <c r="W17" i="17"/>
  <c r="Y14" i="17"/>
  <c r="W14" i="17"/>
  <c r="W13" i="17"/>
  <c r="AE14" i="17"/>
  <c r="AC14" i="17"/>
  <c r="AC13" i="17"/>
  <c r="W16" i="17"/>
  <c r="Y17" i="17"/>
  <c r="Y13" i="17"/>
  <c r="U15" i="17"/>
  <c r="AG16" i="17"/>
  <c r="AG14" i="17"/>
  <c r="U13" i="17"/>
  <c r="AE16" i="17"/>
  <c r="AE15" i="17"/>
</calcChain>
</file>

<file path=xl/sharedStrings.xml><?xml version="1.0" encoding="utf-8"?>
<sst xmlns="http://schemas.openxmlformats.org/spreadsheetml/2006/main" count="131" uniqueCount="50">
  <si>
    <t>BUSA2020 Excel Assignment</t>
  </si>
  <si>
    <t>Gabrielle Ignacio</t>
  </si>
  <si>
    <t>Strathfield</t>
  </si>
  <si>
    <t>Name:</t>
  </si>
  <si>
    <t>Student #:</t>
  </si>
  <si>
    <t>LGA:</t>
  </si>
  <si>
    <t>Strata ($,000)</t>
  </si>
  <si>
    <t>Non-Strata ($,000)</t>
  </si>
  <si>
    <t>CPIx / CPIy</t>
  </si>
  <si>
    <t>Year</t>
  </si>
  <si>
    <t>Nominal Median Sales Trend in Q2 of Strathfield Housing (1991-2017)</t>
  </si>
  <si>
    <t>Nominal Median Sales Trend in Q2 of Auburn Housing (1991-2017)</t>
  </si>
  <si>
    <t>All dwellings ($,000)</t>
  </si>
  <si>
    <t>Real Median Sales Trend in Q2 of Strathfield Housing (1991-2017)</t>
  </si>
  <si>
    <t>Real Median Sales Trend in Q2 of Auburn Housing (1991-2017)</t>
  </si>
  <si>
    <t>CPI</t>
  </si>
  <si>
    <t>Annual CPI for Housing (1991-2017, 2021-2022)</t>
  </si>
  <si>
    <t>% Change p.a</t>
  </si>
  <si>
    <t>[Data for Median Sales per annum is from Q2 per year excluding 2017 which uses data from Q1 due to insufficient data (as suggested by the tutor during the consultation)]</t>
  </si>
  <si>
    <t>% Change p.a for Strata</t>
  </si>
  <si>
    <t>% Change p.a for Non-Strata</t>
  </si>
  <si>
    <t>Period</t>
  </si>
  <si>
    <t>Strata</t>
  </si>
  <si>
    <t>Non-Strata</t>
  </si>
  <si>
    <t>2013-2017</t>
  </si>
  <si>
    <t>2008-2012</t>
  </si>
  <si>
    <t>1998-2002</t>
  </si>
  <si>
    <t>1993-1997</t>
  </si>
  <si>
    <t>% change p.a for Strata</t>
  </si>
  <si>
    <t>% change p.a for Non-Strata</t>
  </si>
  <si>
    <t>% change p.a</t>
  </si>
  <si>
    <t>2003-2007</t>
  </si>
  <si>
    <t>[Data for tables below have been extrapolated from the average of median sales of each LGA for every 5 years from 1993 to 2017]</t>
  </si>
  <si>
    <t>Average of Nominal Median Sales Trend in Q2 of Strathfield Housing (1993-2017)</t>
  </si>
  <si>
    <t>Average of Real Median Sales Trend in Q2 of Strathfield Housing (1993-2017)</t>
  </si>
  <si>
    <t>Average of Nominal Median Sales Trend in Q2 of Auburn Housing (1993-2017)</t>
  </si>
  <si>
    <t>Average of Real Median Sales Trend in Q2 of Auburn Housing (1993-2017)</t>
  </si>
  <si>
    <t>Annual change in Median</t>
  </si>
  <si>
    <t>All Dwellings</t>
  </si>
  <si>
    <t>Nominal Median Sales Prices in Q2 of Strathfield Housing in 2021</t>
  </si>
  <si>
    <t>Sales Price</t>
  </si>
  <si>
    <t>Dwelling Type</t>
  </si>
  <si>
    <t>Real Median Sales Prices in Q2 of Strathfield Housing in 2021</t>
  </si>
  <si>
    <t>Nominal Median Sales Prices in Q2 of Strathfield Housing in 2017</t>
  </si>
  <si>
    <t>Real Median Sales Prices in Q2 of Strathfield Housing in 2017</t>
  </si>
  <si>
    <r>
      <t xml:space="preserve">Why is Strathfield a good place to invest?
</t>
    </r>
    <r>
      <rPr>
        <sz val="12"/>
        <color theme="1"/>
        <rFont val="Consolas"/>
        <family val="3"/>
      </rPr>
      <t>The nominal and real figures below suggest that non-strata housing in Strathfield has more capital gain and change in growth percent than strata housing. It also suggests that non-strata housing from Strathfield provides more capital gain than Auburn. In the most recent 5 years, Strathfield non-strata housing has seen better change in growth percent than Auburn. There is also evidence to suggest that there is steadier growth in Strathfield’s strata housing prices compared to Auburn’s in both nominal and real prices. Although there is bigger capital gain in all dwellings in Auburn, there is a bigger drop in growth percent change, making Strathfield’s prices more appealing. Lastly, comparing the average fixed mortgage interest of 3.49% and the highest fixed savings account interest of 2% (for balances up to $5M), as of August 2022, with Strathfield’s overall average percent change in real median value of 4.15% over the past 5 years, we can say that there is a significant capital gain in investing in a property in Strathfield.</t>
    </r>
  </si>
  <si>
    <r>
      <rPr>
        <b/>
        <u/>
        <sz val="12"/>
        <color theme="1"/>
        <rFont val="Consolas"/>
        <family val="3"/>
      </rPr>
      <t>Why is Strathfield a bad place to invest?</t>
    </r>
    <r>
      <rPr>
        <sz val="12"/>
        <color theme="1"/>
        <rFont val="Consolas"/>
        <family val="3"/>
      </rPr>
      <t xml:space="preserve">
The median for all dwellings in Strathfield suggests that there are potentially more available strata properties than non strata; meaning that although there is high capital gain with non-strata properties in Strathfield, it is hard to come across. The figures also suggest that the median for all dwellings in Auburn proves more capital gain than all dwellings in Strathfield. The nominal prices for non-strata housing in Auburn has better change in percent growth than Strathfield. Auburn’s prices for strata housing in terms of change in percent growth and capital gain are also more appealing than Strathfield’s. Comparing the two suburbs for every 5 years, Auburn has seen better prices overall; with its higher and steadier gain.</t>
    </r>
  </si>
  <si>
    <r>
      <rPr>
        <b/>
        <u/>
        <sz val="12"/>
        <color theme="1"/>
        <rFont val="Consolas"/>
        <family val="3"/>
      </rPr>
      <t>Reflection</t>
    </r>
    <r>
      <rPr>
        <sz val="12"/>
        <color theme="1"/>
        <rFont val="Consolas"/>
        <family val="3"/>
      </rPr>
      <t xml:space="preserve">
Real and nominal non-strata prices in Strathfied have significantly increased, whereas nominal prices for strata and overall dwellings have stayed the same and have even decreased in real prices. As mentioned before when analysing previous data, nominal prices of strata housing is stable as it has stayed relatively the same in price. It can also be said that investing in a non-strata property in Strathfield is still much better than an interest from the bank, as mentioned in Q1. Non-strata housing also provides bigger capital gain and enough to pay back a mortgage loan to the bank. The median prices of all dwellings also shows there are more strata properties than non-strata, as mentioned in Q2, meaning that investors looking for higher growth may find it difficult to find available non-strata properties in Strathfield. Overall, I believe that the recommendation I have made for my client is the right choice. If the client had invested in a non-strata property in Strathfield, they would have reaped high capital gain. It is also still recommended for the client to invest in strata properties in other LGAs, and overall investing in Strathfield is difficult with the small number of available high-gain properties. </t>
    </r>
  </si>
  <si>
    <r>
      <rPr>
        <b/>
        <u/>
        <sz val="12"/>
        <color theme="1"/>
        <rFont val="Consolas"/>
        <family val="3"/>
      </rPr>
      <t>Overall recommendation</t>
    </r>
    <r>
      <rPr>
        <sz val="12"/>
        <color theme="1"/>
        <rFont val="Consolas"/>
        <family val="3"/>
      </rPr>
      <t xml:space="preserve">
Looking at the figures of Strathfield's housing prices, there is significantly better capital gain in non-strata housing. If the client is interested in investing in Strathfield and is looking for high gain with high risk, </t>
    </r>
    <r>
      <rPr>
        <b/>
        <sz val="12"/>
        <color theme="1"/>
        <rFont val="Consolas"/>
        <family val="3"/>
      </rPr>
      <t>it is recommended to invest in non-strata housing in the area</t>
    </r>
    <r>
      <rPr>
        <sz val="12"/>
        <color theme="1"/>
        <rFont val="Consolas"/>
        <family val="3"/>
      </rPr>
      <t>. This high risk is due to the unstable percent changes and limited amount of non-strata housing. Comparing Strathfield to nearby suburbs, such as Auburn, there is evidence to suggest that there are better, more stable choices nearby. Upon further analysis, Auburn would be an overall much more appealing choice to invest than Strathfield, in terms of change in growth percent. Although Auburn is cheaper than Strathfield, Auburn proves higher growth in capital gain and percent change per year compared to Strathfield. Therefore, it is also recommended to weigh out other options in nearby suburbs, specifically strata housing.</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</si>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</sst>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3" x14ac:knownFonts="1">
    <font>
      <sz val="12"/>
      <color theme="1"/>
      <name val="Calibri"/>
      <family val="2"/>
      <scheme val="minor"/>
    </font>
    <font>
      <sz val="12"/>
      <color theme="1"/>
      <name val="Consolas"/>
      <family val="3"/>
    </font>
    <font>
      <b/>
      <u/>
      <sz val="20"/>
      <color theme="1"/>
      <name val="Consolas"/>
      <family val="3"/>
    </font>
    <font>
      <sz val="20"/>
      <color theme="1"/>
      <name val="Consolas"/>
      <family val="3"/>
    </font>
    <font>
      <sz val="11"/>
      <color theme="1"/>
      <name val="Consolas"/>
      <family val="3"/>
    </font>
    <font>
      <sz val="12"/>
      <color theme="1"/>
      <name val="Calibri"/>
      <family val="2"/>
      <scheme val="minor"/>
    </font>
    <font>
      <b/>
      <sz val="11"/>
      <color theme="1"/>
      <name val="Consolas"/>
      <family val="3"/>
    </font>
    <font>
      <b/>
      <sz val="11"/>
      <name val="Consolas"/>
      <family val="3"/>
    </font>
    <font>
      <sz val="11"/>
      <color indexed="8"/>
      <name val="Consolas"/>
      <family val="3"/>
    </font>
    <font>
      <b/>
      <sz val="12"/>
      <color theme="1"/>
      <name val="Calibri"/>
      <family val="2"/>
      <scheme val="minor"/>
    </font>
    <font>
      <b/>
      <sz val="12"/>
      <color theme="9" tint="-0.249977111117893"/>
      <name val="Calibri"/>
      <family val="2"/>
      <scheme val="minor"/>
    </font>
    <font>
      <b/>
      <sz val="12"/>
      <color theme="1"/>
      <name val="Consolas"/>
      <family val="3"/>
    </font>
    <font>
      <b/>
      <u/>
      <sz val="12"/>
      <color theme="1"/>
      <name val="Consolas"/>
      <family val="3"/>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5050"/>
        <bgColor indexed="64"/>
      </patternFill>
    </fill>
    <fill>
      <patternFill patternType="solid">
        <fgColor rgb="FFCC99FF"/>
        <bgColor indexed="64"/>
      </patternFill>
    </fill>
    <fill>
      <patternFill patternType="solid">
        <fgColor theme="1"/>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150">
    <xf numFmtId="0" fontId="0" fillId="0" borderId="0" xfId="0"/>
    <xf numFmtId="0" fontId="0" fillId="2" borderId="0" xfId="0" applyFill="1"/>
    <xf numFmtId="0" fontId="1" fillId="2" borderId="0" xfId="0" applyFont="1" applyFill="1"/>
    <xf numFmtId="0" fontId="2" fillId="3" borderId="1" xfId="0" applyFont="1"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3" fillId="3" borderId="0" xfId="0" applyFont="1" applyFill="1"/>
    <xf numFmtId="0" fontId="3" fillId="3" borderId="5" xfId="0" applyFont="1" applyFill="1" applyBorder="1" applyAlignment="1">
      <alignment horizontal="right"/>
    </xf>
    <xf numFmtId="0" fontId="3" fillId="3" borderId="6" xfId="0" applyFont="1" applyFill="1" applyBorder="1"/>
    <xf numFmtId="0" fontId="3" fillId="3" borderId="7" xfId="0" applyFont="1" applyFill="1" applyBorder="1"/>
    <xf numFmtId="0" fontId="3" fillId="3" borderId="8" xfId="0" applyFont="1" applyFill="1" applyBorder="1" applyAlignment="1">
      <alignment horizontal="right"/>
    </xf>
    <xf numFmtId="0" fontId="1" fillId="2" borderId="0" xfId="0" applyFont="1" applyFill="1" applyAlignment="1">
      <alignment horizontal="left" vertical="top" wrapText="1"/>
    </xf>
    <xf numFmtId="0" fontId="7" fillId="4" borderId="1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4" xfId="0" applyFont="1" applyFill="1" applyBorder="1" applyAlignment="1">
      <alignment horizontal="center"/>
    </xf>
    <xf numFmtId="3" fontId="8" fillId="0" borderId="11" xfId="0" applyNumberFormat="1" applyFont="1" applyBorder="1" applyAlignment="1">
      <alignment horizontal="center"/>
    </xf>
    <xf numFmtId="0" fontId="6" fillId="4" borderId="15" xfId="0" applyFont="1" applyFill="1" applyBorder="1" applyAlignment="1">
      <alignment horizontal="center"/>
    </xf>
    <xf numFmtId="3" fontId="8" fillId="0" borderId="16" xfId="0" applyNumberFormat="1" applyFont="1" applyBorder="1" applyAlignment="1">
      <alignment horizontal="center"/>
    </xf>
    <xf numFmtId="0" fontId="0" fillId="7" borderId="0" xfId="0" applyFill="1"/>
    <xf numFmtId="0" fontId="0" fillId="7" borderId="0" xfId="0" applyFill="1" applyAlignment="1">
      <alignment horizontal="center"/>
    </xf>
    <xf numFmtId="164" fontId="4" fillId="0" borderId="11" xfId="0" applyNumberFormat="1" applyFont="1" applyBorder="1" applyAlignment="1">
      <alignment horizontal="center"/>
    </xf>
    <xf numFmtId="164" fontId="4" fillId="0" borderId="16" xfId="0" applyNumberFormat="1" applyFont="1" applyBorder="1" applyAlignment="1">
      <alignment horizontal="center"/>
    </xf>
    <xf numFmtId="2" fontId="0" fillId="0" borderId="5" xfId="0" applyNumberFormat="1" applyBorder="1" applyAlignment="1">
      <alignment horizontal="center"/>
    </xf>
    <xf numFmtId="0" fontId="6" fillId="4" borderId="6" xfId="0" applyFont="1" applyFill="1" applyBorder="1" applyAlignment="1">
      <alignment horizontal="center"/>
    </xf>
    <xf numFmtId="3" fontId="8" fillId="0" borderId="19" xfId="0" applyNumberFormat="1" applyFont="1" applyBorder="1" applyAlignment="1">
      <alignment horizontal="center"/>
    </xf>
    <xf numFmtId="0" fontId="0" fillId="6" borderId="0" xfId="0" applyFill="1"/>
    <xf numFmtId="0" fontId="6" fillId="4" borderId="17" xfId="0" applyFont="1" applyFill="1" applyBorder="1" applyAlignment="1">
      <alignment horizontal="center"/>
    </xf>
    <xf numFmtId="3" fontId="8" fillId="0" borderId="10" xfId="0" applyNumberFormat="1" applyFont="1" applyBorder="1" applyAlignment="1">
      <alignment horizontal="center"/>
    </xf>
    <xf numFmtId="3" fontId="8" fillId="0" borderId="12" xfId="0" applyNumberFormat="1" applyFont="1" applyBorder="1" applyAlignment="1">
      <alignment horizontal="center"/>
    </xf>
    <xf numFmtId="3" fontId="8" fillId="6" borderId="11" xfId="0" applyNumberFormat="1" applyFont="1" applyFill="1" applyBorder="1" applyAlignment="1">
      <alignment horizontal="center"/>
    </xf>
    <xf numFmtId="3" fontId="8" fillId="6" borderId="5" xfId="0" applyNumberFormat="1" applyFont="1" applyFill="1" applyBorder="1" applyAlignment="1">
      <alignment horizontal="center"/>
    </xf>
    <xf numFmtId="0" fontId="7" fillId="8" borderId="13" xfId="0" applyFont="1" applyFill="1" applyBorder="1" applyAlignment="1">
      <alignment horizontal="center" vertical="center"/>
    </xf>
    <xf numFmtId="0" fontId="6" fillId="8" borderId="14" xfId="0" applyFont="1" applyFill="1" applyBorder="1" applyAlignment="1">
      <alignment horizontal="center"/>
    </xf>
    <xf numFmtId="0" fontId="6" fillId="8" borderId="15" xfId="0" applyFont="1" applyFill="1" applyBorder="1" applyAlignment="1">
      <alignment horizontal="center"/>
    </xf>
    <xf numFmtId="0" fontId="6" fillId="8" borderId="9" xfId="0" applyFont="1" applyFill="1" applyBorder="1" applyAlignment="1">
      <alignment horizontal="center" vertical="center"/>
    </xf>
    <xf numFmtId="0" fontId="7" fillId="5" borderId="13" xfId="0" applyFont="1" applyFill="1" applyBorder="1" applyAlignment="1">
      <alignment horizontal="center" vertical="center"/>
    </xf>
    <xf numFmtId="0" fontId="6" fillId="5" borderId="14" xfId="0" applyFont="1" applyFill="1" applyBorder="1" applyAlignment="1">
      <alignment horizontal="center" vertical="center"/>
    </xf>
    <xf numFmtId="0" fontId="6" fillId="5" borderId="9" xfId="0" applyFont="1" applyFill="1" applyBorder="1" applyAlignment="1">
      <alignment horizontal="center" vertical="center"/>
    </xf>
    <xf numFmtId="0" fontId="6" fillId="9" borderId="14" xfId="0" applyFont="1" applyFill="1" applyBorder="1" applyAlignment="1">
      <alignment horizontal="center" vertical="center"/>
    </xf>
    <xf numFmtId="2" fontId="0" fillId="9" borderId="5" xfId="0" applyNumberFormat="1" applyFill="1" applyBorder="1" applyAlignment="1">
      <alignment horizontal="center"/>
    </xf>
    <xf numFmtId="0" fontId="0" fillId="10" borderId="8" xfId="0" applyFill="1" applyBorder="1" applyAlignment="1">
      <alignment horizontal="center"/>
    </xf>
    <xf numFmtId="0" fontId="6" fillId="10" borderId="15" xfId="0" applyFont="1" applyFill="1" applyBorder="1" applyAlignment="1">
      <alignment horizontal="center" vertical="center"/>
    </xf>
    <xf numFmtId="10" fontId="8" fillId="0" borderId="11" xfId="1" applyNumberFormat="1" applyFont="1" applyBorder="1" applyAlignment="1">
      <alignment horizontal="center"/>
    </xf>
    <xf numFmtId="10" fontId="8" fillId="0" borderId="16" xfId="1" applyNumberFormat="1" applyFont="1" applyBorder="1" applyAlignment="1">
      <alignment horizontal="center"/>
    </xf>
    <xf numFmtId="10" fontId="8" fillId="0" borderId="5" xfId="1" applyNumberFormat="1" applyFont="1" applyBorder="1" applyAlignment="1">
      <alignment horizontal="center"/>
    </xf>
    <xf numFmtId="10" fontId="8" fillId="0" borderId="20" xfId="1" applyNumberFormat="1" applyFont="1" applyBorder="1" applyAlignment="1">
      <alignment horizontal="center"/>
    </xf>
    <xf numFmtId="10" fontId="8" fillId="0" borderId="8" xfId="1" applyNumberFormat="1" applyFont="1" applyBorder="1" applyAlignment="1">
      <alignment horizontal="center"/>
    </xf>
    <xf numFmtId="0" fontId="1" fillId="7" borderId="0" xfId="0" applyFont="1" applyFill="1"/>
    <xf numFmtId="0" fontId="10" fillId="3" borderId="18" xfId="0" applyFont="1" applyFill="1" applyBorder="1" applyAlignment="1">
      <alignment horizontal="center"/>
    </xf>
    <xf numFmtId="0" fontId="6" fillId="8" borderId="18" xfId="0" applyFont="1" applyFill="1" applyBorder="1" applyAlignment="1">
      <alignment horizontal="center" vertical="center"/>
    </xf>
    <xf numFmtId="3" fontId="8" fillId="6" borderId="27" xfId="0" applyNumberFormat="1" applyFont="1" applyFill="1" applyBorder="1" applyAlignment="1">
      <alignment horizontal="center"/>
    </xf>
    <xf numFmtId="0" fontId="0" fillId="6" borderId="0" xfId="0" applyFill="1" applyAlignment="1">
      <alignment horizontal="center"/>
    </xf>
    <xf numFmtId="0" fontId="1" fillId="6" borderId="0" xfId="0" applyFont="1" applyFill="1"/>
    <xf numFmtId="0" fontId="1" fillId="6" borderId="0" xfId="0" applyFont="1" applyFill="1" applyAlignment="1">
      <alignment horizontal="center"/>
    </xf>
    <xf numFmtId="0" fontId="11" fillId="4" borderId="9" xfId="0" applyFont="1" applyFill="1" applyBorder="1" applyAlignment="1">
      <alignment horizontal="center"/>
    </xf>
    <xf numFmtId="0" fontId="11" fillId="4" borderId="13" xfId="0" applyFont="1" applyFill="1" applyBorder="1" applyAlignment="1">
      <alignment horizontal="center"/>
    </xf>
    <xf numFmtId="0" fontId="11" fillId="4" borderId="18" xfId="0" applyFont="1" applyFill="1" applyBorder="1" applyAlignment="1">
      <alignment horizontal="center"/>
    </xf>
    <xf numFmtId="0" fontId="11" fillId="8" borderId="9" xfId="0" applyFont="1" applyFill="1" applyBorder="1" applyAlignment="1">
      <alignment horizontal="center"/>
    </xf>
    <xf numFmtId="0" fontId="11" fillId="8" borderId="13" xfId="0" applyFont="1" applyFill="1" applyBorder="1" applyAlignment="1">
      <alignment horizontal="center"/>
    </xf>
    <xf numFmtId="0" fontId="11" fillId="8" borderId="18" xfId="0" applyFont="1" applyFill="1" applyBorder="1" applyAlignment="1">
      <alignment horizontal="center"/>
    </xf>
    <xf numFmtId="0" fontId="0" fillId="6" borderId="7" xfId="0" applyFill="1" applyBorder="1" applyAlignment="1">
      <alignment horizontal="center"/>
    </xf>
    <xf numFmtId="0" fontId="11" fillId="4" borderId="17" xfId="0" applyFont="1" applyFill="1" applyBorder="1" applyAlignment="1">
      <alignment horizontal="center"/>
    </xf>
    <xf numFmtId="0" fontId="11" fillId="4" borderId="14" xfId="0" applyFont="1" applyFill="1" applyBorder="1" applyAlignment="1">
      <alignment horizontal="center"/>
    </xf>
    <xf numFmtId="0" fontId="11" fillId="4" borderId="15" xfId="0" applyFont="1" applyFill="1" applyBorder="1" applyAlignment="1">
      <alignment horizontal="center"/>
    </xf>
    <xf numFmtId="0" fontId="11" fillId="8" borderId="17" xfId="0" applyFont="1" applyFill="1" applyBorder="1" applyAlignment="1">
      <alignment horizontal="center"/>
    </xf>
    <xf numFmtId="0" fontId="11" fillId="8" borderId="14" xfId="0" applyFont="1" applyFill="1" applyBorder="1" applyAlignment="1">
      <alignment horizontal="center"/>
    </xf>
    <xf numFmtId="0" fontId="11" fillId="8" borderId="15" xfId="0" applyFont="1" applyFill="1" applyBorder="1" applyAlignment="1">
      <alignment horizontal="center"/>
    </xf>
    <xf numFmtId="0" fontId="12" fillId="7" borderId="0" xfId="0" applyFont="1" applyFill="1" applyAlignment="1">
      <alignment vertical="top" wrapText="1"/>
    </xf>
    <xf numFmtId="0" fontId="7" fillId="4" borderId="28" xfId="0" applyFont="1" applyFill="1" applyBorder="1" applyAlignment="1">
      <alignment horizontal="center" vertical="center"/>
    </xf>
    <xf numFmtId="0" fontId="6" fillId="4" borderId="12" xfId="0" applyFont="1" applyFill="1" applyBorder="1" applyAlignment="1">
      <alignment horizontal="center"/>
    </xf>
    <xf numFmtId="0" fontId="0" fillId="7" borderId="5" xfId="0" applyFill="1" applyBorder="1"/>
    <xf numFmtId="0" fontId="6" fillId="4" borderId="18" xfId="0" applyFont="1" applyFill="1" applyBorder="1" applyAlignment="1">
      <alignment horizontal="center" vertical="center"/>
    </xf>
    <xf numFmtId="3" fontId="1" fillId="0" borderId="30" xfId="0" applyNumberFormat="1" applyFont="1" applyBorder="1" applyAlignment="1">
      <alignment horizontal="center"/>
    </xf>
    <xf numFmtId="3" fontId="1" fillId="0" borderId="12" xfId="0" applyNumberFormat="1" applyFont="1" applyBorder="1" applyAlignment="1">
      <alignment horizontal="center"/>
    </xf>
    <xf numFmtId="3" fontId="1" fillId="0" borderId="19" xfId="0" applyNumberFormat="1" applyFont="1" applyBorder="1" applyAlignment="1">
      <alignment horizontal="center"/>
    </xf>
    <xf numFmtId="3" fontId="1" fillId="0" borderId="10" xfId="0" applyNumberFormat="1" applyFont="1" applyBorder="1" applyAlignment="1">
      <alignment horizontal="center"/>
    </xf>
    <xf numFmtId="3" fontId="1" fillId="0" borderId="11" xfId="0" applyNumberFormat="1" applyFont="1" applyBorder="1" applyAlignment="1">
      <alignment horizontal="center"/>
    </xf>
    <xf numFmtId="3" fontId="1" fillId="0" borderId="16" xfId="0" applyNumberFormat="1" applyFont="1" applyBorder="1" applyAlignment="1">
      <alignment horizontal="center"/>
    </xf>
    <xf numFmtId="10" fontId="1" fillId="0" borderId="30" xfId="1" applyNumberFormat="1" applyFont="1" applyFill="1" applyBorder="1" applyAlignment="1">
      <alignment horizontal="center"/>
    </xf>
    <xf numFmtId="10" fontId="1" fillId="0" borderId="12" xfId="1" applyNumberFormat="1" applyFont="1" applyFill="1" applyBorder="1" applyAlignment="1">
      <alignment horizontal="center"/>
    </xf>
    <xf numFmtId="10" fontId="1" fillId="0" borderId="19" xfId="1" applyNumberFormat="1" applyFont="1" applyFill="1" applyBorder="1" applyAlignment="1">
      <alignment horizontal="center"/>
    </xf>
    <xf numFmtId="10" fontId="1" fillId="0" borderId="29" xfId="1" applyNumberFormat="1" applyFont="1" applyFill="1" applyBorder="1" applyAlignment="1">
      <alignment horizontal="center"/>
    </xf>
    <xf numFmtId="10" fontId="1" fillId="0" borderId="27" xfId="1" applyNumberFormat="1" applyFont="1" applyFill="1" applyBorder="1" applyAlignment="1">
      <alignment horizontal="center"/>
    </xf>
    <xf numFmtId="10" fontId="1" fillId="0" borderId="20" xfId="1" applyNumberFormat="1" applyFont="1" applyFill="1" applyBorder="1" applyAlignment="1">
      <alignment horizontal="center"/>
    </xf>
    <xf numFmtId="0" fontId="11" fillId="8" borderId="31" xfId="0" applyFont="1" applyFill="1" applyBorder="1" applyAlignment="1">
      <alignment horizontal="center"/>
    </xf>
    <xf numFmtId="10" fontId="1" fillId="0" borderId="5" xfId="1" applyNumberFormat="1" applyFont="1" applyBorder="1" applyAlignment="1">
      <alignment horizontal="center"/>
    </xf>
    <xf numFmtId="10" fontId="1" fillId="0" borderId="8" xfId="1" applyNumberFormat="1" applyFont="1" applyBorder="1" applyAlignment="1">
      <alignment horizontal="center"/>
    </xf>
    <xf numFmtId="0" fontId="1" fillId="0" borderId="11" xfId="0" applyFont="1" applyBorder="1" applyAlignment="1">
      <alignment horizontal="center"/>
    </xf>
    <xf numFmtId="0" fontId="1" fillId="0" borderId="16" xfId="0" applyFont="1" applyBorder="1" applyAlignment="1">
      <alignment horizontal="center"/>
    </xf>
    <xf numFmtId="0" fontId="11" fillId="4" borderId="33" xfId="0" applyFont="1" applyFill="1" applyBorder="1" applyAlignment="1">
      <alignment horizontal="center" wrapText="1"/>
    </xf>
    <xf numFmtId="0" fontId="11" fillId="4" borderId="34" xfId="0" applyFont="1" applyFill="1" applyBorder="1" applyAlignment="1">
      <alignment horizontal="center"/>
    </xf>
    <xf numFmtId="0" fontId="6" fillId="5" borderId="15" xfId="0" applyFont="1" applyFill="1" applyBorder="1" applyAlignment="1">
      <alignment horizontal="center" vertical="center"/>
    </xf>
    <xf numFmtId="0" fontId="0" fillId="11" borderId="8" xfId="0" applyFill="1" applyBorder="1" applyAlignment="1">
      <alignment horizontal="center"/>
    </xf>
    <xf numFmtId="0" fontId="11" fillId="4" borderId="35" xfId="0" applyFont="1" applyFill="1" applyBorder="1" applyAlignment="1">
      <alignment horizontal="center" wrapText="1"/>
    </xf>
    <xf numFmtId="1" fontId="1" fillId="0" borderId="27" xfId="0" applyNumberFormat="1" applyFont="1" applyBorder="1" applyAlignment="1">
      <alignment horizontal="center"/>
    </xf>
    <xf numFmtId="1" fontId="1" fillId="0" borderId="20" xfId="0" applyNumberFormat="1" applyFont="1" applyBorder="1" applyAlignment="1">
      <alignment horizontal="center"/>
    </xf>
    <xf numFmtId="0" fontId="11" fillId="4" borderId="36" xfId="0" applyFont="1" applyFill="1" applyBorder="1" applyAlignment="1">
      <alignment horizontal="center" wrapText="1"/>
    </xf>
    <xf numFmtId="0" fontId="11" fillId="4" borderId="32" xfId="0" applyFont="1" applyFill="1" applyBorder="1" applyAlignment="1">
      <alignment horizontal="center"/>
    </xf>
    <xf numFmtId="0" fontId="11" fillId="4" borderId="34" xfId="0" applyFont="1" applyFill="1" applyBorder="1" applyAlignment="1">
      <alignment horizontal="center" wrapText="1"/>
    </xf>
    <xf numFmtId="3" fontId="8" fillId="0" borderId="5" xfId="0" applyNumberFormat="1" applyFont="1" applyBorder="1" applyAlignment="1">
      <alignment horizontal="center"/>
    </xf>
    <xf numFmtId="3" fontId="8" fillId="0" borderId="8" xfId="0" applyNumberFormat="1" applyFont="1" applyBorder="1" applyAlignment="1">
      <alignment horizontal="center"/>
    </xf>
    <xf numFmtId="0" fontId="1" fillId="6" borderId="0" xfId="0" applyFont="1" applyFill="1" applyAlignment="1">
      <alignment vertical="top" wrapText="1"/>
    </xf>
    <xf numFmtId="0" fontId="12" fillId="3" borderId="1"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4"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6" fillId="0" borderId="21"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11" fillId="4" borderId="24"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8" borderId="24" xfId="0" applyFont="1" applyFill="1" applyBorder="1" applyAlignment="1">
      <alignment horizontal="center"/>
    </xf>
    <xf numFmtId="0" fontId="11" fillId="8" borderId="25" xfId="0" applyFont="1" applyFill="1" applyBorder="1" applyAlignment="1">
      <alignment horizontal="center"/>
    </xf>
    <xf numFmtId="0" fontId="11" fillId="8" borderId="26" xfId="0" applyFont="1" applyFill="1" applyBorder="1" applyAlignment="1">
      <alignment horizontal="center"/>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0" xfId="0" applyFont="1" applyFill="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11" fillId="4" borderId="21" xfId="0" applyFont="1" applyFill="1" applyBorder="1" applyAlignment="1">
      <alignment horizontal="center"/>
    </xf>
    <xf numFmtId="0" fontId="11" fillId="4" borderId="23" xfId="0" applyFont="1" applyFill="1" applyBorder="1" applyAlignment="1">
      <alignment horizontal="center"/>
    </xf>
    <xf numFmtId="0" fontId="11" fillId="4" borderId="22"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99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Strathfield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strRef>
              <c:f>'Question 1'!$T$4</c:f>
              <c:strCache>
                <c:ptCount val="1"/>
                <c:pt idx="0">
                  <c:v>Strata ($,000)</c:v>
                </c:pt>
              </c:strCache>
            </c:strRef>
          </c:tx>
          <c:spPr>
            <a:solidFill>
              <a:schemeClr val="accent6"/>
            </a:solidFill>
            <a:ln>
              <a:noFill/>
            </a:ln>
            <a:effectLst/>
          </c:spPr>
          <c:invertIfNegative val="0"/>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1'!$T$5:$T$31</c:f>
              <c:numCache>
                <c:formatCode>#,##0</c:formatCode>
                <c:ptCount val="27"/>
                <c:pt idx="0">
                  <c:v>169</c:v>
                </c:pt>
                <c:pt idx="1">
                  <c:v>175</c:v>
                </c:pt>
                <c:pt idx="2">
                  <c:v>181</c:v>
                </c:pt>
                <c:pt idx="3">
                  <c:v>212</c:v>
                </c:pt>
                <c:pt idx="4">
                  <c:v>135</c:v>
                </c:pt>
                <c:pt idx="5">
                  <c:v>207</c:v>
                </c:pt>
                <c:pt idx="6">
                  <c:v>178</c:v>
                </c:pt>
                <c:pt idx="7">
                  <c:v>245</c:v>
                </c:pt>
                <c:pt idx="8">
                  <c:v>245</c:v>
                </c:pt>
                <c:pt idx="9">
                  <c:v>250</c:v>
                </c:pt>
                <c:pt idx="10">
                  <c:v>299</c:v>
                </c:pt>
                <c:pt idx="11">
                  <c:v>373</c:v>
                </c:pt>
                <c:pt idx="12">
                  <c:v>390</c:v>
                </c:pt>
                <c:pt idx="13">
                  <c:v>370</c:v>
                </c:pt>
                <c:pt idx="14">
                  <c:v>338</c:v>
                </c:pt>
                <c:pt idx="15">
                  <c:v>340</c:v>
                </c:pt>
                <c:pt idx="16">
                  <c:v>388</c:v>
                </c:pt>
                <c:pt idx="17">
                  <c:v>354</c:v>
                </c:pt>
                <c:pt idx="18">
                  <c:v>375</c:v>
                </c:pt>
                <c:pt idx="19">
                  <c:v>437</c:v>
                </c:pt>
                <c:pt idx="20">
                  <c:v>439</c:v>
                </c:pt>
                <c:pt idx="21">
                  <c:v>455</c:v>
                </c:pt>
                <c:pt idx="22">
                  <c:v>485</c:v>
                </c:pt>
                <c:pt idx="23">
                  <c:v>585</c:v>
                </c:pt>
                <c:pt idx="24">
                  <c:v>620</c:v>
                </c:pt>
                <c:pt idx="25">
                  <c:v>640</c:v>
                </c:pt>
                <c:pt idx="26">
                  <c:v>650</c:v>
                </c:pt>
              </c:numCache>
            </c:numRef>
          </c:val>
          <c:extLst>
            <c:ext xmlns:c16="http://schemas.microsoft.com/office/drawing/2014/chart" uri="{C3380CC4-5D6E-409C-BE32-E72D297353CC}">
              <c16:uniqueId val="{00000000-22DD-41C3-8BB5-5BF78D2C0273}"/>
            </c:ext>
          </c:extLst>
        </c:ser>
        <c:ser>
          <c:idx val="1"/>
          <c:order val="1"/>
          <c:tx>
            <c:strRef>
              <c:f>'Question 1'!$V$4</c:f>
              <c:strCache>
                <c:ptCount val="1"/>
                <c:pt idx="0">
                  <c:v>Non-Strata ($,000)</c:v>
                </c:pt>
              </c:strCache>
            </c:strRef>
          </c:tx>
          <c:spPr>
            <a:solidFill>
              <a:schemeClr val="accent5"/>
            </a:solidFill>
            <a:ln>
              <a:noFill/>
            </a:ln>
            <a:effectLst/>
          </c:spPr>
          <c:invertIfNegative val="0"/>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1'!$V$5:$V$31</c:f>
              <c:numCache>
                <c:formatCode>#,##0</c:formatCode>
                <c:ptCount val="27"/>
                <c:pt idx="0">
                  <c:v>220</c:v>
                </c:pt>
                <c:pt idx="1">
                  <c:v>267.5</c:v>
                </c:pt>
                <c:pt idx="2">
                  <c:v>315</c:v>
                </c:pt>
                <c:pt idx="3">
                  <c:v>320</c:v>
                </c:pt>
                <c:pt idx="4">
                  <c:v>345</c:v>
                </c:pt>
                <c:pt idx="5">
                  <c:v>371</c:v>
                </c:pt>
                <c:pt idx="6">
                  <c:v>418</c:v>
                </c:pt>
                <c:pt idx="7">
                  <c:v>460</c:v>
                </c:pt>
                <c:pt idx="8">
                  <c:v>419</c:v>
                </c:pt>
                <c:pt idx="9">
                  <c:v>511</c:v>
                </c:pt>
                <c:pt idx="10">
                  <c:v>595</c:v>
                </c:pt>
                <c:pt idx="11">
                  <c:v>829</c:v>
                </c:pt>
                <c:pt idx="12">
                  <c:v>924</c:v>
                </c:pt>
                <c:pt idx="13">
                  <c:v>793</c:v>
                </c:pt>
                <c:pt idx="14">
                  <c:v>877</c:v>
                </c:pt>
                <c:pt idx="15">
                  <c:v>726</c:v>
                </c:pt>
                <c:pt idx="16">
                  <c:v>1100</c:v>
                </c:pt>
                <c:pt idx="17">
                  <c:v>932</c:v>
                </c:pt>
                <c:pt idx="18">
                  <c:v>955</c:v>
                </c:pt>
                <c:pt idx="19">
                  <c:v>1322</c:v>
                </c:pt>
                <c:pt idx="20">
                  <c:v>1240</c:v>
                </c:pt>
                <c:pt idx="21">
                  <c:v>1225</c:v>
                </c:pt>
                <c:pt idx="22">
                  <c:v>1286</c:v>
                </c:pt>
                <c:pt idx="23">
                  <c:v>1378</c:v>
                </c:pt>
                <c:pt idx="24">
                  <c:v>1806</c:v>
                </c:pt>
                <c:pt idx="25">
                  <c:v>2000</c:v>
                </c:pt>
                <c:pt idx="26">
                  <c:v>2153</c:v>
                </c:pt>
              </c:numCache>
            </c:numRef>
          </c:val>
          <c:extLst>
            <c:ext xmlns:c16="http://schemas.microsoft.com/office/drawing/2014/chart" uri="{C3380CC4-5D6E-409C-BE32-E72D297353CC}">
              <c16:uniqueId val="{00000001-22DD-41C3-8BB5-5BF78D2C0273}"/>
            </c:ext>
          </c:extLst>
        </c:ser>
        <c:dLbls>
          <c:showLegendKey val="0"/>
          <c:showVal val="0"/>
          <c:showCatName val="0"/>
          <c:showSerName val="0"/>
          <c:showPercent val="0"/>
          <c:showBubbleSize val="0"/>
        </c:dLbls>
        <c:gapWidth val="150"/>
        <c:axId val="1443828623"/>
        <c:axId val="1443821135"/>
      </c:barChart>
      <c:lineChart>
        <c:grouping val="standard"/>
        <c:varyColors val="0"/>
        <c:ser>
          <c:idx val="2"/>
          <c:order val="2"/>
          <c:tx>
            <c:v>Strata (%)</c:v>
          </c:tx>
          <c:spPr>
            <a:ln w="28575" cap="rnd">
              <a:solidFill>
                <a:schemeClr val="accent6">
                  <a:lumMod val="60000"/>
                  <a:lumOff val="40000"/>
                </a:schemeClr>
              </a:solidFill>
              <a:round/>
            </a:ln>
            <a:effectLst/>
          </c:spPr>
          <c:marker>
            <c:symbol val="none"/>
          </c:marker>
          <c:val>
            <c:numRef>
              <c:f>'Question 1'!$U$6:$U$31</c:f>
              <c:numCache>
                <c:formatCode>0.00%</c:formatCode>
                <c:ptCount val="26"/>
                <c:pt idx="0">
                  <c:v>3.5502958579881658E-2</c:v>
                </c:pt>
                <c:pt idx="1">
                  <c:v>3.4285714285714287E-2</c:v>
                </c:pt>
                <c:pt idx="2">
                  <c:v>0.17127071823204421</c:v>
                </c:pt>
                <c:pt idx="3">
                  <c:v>-0.3632075471698113</c:v>
                </c:pt>
                <c:pt idx="4">
                  <c:v>0.53333333333333333</c:v>
                </c:pt>
                <c:pt idx="5">
                  <c:v>-0.14009661835748793</c:v>
                </c:pt>
                <c:pt idx="6">
                  <c:v>0.37640449438202245</c:v>
                </c:pt>
                <c:pt idx="7">
                  <c:v>0</c:v>
                </c:pt>
                <c:pt idx="8">
                  <c:v>2.0408163265306121E-2</c:v>
                </c:pt>
                <c:pt idx="9">
                  <c:v>0.19600000000000001</c:v>
                </c:pt>
                <c:pt idx="10">
                  <c:v>0.24749163879598662</c:v>
                </c:pt>
                <c:pt idx="11">
                  <c:v>4.5576407506702415E-2</c:v>
                </c:pt>
                <c:pt idx="12">
                  <c:v>-5.128205128205128E-2</c:v>
                </c:pt>
                <c:pt idx="13">
                  <c:v>-8.6486486486486491E-2</c:v>
                </c:pt>
                <c:pt idx="14">
                  <c:v>5.9171597633136093E-3</c:v>
                </c:pt>
                <c:pt idx="15">
                  <c:v>0.14117647058823529</c:v>
                </c:pt>
                <c:pt idx="16">
                  <c:v>-8.7628865979381437E-2</c:v>
                </c:pt>
                <c:pt idx="17">
                  <c:v>5.9322033898305086E-2</c:v>
                </c:pt>
                <c:pt idx="18">
                  <c:v>0.16533333333333333</c:v>
                </c:pt>
                <c:pt idx="19">
                  <c:v>4.5766590389016018E-3</c:v>
                </c:pt>
                <c:pt idx="20">
                  <c:v>3.644646924829157E-2</c:v>
                </c:pt>
                <c:pt idx="21">
                  <c:v>6.5934065934065936E-2</c:v>
                </c:pt>
                <c:pt idx="22">
                  <c:v>0.20618556701030927</c:v>
                </c:pt>
                <c:pt idx="23">
                  <c:v>5.9829059829059832E-2</c:v>
                </c:pt>
                <c:pt idx="24">
                  <c:v>3.2258064516129031E-2</c:v>
                </c:pt>
                <c:pt idx="25">
                  <c:v>1.5625E-2</c:v>
                </c:pt>
              </c:numCache>
            </c:numRef>
          </c:val>
          <c:smooth val="0"/>
          <c:extLst>
            <c:ext xmlns:c16="http://schemas.microsoft.com/office/drawing/2014/chart" uri="{C3380CC4-5D6E-409C-BE32-E72D297353CC}">
              <c16:uniqueId val="{00000003-22DD-41C3-8BB5-5BF78D2C0273}"/>
            </c:ext>
          </c:extLst>
        </c:ser>
        <c:ser>
          <c:idx val="3"/>
          <c:order val="3"/>
          <c:tx>
            <c:v>Non-Strata (%)</c:v>
          </c:tx>
          <c:spPr>
            <a:ln w="28575" cap="rnd">
              <a:solidFill>
                <a:schemeClr val="accent5">
                  <a:lumMod val="60000"/>
                  <a:lumOff val="40000"/>
                </a:schemeClr>
              </a:solidFill>
              <a:round/>
            </a:ln>
            <a:effectLst/>
          </c:spPr>
          <c:marker>
            <c:symbol val="none"/>
          </c:marker>
          <c:val>
            <c:numRef>
              <c:f>'Question 1'!$W$6:$W$31</c:f>
              <c:numCache>
                <c:formatCode>0.00%</c:formatCode>
                <c:ptCount val="26"/>
                <c:pt idx="0">
                  <c:v>0.21590909090909091</c:v>
                </c:pt>
                <c:pt idx="1">
                  <c:v>0.17757009345794392</c:v>
                </c:pt>
                <c:pt idx="2">
                  <c:v>1.5873015873015872E-2</c:v>
                </c:pt>
                <c:pt idx="3">
                  <c:v>7.8125E-2</c:v>
                </c:pt>
                <c:pt idx="4">
                  <c:v>7.5362318840579715E-2</c:v>
                </c:pt>
                <c:pt idx="5">
                  <c:v>0.12668463611859837</c:v>
                </c:pt>
                <c:pt idx="6">
                  <c:v>0.10047846889952153</c:v>
                </c:pt>
                <c:pt idx="7">
                  <c:v>-8.9130434782608695E-2</c:v>
                </c:pt>
                <c:pt idx="8">
                  <c:v>0.21957040572792363</c:v>
                </c:pt>
                <c:pt idx="9">
                  <c:v>0.16438356164383561</c:v>
                </c:pt>
                <c:pt idx="10">
                  <c:v>0.39327731092436974</c:v>
                </c:pt>
                <c:pt idx="11">
                  <c:v>0.11459589867310012</c:v>
                </c:pt>
                <c:pt idx="12">
                  <c:v>-0.14177489177489178</c:v>
                </c:pt>
                <c:pt idx="13">
                  <c:v>0.10592686002522068</c:v>
                </c:pt>
                <c:pt idx="14">
                  <c:v>-0.17217787913340935</c:v>
                </c:pt>
                <c:pt idx="15">
                  <c:v>0.51515151515151514</c:v>
                </c:pt>
                <c:pt idx="16">
                  <c:v>-0.15272727272727274</c:v>
                </c:pt>
                <c:pt idx="17">
                  <c:v>2.4678111587982832E-2</c:v>
                </c:pt>
                <c:pt idx="18">
                  <c:v>0.38429319371727749</c:v>
                </c:pt>
                <c:pt idx="19">
                  <c:v>-6.2027231467473527E-2</c:v>
                </c:pt>
                <c:pt idx="20">
                  <c:v>-1.2096774193548387E-2</c:v>
                </c:pt>
                <c:pt idx="21">
                  <c:v>4.9795918367346939E-2</c:v>
                </c:pt>
                <c:pt idx="22">
                  <c:v>7.1539657853810265E-2</c:v>
                </c:pt>
                <c:pt idx="23">
                  <c:v>0.31059506531204645</c:v>
                </c:pt>
                <c:pt idx="24">
                  <c:v>0.10741971207087486</c:v>
                </c:pt>
                <c:pt idx="25">
                  <c:v>7.6499999999999999E-2</c:v>
                </c:pt>
              </c:numCache>
            </c:numRef>
          </c:val>
          <c:smooth val="0"/>
          <c:extLst>
            <c:ext xmlns:c16="http://schemas.microsoft.com/office/drawing/2014/chart" uri="{C3380CC4-5D6E-409C-BE32-E72D297353CC}">
              <c16:uniqueId val="{00000004-22DD-41C3-8BB5-5BF78D2C0273}"/>
            </c:ext>
          </c:extLst>
        </c:ser>
        <c:dLbls>
          <c:showLegendKey val="0"/>
          <c:showVal val="0"/>
          <c:showCatName val="0"/>
          <c:showSerName val="0"/>
          <c:showPercent val="0"/>
          <c:showBubbleSize val="0"/>
        </c:dLbls>
        <c:marker val="1"/>
        <c:smooth val="0"/>
        <c:axId val="1854419631"/>
        <c:axId val="1854430031"/>
      </c:lineChart>
      <c:catAx>
        <c:axId val="14438286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43821135"/>
        <c:crosses val="autoZero"/>
        <c:auto val="1"/>
        <c:lblAlgn val="ctr"/>
        <c:lblOffset val="100"/>
        <c:noMultiLvlLbl val="0"/>
      </c:catAx>
      <c:valAx>
        <c:axId val="144382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a:t>($,000)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43828623"/>
        <c:crosses val="autoZero"/>
        <c:crossBetween val="between"/>
      </c:valAx>
      <c:valAx>
        <c:axId val="185443003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4419631"/>
        <c:crosses val="max"/>
        <c:crossBetween val="between"/>
      </c:valAx>
      <c:catAx>
        <c:axId val="1854419631"/>
        <c:scaling>
          <c:orientation val="minMax"/>
        </c:scaling>
        <c:delete val="1"/>
        <c:axPos val="b"/>
        <c:majorTickMark val="out"/>
        <c:minorTickMark val="none"/>
        <c:tickLblPos val="nextTo"/>
        <c:crossAx val="18544300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All Dwellings in Strathfield and Auburn (2013-2017)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1"/>
            </a:solidFill>
            <a:ln>
              <a:noFill/>
            </a:ln>
            <a:effectLst/>
          </c:spPr>
          <c:invertIfNegative val="0"/>
          <c:cat>
            <c:numRef>
              <c:f>'Question 1'!$S$58:$S$62</c:f>
              <c:numCache>
                <c:formatCode>General</c:formatCode>
                <c:ptCount val="5"/>
                <c:pt idx="0">
                  <c:v>2013</c:v>
                </c:pt>
                <c:pt idx="1">
                  <c:v>2014</c:v>
                </c:pt>
                <c:pt idx="2">
                  <c:v>2015</c:v>
                </c:pt>
                <c:pt idx="3">
                  <c:v>2016</c:v>
                </c:pt>
                <c:pt idx="4">
                  <c:v>2017</c:v>
                </c:pt>
              </c:numCache>
            </c:numRef>
          </c:cat>
          <c:val>
            <c:numRef>
              <c:f>'Question 1'!$X$58:$X$62</c:f>
              <c:numCache>
                <c:formatCode>#,##0</c:formatCode>
                <c:ptCount val="5"/>
                <c:pt idx="0">
                  <c:v>628.84896810506564</c:v>
                </c:pt>
                <c:pt idx="1">
                  <c:v>736.94945848375448</c:v>
                </c:pt>
                <c:pt idx="2">
                  <c:v>745.03916449086148</c:v>
                </c:pt>
                <c:pt idx="3">
                  <c:v>789.9742930591259</c:v>
                </c:pt>
                <c:pt idx="4">
                  <c:v>748.04726368159197</c:v>
                </c:pt>
              </c:numCache>
            </c:numRef>
          </c:val>
          <c:extLst>
            <c:ext xmlns:c16="http://schemas.microsoft.com/office/drawing/2014/chart" uri="{C3380CC4-5D6E-409C-BE32-E72D297353CC}">
              <c16:uniqueId val="{00000000-C35F-4871-9671-2C3B5F4F90B4}"/>
            </c:ext>
          </c:extLst>
        </c:ser>
        <c:ser>
          <c:idx val="2"/>
          <c:order val="2"/>
          <c:tx>
            <c:v>Auburn</c:v>
          </c:tx>
          <c:spPr>
            <a:solidFill>
              <a:schemeClr val="accent4"/>
            </a:solidFill>
            <a:ln>
              <a:noFill/>
            </a:ln>
            <a:effectLst/>
          </c:spPr>
          <c:invertIfNegative val="0"/>
          <c:cat>
            <c:numRef>
              <c:f>'Question 1'!$S$58:$S$62</c:f>
              <c:numCache>
                <c:formatCode>General</c:formatCode>
                <c:ptCount val="5"/>
                <c:pt idx="0">
                  <c:v>2013</c:v>
                </c:pt>
                <c:pt idx="1">
                  <c:v>2014</c:v>
                </c:pt>
                <c:pt idx="2">
                  <c:v>2015</c:v>
                </c:pt>
                <c:pt idx="3">
                  <c:v>2016</c:v>
                </c:pt>
                <c:pt idx="4">
                  <c:v>2017</c:v>
                </c:pt>
              </c:numCache>
            </c:numRef>
          </c:cat>
          <c:val>
            <c:numRef>
              <c:f>'Question 1'!$AF$58:$AF$62</c:f>
              <c:numCache>
                <c:formatCode>#,##0</c:formatCode>
                <c:ptCount val="5"/>
                <c:pt idx="0">
                  <c:v>662.20637898686675</c:v>
                </c:pt>
                <c:pt idx="1">
                  <c:v>691.78158844765346</c:v>
                </c:pt>
                <c:pt idx="2">
                  <c:v>773.69451697127931</c:v>
                </c:pt>
                <c:pt idx="3">
                  <c:v>795.61696658097685</c:v>
                </c:pt>
                <c:pt idx="4">
                  <c:v>737.12686567164167</c:v>
                </c:pt>
              </c:numCache>
            </c:numRef>
          </c:val>
          <c:extLst>
            <c:ext xmlns:c16="http://schemas.microsoft.com/office/drawing/2014/chart" uri="{C3380CC4-5D6E-409C-BE32-E72D297353CC}">
              <c16:uniqueId val="{00000002-C35F-4871-9671-2C3B5F4F90B4}"/>
            </c:ext>
          </c:extLst>
        </c:ser>
        <c:dLbls>
          <c:showLegendKey val="0"/>
          <c:showVal val="0"/>
          <c:showCatName val="0"/>
          <c:showSerName val="0"/>
          <c:showPercent val="0"/>
          <c:showBubbleSize val="0"/>
        </c:dLbls>
        <c:gapWidth val="219"/>
        <c:overlap val="-27"/>
        <c:axId val="1709454175"/>
        <c:axId val="1709444191"/>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'Question 1'!$S$58:$S$62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'Question 1'!$Y$58:$Y$62</c15:sqref>
                        </c15:formulaRef>
                      </c:ext>
                    </c:extLst>
                    <c:numCache>
                      <c:formatCode>0.00%</c:formatCode>
                      <c:ptCount val="5"/>
                      <c:pt idx="0">
                        <c:v>1.7427822768977443E-2</c:v>
                      </c:pt>
                      <c:pt idx="1">
                        <c:v>0.17190215117062549</c:v>
                      </c:pt>
                      <c:pt idx="2">
                        <c:v>1.0977287402790498E-2</c:v>
                      </c:pt>
                      <c:pt idx="3">
                        <c:v>6.031243820446916E-2</c:v>
                      </c:pt>
                      <c:pt idx="4">
                        <c:v>-5.3073916133617637E-2</c:v>
                      </c:pt>
                    </c:numCache>
                  </c:numRef>
                </c:val>
                <c:extLst>
                  <c:ext xmlns:c16="http://schemas.microsoft.com/office/drawing/2014/chart" uri="{C3380CC4-5D6E-409C-BE32-E72D297353CC}">
                    <c16:uniqueId val="{00000001-C35F-4871-9671-2C3B5F4F90B4}"/>
                  </c:ext>
                </c:extLst>
              </c15:ser>
            </c15:filteredBarSeries>
          </c:ext>
        </c:extLst>
      </c:barChart>
      <c:lineChart>
        <c:grouping val="standard"/>
        <c:varyColors val="0"/>
        <c:ser>
          <c:idx val="4"/>
          <c:order val="3"/>
          <c:tx>
            <c:v>Strathfield</c:v>
          </c:tx>
          <c:spPr>
            <a:ln w="28575" cap="rnd">
              <a:solidFill>
                <a:schemeClr val="accent5"/>
              </a:solidFill>
              <a:round/>
            </a:ln>
            <a:effectLst/>
          </c:spPr>
          <c:marker>
            <c:symbol val="none"/>
          </c:marker>
          <c:val>
            <c:numRef>
              <c:f>'Question 1'!$Y$58:$Y$62</c:f>
              <c:numCache>
                <c:formatCode>0.00%</c:formatCode>
                <c:ptCount val="5"/>
                <c:pt idx="0">
                  <c:v>1.7427822768977443E-2</c:v>
                </c:pt>
                <c:pt idx="1">
                  <c:v>0.17190215117062549</c:v>
                </c:pt>
                <c:pt idx="2">
                  <c:v>1.0977287402790498E-2</c:v>
                </c:pt>
                <c:pt idx="3">
                  <c:v>6.031243820446916E-2</c:v>
                </c:pt>
                <c:pt idx="4">
                  <c:v>-5.3073916133617637E-2</c:v>
                </c:pt>
              </c:numCache>
            </c:numRef>
          </c:val>
          <c:smooth val="0"/>
          <c:extLst>
            <c:ext xmlns:c16="http://schemas.microsoft.com/office/drawing/2014/chart" uri="{C3380CC4-5D6E-409C-BE32-E72D297353CC}">
              <c16:uniqueId val="{00000006-C35F-4871-9671-2C3B5F4F90B4}"/>
            </c:ext>
          </c:extLst>
        </c:ser>
        <c:ser>
          <c:idx val="3"/>
          <c:order val="4"/>
          <c:tx>
            <c:v>Auburn</c:v>
          </c:tx>
          <c:spPr>
            <a:ln w="28575" cap="rnd">
              <a:solidFill>
                <a:schemeClr val="accent4">
                  <a:lumMod val="60000"/>
                  <a:lumOff val="40000"/>
                </a:schemeClr>
              </a:solidFill>
              <a:round/>
            </a:ln>
            <a:effectLst/>
          </c:spPr>
          <c:marker>
            <c:symbol val="none"/>
          </c:marker>
          <c:cat>
            <c:numRef>
              <c:f>'Question 1'!$S$58:$S$62</c:f>
              <c:numCache>
                <c:formatCode>General</c:formatCode>
                <c:ptCount val="5"/>
                <c:pt idx="0">
                  <c:v>2013</c:v>
                </c:pt>
                <c:pt idx="1">
                  <c:v>2014</c:v>
                </c:pt>
                <c:pt idx="2">
                  <c:v>2015</c:v>
                </c:pt>
                <c:pt idx="3">
                  <c:v>2016</c:v>
                </c:pt>
                <c:pt idx="4">
                  <c:v>2017</c:v>
                </c:pt>
              </c:numCache>
            </c:numRef>
          </c:cat>
          <c:val>
            <c:numRef>
              <c:f>'Question 1'!$AG$58:$AG$62</c:f>
              <c:numCache>
                <c:formatCode>0.00%</c:formatCode>
                <c:ptCount val="5"/>
                <c:pt idx="0">
                  <c:v>1.5684803001876167E-2</c:v>
                </c:pt>
                <c:pt idx="1">
                  <c:v>4.4661619699337358E-2</c:v>
                </c:pt>
                <c:pt idx="2">
                  <c:v>0.1184086565637532</c:v>
                </c:pt>
                <c:pt idx="3">
                  <c:v>2.8334761496715287E-2</c:v>
                </c:pt>
                <c:pt idx="4">
                  <c:v>-7.3515401714830245E-2</c:v>
                </c:pt>
              </c:numCache>
            </c:numRef>
          </c:val>
          <c:smooth val="0"/>
          <c:extLst>
            <c:ext xmlns:c16="http://schemas.microsoft.com/office/drawing/2014/chart" uri="{C3380CC4-5D6E-409C-BE32-E72D297353CC}">
              <c16:uniqueId val="{00000003-C35F-4871-9671-2C3B5F4F90B4}"/>
            </c:ext>
          </c:extLst>
        </c:ser>
        <c:dLbls>
          <c:showLegendKey val="0"/>
          <c:showVal val="0"/>
          <c:showCatName val="0"/>
          <c:showSerName val="0"/>
          <c:showPercent val="0"/>
          <c:showBubbleSize val="0"/>
        </c:dLbls>
        <c:marker val="1"/>
        <c:smooth val="0"/>
        <c:axId val="1709433375"/>
        <c:axId val="1709438367"/>
      </c:lineChart>
      <c:catAx>
        <c:axId val="170945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444191"/>
        <c:crosses val="autoZero"/>
        <c:auto val="1"/>
        <c:lblAlgn val="ctr"/>
        <c:lblOffset val="100"/>
        <c:noMultiLvlLbl val="0"/>
      </c:catAx>
      <c:valAx>
        <c:axId val="170944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454175"/>
        <c:crosses val="autoZero"/>
        <c:crossBetween val="between"/>
      </c:valAx>
      <c:valAx>
        <c:axId val="170943836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433375"/>
        <c:crosses val="max"/>
        <c:crossBetween val="between"/>
      </c:valAx>
      <c:catAx>
        <c:axId val="1709433375"/>
        <c:scaling>
          <c:orientation val="minMax"/>
        </c:scaling>
        <c:delete val="1"/>
        <c:axPos val="b"/>
        <c:numFmt formatCode="General" sourceLinked="1"/>
        <c:majorTickMark val="none"/>
        <c:minorTickMark val="none"/>
        <c:tickLblPos val="nextTo"/>
        <c:crossAx val="1709438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All Dwellings in Strathfield and Auburn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Strathfield</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1'!$X$5:$X$31</c:f>
              <c:numCache>
                <c:formatCode>#,##0</c:formatCode>
                <c:ptCount val="27"/>
                <c:pt idx="0">
                  <c:v>225</c:v>
                </c:pt>
                <c:pt idx="1">
                  <c:v>170</c:v>
                </c:pt>
                <c:pt idx="2">
                  <c:v>243</c:v>
                </c:pt>
                <c:pt idx="3">
                  <c:v>277</c:v>
                </c:pt>
                <c:pt idx="4">
                  <c:v>265</c:v>
                </c:pt>
                <c:pt idx="5">
                  <c:v>285</c:v>
                </c:pt>
                <c:pt idx="6">
                  <c:v>329</c:v>
                </c:pt>
                <c:pt idx="7">
                  <c:v>326</c:v>
                </c:pt>
                <c:pt idx="8">
                  <c:v>314</c:v>
                </c:pt>
                <c:pt idx="9">
                  <c:v>345</c:v>
                </c:pt>
                <c:pt idx="10">
                  <c:v>375</c:v>
                </c:pt>
                <c:pt idx="11">
                  <c:v>440</c:v>
                </c:pt>
                <c:pt idx="12">
                  <c:v>446</c:v>
                </c:pt>
                <c:pt idx="13">
                  <c:v>384</c:v>
                </c:pt>
                <c:pt idx="14">
                  <c:v>381</c:v>
                </c:pt>
                <c:pt idx="15">
                  <c:v>361</c:v>
                </c:pt>
                <c:pt idx="16">
                  <c:v>444</c:v>
                </c:pt>
                <c:pt idx="17">
                  <c:v>400</c:v>
                </c:pt>
                <c:pt idx="18">
                  <c:v>403</c:v>
                </c:pt>
                <c:pt idx="19">
                  <c:v>465</c:v>
                </c:pt>
                <c:pt idx="20">
                  <c:v>474</c:v>
                </c:pt>
                <c:pt idx="21">
                  <c:v>474</c:v>
                </c:pt>
                <c:pt idx="22">
                  <c:v>509</c:v>
                </c:pt>
                <c:pt idx="23">
                  <c:v>620</c:v>
                </c:pt>
                <c:pt idx="24">
                  <c:v>650</c:v>
                </c:pt>
                <c:pt idx="25">
                  <c:v>700</c:v>
                </c:pt>
                <c:pt idx="26">
                  <c:v>685</c:v>
                </c:pt>
              </c:numCache>
            </c:numRef>
          </c:yVal>
          <c:smooth val="0"/>
          <c:extLst>
            <c:ext xmlns:c16="http://schemas.microsoft.com/office/drawing/2014/chart" uri="{C3380CC4-5D6E-409C-BE32-E72D297353CC}">
              <c16:uniqueId val="{00000000-BE7B-456C-A7B0-7F84ADC9A3D9}"/>
            </c:ext>
          </c:extLst>
        </c:ser>
        <c:ser>
          <c:idx val="1"/>
          <c:order val="1"/>
          <c:tx>
            <c:v>Auburn</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1'!$AF$5:$AF$31</c:f>
              <c:numCache>
                <c:formatCode>#,##0</c:formatCode>
                <c:ptCount val="27"/>
                <c:pt idx="0">
                  <c:v>130</c:v>
                </c:pt>
                <c:pt idx="1">
                  <c:v>127</c:v>
                </c:pt>
                <c:pt idx="2">
                  <c:v>133</c:v>
                </c:pt>
                <c:pt idx="3">
                  <c:v>144</c:v>
                </c:pt>
                <c:pt idx="4">
                  <c:v>149</c:v>
                </c:pt>
                <c:pt idx="5">
                  <c:v>162</c:v>
                </c:pt>
                <c:pt idx="6">
                  <c:v>175</c:v>
                </c:pt>
                <c:pt idx="7">
                  <c:v>210</c:v>
                </c:pt>
                <c:pt idx="8">
                  <c:v>245</c:v>
                </c:pt>
                <c:pt idx="9">
                  <c:v>265</c:v>
                </c:pt>
                <c:pt idx="10">
                  <c:v>288</c:v>
                </c:pt>
                <c:pt idx="11">
                  <c:v>340</c:v>
                </c:pt>
                <c:pt idx="12">
                  <c:v>370</c:v>
                </c:pt>
                <c:pt idx="13">
                  <c:v>399</c:v>
                </c:pt>
                <c:pt idx="14">
                  <c:v>412</c:v>
                </c:pt>
                <c:pt idx="15">
                  <c:v>395</c:v>
                </c:pt>
                <c:pt idx="16">
                  <c:v>375</c:v>
                </c:pt>
                <c:pt idx="17">
                  <c:v>388</c:v>
                </c:pt>
                <c:pt idx="18">
                  <c:v>405</c:v>
                </c:pt>
                <c:pt idx="19">
                  <c:v>491</c:v>
                </c:pt>
                <c:pt idx="20">
                  <c:v>475</c:v>
                </c:pt>
                <c:pt idx="21">
                  <c:v>500</c:v>
                </c:pt>
                <c:pt idx="22">
                  <c:v>536</c:v>
                </c:pt>
                <c:pt idx="23">
                  <c:v>582</c:v>
                </c:pt>
                <c:pt idx="24">
                  <c:v>675</c:v>
                </c:pt>
                <c:pt idx="25">
                  <c:v>705</c:v>
                </c:pt>
                <c:pt idx="26">
                  <c:v>675</c:v>
                </c:pt>
              </c:numCache>
            </c:numRef>
          </c:yVal>
          <c:smooth val="0"/>
          <c:extLst>
            <c:ext xmlns:c16="http://schemas.microsoft.com/office/drawing/2014/chart" uri="{C3380CC4-5D6E-409C-BE32-E72D297353CC}">
              <c16:uniqueId val="{00000001-BE7B-456C-A7B0-7F84ADC9A3D9}"/>
            </c:ext>
          </c:extLst>
        </c:ser>
        <c:dLbls>
          <c:showLegendKey val="0"/>
          <c:showVal val="0"/>
          <c:showCatName val="0"/>
          <c:showSerName val="0"/>
          <c:showPercent val="0"/>
          <c:showBubbleSize val="0"/>
        </c:dLbls>
        <c:axId val="1564632815"/>
        <c:axId val="1564633647"/>
      </c:scatterChart>
      <c:valAx>
        <c:axId val="1564632815"/>
        <c:scaling>
          <c:orientation val="minMax"/>
          <c:min val="199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64633647"/>
        <c:crosses val="autoZero"/>
        <c:crossBetween val="midCat"/>
      </c:valAx>
      <c:valAx>
        <c:axId val="156463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a:t>($,000)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64632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All Dwellings in Strathfield and Auburn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Strathfield</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1'!$X$36:$X$62</c:f>
              <c:numCache>
                <c:formatCode>#,##0</c:formatCode>
                <c:ptCount val="27"/>
                <c:pt idx="0">
                  <c:v>518.05069930069919</c:v>
                </c:pt>
                <c:pt idx="1">
                  <c:v>414.61111111111109</c:v>
                </c:pt>
                <c:pt idx="2">
                  <c:v>595.96089385474852</c:v>
                </c:pt>
                <c:pt idx="3">
                  <c:v>681.88598130841115</c:v>
                </c:pt>
                <c:pt idx="4">
                  <c:v>586.56302521008399</c:v>
                </c:pt>
                <c:pt idx="5">
                  <c:v>611.31107491856676</c:v>
                </c:pt>
                <c:pt idx="6">
                  <c:v>762.83978873239437</c:v>
                </c:pt>
                <c:pt idx="7">
                  <c:v>758.55477031802104</c:v>
                </c:pt>
                <c:pt idx="8">
                  <c:v>710.54639175257716</c:v>
                </c:pt>
                <c:pt idx="9">
                  <c:v>742.42647058823525</c:v>
                </c:pt>
                <c:pt idx="10">
                  <c:v>755.16055045871542</c:v>
                </c:pt>
                <c:pt idx="11">
                  <c:v>862.32142857142844</c:v>
                </c:pt>
                <c:pt idx="12">
                  <c:v>852.51378809869357</c:v>
                </c:pt>
                <c:pt idx="13">
                  <c:v>711.29113924050637</c:v>
                </c:pt>
                <c:pt idx="14">
                  <c:v>680.83717774762545</c:v>
                </c:pt>
                <c:pt idx="15">
                  <c:v>628.8849206349206</c:v>
                </c:pt>
                <c:pt idx="16">
                  <c:v>750.63928112965334</c:v>
                </c:pt>
                <c:pt idx="17">
                  <c:v>639.32038834951447</c:v>
                </c:pt>
                <c:pt idx="18">
                  <c:v>610.76064441887218</c:v>
                </c:pt>
                <c:pt idx="19">
                  <c:v>664.9348534201954</c:v>
                </c:pt>
                <c:pt idx="20">
                  <c:v>644.89462809917359</c:v>
                </c:pt>
                <c:pt idx="21">
                  <c:v>618.07722772277225</c:v>
                </c:pt>
                <c:pt idx="22">
                  <c:v>628.84896810506564</c:v>
                </c:pt>
                <c:pt idx="23">
                  <c:v>736.94945848375448</c:v>
                </c:pt>
                <c:pt idx="24">
                  <c:v>745.03916449086148</c:v>
                </c:pt>
                <c:pt idx="25">
                  <c:v>789.9742930591259</c:v>
                </c:pt>
                <c:pt idx="26">
                  <c:v>748.04726368159197</c:v>
                </c:pt>
              </c:numCache>
            </c:numRef>
          </c:yVal>
          <c:smooth val="0"/>
          <c:extLst>
            <c:ext xmlns:c16="http://schemas.microsoft.com/office/drawing/2014/chart" uri="{C3380CC4-5D6E-409C-BE32-E72D297353CC}">
              <c16:uniqueId val="{00000000-45E1-4A5C-B699-7F8DF9B92A0D}"/>
            </c:ext>
          </c:extLst>
        </c:ser>
        <c:ser>
          <c:idx val="1"/>
          <c:order val="1"/>
          <c:tx>
            <c:v>Auburn</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1'!$AF$36:$AF$62</c:f>
              <c:numCache>
                <c:formatCode>#,##0</c:formatCode>
                <c:ptCount val="27"/>
                <c:pt idx="0">
                  <c:v>299.31818181818176</c:v>
                </c:pt>
                <c:pt idx="1">
                  <c:v>309.73888888888888</c:v>
                </c:pt>
                <c:pt idx="2">
                  <c:v>326.18435754189937</c:v>
                </c:pt>
                <c:pt idx="3">
                  <c:v>354.48224299065419</c:v>
                </c:pt>
                <c:pt idx="4">
                  <c:v>329.80336134453779</c:v>
                </c:pt>
                <c:pt idx="5">
                  <c:v>347.48208469055373</c:v>
                </c:pt>
                <c:pt idx="6">
                  <c:v>405.76584507042253</c:v>
                </c:pt>
                <c:pt idx="7">
                  <c:v>488.6395759717314</c:v>
                </c:pt>
                <c:pt idx="8">
                  <c:v>554.40721649484522</c:v>
                </c:pt>
                <c:pt idx="9">
                  <c:v>570.26960784313724</c:v>
                </c:pt>
                <c:pt idx="10">
                  <c:v>579.96330275229343</c:v>
                </c:pt>
                <c:pt idx="11">
                  <c:v>666.33928571428567</c:v>
                </c:pt>
                <c:pt idx="12">
                  <c:v>707.24238026124806</c:v>
                </c:pt>
                <c:pt idx="13">
                  <c:v>739.07594936708858</c:v>
                </c:pt>
                <c:pt idx="14">
                  <c:v>736.23337856173669</c:v>
                </c:pt>
                <c:pt idx="15">
                  <c:v>688.1150793650794</c:v>
                </c:pt>
                <c:pt idx="16">
                  <c:v>633.98587933247745</c:v>
                </c:pt>
                <c:pt idx="17">
                  <c:v>620.14077669902895</c:v>
                </c:pt>
                <c:pt idx="18">
                  <c:v>613.79171461449937</c:v>
                </c:pt>
                <c:pt idx="19">
                  <c:v>702.11400651465794</c:v>
                </c:pt>
                <c:pt idx="20">
                  <c:v>646.25516528925618</c:v>
                </c:pt>
                <c:pt idx="21">
                  <c:v>651.98019801980195</c:v>
                </c:pt>
                <c:pt idx="22">
                  <c:v>662.20637898686675</c:v>
                </c:pt>
                <c:pt idx="23">
                  <c:v>691.78158844765346</c:v>
                </c:pt>
                <c:pt idx="24">
                  <c:v>773.69451697127931</c:v>
                </c:pt>
                <c:pt idx="25">
                  <c:v>795.61696658097685</c:v>
                </c:pt>
                <c:pt idx="26">
                  <c:v>737.12686567164167</c:v>
                </c:pt>
              </c:numCache>
            </c:numRef>
          </c:yVal>
          <c:smooth val="0"/>
          <c:extLst>
            <c:ext xmlns:c16="http://schemas.microsoft.com/office/drawing/2014/chart" uri="{C3380CC4-5D6E-409C-BE32-E72D297353CC}">
              <c16:uniqueId val="{00000001-45E1-4A5C-B699-7F8DF9B92A0D}"/>
            </c:ext>
          </c:extLst>
        </c:ser>
        <c:dLbls>
          <c:showLegendKey val="0"/>
          <c:showVal val="0"/>
          <c:showCatName val="0"/>
          <c:showSerName val="0"/>
          <c:showPercent val="0"/>
          <c:showBubbleSize val="0"/>
        </c:dLbls>
        <c:axId val="1473829327"/>
        <c:axId val="1473830991"/>
      </c:scatterChart>
      <c:valAx>
        <c:axId val="1473829327"/>
        <c:scaling>
          <c:orientation val="minMax"/>
          <c:min val="199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73830991"/>
        <c:crosses val="autoZero"/>
        <c:crossBetween val="midCat"/>
      </c:valAx>
      <c:valAx>
        <c:axId val="147383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73829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Strathfield and Auburn Strata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lineChart>
        <c:grouping val="standard"/>
        <c:varyColors val="0"/>
        <c:ser>
          <c:idx val="0"/>
          <c:order val="0"/>
          <c:tx>
            <c:v>Strathfield</c:v>
          </c:tx>
          <c:spPr>
            <a:ln w="28575" cap="rnd">
              <a:solidFill>
                <a:schemeClr val="accent1"/>
              </a:solidFill>
              <a:round/>
            </a:ln>
            <a:effectLst/>
          </c:spPr>
          <c:marker>
            <c:symbol val="none"/>
          </c:marker>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1'!$T$5:$T$31</c:f>
              <c:numCache>
                <c:formatCode>#,##0</c:formatCode>
                <c:ptCount val="27"/>
                <c:pt idx="0">
                  <c:v>169</c:v>
                </c:pt>
                <c:pt idx="1">
                  <c:v>175</c:v>
                </c:pt>
                <c:pt idx="2">
                  <c:v>181</c:v>
                </c:pt>
                <c:pt idx="3">
                  <c:v>212</c:v>
                </c:pt>
                <c:pt idx="4">
                  <c:v>135</c:v>
                </c:pt>
                <c:pt idx="5">
                  <c:v>207</c:v>
                </c:pt>
                <c:pt idx="6">
                  <c:v>178</c:v>
                </c:pt>
                <c:pt idx="7">
                  <c:v>245</c:v>
                </c:pt>
                <c:pt idx="8">
                  <c:v>245</c:v>
                </c:pt>
                <c:pt idx="9">
                  <c:v>250</c:v>
                </c:pt>
                <c:pt idx="10">
                  <c:v>299</c:v>
                </c:pt>
                <c:pt idx="11">
                  <c:v>373</c:v>
                </c:pt>
                <c:pt idx="12">
                  <c:v>390</c:v>
                </c:pt>
                <c:pt idx="13">
                  <c:v>370</c:v>
                </c:pt>
                <c:pt idx="14">
                  <c:v>338</c:v>
                </c:pt>
                <c:pt idx="15">
                  <c:v>340</c:v>
                </c:pt>
                <c:pt idx="16">
                  <c:v>388</c:v>
                </c:pt>
                <c:pt idx="17">
                  <c:v>354</c:v>
                </c:pt>
                <c:pt idx="18">
                  <c:v>375</c:v>
                </c:pt>
                <c:pt idx="19">
                  <c:v>437</c:v>
                </c:pt>
                <c:pt idx="20">
                  <c:v>439</c:v>
                </c:pt>
                <c:pt idx="21">
                  <c:v>455</c:v>
                </c:pt>
                <c:pt idx="22">
                  <c:v>485</c:v>
                </c:pt>
                <c:pt idx="23">
                  <c:v>585</c:v>
                </c:pt>
                <c:pt idx="24">
                  <c:v>620</c:v>
                </c:pt>
                <c:pt idx="25">
                  <c:v>640</c:v>
                </c:pt>
                <c:pt idx="26">
                  <c:v>650</c:v>
                </c:pt>
              </c:numCache>
            </c:numRef>
          </c:val>
          <c:smooth val="0"/>
          <c:extLst>
            <c:ext xmlns:c16="http://schemas.microsoft.com/office/drawing/2014/chart" uri="{C3380CC4-5D6E-409C-BE32-E72D297353CC}">
              <c16:uniqueId val="{00000000-BD06-479C-81DD-863C278CA526}"/>
            </c:ext>
          </c:extLst>
        </c:ser>
        <c:ser>
          <c:idx val="1"/>
          <c:order val="1"/>
          <c:tx>
            <c:v>Auburn</c:v>
          </c:tx>
          <c:spPr>
            <a:ln w="28575" cap="rnd">
              <a:solidFill>
                <a:schemeClr val="accent2"/>
              </a:solidFill>
              <a:round/>
            </a:ln>
            <a:effectLst/>
          </c:spPr>
          <c:marker>
            <c:symbol val="none"/>
          </c:marker>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1'!$AB$5:$AB$31</c:f>
              <c:numCache>
                <c:formatCode>#,##0</c:formatCode>
                <c:ptCount val="27"/>
                <c:pt idx="0">
                  <c:v>88</c:v>
                </c:pt>
                <c:pt idx="1">
                  <c:v>94</c:v>
                </c:pt>
                <c:pt idx="2">
                  <c:v>100</c:v>
                </c:pt>
                <c:pt idx="3">
                  <c:v>114</c:v>
                </c:pt>
                <c:pt idx="4">
                  <c:v>110</c:v>
                </c:pt>
                <c:pt idx="5">
                  <c:v>144</c:v>
                </c:pt>
                <c:pt idx="6">
                  <c:v>138</c:v>
                </c:pt>
                <c:pt idx="7">
                  <c:v>175</c:v>
                </c:pt>
                <c:pt idx="8">
                  <c:v>180</c:v>
                </c:pt>
                <c:pt idx="9">
                  <c:v>196</c:v>
                </c:pt>
                <c:pt idx="10">
                  <c:v>239</c:v>
                </c:pt>
                <c:pt idx="11">
                  <c:v>320</c:v>
                </c:pt>
                <c:pt idx="12">
                  <c:v>340</c:v>
                </c:pt>
                <c:pt idx="13">
                  <c:v>379</c:v>
                </c:pt>
                <c:pt idx="14">
                  <c:v>370</c:v>
                </c:pt>
                <c:pt idx="15">
                  <c:v>369</c:v>
                </c:pt>
                <c:pt idx="16">
                  <c:v>325</c:v>
                </c:pt>
                <c:pt idx="17">
                  <c:v>339</c:v>
                </c:pt>
                <c:pt idx="18">
                  <c:v>375</c:v>
                </c:pt>
                <c:pt idx="19">
                  <c:v>460</c:v>
                </c:pt>
                <c:pt idx="20">
                  <c:v>440</c:v>
                </c:pt>
                <c:pt idx="21">
                  <c:v>480</c:v>
                </c:pt>
                <c:pt idx="22">
                  <c:v>515</c:v>
                </c:pt>
                <c:pt idx="23">
                  <c:v>550</c:v>
                </c:pt>
                <c:pt idx="24">
                  <c:v>645</c:v>
                </c:pt>
                <c:pt idx="25">
                  <c:v>662</c:v>
                </c:pt>
                <c:pt idx="26">
                  <c:v>635</c:v>
                </c:pt>
              </c:numCache>
            </c:numRef>
          </c:val>
          <c:smooth val="0"/>
          <c:extLst>
            <c:ext xmlns:c16="http://schemas.microsoft.com/office/drawing/2014/chart" uri="{C3380CC4-5D6E-409C-BE32-E72D297353CC}">
              <c16:uniqueId val="{00000001-BD06-479C-81DD-863C278CA526}"/>
            </c:ext>
          </c:extLst>
        </c:ser>
        <c:dLbls>
          <c:showLegendKey val="0"/>
          <c:showVal val="0"/>
          <c:showCatName val="0"/>
          <c:showSerName val="0"/>
          <c:showPercent val="0"/>
          <c:showBubbleSize val="0"/>
        </c:dLbls>
        <c:smooth val="0"/>
        <c:axId val="1709529471"/>
        <c:axId val="1709523231"/>
      </c:lineChart>
      <c:catAx>
        <c:axId val="17095294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523231"/>
        <c:crosses val="autoZero"/>
        <c:auto val="1"/>
        <c:lblAlgn val="ctr"/>
        <c:lblOffset val="100"/>
        <c:noMultiLvlLbl val="0"/>
      </c:catAx>
      <c:valAx>
        <c:axId val="170952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529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Strathfield and Auburn Strata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lineChart>
        <c:grouping val="standard"/>
        <c:varyColors val="0"/>
        <c:ser>
          <c:idx val="0"/>
          <c:order val="0"/>
          <c:tx>
            <c:v>Strathfield</c:v>
          </c:tx>
          <c:spPr>
            <a:ln w="28575" cap="rnd">
              <a:solidFill>
                <a:schemeClr val="accent1"/>
              </a:solidFill>
              <a:round/>
            </a:ln>
            <a:effectLst/>
          </c:spPr>
          <c:marker>
            <c:symbol val="none"/>
          </c:marker>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1'!$T$36:$T$62</c:f>
              <c:numCache>
                <c:formatCode>#,##0</c:formatCode>
                <c:ptCount val="27"/>
                <c:pt idx="0">
                  <c:v>389.11363636363632</c:v>
                </c:pt>
                <c:pt idx="1">
                  <c:v>426.80555555555554</c:v>
                </c:pt>
                <c:pt idx="2">
                  <c:v>443.90502793296082</c:v>
                </c:pt>
                <c:pt idx="3">
                  <c:v>521.87663551401863</c:v>
                </c:pt>
                <c:pt idx="4">
                  <c:v>298.81512605042013</c:v>
                </c:pt>
                <c:pt idx="5">
                  <c:v>444.00488599348529</c:v>
                </c:pt>
                <c:pt idx="6">
                  <c:v>412.72183098591552</c:v>
                </c:pt>
                <c:pt idx="7">
                  <c:v>570.07950530035328</c:v>
                </c:pt>
                <c:pt idx="8">
                  <c:v>554.40721649484522</c:v>
                </c:pt>
                <c:pt idx="9">
                  <c:v>537.99019607843138</c:v>
                </c:pt>
                <c:pt idx="10">
                  <c:v>602.11467889908249</c:v>
                </c:pt>
                <c:pt idx="11">
                  <c:v>731.01339285714278</c:v>
                </c:pt>
                <c:pt idx="12">
                  <c:v>745.47169811320737</c:v>
                </c:pt>
                <c:pt idx="13">
                  <c:v>685.35864978902953</c:v>
                </c:pt>
                <c:pt idx="14">
                  <c:v>603.99728629579363</c:v>
                </c:pt>
                <c:pt idx="15">
                  <c:v>592.30158730158735</c:v>
                </c:pt>
                <c:pt idx="16">
                  <c:v>655.96405648267</c:v>
                </c:pt>
                <c:pt idx="17">
                  <c:v>565.79854368932024</c:v>
                </c:pt>
                <c:pt idx="18">
                  <c:v>568.32566168009203</c:v>
                </c:pt>
                <c:pt idx="19">
                  <c:v>624.89576547231275</c:v>
                </c:pt>
                <c:pt idx="20">
                  <c:v>597.27582644628103</c:v>
                </c:pt>
                <c:pt idx="21">
                  <c:v>593.30198019801969</c:v>
                </c:pt>
                <c:pt idx="22">
                  <c:v>599.19793621013127</c:v>
                </c:pt>
                <c:pt idx="23">
                  <c:v>695.34747292418774</c:v>
                </c:pt>
                <c:pt idx="24">
                  <c:v>710.65274151436017</c:v>
                </c:pt>
                <c:pt idx="25">
                  <c:v>722.26221079691516</c:v>
                </c:pt>
                <c:pt idx="26">
                  <c:v>709.82587064676613</c:v>
                </c:pt>
              </c:numCache>
            </c:numRef>
          </c:val>
          <c:smooth val="0"/>
          <c:extLst>
            <c:ext xmlns:c16="http://schemas.microsoft.com/office/drawing/2014/chart" uri="{C3380CC4-5D6E-409C-BE32-E72D297353CC}">
              <c16:uniqueId val="{00000000-2CF1-480F-9DAD-39B807032E31}"/>
            </c:ext>
          </c:extLst>
        </c:ser>
        <c:ser>
          <c:idx val="1"/>
          <c:order val="1"/>
          <c:tx>
            <c:v>Auburn</c:v>
          </c:tx>
          <c:spPr>
            <a:ln w="28575" cap="rnd">
              <a:solidFill>
                <a:schemeClr val="accent2"/>
              </a:solidFill>
              <a:round/>
            </a:ln>
            <a:effectLst/>
          </c:spPr>
          <c:marker>
            <c:symbol val="none"/>
          </c:marker>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1'!$AB$36:$AB$62</c:f>
              <c:numCache>
                <c:formatCode>#,##0</c:formatCode>
                <c:ptCount val="27"/>
                <c:pt idx="0">
                  <c:v>202.61538461538458</c:v>
                </c:pt>
                <c:pt idx="1">
                  <c:v>229.25555555555553</c:v>
                </c:pt>
                <c:pt idx="2">
                  <c:v>245.25139664804465</c:v>
                </c:pt>
                <c:pt idx="3">
                  <c:v>280.63177570093455</c:v>
                </c:pt>
                <c:pt idx="4">
                  <c:v>243.47899159663862</c:v>
                </c:pt>
                <c:pt idx="5">
                  <c:v>308.87296416938108</c:v>
                </c:pt>
                <c:pt idx="6">
                  <c:v>319.97535211267609</c:v>
                </c:pt>
                <c:pt idx="7">
                  <c:v>407.19964664310947</c:v>
                </c:pt>
                <c:pt idx="8">
                  <c:v>407.31958762886592</c:v>
                </c:pt>
                <c:pt idx="9">
                  <c:v>421.78431372549016</c:v>
                </c:pt>
                <c:pt idx="10">
                  <c:v>481.28899082568796</c:v>
                </c:pt>
                <c:pt idx="11">
                  <c:v>627.14285714285711</c:v>
                </c:pt>
                <c:pt idx="12">
                  <c:v>649.89840348330904</c:v>
                </c:pt>
                <c:pt idx="13">
                  <c:v>702.02953586497893</c:v>
                </c:pt>
                <c:pt idx="14">
                  <c:v>661.18046132971494</c:v>
                </c:pt>
                <c:pt idx="15">
                  <c:v>642.82142857142856</c:v>
                </c:pt>
                <c:pt idx="16">
                  <c:v>549.45442875481376</c:v>
                </c:pt>
                <c:pt idx="17">
                  <c:v>541.82402912621353</c:v>
                </c:pt>
                <c:pt idx="18">
                  <c:v>568.32566168009203</c:v>
                </c:pt>
                <c:pt idx="19">
                  <c:v>657.78501628664492</c:v>
                </c:pt>
                <c:pt idx="20">
                  <c:v>598.63636363636363</c:v>
                </c:pt>
                <c:pt idx="21">
                  <c:v>625.90099009900985</c:v>
                </c:pt>
                <c:pt idx="22">
                  <c:v>636.26172607879914</c:v>
                </c:pt>
                <c:pt idx="23">
                  <c:v>653.745487364621</c:v>
                </c:pt>
                <c:pt idx="24">
                  <c:v>739.30809399477801</c:v>
                </c:pt>
                <c:pt idx="25">
                  <c:v>747.08997429305907</c:v>
                </c:pt>
                <c:pt idx="26">
                  <c:v>693.44527363184068</c:v>
                </c:pt>
              </c:numCache>
            </c:numRef>
          </c:val>
          <c:smooth val="0"/>
          <c:extLst>
            <c:ext xmlns:c16="http://schemas.microsoft.com/office/drawing/2014/chart" uri="{C3380CC4-5D6E-409C-BE32-E72D297353CC}">
              <c16:uniqueId val="{00000001-2CF1-480F-9DAD-39B807032E31}"/>
            </c:ext>
          </c:extLst>
        </c:ser>
        <c:dLbls>
          <c:showLegendKey val="0"/>
          <c:showVal val="0"/>
          <c:showCatName val="0"/>
          <c:showSerName val="0"/>
          <c:showPercent val="0"/>
          <c:showBubbleSize val="0"/>
        </c:dLbls>
        <c:smooth val="0"/>
        <c:axId val="1666110383"/>
        <c:axId val="1666113711"/>
      </c:lineChart>
      <c:catAx>
        <c:axId val="16661103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666113711"/>
        <c:crosses val="autoZero"/>
        <c:auto val="1"/>
        <c:lblAlgn val="ctr"/>
        <c:lblOffset val="100"/>
        <c:noMultiLvlLbl val="0"/>
      </c:catAx>
      <c:valAx>
        <c:axId val="166611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66611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Average of Nominal Median Sales Trend in Q2 of All Dwellings for Strathfield and Auburn (1993-2017)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1"/>
            </a:solidFill>
            <a:ln>
              <a:noFill/>
            </a:ln>
            <a:effectLst/>
          </c:spPr>
          <c:invertIfNegative val="0"/>
          <c:cat>
            <c:strRef>
              <c:f>'Question 2'!$S$5:$S$9</c:f>
              <c:strCache>
                <c:ptCount val="5"/>
                <c:pt idx="0">
                  <c:v>1993-1997</c:v>
                </c:pt>
                <c:pt idx="1">
                  <c:v>1998-2002</c:v>
                </c:pt>
                <c:pt idx="2">
                  <c:v>2003-2007</c:v>
                </c:pt>
                <c:pt idx="3">
                  <c:v>2008-2012</c:v>
                </c:pt>
                <c:pt idx="4">
                  <c:v>2013-2017</c:v>
                </c:pt>
              </c:strCache>
            </c:strRef>
          </c:cat>
          <c:val>
            <c:numRef>
              <c:f>'Question 2'!$X$5:$X$9</c:f>
              <c:numCache>
                <c:formatCode>#,##0</c:formatCode>
                <c:ptCount val="5"/>
                <c:pt idx="0">
                  <c:v>279.8</c:v>
                </c:pt>
                <c:pt idx="1">
                  <c:v>360</c:v>
                </c:pt>
                <c:pt idx="2">
                  <c:v>403.2</c:v>
                </c:pt>
                <c:pt idx="3">
                  <c:v>443.2</c:v>
                </c:pt>
                <c:pt idx="4">
                  <c:v>632.79999999999995</c:v>
                </c:pt>
              </c:numCache>
            </c:numRef>
          </c:val>
          <c:extLst>
            <c:ext xmlns:c16="http://schemas.microsoft.com/office/drawing/2014/chart" uri="{C3380CC4-5D6E-409C-BE32-E72D297353CC}">
              <c16:uniqueId val="{00000000-7742-409F-9651-43ACB2157BA3}"/>
            </c:ext>
          </c:extLst>
        </c:ser>
        <c:ser>
          <c:idx val="1"/>
          <c:order val="1"/>
          <c:tx>
            <c:v>Auburn</c:v>
          </c:tx>
          <c:spPr>
            <a:solidFill>
              <a:schemeClr val="accent2"/>
            </a:solidFill>
            <a:ln>
              <a:noFill/>
            </a:ln>
            <a:effectLst/>
          </c:spPr>
          <c:invertIfNegative val="0"/>
          <c:cat>
            <c:strRef>
              <c:f>'Question 2'!$S$5:$S$9</c:f>
              <c:strCache>
                <c:ptCount val="5"/>
                <c:pt idx="0">
                  <c:v>1993-1997</c:v>
                </c:pt>
                <c:pt idx="1">
                  <c:v>1998-2002</c:v>
                </c:pt>
                <c:pt idx="2">
                  <c:v>2003-2007</c:v>
                </c:pt>
                <c:pt idx="3">
                  <c:v>2008-2012</c:v>
                </c:pt>
                <c:pt idx="4">
                  <c:v>2013-2017</c:v>
                </c:pt>
              </c:strCache>
            </c:strRef>
          </c:cat>
          <c:val>
            <c:numRef>
              <c:f>'Question 2'!$AF$5:$AF$9</c:f>
              <c:numCache>
                <c:formatCode>#,##0</c:formatCode>
                <c:ptCount val="5"/>
                <c:pt idx="0">
                  <c:v>152.6</c:v>
                </c:pt>
                <c:pt idx="1">
                  <c:v>269.60000000000002</c:v>
                </c:pt>
                <c:pt idx="2">
                  <c:v>390.2</c:v>
                </c:pt>
                <c:pt idx="3">
                  <c:v>451.8</c:v>
                </c:pt>
                <c:pt idx="4">
                  <c:v>634.6</c:v>
                </c:pt>
              </c:numCache>
            </c:numRef>
          </c:val>
          <c:extLst>
            <c:ext xmlns:c16="http://schemas.microsoft.com/office/drawing/2014/chart" uri="{C3380CC4-5D6E-409C-BE32-E72D297353CC}">
              <c16:uniqueId val="{00000001-7742-409F-9651-43ACB2157BA3}"/>
            </c:ext>
          </c:extLst>
        </c:ser>
        <c:dLbls>
          <c:showLegendKey val="0"/>
          <c:showVal val="0"/>
          <c:showCatName val="0"/>
          <c:showSerName val="0"/>
          <c:showPercent val="0"/>
          <c:showBubbleSize val="0"/>
        </c:dLbls>
        <c:gapWidth val="219"/>
        <c:overlap val="-27"/>
        <c:axId val="1699860655"/>
        <c:axId val="1699858575"/>
      </c:barChart>
      <c:catAx>
        <c:axId val="16998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699858575"/>
        <c:crosses val="autoZero"/>
        <c:auto val="1"/>
        <c:lblAlgn val="ctr"/>
        <c:lblOffset val="100"/>
        <c:noMultiLvlLbl val="0"/>
      </c:catAx>
      <c:valAx>
        <c:axId val="1699858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69986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Average of Real Median Sales Trend in Q2 of All Dwellings for Strathfield and Auburn (1993-2017)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1"/>
            </a:solidFill>
            <a:ln>
              <a:noFill/>
            </a:ln>
            <a:effectLst/>
          </c:spPr>
          <c:invertIfNegative val="0"/>
          <c:cat>
            <c:strRef>
              <c:f>'Question 2'!$S$13:$S$17</c:f>
              <c:strCache>
                <c:ptCount val="5"/>
                <c:pt idx="0">
                  <c:v>1993-1997</c:v>
                </c:pt>
                <c:pt idx="1">
                  <c:v>1998-2002</c:v>
                </c:pt>
                <c:pt idx="2">
                  <c:v>2003-2007</c:v>
                </c:pt>
                <c:pt idx="3">
                  <c:v>2008-2012</c:v>
                </c:pt>
                <c:pt idx="4">
                  <c:v>2013-2017</c:v>
                </c:pt>
              </c:strCache>
            </c:strRef>
          </c:cat>
          <c:val>
            <c:numRef>
              <c:f>'Question 2'!$X$13:$X$17</c:f>
              <c:numCache>
                <c:formatCode>#,##0</c:formatCode>
                <c:ptCount val="5"/>
                <c:pt idx="0">
                  <c:v>647.71215280484091</c:v>
                </c:pt>
                <c:pt idx="1">
                  <c:v>765.80192233779542</c:v>
                </c:pt>
                <c:pt idx="2">
                  <c:v>724.83326137027984</c:v>
                </c:pt>
                <c:pt idx="3">
                  <c:v>635.59754840210553</c:v>
                </c:pt>
                <c:pt idx="4">
                  <c:v>729.77182956408001</c:v>
                </c:pt>
              </c:numCache>
            </c:numRef>
          </c:val>
          <c:extLst>
            <c:ext xmlns:c16="http://schemas.microsoft.com/office/drawing/2014/chart" uri="{C3380CC4-5D6E-409C-BE32-E72D297353CC}">
              <c16:uniqueId val="{00000000-77BB-416E-A6CF-1998021480E4}"/>
            </c:ext>
          </c:extLst>
        </c:ser>
        <c:ser>
          <c:idx val="1"/>
          <c:order val="1"/>
          <c:tx>
            <c:v>Auburn</c:v>
          </c:tx>
          <c:spPr>
            <a:solidFill>
              <a:schemeClr val="accent2"/>
            </a:solidFill>
            <a:ln>
              <a:noFill/>
            </a:ln>
            <a:effectLst/>
          </c:spPr>
          <c:invertIfNegative val="0"/>
          <c:cat>
            <c:strRef>
              <c:f>'Question 2'!$S$13:$S$17</c:f>
              <c:strCache>
                <c:ptCount val="5"/>
                <c:pt idx="0">
                  <c:v>1993-1997</c:v>
                </c:pt>
                <c:pt idx="1">
                  <c:v>1998-2002</c:v>
                </c:pt>
                <c:pt idx="2">
                  <c:v>2003-2007</c:v>
                </c:pt>
                <c:pt idx="3">
                  <c:v>2008-2012</c:v>
                </c:pt>
                <c:pt idx="4">
                  <c:v>2013-2017</c:v>
                </c:pt>
              </c:strCache>
            </c:strRef>
          </c:cat>
          <c:val>
            <c:numRef>
              <c:f>'Question 2'!$AF$13:$AF$17</c:f>
              <c:numCache>
                <c:formatCode>#,##0</c:formatCode>
                <c:ptCount val="5"/>
                <c:pt idx="0">
                  <c:v>352.74357832761353</c:v>
                </c:pt>
                <c:pt idx="1">
                  <c:v>571.92379775525865</c:v>
                </c:pt>
                <c:pt idx="2">
                  <c:v>700.9305333775261</c:v>
                </c:pt>
                <c:pt idx="3">
                  <c:v>646.85637222744879</c:v>
                </c:pt>
                <c:pt idx="4">
                  <c:v>732.08526333168368</c:v>
                </c:pt>
              </c:numCache>
            </c:numRef>
          </c:val>
          <c:extLst>
            <c:ext xmlns:c16="http://schemas.microsoft.com/office/drawing/2014/chart" uri="{C3380CC4-5D6E-409C-BE32-E72D297353CC}">
              <c16:uniqueId val="{00000001-77BB-416E-A6CF-1998021480E4}"/>
            </c:ext>
          </c:extLst>
        </c:ser>
        <c:dLbls>
          <c:showLegendKey val="0"/>
          <c:showVal val="0"/>
          <c:showCatName val="0"/>
          <c:showSerName val="0"/>
          <c:showPercent val="0"/>
          <c:showBubbleSize val="0"/>
        </c:dLbls>
        <c:gapWidth val="219"/>
        <c:overlap val="-27"/>
        <c:axId val="1567603935"/>
        <c:axId val="1567604351"/>
      </c:barChart>
      <c:catAx>
        <c:axId val="156760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67604351"/>
        <c:crosses val="autoZero"/>
        <c:auto val="1"/>
        <c:lblAlgn val="ctr"/>
        <c:lblOffset val="100"/>
        <c:noMultiLvlLbl val="0"/>
      </c:catAx>
      <c:valAx>
        <c:axId val="1567604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67603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Strathfield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1'!$T$5:$T$31</c:f>
              <c:numCache>
                <c:formatCode>#,##0</c:formatCode>
                <c:ptCount val="27"/>
                <c:pt idx="0">
                  <c:v>169</c:v>
                </c:pt>
                <c:pt idx="1">
                  <c:v>175</c:v>
                </c:pt>
                <c:pt idx="2">
                  <c:v>181</c:v>
                </c:pt>
                <c:pt idx="3">
                  <c:v>212</c:v>
                </c:pt>
                <c:pt idx="4">
                  <c:v>135</c:v>
                </c:pt>
                <c:pt idx="5">
                  <c:v>207</c:v>
                </c:pt>
                <c:pt idx="6">
                  <c:v>178</c:v>
                </c:pt>
                <c:pt idx="7">
                  <c:v>245</c:v>
                </c:pt>
                <c:pt idx="8">
                  <c:v>245</c:v>
                </c:pt>
                <c:pt idx="9">
                  <c:v>250</c:v>
                </c:pt>
                <c:pt idx="10">
                  <c:v>299</c:v>
                </c:pt>
                <c:pt idx="11">
                  <c:v>373</c:v>
                </c:pt>
                <c:pt idx="12">
                  <c:v>390</c:v>
                </c:pt>
                <c:pt idx="13">
                  <c:v>370</c:v>
                </c:pt>
                <c:pt idx="14">
                  <c:v>338</c:v>
                </c:pt>
                <c:pt idx="15">
                  <c:v>340</c:v>
                </c:pt>
                <c:pt idx="16">
                  <c:v>388</c:v>
                </c:pt>
                <c:pt idx="17">
                  <c:v>354</c:v>
                </c:pt>
                <c:pt idx="18">
                  <c:v>375</c:v>
                </c:pt>
                <c:pt idx="19">
                  <c:v>437</c:v>
                </c:pt>
                <c:pt idx="20">
                  <c:v>439</c:v>
                </c:pt>
                <c:pt idx="21">
                  <c:v>455</c:v>
                </c:pt>
                <c:pt idx="22">
                  <c:v>485</c:v>
                </c:pt>
                <c:pt idx="23">
                  <c:v>585</c:v>
                </c:pt>
                <c:pt idx="24">
                  <c:v>620</c:v>
                </c:pt>
                <c:pt idx="25">
                  <c:v>640</c:v>
                </c:pt>
                <c:pt idx="26">
                  <c:v>650</c:v>
                </c:pt>
              </c:numCache>
            </c:numRef>
          </c:yVal>
          <c:smooth val="0"/>
          <c:extLst>
            <c:ext xmlns:c16="http://schemas.microsoft.com/office/drawing/2014/chart" uri="{C3380CC4-5D6E-409C-BE32-E72D297353CC}">
              <c16:uniqueId val="{00000000-AEAF-4087-8836-1049937BC6FB}"/>
            </c:ext>
          </c:extLst>
        </c:ser>
        <c:ser>
          <c:idx val="1"/>
          <c:order val="1"/>
          <c:tx>
            <c:v>Non-Strata</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1'!$V$5:$V$31</c:f>
              <c:numCache>
                <c:formatCode>#,##0</c:formatCode>
                <c:ptCount val="27"/>
                <c:pt idx="0">
                  <c:v>220</c:v>
                </c:pt>
                <c:pt idx="1">
                  <c:v>267.5</c:v>
                </c:pt>
                <c:pt idx="2">
                  <c:v>315</c:v>
                </c:pt>
                <c:pt idx="3">
                  <c:v>320</c:v>
                </c:pt>
                <c:pt idx="4">
                  <c:v>345</c:v>
                </c:pt>
                <c:pt idx="5">
                  <c:v>371</c:v>
                </c:pt>
                <c:pt idx="6">
                  <c:v>418</c:v>
                </c:pt>
                <c:pt idx="7">
                  <c:v>460</c:v>
                </c:pt>
                <c:pt idx="8">
                  <c:v>419</c:v>
                </c:pt>
                <c:pt idx="9">
                  <c:v>511</c:v>
                </c:pt>
                <c:pt idx="10">
                  <c:v>595</c:v>
                </c:pt>
                <c:pt idx="11">
                  <c:v>829</c:v>
                </c:pt>
                <c:pt idx="12">
                  <c:v>924</c:v>
                </c:pt>
                <c:pt idx="13">
                  <c:v>793</c:v>
                </c:pt>
                <c:pt idx="14">
                  <c:v>877</c:v>
                </c:pt>
                <c:pt idx="15">
                  <c:v>726</c:v>
                </c:pt>
                <c:pt idx="16">
                  <c:v>1100</c:v>
                </c:pt>
                <c:pt idx="17">
                  <c:v>932</c:v>
                </c:pt>
                <c:pt idx="18">
                  <c:v>955</c:v>
                </c:pt>
                <c:pt idx="19">
                  <c:v>1322</c:v>
                </c:pt>
                <c:pt idx="20">
                  <c:v>1240</c:v>
                </c:pt>
                <c:pt idx="21">
                  <c:v>1225</c:v>
                </c:pt>
                <c:pt idx="22">
                  <c:v>1286</c:v>
                </c:pt>
                <c:pt idx="23">
                  <c:v>1378</c:v>
                </c:pt>
                <c:pt idx="24">
                  <c:v>1806</c:v>
                </c:pt>
                <c:pt idx="25">
                  <c:v>2000</c:v>
                </c:pt>
                <c:pt idx="26">
                  <c:v>2153</c:v>
                </c:pt>
              </c:numCache>
            </c:numRef>
          </c:yVal>
          <c:smooth val="0"/>
          <c:extLst>
            <c:ext xmlns:c16="http://schemas.microsoft.com/office/drawing/2014/chart" uri="{C3380CC4-5D6E-409C-BE32-E72D297353CC}">
              <c16:uniqueId val="{00000001-AEAF-4087-8836-1049937BC6FB}"/>
            </c:ext>
          </c:extLst>
        </c:ser>
        <c:ser>
          <c:idx val="2"/>
          <c:order val="2"/>
          <c:tx>
            <c:v>All dwellings</c:v>
          </c:tx>
          <c:spPr>
            <a:ln w="19050" cap="rnd">
              <a:solidFill>
                <a:schemeClr val="accent6"/>
              </a:solidFill>
              <a:round/>
            </a:ln>
            <a:effectLst/>
          </c:spPr>
          <c:marker>
            <c:symbol val="circle"/>
            <c:size val="5"/>
            <c:spPr>
              <a:solidFill>
                <a:schemeClr val="accent6"/>
              </a:solidFill>
              <a:ln w="9525">
                <a:solidFill>
                  <a:schemeClr val="accent3"/>
                </a:solidFill>
              </a:ln>
              <a:effectLst/>
            </c:spPr>
          </c:marker>
          <c:xVal>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1'!$X$5:$X$31</c:f>
              <c:numCache>
                <c:formatCode>#,##0</c:formatCode>
                <c:ptCount val="27"/>
                <c:pt idx="0">
                  <c:v>225</c:v>
                </c:pt>
                <c:pt idx="1">
                  <c:v>170</c:v>
                </c:pt>
                <c:pt idx="2">
                  <c:v>243</c:v>
                </c:pt>
                <c:pt idx="3">
                  <c:v>277</c:v>
                </c:pt>
                <c:pt idx="4">
                  <c:v>265</c:v>
                </c:pt>
                <c:pt idx="5">
                  <c:v>285</c:v>
                </c:pt>
                <c:pt idx="6">
                  <c:v>329</c:v>
                </c:pt>
                <c:pt idx="7">
                  <c:v>326</c:v>
                </c:pt>
                <c:pt idx="8">
                  <c:v>314</c:v>
                </c:pt>
                <c:pt idx="9">
                  <c:v>345</c:v>
                </c:pt>
                <c:pt idx="10">
                  <c:v>375</c:v>
                </c:pt>
                <c:pt idx="11">
                  <c:v>440</c:v>
                </c:pt>
                <c:pt idx="12">
                  <c:v>446</c:v>
                </c:pt>
                <c:pt idx="13">
                  <c:v>384</c:v>
                </c:pt>
                <c:pt idx="14">
                  <c:v>381</c:v>
                </c:pt>
                <c:pt idx="15">
                  <c:v>361</c:v>
                </c:pt>
                <c:pt idx="16">
                  <c:v>444</c:v>
                </c:pt>
                <c:pt idx="17">
                  <c:v>400</c:v>
                </c:pt>
                <c:pt idx="18">
                  <c:v>403</c:v>
                </c:pt>
                <c:pt idx="19">
                  <c:v>465</c:v>
                </c:pt>
                <c:pt idx="20">
                  <c:v>474</c:v>
                </c:pt>
                <c:pt idx="21">
                  <c:v>474</c:v>
                </c:pt>
                <c:pt idx="22">
                  <c:v>509</c:v>
                </c:pt>
                <c:pt idx="23">
                  <c:v>620</c:v>
                </c:pt>
                <c:pt idx="24">
                  <c:v>650</c:v>
                </c:pt>
                <c:pt idx="25">
                  <c:v>700</c:v>
                </c:pt>
                <c:pt idx="26">
                  <c:v>685</c:v>
                </c:pt>
              </c:numCache>
            </c:numRef>
          </c:yVal>
          <c:smooth val="0"/>
          <c:extLst>
            <c:ext xmlns:c16="http://schemas.microsoft.com/office/drawing/2014/chart" uri="{C3380CC4-5D6E-409C-BE32-E72D297353CC}">
              <c16:uniqueId val="{00000002-AEAF-4087-8836-1049937BC6FB}"/>
            </c:ext>
          </c:extLst>
        </c:ser>
        <c:dLbls>
          <c:showLegendKey val="0"/>
          <c:showVal val="0"/>
          <c:showCatName val="0"/>
          <c:showSerName val="0"/>
          <c:showPercent val="0"/>
          <c:showBubbleSize val="0"/>
        </c:dLbls>
        <c:axId val="1534782991"/>
        <c:axId val="1534775919"/>
      </c:scatterChart>
      <c:valAx>
        <c:axId val="1534782991"/>
        <c:scaling>
          <c:orientation val="minMax"/>
          <c:min val="19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34775919"/>
        <c:crosses val="autoZero"/>
        <c:crossBetween val="midCat"/>
      </c:valAx>
      <c:valAx>
        <c:axId val="1534775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347829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Strathfield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1'!$T$36:$T$62</c:f>
              <c:numCache>
                <c:formatCode>#,##0</c:formatCode>
                <c:ptCount val="27"/>
                <c:pt idx="0">
                  <c:v>389.11363636363632</c:v>
                </c:pt>
                <c:pt idx="1">
                  <c:v>426.80555555555554</c:v>
                </c:pt>
                <c:pt idx="2">
                  <c:v>443.90502793296082</c:v>
                </c:pt>
                <c:pt idx="3">
                  <c:v>521.87663551401863</c:v>
                </c:pt>
                <c:pt idx="4">
                  <c:v>298.81512605042013</c:v>
                </c:pt>
                <c:pt idx="5">
                  <c:v>444.00488599348529</c:v>
                </c:pt>
                <c:pt idx="6">
                  <c:v>412.72183098591552</c:v>
                </c:pt>
                <c:pt idx="7">
                  <c:v>570.07950530035328</c:v>
                </c:pt>
                <c:pt idx="8">
                  <c:v>554.40721649484522</c:v>
                </c:pt>
                <c:pt idx="9">
                  <c:v>537.99019607843138</c:v>
                </c:pt>
                <c:pt idx="10">
                  <c:v>602.11467889908249</c:v>
                </c:pt>
                <c:pt idx="11">
                  <c:v>731.01339285714278</c:v>
                </c:pt>
                <c:pt idx="12">
                  <c:v>745.47169811320737</c:v>
                </c:pt>
                <c:pt idx="13">
                  <c:v>685.35864978902953</c:v>
                </c:pt>
                <c:pt idx="14">
                  <c:v>603.99728629579363</c:v>
                </c:pt>
                <c:pt idx="15">
                  <c:v>592.30158730158735</c:v>
                </c:pt>
                <c:pt idx="16">
                  <c:v>655.96405648267</c:v>
                </c:pt>
                <c:pt idx="17">
                  <c:v>565.79854368932024</c:v>
                </c:pt>
                <c:pt idx="18">
                  <c:v>568.32566168009203</c:v>
                </c:pt>
                <c:pt idx="19">
                  <c:v>624.89576547231275</c:v>
                </c:pt>
                <c:pt idx="20">
                  <c:v>597.27582644628103</c:v>
                </c:pt>
                <c:pt idx="21">
                  <c:v>593.30198019801969</c:v>
                </c:pt>
                <c:pt idx="22">
                  <c:v>599.19793621013127</c:v>
                </c:pt>
                <c:pt idx="23">
                  <c:v>695.34747292418774</c:v>
                </c:pt>
                <c:pt idx="24">
                  <c:v>710.65274151436017</c:v>
                </c:pt>
                <c:pt idx="25">
                  <c:v>722.26221079691516</c:v>
                </c:pt>
                <c:pt idx="26">
                  <c:v>709.82587064676613</c:v>
                </c:pt>
              </c:numCache>
            </c:numRef>
          </c:yVal>
          <c:smooth val="0"/>
          <c:extLst>
            <c:ext xmlns:c16="http://schemas.microsoft.com/office/drawing/2014/chart" uri="{C3380CC4-5D6E-409C-BE32-E72D297353CC}">
              <c16:uniqueId val="{00000000-2FD1-4BB2-AD83-159BDEF9341B}"/>
            </c:ext>
          </c:extLst>
        </c:ser>
        <c:ser>
          <c:idx val="1"/>
          <c:order val="1"/>
          <c:tx>
            <c:v>Non-strata</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1'!$V$36:$V$62</c:f>
              <c:numCache>
                <c:formatCode>#,##0</c:formatCode>
                <c:ptCount val="27"/>
                <c:pt idx="0">
                  <c:v>506.53846153846143</c:v>
                </c:pt>
                <c:pt idx="1">
                  <c:v>652.40277777777771</c:v>
                </c:pt>
                <c:pt idx="2">
                  <c:v>772.54189944134066</c:v>
                </c:pt>
                <c:pt idx="3">
                  <c:v>787.73831775700933</c:v>
                </c:pt>
                <c:pt idx="4">
                  <c:v>763.63865546218472</c:v>
                </c:pt>
                <c:pt idx="5">
                  <c:v>795.77687296416934</c:v>
                </c:pt>
                <c:pt idx="6">
                  <c:v>969.20070422535218</c:v>
                </c:pt>
                <c:pt idx="7">
                  <c:v>1070.3533568904593</c:v>
                </c:pt>
                <c:pt idx="8">
                  <c:v>948.14948453608224</c:v>
                </c:pt>
                <c:pt idx="9">
                  <c:v>1099.6519607843136</c:v>
                </c:pt>
                <c:pt idx="10">
                  <c:v>1198.1880733944952</c:v>
                </c:pt>
                <c:pt idx="11">
                  <c:v>1624.6919642857142</c:v>
                </c:pt>
                <c:pt idx="12">
                  <c:v>1766.1944847605221</c:v>
                </c:pt>
                <c:pt idx="13">
                  <c:v>1468.8902953586498</c:v>
                </c:pt>
                <c:pt idx="14">
                  <c:v>1567.1763907734055</c:v>
                </c:pt>
                <c:pt idx="15">
                  <c:v>1264.7380952380952</c:v>
                </c:pt>
                <c:pt idx="16">
                  <c:v>1859.6919127086005</c:v>
                </c:pt>
                <c:pt idx="17">
                  <c:v>1489.6165048543687</c:v>
                </c:pt>
                <c:pt idx="18">
                  <c:v>1447.3360184119676</c:v>
                </c:pt>
                <c:pt idx="19">
                  <c:v>1890.4169381107492</c:v>
                </c:pt>
                <c:pt idx="20">
                  <c:v>1687.0661157024792</c:v>
                </c:pt>
                <c:pt idx="21">
                  <c:v>1597.3514851485147</c:v>
                </c:pt>
                <c:pt idx="22">
                  <c:v>1588.8011257035646</c:v>
                </c:pt>
                <c:pt idx="23">
                  <c:v>1637.9296028880867</c:v>
                </c:pt>
                <c:pt idx="24">
                  <c:v>2070.0626631853784</c:v>
                </c:pt>
                <c:pt idx="25">
                  <c:v>2257.0694087403599</c:v>
                </c:pt>
                <c:pt idx="26">
                  <c:v>2351.1616915422883</c:v>
                </c:pt>
              </c:numCache>
            </c:numRef>
          </c:yVal>
          <c:smooth val="0"/>
          <c:extLst>
            <c:ext xmlns:c16="http://schemas.microsoft.com/office/drawing/2014/chart" uri="{C3380CC4-5D6E-409C-BE32-E72D297353CC}">
              <c16:uniqueId val="{00000001-2FD1-4BB2-AD83-159BDEF9341B}"/>
            </c:ext>
          </c:extLst>
        </c:ser>
        <c:ser>
          <c:idx val="2"/>
          <c:order val="2"/>
          <c:tx>
            <c:v>All dwellings</c:v>
          </c:tx>
          <c:spPr>
            <a:ln w="19050" cap="rnd">
              <a:solidFill>
                <a:schemeClr val="accent6"/>
              </a:solidFill>
              <a:round/>
            </a:ln>
            <a:effectLst/>
          </c:spPr>
          <c:marker>
            <c:symbol val="circle"/>
            <c:size val="5"/>
            <c:spPr>
              <a:solidFill>
                <a:schemeClr val="accent6"/>
              </a:solidFill>
              <a:ln w="9525">
                <a:solidFill>
                  <a:schemeClr val="accent3"/>
                </a:solidFill>
              </a:ln>
              <a:effectLst/>
            </c:spPr>
          </c:marker>
          <c:xVal>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xVal>
          <c:yVal>
            <c:numRef>
              <c:f>'Question 1'!$X$36:$X$62</c:f>
              <c:numCache>
                <c:formatCode>#,##0</c:formatCode>
                <c:ptCount val="27"/>
                <c:pt idx="0">
                  <c:v>518.05069930069919</c:v>
                </c:pt>
                <c:pt idx="1">
                  <c:v>414.61111111111109</c:v>
                </c:pt>
                <c:pt idx="2">
                  <c:v>595.96089385474852</c:v>
                </c:pt>
                <c:pt idx="3">
                  <c:v>681.88598130841115</c:v>
                </c:pt>
                <c:pt idx="4">
                  <c:v>586.56302521008399</c:v>
                </c:pt>
                <c:pt idx="5">
                  <c:v>611.31107491856676</c:v>
                </c:pt>
                <c:pt idx="6">
                  <c:v>762.83978873239437</c:v>
                </c:pt>
                <c:pt idx="7">
                  <c:v>758.55477031802104</c:v>
                </c:pt>
                <c:pt idx="8">
                  <c:v>710.54639175257716</c:v>
                </c:pt>
                <c:pt idx="9">
                  <c:v>742.42647058823525</c:v>
                </c:pt>
                <c:pt idx="10">
                  <c:v>755.16055045871542</c:v>
                </c:pt>
                <c:pt idx="11">
                  <c:v>862.32142857142844</c:v>
                </c:pt>
                <c:pt idx="12">
                  <c:v>852.51378809869357</c:v>
                </c:pt>
                <c:pt idx="13">
                  <c:v>711.29113924050637</c:v>
                </c:pt>
                <c:pt idx="14">
                  <c:v>680.83717774762545</c:v>
                </c:pt>
                <c:pt idx="15">
                  <c:v>628.8849206349206</c:v>
                </c:pt>
                <c:pt idx="16">
                  <c:v>750.63928112965334</c:v>
                </c:pt>
                <c:pt idx="17">
                  <c:v>639.32038834951447</c:v>
                </c:pt>
                <c:pt idx="18">
                  <c:v>610.76064441887218</c:v>
                </c:pt>
                <c:pt idx="19">
                  <c:v>664.9348534201954</c:v>
                </c:pt>
                <c:pt idx="20">
                  <c:v>644.89462809917359</c:v>
                </c:pt>
                <c:pt idx="21">
                  <c:v>618.07722772277225</c:v>
                </c:pt>
                <c:pt idx="22">
                  <c:v>628.84896810506564</c:v>
                </c:pt>
                <c:pt idx="23">
                  <c:v>736.94945848375448</c:v>
                </c:pt>
                <c:pt idx="24">
                  <c:v>745.03916449086148</c:v>
                </c:pt>
                <c:pt idx="25">
                  <c:v>789.9742930591259</c:v>
                </c:pt>
                <c:pt idx="26">
                  <c:v>748.04726368159197</c:v>
                </c:pt>
              </c:numCache>
            </c:numRef>
          </c:yVal>
          <c:smooth val="0"/>
          <c:extLst>
            <c:ext xmlns:c16="http://schemas.microsoft.com/office/drawing/2014/chart" uri="{C3380CC4-5D6E-409C-BE32-E72D297353CC}">
              <c16:uniqueId val="{00000002-2FD1-4BB2-AD83-159BDEF9341B}"/>
            </c:ext>
          </c:extLst>
        </c:ser>
        <c:dLbls>
          <c:showLegendKey val="0"/>
          <c:showVal val="0"/>
          <c:showCatName val="0"/>
          <c:showSerName val="0"/>
          <c:showPercent val="0"/>
          <c:showBubbleSize val="0"/>
        </c:dLbls>
        <c:axId val="1709531967"/>
        <c:axId val="1709519071"/>
      </c:scatterChart>
      <c:valAx>
        <c:axId val="1709531967"/>
        <c:scaling>
          <c:orientation val="minMax"/>
          <c:min val="19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519071"/>
        <c:crosses val="autoZero"/>
        <c:crossBetween val="midCat"/>
      </c:valAx>
      <c:valAx>
        <c:axId val="1709519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095319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Strathfield and Auburn Non-Strata Housing (1992-2017)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Strathfield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1'!$S$6:$S$31</c:f>
              <c:numCache>
                <c:formatCode>General</c:formatCode>
                <c:ptCount val="26"/>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numCache>
            </c:numRef>
          </c:xVal>
          <c:yVal>
            <c:numRef>
              <c:f>'Question 1'!$W$6:$W$31</c:f>
              <c:numCache>
                <c:formatCode>0.00%</c:formatCode>
                <c:ptCount val="26"/>
                <c:pt idx="0">
                  <c:v>0.21590909090909091</c:v>
                </c:pt>
                <c:pt idx="1">
                  <c:v>0.17757009345794392</c:v>
                </c:pt>
                <c:pt idx="2">
                  <c:v>1.5873015873015872E-2</c:v>
                </c:pt>
                <c:pt idx="3">
                  <c:v>7.8125E-2</c:v>
                </c:pt>
                <c:pt idx="4">
                  <c:v>7.5362318840579715E-2</c:v>
                </c:pt>
                <c:pt idx="5">
                  <c:v>0.12668463611859837</c:v>
                </c:pt>
                <c:pt idx="6">
                  <c:v>0.10047846889952153</c:v>
                </c:pt>
                <c:pt idx="7">
                  <c:v>-8.9130434782608695E-2</c:v>
                </c:pt>
                <c:pt idx="8">
                  <c:v>0.21957040572792363</c:v>
                </c:pt>
                <c:pt idx="9">
                  <c:v>0.16438356164383561</c:v>
                </c:pt>
                <c:pt idx="10">
                  <c:v>0.39327731092436974</c:v>
                </c:pt>
                <c:pt idx="11">
                  <c:v>0.11459589867310012</c:v>
                </c:pt>
                <c:pt idx="12">
                  <c:v>-0.14177489177489178</c:v>
                </c:pt>
                <c:pt idx="13">
                  <c:v>0.10592686002522068</c:v>
                </c:pt>
                <c:pt idx="14">
                  <c:v>-0.17217787913340935</c:v>
                </c:pt>
                <c:pt idx="15">
                  <c:v>0.51515151515151514</c:v>
                </c:pt>
                <c:pt idx="16">
                  <c:v>-0.15272727272727274</c:v>
                </c:pt>
                <c:pt idx="17">
                  <c:v>2.4678111587982832E-2</c:v>
                </c:pt>
                <c:pt idx="18">
                  <c:v>0.38429319371727749</c:v>
                </c:pt>
                <c:pt idx="19">
                  <c:v>-6.2027231467473527E-2</c:v>
                </c:pt>
                <c:pt idx="20">
                  <c:v>-1.2096774193548387E-2</c:v>
                </c:pt>
                <c:pt idx="21">
                  <c:v>4.9795918367346939E-2</c:v>
                </c:pt>
                <c:pt idx="22">
                  <c:v>7.1539657853810265E-2</c:v>
                </c:pt>
                <c:pt idx="23">
                  <c:v>0.31059506531204645</c:v>
                </c:pt>
                <c:pt idx="24">
                  <c:v>0.10741971207087486</c:v>
                </c:pt>
                <c:pt idx="25">
                  <c:v>7.6499999999999999E-2</c:v>
                </c:pt>
              </c:numCache>
            </c:numRef>
          </c:yVal>
          <c:smooth val="0"/>
          <c:extLst>
            <c:ext xmlns:c16="http://schemas.microsoft.com/office/drawing/2014/chart" uri="{C3380CC4-5D6E-409C-BE32-E72D297353CC}">
              <c16:uniqueId val="{00000000-CB57-4B7E-B05A-7A8FCCF6A762}"/>
            </c:ext>
          </c:extLst>
        </c:ser>
        <c:ser>
          <c:idx val="1"/>
          <c:order val="1"/>
          <c:tx>
            <c:v>Auburn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 1'!$S$6:$S$31</c:f>
              <c:numCache>
                <c:formatCode>General</c:formatCode>
                <c:ptCount val="26"/>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numCache>
            </c:numRef>
          </c:xVal>
          <c:yVal>
            <c:numRef>
              <c:f>'Question 1'!$AE$6:$AE$31</c:f>
              <c:numCache>
                <c:formatCode>0.00%</c:formatCode>
                <c:ptCount val="26"/>
                <c:pt idx="0">
                  <c:v>6.9230769230769235E-2</c:v>
                </c:pt>
                <c:pt idx="1">
                  <c:v>7.1942446043165471E-3</c:v>
                </c:pt>
                <c:pt idx="2">
                  <c:v>0.10714285714285714</c:v>
                </c:pt>
                <c:pt idx="3">
                  <c:v>0</c:v>
                </c:pt>
                <c:pt idx="4">
                  <c:v>0.11612903225806452</c:v>
                </c:pt>
                <c:pt idx="5">
                  <c:v>9.8265895953757232E-2</c:v>
                </c:pt>
                <c:pt idx="6">
                  <c:v>0.16315789473684211</c:v>
                </c:pt>
                <c:pt idx="7">
                  <c:v>0.17647058823529413</c:v>
                </c:pt>
                <c:pt idx="8">
                  <c:v>0.12692307692307692</c:v>
                </c:pt>
                <c:pt idx="9">
                  <c:v>0.11945392491467577</c:v>
                </c:pt>
                <c:pt idx="10">
                  <c:v>0.19817073170731708</c:v>
                </c:pt>
                <c:pt idx="11">
                  <c:v>0.17048346055979643</c:v>
                </c:pt>
                <c:pt idx="12">
                  <c:v>3.9130434782608699E-2</c:v>
                </c:pt>
                <c:pt idx="13">
                  <c:v>-3.3472803347280332E-2</c:v>
                </c:pt>
                <c:pt idx="14">
                  <c:v>1.7316017316017316E-2</c:v>
                </c:pt>
                <c:pt idx="15">
                  <c:v>-1.0638297872340425E-2</c:v>
                </c:pt>
                <c:pt idx="16">
                  <c:v>-2.1505376344086023E-2</c:v>
                </c:pt>
                <c:pt idx="17">
                  <c:v>4.1758241758241756E-2</c:v>
                </c:pt>
                <c:pt idx="18">
                  <c:v>0.20253164556962025</c:v>
                </c:pt>
                <c:pt idx="19">
                  <c:v>5.2631578947368418E-2</c:v>
                </c:pt>
                <c:pt idx="20">
                  <c:v>0</c:v>
                </c:pt>
                <c:pt idx="21">
                  <c:v>8.8333333333333333E-2</c:v>
                </c:pt>
                <c:pt idx="22">
                  <c:v>0.18376722817764166</c:v>
                </c:pt>
                <c:pt idx="23">
                  <c:v>0.26649417852522639</c:v>
                </c:pt>
                <c:pt idx="24">
                  <c:v>-4.1879468845760978E-2</c:v>
                </c:pt>
                <c:pt idx="25">
                  <c:v>4.4776119402985072E-2</c:v>
                </c:pt>
              </c:numCache>
            </c:numRef>
          </c:yVal>
          <c:smooth val="0"/>
          <c:extLst>
            <c:ext xmlns:c16="http://schemas.microsoft.com/office/drawing/2014/chart" uri="{C3380CC4-5D6E-409C-BE32-E72D297353CC}">
              <c16:uniqueId val="{00000001-CB57-4B7E-B05A-7A8FCCF6A762}"/>
            </c:ext>
          </c:extLst>
        </c:ser>
        <c:dLbls>
          <c:showLegendKey val="0"/>
          <c:showVal val="0"/>
          <c:showCatName val="0"/>
          <c:showSerName val="0"/>
          <c:showPercent val="0"/>
          <c:showBubbleSize val="0"/>
        </c:dLbls>
        <c:axId val="1711065903"/>
        <c:axId val="1711073807"/>
      </c:scatterChart>
      <c:valAx>
        <c:axId val="171106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11073807"/>
        <c:crosses val="autoZero"/>
        <c:crossBetween val="midCat"/>
      </c:valAx>
      <c:valAx>
        <c:axId val="1711073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11065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Strathfield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strRef>
              <c:f>'Question 1'!$T$35</c:f>
              <c:strCache>
                <c:ptCount val="1"/>
                <c:pt idx="0">
                  <c:v>Strata ($,000)</c:v>
                </c:pt>
              </c:strCache>
            </c:strRef>
          </c:tx>
          <c:spPr>
            <a:solidFill>
              <a:schemeClr val="accent6"/>
            </a:solidFill>
            <a:ln>
              <a:noFill/>
            </a:ln>
            <a:effectLst/>
          </c:spPr>
          <c:invertIfNegative val="0"/>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1'!$T$36:$T$62</c:f>
              <c:numCache>
                <c:formatCode>#,##0</c:formatCode>
                <c:ptCount val="27"/>
                <c:pt idx="0">
                  <c:v>389.11363636363632</c:v>
                </c:pt>
                <c:pt idx="1">
                  <c:v>426.80555555555554</c:v>
                </c:pt>
                <c:pt idx="2">
                  <c:v>443.90502793296082</c:v>
                </c:pt>
                <c:pt idx="3">
                  <c:v>521.87663551401863</c:v>
                </c:pt>
                <c:pt idx="4">
                  <c:v>298.81512605042013</c:v>
                </c:pt>
                <c:pt idx="5">
                  <c:v>444.00488599348529</c:v>
                </c:pt>
                <c:pt idx="6">
                  <c:v>412.72183098591552</c:v>
                </c:pt>
                <c:pt idx="7">
                  <c:v>570.07950530035328</c:v>
                </c:pt>
                <c:pt idx="8">
                  <c:v>554.40721649484522</c:v>
                </c:pt>
                <c:pt idx="9">
                  <c:v>537.99019607843138</c:v>
                </c:pt>
                <c:pt idx="10">
                  <c:v>602.11467889908249</c:v>
                </c:pt>
                <c:pt idx="11">
                  <c:v>731.01339285714278</c:v>
                </c:pt>
                <c:pt idx="12">
                  <c:v>745.47169811320737</c:v>
                </c:pt>
                <c:pt idx="13">
                  <c:v>685.35864978902953</c:v>
                </c:pt>
                <c:pt idx="14">
                  <c:v>603.99728629579363</c:v>
                </c:pt>
                <c:pt idx="15">
                  <c:v>592.30158730158735</c:v>
                </c:pt>
                <c:pt idx="16">
                  <c:v>655.96405648267</c:v>
                </c:pt>
                <c:pt idx="17">
                  <c:v>565.79854368932024</c:v>
                </c:pt>
                <c:pt idx="18">
                  <c:v>568.32566168009203</c:v>
                </c:pt>
                <c:pt idx="19">
                  <c:v>624.89576547231275</c:v>
                </c:pt>
                <c:pt idx="20">
                  <c:v>597.27582644628103</c:v>
                </c:pt>
                <c:pt idx="21">
                  <c:v>593.30198019801969</c:v>
                </c:pt>
                <c:pt idx="22">
                  <c:v>599.19793621013127</c:v>
                </c:pt>
                <c:pt idx="23">
                  <c:v>695.34747292418774</c:v>
                </c:pt>
                <c:pt idx="24">
                  <c:v>710.65274151436017</c:v>
                </c:pt>
                <c:pt idx="25">
                  <c:v>722.26221079691516</c:v>
                </c:pt>
                <c:pt idx="26">
                  <c:v>709.82587064676613</c:v>
                </c:pt>
              </c:numCache>
            </c:numRef>
          </c:val>
          <c:extLst>
            <c:ext xmlns:c16="http://schemas.microsoft.com/office/drawing/2014/chart" uri="{C3380CC4-5D6E-409C-BE32-E72D297353CC}">
              <c16:uniqueId val="{00000000-A649-4DF9-8780-2359AAD0B36E}"/>
            </c:ext>
          </c:extLst>
        </c:ser>
        <c:ser>
          <c:idx val="1"/>
          <c:order val="1"/>
          <c:tx>
            <c:strRef>
              <c:f>'Question 1'!$V$35</c:f>
              <c:strCache>
                <c:ptCount val="1"/>
                <c:pt idx="0">
                  <c:v>Non-Strata ($,000)</c:v>
                </c:pt>
              </c:strCache>
            </c:strRef>
          </c:tx>
          <c:spPr>
            <a:solidFill>
              <a:schemeClr val="accent5"/>
            </a:solidFill>
            <a:ln>
              <a:noFill/>
            </a:ln>
            <a:effectLst/>
          </c:spPr>
          <c:invertIfNegative val="0"/>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1'!$V$36:$V$62</c:f>
              <c:numCache>
                <c:formatCode>#,##0</c:formatCode>
                <c:ptCount val="27"/>
                <c:pt idx="0">
                  <c:v>506.53846153846143</c:v>
                </c:pt>
                <c:pt idx="1">
                  <c:v>652.40277777777771</c:v>
                </c:pt>
                <c:pt idx="2">
                  <c:v>772.54189944134066</c:v>
                </c:pt>
                <c:pt idx="3">
                  <c:v>787.73831775700933</c:v>
                </c:pt>
                <c:pt idx="4">
                  <c:v>763.63865546218472</c:v>
                </c:pt>
                <c:pt idx="5">
                  <c:v>795.77687296416934</c:v>
                </c:pt>
                <c:pt idx="6">
                  <c:v>969.20070422535218</c:v>
                </c:pt>
                <c:pt idx="7">
                  <c:v>1070.3533568904593</c:v>
                </c:pt>
                <c:pt idx="8">
                  <c:v>948.14948453608224</c:v>
                </c:pt>
                <c:pt idx="9">
                  <c:v>1099.6519607843136</c:v>
                </c:pt>
                <c:pt idx="10">
                  <c:v>1198.1880733944952</c:v>
                </c:pt>
                <c:pt idx="11">
                  <c:v>1624.6919642857142</c:v>
                </c:pt>
                <c:pt idx="12">
                  <c:v>1766.1944847605221</c:v>
                </c:pt>
                <c:pt idx="13">
                  <c:v>1468.8902953586498</c:v>
                </c:pt>
                <c:pt idx="14">
                  <c:v>1567.1763907734055</c:v>
                </c:pt>
                <c:pt idx="15">
                  <c:v>1264.7380952380952</c:v>
                </c:pt>
                <c:pt idx="16">
                  <c:v>1859.6919127086005</c:v>
                </c:pt>
                <c:pt idx="17">
                  <c:v>1489.6165048543687</c:v>
                </c:pt>
                <c:pt idx="18">
                  <c:v>1447.3360184119676</c:v>
                </c:pt>
                <c:pt idx="19">
                  <c:v>1890.4169381107492</c:v>
                </c:pt>
                <c:pt idx="20">
                  <c:v>1687.0661157024792</c:v>
                </c:pt>
                <c:pt idx="21">
                  <c:v>1597.3514851485147</c:v>
                </c:pt>
                <c:pt idx="22">
                  <c:v>1588.8011257035646</c:v>
                </c:pt>
                <c:pt idx="23">
                  <c:v>1637.9296028880867</c:v>
                </c:pt>
                <c:pt idx="24">
                  <c:v>2070.0626631853784</c:v>
                </c:pt>
                <c:pt idx="25">
                  <c:v>2257.0694087403599</c:v>
                </c:pt>
                <c:pt idx="26">
                  <c:v>2351.1616915422883</c:v>
                </c:pt>
              </c:numCache>
            </c:numRef>
          </c:val>
          <c:extLst>
            <c:ext xmlns:c16="http://schemas.microsoft.com/office/drawing/2014/chart" uri="{C3380CC4-5D6E-409C-BE32-E72D297353CC}">
              <c16:uniqueId val="{00000001-A649-4DF9-8780-2359AAD0B36E}"/>
            </c:ext>
          </c:extLst>
        </c:ser>
        <c:dLbls>
          <c:showLegendKey val="0"/>
          <c:showVal val="0"/>
          <c:showCatName val="0"/>
          <c:showSerName val="0"/>
          <c:showPercent val="0"/>
          <c:showBubbleSize val="0"/>
        </c:dLbls>
        <c:gapWidth val="150"/>
        <c:axId val="1477647039"/>
        <c:axId val="1477643711"/>
      </c:barChart>
      <c:lineChart>
        <c:grouping val="standard"/>
        <c:varyColors val="0"/>
        <c:ser>
          <c:idx val="2"/>
          <c:order val="2"/>
          <c:tx>
            <c:v>Strata (%)</c:v>
          </c:tx>
          <c:spPr>
            <a:ln w="28575" cap="rnd">
              <a:solidFill>
                <a:schemeClr val="accent6">
                  <a:lumMod val="60000"/>
                  <a:lumOff val="40000"/>
                </a:schemeClr>
              </a:solidFill>
              <a:round/>
            </a:ln>
            <a:effectLst/>
          </c:spPr>
          <c:marker>
            <c:symbol val="none"/>
          </c:marker>
          <c:val>
            <c:numRef>
              <c:f>'Question 1'!$U$37:$U$62</c:f>
              <c:numCache>
                <c:formatCode>0.00%</c:formatCode>
                <c:ptCount val="26"/>
                <c:pt idx="0">
                  <c:v>9.6866096866096971E-2</c:v>
                </c:pt>
                <c:pt idx="1">
                  <c:v>4.006384676775724E-2</c:v>
                </c:pt>
                <c:pt idx="2">
                  <c:v>0.17564930035627621</c:v>
                </c:pt>
                <c:pt idx="3">
                  <c:v>-0.42742191216109088</c:v>
                </c:pt>
                <c:pt idx="4">
                  <c:v>0.48588490770901194</c:v>
                </c:pt>
                <c:pt idx="5">
                  <c:v>-7.0456555759678685E-2</c:v>
                </c:pt>
                <c:pt idx="6">
                  <c:v>0.38126811450351344</c:v>
                </c:pt>
                <c:pt idx="7">
                  <c:v>-2.7491408934708021E-2</c:v>
                </c:pt>
                <c:pt idx="8">
                  <c:v>-2.9611844737894889E-2</c:v>
                </c:pt>
                <c:pt idx="9">
                  <c:v>0.11919266055045856</c:v>
                </c:pt>
                <c:pt idx="10">
                  <c:v>0.21407668418537987</c:v>
                </c:pt>
                <c:pt idx="11">
                  <c:v>1.9778440993474498E-2</c:v>
                </c:pt>
                <c:pt idx="12">
                  <c:v>-8.0637599624941186E-2</c:v>
                </c:pt>
                <c:pt idx="13">
                  <c:v>-0.11871355751952785</c:v>
                </c:pt>
                <c:pt idx="14">
                  <c:v>-1.9363827056134462E-2</c:v>
                </c:pt>
                <c:pt idx="15">
                  <c:v>0.10748319867099576</c:v>
                </c:pt>
                <c:pt idx="16">
                  <c:v>-0.13745495946351727</c:v>
                </c:pt>
                <c:pt idx="17">
                  <c:v>4.4664625226738383E-3</c:v>
                </c:pt>
                <c:pt idx="18">
                  <c:v>9.9538183134274483E-2</c:v>
                </c:pt>
                <c:pt idx="19">
                  <c:v>-4.4199273786334328E-2</c:v>
                </c:pt>
                <c:pt idx="20">
                  <c:v>-6.6532849184693169E-3</c:v>
                </c:pt>
                <c:pt idx="21">
                  <c:v>9.9375296373421101E-3</c:v>
                </c:pt>
                <c:pt idx="22">
                  <c:v>0.16046373143771647</c:v>
                </c:pt>
                <c:pt idx="23">
                  <c:v>2.2010964569711081E-2</c:v>
                </c:pt>
                <c:pt idx="24">
                  <c:v>1.6336346297371442E-2</c:v>
                </c:pt>
                <c:pt idx="25">
                  <c:v>-1.7218594527363216E-2</c:v>
                </c:pt>
              </c:numCache>
            </c:numRef>
          </c:val>
          <c:smooth val="0"/>
          <c:extLst>
            <c:ext xmlns:c16="http://schemas.microsoft.com/office/drawing/2014/chart" uri="{C3380CC4-5D6E-409C-BE32-E72D297353CC}">
              <c16:uniqueId val="{00000003-A649-4DF9-8780-2359AAD0B36E}"/>
            </c:ext>
          </c:extLst>
        </c:ser>
        <c:ser>
          <c:idx val="3"/>
          <c:order val="3"/>
          <c:tx>
            <c:v>Non-Strata (%)</c:v>
          </c:tx>
          <c:spPr>
            <a:ln w="28575" cap="rnd">
              <a:solidFill>
                <a:schemeClr val="accent5">
                  <a:lumMod val="60000"/>
                  <a:lumOff val="40000"/>
                </a:schemeClr>
              </a:solidFill>
              <a:round/>
            </a:ln>
            <a:effectLst/>
          </c:spPr>
          <c:marker>
            <c:symbol val="none"/>
          </c:marker>
          <c:val>
            <c:numRef>
              <c:f>'Question 1'!$W$37:$W$62</c:f>
              <c:numCache>
                <c:formatCode>0.00%</c:formatCode>
                <c:ptCount val="26"/>
                <c:pt idx="0">
                  <c:v>0.28796296296296309</c:v>
                </c:pt>
                <c:pt idx="1">
                  <c:v>0.18414869733201059</c:v>
                </c:pt>
                <c:pt idx="2">
                  <c:v>1.9670672007120742E-2</c:v>
                </c:pt>
                <c:pt idx="3">
                  <c:v>-3.0593487394958162E-2</c:v>
                </c:pt>
                <c:pt idx="4">
                  <c:v>4.2085634707076595E-2</c:v>
                </c:pt>
                <c:pt idx="5">
                  <c:v>0.2179302228465132</c:v>
                </c:pt>
                <c:pt idx="6">
                  <c:v>0.10436708539739953</c:v>
                </c:pt>
                <c:pt idx="7">
                  <c:v>-0.11417152248617975</c:v>
                </c:pt>
                <c:pt idx="8">
                  <c:v>0.15978754270204515</c:v>
                </c:pt>
                <c:pt idx="9">
                  <c:v>8.9606635666708484E-2</c:v>
                </c:pt>
                <c:pt idx="10">
                  <c:v>0.35595738295318147</c:v>
                </c:pt>
                <c:pt idx="11">
                  <c:v>8.7094983901775225E-2</c:v>
                </c:pt>
                <c:pt idx="12">
                  <c:v>-0.16833038035569658</c:v>
                </c:pt>
                <c:pt idx="13">
                  <c:v>6.6911801191223585E-2</c:v>
                </c:pt>
                <c:pt idx="14">
                  <c:v>-0.19298293243561196</c:v>
                </c:pt>
                <c:pt idx="15">
                  <c:v>0.47041661804177837</c:v>
                </c:pt>
                <c:pt idx="16">
                  <c:v>-0.19899823477493381</c:v>
                </c:pt>
                <c:pt idx="17">
                  <c:v>-2.8383470715192292E-2</c:v>
                </c:pt>
                <c:pt idx="18">
                  <c:v>0.30613548896885373</c:v>
                </c:pt>
                <c:pt idx="19">
                  <c:v>-0.10756929770820578</c:v>
                </c:pt>
                <c:pt idx="20">
                  <c:v>-5.3177898435004818E-2</c:v>
                </c:pt>
                <c:pt idx="21">
                  <c:v>-5.3528353179921094E-3</c:v>
                </c:pt>
                <c:pt idx="22">
                  <c:v>3.0921728584983658E-2</c:v>
                </c:pt>
                <c:pt idx="23">
                  <c:v>0.26382883582745625</c:v>
                </c:pt>
                <c:pt idx="24">
                  <c:v>9.0338688234306214E-2</c:v>
                </c:pt>
                <c:pt idx="25">
                  <c:v>4.1687810945273504E-2</c:v>
                </c:pt>
              </c:numCache>
            </c:numRef>
          </c:val>
          <c:smooth val="0"/>
          <c:extLst>
            <c:ext xmlns:c16="http://schemas.microsoft.com/office/drawing/2014/chart" uri="{C3380CC4-5D6E-409C-BE32-E72D297353CC}">
              <c16:uniqueId val="{00000004-A649-4DF9-8780-2359AAD0B36E}"/>
            </c:ext>
          </c:extLst>
        </c:ser>
        <c:dLbls>
          <c:showLegendKey val="0"/>
          <c:showVal val="0"/>
          <c:showCatName val="0"/>
          <c:showSerName val="0"/>
          <c:showPercent val="0"/>
          <c:showBubbleSize val="0"/>
        </c:dLbls>
        <c:marker val="1"/>
        <c:smooth val="0"/>
        <c:axId val="2049938959"/>
        <c:axId val="2049928975"/>
      </c:lineChart>
      <c:catAx>
        <c:axId val="1477647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77643711"/>
        <c:crosses val="autoZero"/>
        <c:auto val="1"/>
        <c:lblAlgn val="ctr"/>
        <c:lblOffset val="100"/>
        <c:noMultiLvlLbl val="0"/>
      </c:catAx>
      <c:valAx>
        <c:axId val="147764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77647039"/>
        <c:crosses val="autoZero"/>
        <c:crossBetween val="between"/>
      </c:valAx>
      <c:valAx>
        <c:axId val="204992897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2049938959"/>
        <c:crosses val="max"/>
        <c:crossBetween val="between"/>
      </c:valAx>
      <c:catAx>
        <c:axId val="2049938959"/>
        <c:scaling>
          <c:orientation val="minMax"/>
        </c:scaling>
        <c:delete val="1"/>
        <c:axPos val="b"/>
        <c:majorTickMark val="out"/>
        <c:minorTickMark val="none"/>
        <c:tickLblPos val="nextTo"/>
        <c:crossAx val="20499289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Prices in Q2 of Strathfield Housing in 2017 vs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2017</c:v>
          </c:tx>
          <c:spPr>
            <a:solidFill>
              <a:schemeClr val="accent1"/>
            </a:solidFill>
            <a:ln>
              <a:noFill/>
            </a:ln>
            <a:effectLst/>
          </c:spPr>
          <c:invertIfNegative val="0"/>
          <c:cat>
            <c:strRef>
              <c:f>'Question 4'!$W$10:$W$12</c:f>
              <c:strCache>
                <c:ptCount val="3"/>
                <c:pt idx="0">
                  <c:v>Strata</c:v>
                </c:pt>
                <c:pt idx="1">
                  <c:v>Non-Strata</c:v>
                </c:pt>
                <c:pt idx="2">
                  <c:v>All Dwellings</c:v>
                </c:pt>
              </c:strCache>
            </c:strRef>
          </c:cat>
          <c:val>
            <c:numRef>
              <c:f>'Question 4'!$X$10:$X$12</c:f>
              <c:numCache>
                <c:formatCode>#,##0</c:formatCode>
                <c:ptCount val="3"/>
                <c:pt idx="0">
                  <c:v>709.82587064676613</c:v>
                </c:pt>
                <c:pt idx="1">
                  <c:v>2351.1616915422883</c:v>
                </c:pt>
                <c:pt idx="2">
                  <c:v>748.04726368159197</c:v>
                </c:pt>
              </c:numCache>
            </c:numRef>
          </c:val>
          <c:extLst>
            <c:ext xmlns:c16="http://schemas.microsoft.com/office/drawing/2014/chart" uri="{C3380CC4-5D6E-409C-BE32-E72D297353CC}">
              <c16:uniqueId val="{00000000-8F23-4A47-AF8C-66D4C1899E69}"/>
            </c:ext>
          </c:extLst>
        </c:ser>
        <c:ser>
          <c:idx val="5"/>
          <c:order val="5"/>
          <c:tx>
            <c:v>2021</c:v>
          </c:tx>
          <c:spPr>
            <a:solidFill>
              <a:schemeClr val="accent6"/>
            </a:solidFill>
            <a:ln>
              <a:noFill/>
            </a:ln>
            <a:effectLst/>
          </c:spPr>
          <c:invertIfNegative val="0"/>
          <c:cat>
            <c:strRef>
              <c:f>'Question 4'!$W$10:$W$12</c:f>
              <c:strCache>
                <c:ptCount val="3"/>
                <c:pt idx="0">
                  <c:v>Strata</c:v>
                </c:pt>
                <c:pt idx="1">
                  <c:v>Non-Strata</c:v>
                </c:pt>
                <c:pt idx="2">
                  <c:v>All Dwellings</c:v>
                </c:pt>
              </c:strCache>
            </c:strRef>
          </c:cat>
          <c:val>
            <c:numRef>
              <c:f>'Question 4'!$X$17:$X$19</c:f>
              <c:numCache>
                <c:formatCode>0</c:formatCode>
                <c:ptCount val="3"/>
                <c:pt idx="0">
                  <c:v>692.03718674211791</c:v>
                </c:pt>
                <c:pt idx="1">
                  <c:v>3134.3961196443001</c:v>
                </c:pt>
                <c:pt idx="2">
                  <c:v>723.97736459175417</c:v>
                </c:pt>
              </c:numCache>
            </c:numRef>
          </c:val>
          <c:extLst>
            <c:ext xmlns:c16="http://schemas.microsoft.com/office/drawing/2014/chart" uri="{C3380CC4-5D6E-409C-BE32-E72D297353CC}">
              <c16:uniqueId val="{00000005-8F23-4A47-AF8C-66D4C1899E69}"/>
            </c:ext>
          </c:extLst>
        </c:ser>
        <c:dLbls>
          <c:showLegendKey val="0"/>
          <c:showVal val="0"/>
          <c:showCatName val="0"/>
          <c:showSerName val="0"/>
          <c:showPercent val="0"/>
          <c:showBubbleSize val="0"/>
        </c:dLbls>
        <c:gapWidth val="182"/>
        <c:axId val="1800211871"/>
        <c:axId val="1800231007"/>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'Question 4'!$W$10:$W$12</c15:sqref>
                        </c15:formulaRef>
                      </c:ext>
                    </c:extLst>
                    <c:strCache>
                      <c:ptCount val="3"/>
                      <c:pt idx="0">
                        <c:v>Strata</c:v>
                      </c:pt>
                      <c:pt idx="1">
                        <c:v>Non-Strata</c:v>
                      </c:pt>
                      <c:pt idx="2">
                        <c:v>All Dwellings</c:v>
                      </c:pt>
                    </c:strCache>
                  </c:strRef>
                </c:cat>
                <c:val>
                  <c:numRef>
                    <c:extLst>
                      <c:ext uri="{02D57815-91ED-43cb-92C2-25804820EDAC}">
                        <c15:formulaRef>
                          <c15:sqref>'Question 4'!$X$9</c15:sqref>
                        </c15:formulaRef>
                      </c:ext>
                    </c:extLst>
                    <c:numCache>
                      <c:formatCode>General</c:formatCode>
                      <c:ptCount val="1"/>
                      <c:pt idx="0">
                        <c:v>0</c:v>
                      </c:pt>
                    </c:numCache>
                  </c:numRef>
                </c:val>
                <c:extLst>
                  <c:ext xmlns:c16="http://schemas.microsoft.com/office/drawing/2014/chart" uri="{C3380CC4-5D6E-409C-BE32-E72D297353CC}">
                    <c16:uniqueId val="{00000001-8F23-4A47-AF8C-66D4C1899E69}"/>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4'!$W$8</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2-8F23-4A47-AF8C-66D4C1899E69}"/>
                  </c:ext>
                </c:extLst>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4'!$X$8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8F23-4A47-AF8C-66D4C1899E69}"/>
                  </c:ext>
                </c:extLst>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4'!$W$17:$W$19</c15:sqref>
                        </c15:formulaRef>
                      </c:ext>
                    </c:extLst>
                    <c:numCache>
                      <c:formatCode>General</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4-8F23-4A47-AF8C-66D4C1899E69}"/>
                  </c:ext>
                </c:extLst>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4'!$X$16</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6-8F23-4A47-AF8C-66D4C1899E69}"/>
                  </c:ext>
                </c:extLst>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4'!$W$15</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7-8F23-4A47-AF8C-66D4C1899E69}"/>
                  </c:ext>
                </c:extLst>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4'!$W$10:$W$12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4'!$X$15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8-8F23-4A47-AF8C-66D4C1899E69}"/>
                  </c:ext>
                </c:extLst>
              </c15:ser>
            </c15:filteredBarSeries>
          </c:ext>
        </c:extLst>
      </c:barChart>
      <c:catAx>
        <c:axId val="180021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00231007"/>
        <c:crosses val="autoZero"/>
        <c:auto val="1"/>
        <c:lblAlgn val="ctr"/>
        <c:lblOffset val="100"/>
        <c:noMultiLvlLbl val="0"/>
      </c:catAx>
      <c:valAx>
        <c:axId val="180023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a:t>($,000)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002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Prices in Q2 of Strathfield Housing in 2017 vs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2017</c:v>
          </c:tx>
          <c:spPr>
            <a:solidFill>
              <a:schemeClr val="accent1"/>
            </a:solidFill>
            <a:ln>
              <a:noFill/>
            </a:ln>
            <a:effectLst/>
          </c:spPr>
          <c:invertIfNegative val="0"/>
          <c:cat>
            <c:strRef>
              <c:f>'Question 4'!$S$10:$S$12</c:f>
              <c:strCache>
                <c:ptCount val="3"/>
                <c:pt idx="0">
                  <c:v>Strata</c:v>
                </c:pt>
                <c:pt idx="1">
                  <c:v>Non-Strata</c:v>
                </c:pt>
                <c:pt idx="2">
                  <c:v>All Dwellings</c:v>
                </c:pt>
              </c:strCache>
            </c:strRef>
          </c:cat>
          <c:val>
            <c:numRef>
              <c:f>'Question 4'!$T$10:$T$12</c:f>
              <c:numCache>
                <c:formatCode>#,##0</c:formatCode>
                <c:ptCount val="3"/>
                <c:pt idx="0">
                  <c:v>650</c:v>
                </c:pt>
                <c:pt idx="1">
                  <c:v>2153</c:v>
                </c:pt>
                <c:pt idx="2">
                  <c:v>685</c:v>
                </c:pt>
              </c:numCache>
            </c:numRef>
          </c:val>
          <c:extLst>
            <c:ext xmlns:c16="http://schemas.microsoft.com/office/drawing/2014/chart" uri="{C3380CC4-5D6E-409C-BE32-E72D297353CC}">
              <c16:uniqueId val="{00000000-EE81-44FD-A335-4F127943553E}"/>
            </c:ext>
          </c:extLst>
        </c:ser>
        <c:ser>
          <c:idx val="5"/>
          <c:order val="5"/>
          <c:tx>
            <c:v>2021</c:v>
          </c:tx>
          <c:spPr>
            <a:solidFill>
              <a:schemeClr val="accent6"/>
            </a:solidFill>
            <a:ln>
              <a:noFill/>
            </a:ln>
            <a:effectLst/>
          </c:spPr>
          <c:invertIfNegative val="0"/>
          <c:cat>
            <c:strRef>
              <c:f>'Question 4'!$S$10:$S$12</c:f>
              <c:strCache>
                <c:ptCount val="3"/>
                <c:pt idx="0">
                  <c:v>Strata</c:v>
                </c:pt>
                <c:pt idx="1">
                  <c:v>Non-Strata</c:v>
                </c:pt>
                <c:pt idx="2">
                  <c:v>All Dwellings</c:v>
                </c:pt>
              </c:strCache>
            </c:strRef>
          </c:cat>
          <c:val>
            <c:numRef>
              <c:f>'Question 4'!$T$17:$T$19</c:f>
              <c:numCache>
                <c:formatCode>General</c:formatCode>
                <c:ptCount val="3"/>
                <c:pt idx="0">
                  <c:v>650</c:v>
                </c:pt>
                <c:pt idx="1">
                  <c:v>2944</c:v>
                </c:pt>
                <c:pt idx="2">
                  <c:v>680</c:v>
                </c:pt>
              </c:numCache>
            </c:numRef>
          </c:val>
          <c:extLst>
            <c:ext xmlns:c16="http://schemas.microsoft.com/office/drawing/2014/chart" uri="{C3380CC4-5D6E-409C-BE32-E72D297353CC}">
              <c16:uniqueId val="{00000005-EE81-44FD-A335-4F127943553E}"/>
            </c:ext>
          </c:extLst>
        </c:ser>
        <c:dLbls>
          <c:showLegendKey val="0"/>
          <c:showVal val="0"/>
          <c:showCatName val="0"/>
          <c:showSerName val="0"/>
          <c:showPercent val="0"/>
          <c:showBubbleSize val="0"/>
        </c:dLbls>
        <c:gapWidth val="182"/>
        <c:axId val="1851975823"/>
        <c:axId val="1851980399"/>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'Question 4'!$S$10:$S$12</c15:sqref>
                        </c15:formulaRef>
                      </c:ext>
                    </c:extLst>
                    <c:strCache>
                      <c:ptCount val="3"/>
                      <c:pt idx="0">
                        <c:v>Strata</c:v>
                      </c:pt>
                      <c:pt idx="1">
                        <c:v>Non-Strata</c:v>
                      </c:pt>
                      <c:pt idx="2">
                        <c:v>All Dwellings</c:v>
                      </c:pt>
                    </c:strCache>
                  </c:strRef>
                </c:cat>
                <c:val>
                  <c:numRef>
                    <c:extLst>
                      <c:ext uri="{02D57815-91ED-43cb-92C2-25804820EDAC}">
                        <c15:formulaRef>
                          <c15:sqref>'Question 4'!$T$9</c15:sqref>
                        </c15:formulaRef>
                      </c:ext>
                    </c:extLst>
                    <c:numCache>
                      <c:formatCode>General</c:formatCode>
                      <c:ptCount val="1"/>
                      <c:pt idx="0">
                        <c:v>0</c:v>
                      </c:pt>
                    </c:numCache>
                  </c:numRef>
                </c:val>
                <c:extLst>
                  <c:ext xmlns:c16="http://schemas.microsoft.com/office/drawing/2014/chart" uri="{C3380CC4-5D6E-409C-BE32-E72D297353CC}">
                    <c16:uniqueId val="{00000001-EE81-44FD-A335-4F127943553E}"/>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4'!$S$8</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2-EE81-44FD-A335-4F127943553E}"/>
                  </c:ext>
                </c:extLst>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4'!$T$8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EE81-44FD-A335-4F127943553E}"/>
                  </c:ext>
                </c:extLst>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4'!$U$8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EE81-44FD-A335-4F127943553E}"/>
                  </c:ext>
                </c:extLst>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4'!$S$15</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6-EE81-44FD-A335-4F127943553E}"/>
                  </c:ext>
                </c:extLst>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4'!$T$15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7-EE81-44FD-A335-4F127943553E}"/>
                  </c:ext>
                </c:extLst>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'Question 4'!$S$10:$S$12</c15:sqref>
                        </c15:formulaRef>
                      </c:ext>
                    </c:extLst>
                    <c:strCache>
                      <c:ptCount val="3"/>
                      <c:pt idx="0">
                        <c:v>Strata</c:v>
                      </c:pt>
                      <c:pt idx="1">
                        <c:v>Non-Strata</c:v>
                      </c:pt>
                      <c:pt idx="2">
                        <c:v>All Dwellings</c:v>
                      </c:pt>
                    </c:strCache>
                  </c:strRef>
                </c:cat>
                <c:val>
                  <c:numRef>
                    <c:extLst xmlns:c15="http://schemas.microsoft.com/office/drawing/2012/chart">
                      <c:ext xmlns:c15="http://schemas.microsoft.com/office/drawing/2012/chart" uri="{02D57815-91ED-43cb-92C2-25804820EDAC}">
                        <c15:formulaRef>
                          <c15:sqref>'Question 4'!$U$15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8-EE81-44FD-A335-4F127943553E}"/>
                  </c:ext>
                </c:extLst>
              </c15:ser>
            </c15:filteredBarSeries>
          </c:ext>
        </c:extLst>
      </c:barChart>
      <c:catAx>
        <c:axId val="18519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1980399"/>
        <c:crosses val="autoZero"/>
        <c:auto val="1"/>
        <c:lblAlgn val="ctr"/>
        <c:lblOffset val="100"/>
        <c:noMultiLvlLbl val="0"/>
      </c:catAx>
      <c:valAx>
        <c:axId val="185198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197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Annual Change in Median in Q2 of Strathfield Housing in 2017 vs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bar"/>
        <c:grouping val="clustered"/>
        <c:varyColors val="0"/>
        <c:ser>
          <c:idx val="0"/>
          <c:order val="0"/>
          <c:tx>
            <c:v>2017</c:v>
          </c:tx>
          <c:spPr>
            <a:solidFill>
              <a:schemeClr val="accent1"/>
            </a:solidFill>
            <a:ln>
              <a:noFill/>
            </a:ln>
            <a:effectLst/>
          </c:spPr>
          <c:invertIfNegative val="0"/>
          <c:val>
            <c:numRef>
              <c:f>'Question 4'!$U$10:$U$12</c:f>
              <c:numCache>
                <c:formatCode>0.00%</c:formatCode>
                <c:ptCount val="3"/>
                <c:pt idx="0">
                  <c:v>1.5625E-2</c:v>
                </c:pt>
                <c:pt idx="1">
                  <c:v>7.6499999999999999E-2</c:v>
                </c:pt>
                <c:pt idx="2">
                  <c:v>-2.1428571428571429E-2</c:v>
                </c:pt>
              </c:numCache>
            </c:numRef>
          </c:val>
          <c:extLst>
            <c:ext xmlns:c16="http://schemas.microsoft.com/office/drawing/2014/chart" uri="{C3380CC4-5D6E-409C-BE32-E72D297353CC}">
              <c16:uniqueId val="{00000000-7F55-4DD7-893D-B3DF59D26076}"/>
            </c:ext>
          </c:extLst>
        </c:ser>
        <c:ser>
          <c:idx val="6"/>
          <c:order val="6"/>
          <c:tx>
            <c:v>2021</c:v>
          </c:tx>
          <c:spPr>
            <a:solidFill>
              <a:schemeClr val="accent6"/>
            </a:solidFill>
            <a:ln>
              <a:noFill/>
            </a:ln>
            <a:effectLst/>
          </c:spPr>
          <c:invertIfNegative val="0"/>
          <c:val>
            <c:numRef>
              <c:f>'Question 4'!$U$17:$U$19</c:f>
              <c:numCache>
                <c:formatCode>0.00%</c:formatCode>
                <c:ptCount val="3"/>
                <c:pt idx="0">
                  <c:v>3.1699999999999999E-2</c:v>
                </c:pt>
                <c:pt idx="1">
                  <c:v>0.30840000000000001</c:v>
                </c:pt>
                <c:pt idx="2">
                  <c:v>3.0300000000000001E-2</c:v>
                </c:pt>
              </c:numCache>
            </c:numRef>
          </c:val>
          <c:extLst>
            <c:ext xmlns:c16="http://schemas.microsoft.com/office/drawing/2014/chart" uri="{C3380CC4-5D6E-409C-BE32-E72D297353CC}">
              <c16:uniqueId val="{00000006-7F55-4DD7-893D-B3DF59D26076}"/>
            </c:ext>
          </c:extLst>
        </c:ser>
        <c:dLbls>
          <c:showLegendKey val="0"/>
          <c:showVal val="0"/>
          <c:showCatName val="0"/>
          <c:showSerName val="0"/>
          <c:showPercent val="0"/>
          <c:showBubbleSize val="0"/>
        </c:dLbls>
        <c:gapWidth val="219"/>
        <c:axId val="1767854671"/>
        <c:axId val="1767855919"/>
        <c:extLst>
          <c:ext xmlns:c15="http://schemas.microsoft.com/office/drawing/2012/chart" uri="{02D57815-91ED-43cb-92C2-25804820EDAC}">
            <c15:filteredBarSeries>
              <c15:ser>
                <c:idx val="1"/>
                <c:order val="1"/>
                <c:spPr>
                  <a:solidFill>
                    <a:schemeClr val="accent2"/>
                  </a:solidFill>
                  <a:ln>
                    <a:noFill/>
                  </a:ln>
                  <a:effectLst/>
                </c:spPr>
                <c:invertIfNegative val="0"/>
                <c:val>
                  <c:numRef>
                    <c:extLst>
                      <c:ext uri="{02D57815-91ED-43cb-92C2-25804820EDAC}">
                        <c15:formulaRef>
                          <c15:sqref>'Question 4'!$S$10:$S$12</c15:sqref>
                        </c15:formulaRef>
                      </c:ext>
                    </c:extLst>
                    <c:numCache>
                      <c:formatCode>General</c:formatCode>
                      <c:ptCount val="3"/>
                      <c:pt idx="0">
                        <c:v>0</c:v>
                      </c:pt>
                      <c:pt idx="1">
                        <c:v>0</c:v>
                      </c:pt>
                      <c:pt idx="2">
                        <c:v>0</c:v>
                      </c:pt>
                    </c:numCache>
                  </c:numRef>
                </c:val>
                <c:extLst>
                  <c:ext xmlns:c16="http://schemas.microsoft.com/office/drawing/2014/chart" uri="{C3380CC4-5D6E-409C-BE32-E72D297353CC}">
                    <c16:uniqueId val="{00000001-7F55-4DD7-893D-B3DF59D26076}"/>
                  </c:ext>
                </c:extLst>
              </c15:ser>
            </c15:filteredBarSeries>
            <c15:filteredBarSeries>
              <c15:ser>
                <c:idx val="2"/>
                <c:order val="2"/>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'Question 4'!$U$9</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2-7F55-4DD7-893D-B3DF59D26076}"/>
                  </c:ext>
                </c:extLst>
              </c15:ser>
            </c15:filteredBarSeries>
            <c15:filteredBarSeries>
              <c15:ser>
                <c:idx val="3"/>
                <c:order val="3"/>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'Question 4'!$S$8</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3-7F55-4DD7-893D-B3DF59D26076}"/>
                  </c:ext>
                </c:extLst>
              </c15:ser>
            </c15:filteredBarSeries>
            <c15:filteredBarSeries>
              <c15:ser>
                <c:idx val="4"/>
                <c:order val="4"/>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'Question 4'!$T$8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7F55-4DD7-893D-B3DF59D26076}"/>
                  </c:ext>
                </c:extLst>
              </c15:ser>
            </c15:filteredBarSeries>
            <c15:filteredBarSeries>
              <c15:ser>
                <c:idx val="5"/>
                <c:order val="5"/>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'Question 4'!$U$8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5-7F55-4DD7-893D-B3DF59D26076}"/>
                  </c:ext>
                </c:extLst>
              </c15:ser>
            </c15:filteredBarSeries>
            <c15:filteredBarSeries>
              <c15:ser>
                <c:idx val="7"/>
                <c:order val="7"/>
                <c:spPr>
                  <a:solidFill>
                    <a:schemeClr val="accent2">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'Question 4'!$S$17:$S$19</c15:sqref>
                        </c15:formulaRef>
                      </c:ext>
                    </c:extLst>
                    <c:numCache>
                      <c:formatCode>General</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7-7F55-4DD7-893D-B3DF59D26076}"/>
                  </c:ext>
                </c:extLst>
              </c15:ser>
            </c15:filteredBarSeries>
            <c15:filteredBarSeries>
              <c15:ser>
                <c:idx val="8"/>
                <c:order val="8"/>
                <c:spPr>
                  <a:solidFill>
                    <a:schemeClr val="accent3">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'Question 4'!$U$16</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8-7F55-4DD7-893D-B3DF59D26076}"/>
                  </c:ext>
                </c:extLst>
              </c15:ser>
            </c15:filteredBarSeries>
            <c15:filteredBarSeries>
              <c15:ser>
                <c:idx val="9"/>
                <c:order val="9"/>
                <c:spPr>
                  <a:solidFill>
                    <a:schemeClr val="accent4">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'Question 4'!$S$15</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9-7F55-4DD7-893D-B3DF59D26076}"/>
                  </c:ext>
                </c:extLst>
              </c15:ser>
            </c15:filteredBarSeries>
            <c15:filteredBarSeries>
              <c15:ser>
                <c:idx val="10"/>
                <c:order val="10"/>
                <c:spPr>
                  <a:solidFill>
                    <a:schemeClr val="accent5">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'Question 4'!$T$15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A-7F55-4DD7-893D-B3DF59D26076}"/>
                  </c:ext>
                </c:extLst>
              </c15:ser>
            </c15:filteredBarSeries>
            <c15:filteredBarSeries>
              <c15:ser>
                <c:idx val="11"/>
                <c:order val="11"/>
                <c:spPr>
                  <a:solidFill>
                    <a:schemeClr val="accent6">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'Question 4'!$U$15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B-7F55-4DD7-893D-B3DF59D26076}"/>
                  </c:ext>
                </c:extLst>
              </c15:ser>
            </c15:filteredBarSeries>
          </c:ext>
        </c:extLst>
      </c:barChart>
      <c:catAx>
        <c:axId val="176785467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67855919"/>
        <c:crosses val="autoZero"/>
        <c:auto val="1"/>
        <c:lblAlgn val="ctr"/>
        <c:lblOffset val="100"/>
        <c:noMultiLvlLbl val="0"/>
      </c:catAx>
      <c:valAx>
        <c:axId val="17678559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767854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sz="1400"/>
              <a:t>Nominal Median Sales Trend in Q2 of Strathfield and Auburn Non-Strata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2"/>
            </a:solidFill>
            <a:ln>
              <a:noFill/>
            </a:ln>
            <a:effectLst/>
          </c:spPr>
          <c:invertIfNegative val="0"/>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1'!$V$5:$V$31</c:f>
              <c:numCache>
                <c:formatCode>#,##0</c:formatCode>
                <c:ptCount val="27"/>
                <c:pt idx="0">
                  <c:v>220</c:v>
                </c:pt>
                <c:pt idx="1">
                  <c:v>267.5</c:v>
                </c:pt>
                <c:pt idx="2">
                  <c:v>315</c:v>
                </c:pt>
                <c:pt idx="3">
                  <c:v>320</c:v>
                </c:pt>
                <c:pt idx="4">
                  <c:v>345</c:v>
                </c:pt>
                <c:pt idx="5">
                  <c:v>371</c:v>
                </c:pt>
                <c:pt idx="6">
                  <c:v>418</c:v>
                </c:pt>
                <c:pt idx="7">
                  <c:v>460</c:v>
                </c:pt>
                <c:pt idx="8">
                  <c:v>419</c:v>
                </c:pt>
                <c:pt idx="9">
                  <c:v>511</c:v>
                </c:pt>
                <c:pt idx="10">
                  <c:v>595</c:v>
                </c:pt>
                <c:pt idx="11">
                  <c:v>829</c:v>
                </c:pt>
                <c:pt idx="12">
                  <c:v>924</c:v>
                </c:pt>
                <c:pt idx="13">
                  <c:v>793</c:v>
                </c:pt>
                <c:pt idx="14">
                  <c:v>877</c:v>
                </c:pt>
                <c:pt idx="15">
                  <c:v>726</c:v>
                </c:pt>
                <c:pt idx="16">
                  <c:v>1100</c:v>
                </c:pt>
                <c:pt idx="17">
                  <c:v>932</c:v>
                </c:pt>
                <c:pt idx="18">
                  <c:v>955</c:v>
                </c:pt>
                <c:pt idx="19">
                  <c:v>1322</c:v>
                </c:pt>
                <c:pt idx="20">
                  <c:v>1240</c:v>
                </c:pt>
                <c:pt idx="21">
                  <c:v>1225</c:v>
                </c:pt>
                <c:pt idx="22">
                  <c:v>1286</c:v>
                </c:pt>
                <c:pt idx="23">
                  <c:v>1378</c:v>
                </c:pt>
                <c:pt idx="24">
                  <c:v>1806</c:v>
                </c:pt>
                <c:pt idx="25">
                  <c:v>2000</c:v>
                </c:pt>
                <c:pt idx="26">
                  <c:v>2153</c:v>
                </c:pt>
              </c:numCache>
            </c:numRef>
          </c:val>
          <c:extLst>
            <c:ext xmlns:c16="http://schemas.microsoft.com/office/drawing/2014/chart" uri="{C3380CC4-5D6E-409C-BE32-E72D297353CC}">
              <c16:uniqueId val="{00000000-1661-4F0A-938D-C25AAEACE45C}"/>
            </c:ext>
          </c:extLst>
        </c:ser>
        <c:ser>
          <c:idx val="1"/>
          <c:order val="1"/>
          <c:tx>
            <c:v>Auburn</c:v>
          </c:tx>
          <c:spPr>
            <a:solidFill>
              <a:schemeClr val="accent4"/>
            </a:solidFill>
            <a:ln>
              <a:noFill/>
            </a:ln>
            <a:effectLst/>
          </c:spPr>
          <c:invertIfNegative val="0"/>
          <c:cat>
            <c:numRef>
              <c:f>'Question 1'!$S$5:$S$31</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1'!$AD$5:$AD$31</c:f>
              <c:numCache>
                <c:formatCode>#,##0</c:formatCode>
                <c:ptCount val="27"/>
                <c:pt idx="0">
                  <c:v>130</c:v>
                </c:pt>
                <c:pt idx="1">
                  <c:v>139</c:v>
                </c:pt>
                <c:pt idx="2">
                  <c:v>140</c:v>
                </c:pt>
                <c:pt idx="3">
                  <c:v>155</c:v>
                </c:pt>
                <c:pt idx="4">
                  <c:v>155</c:v>
                </c:pt>
                <c:pt idx="5">
                  <c:v>173</c:v>
                </c:pt>
                <c:pt idx="6">
                  <c:v>190</c:v>
                </c:pt>
                <c:pt idx="7">
                  <c:v>221</c:v>
                </c:pt>
                <c:pt idx="8">
                  <c:v>260</c:v>
                </c:pt>
                <c:pt idx="9">
                  <c:v>293</c:v>
                </c:pt>
                <c:pt idx="10">
                  <c:v>328</c:v>
                </c:pt>
                <c:pt idx="11">
                  <c:v>393</c:v>
                </c:pt>
                <c:pt idx="12">
                  <c:v>460</c:v>
                </c:pt>
                <c:pt idx="13">
                  <c:v>478</c:v>
                </c:pt>
                <c:pt idx="14">
                  <c:v>462</c:v>
                </c:pt>
                <c:pt idx="15">
                  <c:v>470</c:v>
                </c:pt>
                <c:pt idx="16">
                  <c:v>465</c:v>
                </c:pt>
                <c:pt idx="17">
                  <c:v>455</c:v>
                </c:pt>
                <c:pt idx="18">
                  <c:v>474</c:v>
                </c:pt>
                <c:pt idx="19">
                  <c:v>570</c:v>
                </c:pt>
                <c:pt idx="20">
                  <c:v>600</c:v>
                </c:pt>
                <c:pt idx="21">
                  <c:v>600</c:v>
                </c:pt>
                <c:pt idx="22">
                  <c:v>653</c:v>
                </c:pt>
                <c:pt idx="23">
                  <c:v>773</c:v>
                </c:pt>
                <c:pt idx="24">
                  <c:v>979</c:v>
                </c:pt>
                <c:pt idx="25">
                  <c:v>938</c:v>
                </c:pt>
                <c:pt idx="26">
                  <c:v>980</c:v>
                </c:pt>
              </c:numCache>
            </c:numRef>
          </c:val>
          <c:extLst>
            <c:ext xmlns:c16="http://schemas.microsoft.com/office/drawing/2014/chart" uri="{C3380CC4-5D6E-409C-BE32-E72D297353CC}">
              <c16:uniqueId val="{00000001-1661-4F0A-938D-C25AAEACE45C}"/>
            </c:ext>
          </c:extLst>
        </c:ser>
        <c:dLbls>
          <c:showLegendKey val="0"/>
          <c:showVal val="0"/>
          <c:showCatName val="0"/>
          <c:showSerName val="0"/>
          <c:showPercent val="0"/>
          <c:showBubbleSize val="0"/>
        </c:dLbls>
        <c:gapWidth val="219"/>
        <c:overlap val="-27"/>
        <c:axId val="1571233919"/>
        <c:axId val="1571225183"/>
      </c:barChart>
      <c:catAx>
        <c:axId val="15712339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71225183"/>
        <c:crosses val="autoZero"/>
        <c:auto val="1"/>
        <c:lblAlgn val="ctr"/>
        <c:lblOffset val="100"/>
        <c:noMultiLvlLbl val="0"/>
      </c:catAx>
      <c:valAx>
        <c:axId val="157122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7123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Strathfield and Auburn Non-Strata Housing (1991-2017)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2"/>
            </a:solidFill>
            <a:ln>
              <a:noFill/>
            </a:ln>
            <a:effectLst/>
          </c:spPr>
          <c:invertIfNegative val="0"/>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1'!$V$36:$V$62</c:f>
              <c:numCache>
                <c:formatCode>#,##0</c:formatCode>
                <c:ptCount val="27"/>
                <c:pt idx="0">
                  <c:v>506.53846153846143</c:v>
                </c:pt>
                <c:pt idx="1">
                  <c:v>652.40277777777771</c:v>
                </c:pt>
                <c:pt idx="2">
                  <c:v>772.54189944134066</c:v>
                </c:pt>
                <c:pt idx="3">
                  <c:v>787.73831775700933</c:v>
                </c:pt>
                <c:pt idx="4">
                  <c:v>763.63865546218472</c:v>
                </c:pt>
                <c:pt idx="5">
                  <c:v>795.77687296416934</c:v>
                </c:pt>
                <c:pt idx="6">
                  <c:v>969.20070422535218</c:v>
                </c:pt>
                <c:pt idx="7">
                  <c:v>1070.3533568904593</c:v>
                </c:pt>
                <c:pt idx="8">
                  <c:v>948.14948453608224</c:v>
                </c:pt>
                <c:pt idx="9">
                  <c:v>1099.6519607843136</c:v>
                </c:pt>
                <c:pt idx="10">
                  <c:v>1198.1880733944952</c:v>
                </c:pt>
                <c:pt idx="11">
                  <c:v>1624.6919642857142</c:v>
                </c:pt>
                <c:pt idx="12">
                  <c:v>1766.1944847605221</c:v>
                </c:pt>
                <c:pt idx="13">
                  <c:v>1468.8902953586498</c:v>
                </c:pt>
                <c:pt idx="14">
                  <c:v>1567.1763907734055</c:v>
                </c:pt>
                <c:pt idx="15">
                  <c:v>1264.7380952380952</c:v>
                </c:pt>
                <c:pt idx="16">
                  <c:v>1859.6919127086005</c:v>
                </c:pt>
                <c:pt idx="17">
                  <c:v>1489.6165048543687</c:v>
                </c:pt>
                <c:pt idx="18">
                  <c:v>1447.3360184119676</c:v>
                </c:pt>
                <c:pt idx="19">
                  <c:v>1890.4169381107492</c:v>
                </c:pt>
                <c:pt idx="20">
                  <c:v>1687.0661157024792</c:v>
                </c:pt>
                <c:pt idx="21">
                  <c:v>1597.3514851485147</c:v>
                </c:pt>
                <c:pt idx="22">
                  <c:v>1588.8011257035646</c:v>
                </c:pt>
                <c:pt idx="23">
                  <c:v>1637.9296028880867</c:v>
                </c:pt>
                <c:pt idx="24">
                  <c:v>2070.0626631853784</c:v>
                </c:pt>
                <c:pt idx="25">
                  <c:v>2257.0694087403599</c:v>
                </c:pt>
                <c:pt idx="26">
                  <c:v>2351.1616915422883</c:v>
                </c:pt>
              </c:numCache>
            </c:numRef>
          </c:val>
          <c:extLst>
            <c:ext xmlns:c16="http://schemas.microsoft.com/office/drawing/2014/chart" uri="{C3380CC4-5D6E-409C-BE32-E72D297353CC}">
              <c16:uniqueId val="{00000000-E781-43B5-BBCF-85D8FEB23000}"/>
            </c:ext>
          </c:extLst>
        </c:ser>
        <c:ser>
          <c:idx val="1"/>
          <c:order val="1"/>
          <c:tx>
            <c:v>Auburn</c:v>
          </c:tx>
          <c:spPr>
            <a:solidFill>
              <a:schemeClr val="accent4"/>
            </a:solidFill>
            <a:ln>
              <a:noFill/>
            </a:ln>
            <a:effectLst/>
          </c:spPr>
          <c:invertIfNegative val="0"/>
          <c:cat>
            <c:numRef>
              <c:f>'Question 1'!$S$36:$S$62</c:f>
              <c:numCache>
                <c:formatCode>General</c:formatCode>
                <c:ptCount val="27"/>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numCache>
            </c:numRef>
          </c:cat>
          <c:val>
            <c:numRef>
              <c:f>'Question 1'!$AD$36:$AD$62</c:f>
              <c:numCache>
                <c:formatCode>#,##0</c:formatCode>
                <c:ptCount val="27"/>
                <c:pt idx="0">
                  <c:v>299.31818181818176</c:v>
                </c:pt>
                <c:pt idx="1">
                  <c:v>339.00555555555553</c:v>
                </c:pt>
                <c:pt idx="2">
                  <c:v>343.35195530726253</c:v>
                </c:pt>
                <c:pt idx="3">
                  <c:v>381.56074766355135</c:v>
                </c:pt>
                <c:pt idx="4">
                  <c:v>343.08403361344534</c:v>
                </c:pt>
                <c:pt idx="5">
                  <c:v>371.07654723127035</c:v>
                </c:pt>
                <c:pt idx="6">
                  <c:v>440.54577464788736</c:v>
                </c:pt>
                <c:pt idx="7">
                  <c:v>514.23498233215537</c:v>
                </c:pt>
                <c:pt idx="8">
                  <c:v>588.35051546391742</c:v>
                </c:pt>
                <c:pt idx="9">
                  <c:v>630.52450980392155</c:v>
                </c:pt>
                <c:pt idx="10">
                  <c:v>660.51376146788982</c:v>
                </c:pt>
                <c:pt idx="11">
                  <c:v>770.20982142857133</c:v>
                </c:pt>
                <c:pt idx="12">
                  <c:v>879.27431059506512</c:v>
                </c:pt>
                <c:pt idx="13">
                  <c:v>885.40928270042195</c:v>
                </c:pt>
                <c:pt idx="14">
                  <c:v>825.5820895522387</c:v>
                </c:pt>
                <c:pt idx="15">
                  <c:v>818.76984126984132</c:v>
                </c:pt>
                <c:pt idx="16">
                  <c:v>786.14249037227205</c:v>
                </c:pt>
                <c:pt idx="17">
                  <c:v>727.22694174757271</c:v>
                </c:pt>
                <c:pt idx="18">
                  <c:v>718.36363636363626</c:v>
                </c:pt>
                <c:pt idx="19">
                  <c:v>815.08143322475564</c:v>
                </c:pt>
                <c:pt idx="20">
                  <c:v>816.32231404958679</c:v>
                </c:pt>
                <c:pt idx="21">
                  <c:v>782.37623762376222</c:v>
                </c:pt>
                <c:pt idx="22">
                  <c:v>806.75515947467159</c:v>
                </c:pt>
                <c:pt idx="23">
                  <c:v>918.80956678700363</c:v>
                </c:pt>
                <c:pt idx="24">
                  <c:v>1122.1436031331591</c:v>
                </c:pt>
                <c:pt idx="25">
                  <c:v>1058.5655526992286</c:v>
                </c:pt>
                <c:pt idx="26">
                  <c:v>1070.1990049751244</c:v>
                </c:pt>
              </c:numCache>
            </c:numRef>
          </c:val>
          <c:extLst>
            <c:ext xmlns:c16="http://schemas.microsoft.com/office/drawing/2014/chart" uri="{C3380CC4-5D6E-409C-BE32-E72D297353CC}">
              <c16:uniqueId val="{00000001-E781-43B5-BBCF-85D8FEB23000}"/>
            </c:ext>
          </c:extLst>
        </c:ser>
        <c:dLbls>
          <c:showLegendKey val="0"/>
          <c:showVal val="0"/>
          <c:showCatName val="0"/>
          <c:showSerName val="0"/>
          <c:showPercent val="0"/>
          <c:showBubbleSize val="0"/>
        </c:dLbls>
        <c:gapWidth val="219"/>
        <c:overlap val="-27"/>
        <c:axId val="1481631727"/>
        <c:axId val="1481630895"/>
      </c:barChart>
      <c:catAx>
        <c:axId val="14816317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81630895"/>
        <c:crosses val="autoZero"/>
        <c:auto val="1"/>
        <c:lblAlgn val="ctr"/>
        <c:lblOffset val="100"/>
        <c:noMultiLvlLbl val="0"/>
      </c:catAx>
      <c:valAx>
        <c:axId val="148163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r>
                  <a:rPr lang="en-AU" sz="1000" b="0" i="0" baseline="0">
                    <a:effectLst/>
                  </a:rPr>
                  <a:t>($,000)</a:t>
                </a:r>
                <a:endParaRPr lang="en-AU"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48163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Strathfield and Auburn Strata Housing (2013-2017)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Strathfield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1'!$S$27:$S$31</c:f>
              <c:numCache>
                <c:formatCode>General</c:formatCode>
                <c:ptCount val="5"/>
                <c:pt idx="0">
                  <c:v>2013</c:v>
                </c:pt>
                <c:pt idx="1">
                  <c:v>2014</c:v>
                </c:pt>
                <c:pt idx="2">
                  <c:v>2015</c:v>
                </c:pt>
                <c:pt idx="3">
                  <c:v>2016</c:v>
                </c:pt>
                <c:pt idx="4">
                  <c:v>2017</c:v>
                </c:pt>
              </c:numCache>
            </c:numRef>
          </c:xVal>
          <c:yVal>
            <c:numRef>
              <c:f>'Question 1'!$T$27:$T$31</c:f>
              <c:numCache>
                <c:formatCode>#,##0</c:formatCode>
                <c:ptCount val="5"/>
                <c:pt idx="0">
                  <c:v>485</c:v>
                </c:pt>
                <c:pt idx="1">
                  <c:v>585</c:v>
                </c:pt>
                <c:pt idx="2">
                  <c:v>620</c:v>
                </c:pt>
                <c:pt idx="3">
                  <c:v>640</c:v>
                </c:pt>
                <c:pt idx="4">
                  <c:v>650</c:v>
                </c:pt>
              </c:numCache>
            </c:numRef>
          </c:yVal>
          <c:smooth val="0"/>
          <c:extLst>
            <c:ext xmlns:c16="http://schemas.microsoft.com/office/drawing/2014/chart" uri="{C3380CC4-5D6E-409C-BE32-E72D297353CC}">
              <c16:uniqueId val="{00000000-8F1D-479F-9F65-015AB5E97BAA}"/>
            </c:ext>
          </c:extLst>
        </c:ser>
        <c:ser>
          <c:idx val="1"/>
          <c:order val="1"/>
          <c:tx>
            <c:v>Auburn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 1'!$S$27:$S$31</c:f>
              <c:numCache>
                <c:formatCode>General</c:formatCode>
                <c:ptCount val="5"/>
                <c:pt idx="0">
                  <c:v>2013</c:v>
                </c:pt>
                <c:pt idx="1">
                  <c:v>2014</c:v>
                </c:pt>
                <c:pt idx="2">
                  <c:v>2015</c:v>
                </c:pt>
                <c:pt idx="3">
                  <c:v>2016</c:v>
                </c:pt>
                <c:pt idx="4">
                  <c:v>2017</c:v>
                </c:pt>
              </c:numCache>
            </c:numRef>
          </c:xVal>
          <c:yVal>
            <c:numRef>
              <c:f>'Question 1'!$AB$27:$AB$31</c:f>
              <c:numCache>
                <c:formatCode>#,##0</c:formatCode>
                <c:ptCount val="5"/>
                <c:pt idx="0">
                  <c:v>515</c:v>
                </c:pt>
                <c:pt idx="1">
                  <c:v>550</c:v>
                </c:pt>
                <c:pt idx="2">
                  <c:v>645</c:v>
                </c:pt>
                <c:pt idx="3">
                  <c:v>662</c:v>
                </c:pt>
                <c:pt idx="4">
                  <c:v>635</c:v>
                </c:pt>
              </c:numCache>
            </c:numRef>
          </c:yVal>
          <c:smooth val="0"/>
          <c:extLst>
            <c:ext xmlns:c16="http://schemas.microsoft.com/office/drawing/2014/chart" uri="{C3380CC4-5D6E-409C-BE32-E72D297353CC}">
              <c16:uniqueId val="{00000001-8F1D-479F-9F65-015AB5E97BAA}"/>
            </c:ext>
          </c:extLst>
        </c:ser>
        <c:dLbls>
          <c:showLegendKey val="0"/>
          <c:showVal val="0"/>
          <c:showCatName val="0"/>
          <c:showSerName val="0"/>
          <c:showPercent val="0"/>
          <c:showBubbleSize val="0"/>
        </c:dLbls>
        <c:axId val="1584155135"/>
        <c:axId val="1584158463"/>
      </c:scatterChart>
      <c:valAx>
        <c:axId val="1584155135"/>
        <c:scaling>
          <c:orientation val="minMax"/>
          <c:min val="201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84158463"/>
        <c:crosses val="autoZero"/>
        <c:crossBetween val="midCat"/>
      </c:valAx>
      <c:valAx>
        <c:axId val="1584158463"/>
        <c:scaling>
          <c:orientation val="minMax"/>
          <c:min val="4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84155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Real Median Sales Trend in Q2 of Strathfield and Auburn Strata Housing (2013-2017)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scatterChart>
        <c:scatterStyle val="lineMarker"/>
        <c:varyColors val="0"/>
        <c:ser>
          <c:idx val="0"/>
          <c:order val="0"/>
          <c:tx>
            <c:v>Strathfield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1'!$S$58:$S$62</c:f>
              <c:numCache>
                <c:formatCode>General</c:formatCode>
                <c:ptCount val="5"/>
                <c:pt idx="0">
                  <c:v>2013</c:v>
                </c:pt>
                <c:pt idx="1">
                  <c:v>2014</c:v>
                </c:pt>
                <c:pt idx="2">
                  <c:v>2015</c:v>
                </c:pt>
                <c:pt idx="3">
                  <c:v>2016</c:v>
                </c:pt>
                <c:pt idx="4">
                  <c:v>2017</c:v>
                </c:pt>
              </c:numCache>
            </c:numRef>
          </c:xVal>
          <c:yVal>
            <c:numRef>
              <c:f>'Question 1'!$T$58:$T$62</c:f>
              <c:numCache>
                <c:formatCode>#,##0</c:formatCode>
                <c:ptCount val="5"/>
                <c:pt idx="0">
                  <c:v>599.19793621013127</c:v>
                </c:pt>
                <c:pt idx="1">
                  <c:v>695.34747292418774</c:v>
                </c:pt>
                <c:pt idx="2">
                  <c:v>710.65274151436017</c:v>
                </c:pt>
                <c:pt idx="3">
                  <c:v>722.26221079691516</c:v>
                </c:pt>
                <c:pt idx="4">
                  <c:v>709.82587064676613</c:v>
                </c:pt>
              </c:numCache>
            </c:numRef>
          </c:yVal>
          <c:smooth val="0"/>
          <c:extLst>
            <c:ext xmlns:c16="http://schemas.microsoft.com/office/drawing/2014/chart" uri="{C3380CC4-5D6E-409C-BE32-E72D297353CC}">
              <c16:uniqueId val="{00000000-81A4-448B-9A90-B4BDABD48F85}"/>
            </c:ext>
          </c:extLst>
        </c:ser>
        <c:ser>
          <c:idx val="1"/>
          <c:order val="1"/>
          <c:tx>
            <c:v>Auburn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'Question 1'!$S$58:$S$62</c:f>
              <c:numCache>
                <c:formatCode>General</c:formatCode>
                <c:ptCount val="5"/>
                <c:pt idx="0">
                  <c:v>2013</c:v>
                </c:pt>
                <c:pt idx="1">
                  <c:v>2014</c:v>
                </c:pt>
                <c:pt idx="2">
                  <c:v>2015</c:v>
                </c:pt>
                <c:pt idx="3">
                  <c:v>2016</c:v>
                </c:pt>
                <c:pt idx="4">
                  <c:v>2017</c:v>
                </c:pt>
              </c:numCache>
            </c:numRef>
          </c:xVal>
          <c:yVal>
            <c:numRef>
              <c:f>'Question 1'!$AB$58:$AB$62</c:f>
              <c:numCache>
                <c:formatCode>#,##0</c:formatCode>
                <c:ptCount val="5"/>
                <c:pt idx="0">
                  <c:v>636.26172607879914</c:v>
                </c:pt>
                <c:pt idx="1">
                  <c:v>653.745487364621</c:v>
                </c:pt>
                <c:pt idx="2">
                  <c:v>739.30809399477801</c:v>
                </c:pt>
                <c:pt idx="3">
                  <c:v>747.08997429305907</c:v>
                </c:pt>
                <c:pt idx="4">
                  <c:v>693.44527363184068</c:v>
                </c:pt>
              </c:numCache>
            </c:numRef>
          </c:yVal>
          <c:smooth val="0"/>
          <c:extLst>
            <c:ext xmlns:c16="http://schemas.microsoft.com/office/drawing/2014/chart" uri="{C3380CC4-5D6E-409C-BE32-E72D297353CC}">
              <c16:uniqueId val="{00000001-81A4-448B-9A90-B4BDABD48F85}"/>
            </c:ext>
          </c:extLst>
        </c:ser>
        <c:dLbls>
          <c:showLegendKey val="0"/>
          <c:showVal val="0"/>
          <c:showCatName val="0"/>
          <c:showSerName val="0"/>
          <c:showPercent val="0"/>
          <c:showBubbleSize val="0"/>
        </c:dLbls>
        <c:axId val="1584179679"/>
        <c:axId val="1584165535"/>
      </c:scatterChart>
      <c:valAx>
        <c:axId val="1584179679"/>
        <c:scaling>
          <c:orientation val="minMax"/>
          <c:min val="201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84165535"/>
        <c:crosses val="autoZero"/>
        <c:crossBetween val="midCat"/>
      </c:valAx>
      <c:valAx>
        <c:axId val="1584165535"/>
        <c:scaling>
          <c:orientation val="minMax"/>
          <c:min val="4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5841796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sz="1400" b="0" i="0" baseline="0">
                <a:effectLst/>
              </a:rPr>
              <a:t>Nominal Median Sales Trend in Q2 of Strathfield and Auburn Non-strata Housing (2013-2017)</a:t>
            </a:r>
            <a:endParaRPr lang="en-A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lineChart>
        <c:grouping val="standard"/>
        <c:varyColors val="0"/>
        <c:ser>
          <c:idx val="0"/>
          <c:order val="0"/>
          <c:tx>
            <c:v>Strathfield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'Question 1'!$S$27:$S$31</c:f>
              <c:numCache>
                <c:formatCode>General</c:formatCode>
                <c:ptCount val="5"/>
                <c:pt idx="0">
                  <c:v>2013</c:v>
                </c:pt>
                <c:pt idx="1">
                  <c:v>2014</c:v>
                </c:pt>
                <c:pt idx="2">
                  <c:v>2015</c:v>
                </c:pt>
                <c:pt idx="3">
                  <c:v>2016</c:v>
                </c:pt>
                <c:pt idx="4">
                  <c:v>2017</c:v>
                </c:pt>
              </c:numCache>
            </c:numRef>
          </c:cat>
          <c:val>
            <c:numRef>
              <c:f>'Question 1'!$W$27:$W$31</c:f>
              <c:numCache>
                <c:formatCode>0.00%</c:formatCode>
                <c:ptCount val="5"/>
                <c:pt idx="0">
                  <c:v>4.9795918367346939E-2</c:v>
                </c:pt>
                <c:pt idx="1">
                  <c:v>7.1539657853810265E-2</c:v>
                </c:pt>
                <c:pt idx="2">
                  <c:v>0.31059506531204645</c:v>
                </c:pt>
                <c:pt idx="3">
                  <c:v>0.10741971207087486</c:v>
                </c:pt>
                <c:pt idx="4">
                  <c:v>7.6499999999999999E-2</c:v>
                </c:pt>
              </c:numCache>
            </c:numRef>
          </c:val>
          <c:smooth val="0"/>
          <c:extLst>
            <c:ext xmlns:c16="http://schemas.microsoft.com/office/drawing/2014/chart" uri="{C3380CC4-5D6E-409C-BE32-E72D297353CC}">
              <c16:uniqueId val="{00000000-0F80-4589-A42B-1ACE247738A5}"/>
            </c:ext>
          </c:extLst>
        </c:ser>
        <c:ser>
          <c:idx val="1"/>
          <c:order val="1"/>
          <c:tx>
            <c:v>Auburn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'Question 1'!$S$27:$S$31</c:f>
              <c:numCache>
                <c:formatCode>General</c:formatCode>
                <c:ptCount val="5"/>
                <c:pt idx="0">
                  <c:v>2013</c:v>
                </c:pt>
                <c:pt idx="1">
                  <c:v>2014</c:v>
                </c:pt>
                <c:pt idx="2">
                  <c:v>2015</c:v>
                </c:pt>
                <c:pt idx="3">
                  <c:v>2016</c:v>
                </c:pt>
                <c:pt idx="4">
                  <c:v>2017</c:v>
                </c:pt>
              </c:numCache>
            </c:numRef>
          </c:cat>
          <c:val>
            <c:numRef>
              <c:f>'Question 1'!$AE$27:$AE$31</c:f>
              <c:numCache>
                <c:formatCode>0.00%</c:formatCode>
                <c:ptCount val="5"/>
                <c:pt idx="0">
                  <c:v>8.8333333333333333E-2</c:v>
                </c:pt>
                <c:pt idx="1">
                  <c:v>0.18376722817764166</c:v>
                </c:pt>
                <c:pt idx="2">
                  <c:v>0.26649417852522639</c:v>
                </c:pt>
                <c:pt idx="3">
                  <c:v>-4.1879468845760978E-2</c:v>
                </c:pt>
                <c:pt idx="4">
                  <c:v>4.4776119402985072E-2</c:v>
                </c:pt>
              </c:numCache>
            </c:numRef>
          </c:val>
          <c:smooth val="0"/>
          <c:extLst>
            <c:ext xmlns:c16="http://schemas.microsoft.com/office/drawing/2014/chart" uri="{C3380CC4-5D6E-409C-BE32-E72D297353CC}">
              <c16:uniqueId val="{00000001-0F80-4589-A42B-1ACE247738A5}"/>
            </c:ext>
          </c:extLst>
        </c:ser>
        <c:dLbls>
          <c:showLegendKey val="0"/>
          <c:showVal val="0"/>
          <c:showCatName val="0"/>
          <c:showSerName val="0"/>
          <c:showPercent val="0"/>
          <c:showBubbleSize val="0"/>
        </c:dLbls>
        <c:marker val="1"/>
        <c:smooth val="0"/>
        <c:axId val="1903708751"/>
        <c:axId val="1903711663"/>
      </c:lineChart>
      <c:catAx>
        <c:axId val="190370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903711663"/>
        <c:crosses val="autoZero"/>
        <c:auto val="1"/>
        <c:lblAlgn val="ctr"/>
        <c:lblOffset val="100"/>
        <c:noMultiLvlLbl val="0"/>
      </c:catAx>
      <c:valAx>
        <c:axId val="1903711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90370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sz="1400" b="0" i="0" baseline="0">
                <a:effectLst/>
              </a:rPr>
              <a:t>Real Median Sales Trend in Q2 of Strathfield and Auburn Non-strata Housing (2013-2017)</a:t>
            </a:r>
            <a:endParaRPr lang="en-A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lineChart>
        <c:grouping val="standard"/>
        <c:varyColors val="0"/>
        <c:ser>
          <c:idx val="0"/>
          <c:order val="0"/>
          <c:tx>
            <c:v>Strathfield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'Question 1'!$S$58:$S$62</c:f>
              <c:numCache>
                <c:formatCode>General</c:formatCode>
                <c:ptCount val="5"/>
                <c:pt idx="0">
                  <c:v>2013</c:v>
                </c:pt>
                <c:pt idx="1">
                  <c:v>2014</c:v>
                </c:pt>
                <c:pt idx="2">
                  <c:v>2015</c:v>
                </c:pt>
                <c:pt idx="3">
                  <c:v>2016</c:v>
                </c:pt>
                <c:pt idx="4">
                  <c:v>2017</c:v>
                </c:pt>
              </c:numCache>
            </c:numRef>
          </c:cat>
          <c:val>
            <c:numRef>
              <c:f>'Question 1'!$W$58:$W$62</c:f>
              <c:numCache>
                <c:formatCode>0.00%</c:formatCode>
                <c:ptCount val="5"/>
                <c:pt idx="0">
                  <c:v>-5.3528353179921094E-3</c:v>
                </c:pt>
                <c:pt idx="1">
                  <c:v>3.0921728584983658E-2</c:v>
                </c:pt>
                <c:pt idx="2">
                  <c:v>0.26382883582745625</c:v>
                </c:pt>
                <c:pt idx="3">
                  <c:v>9.0338688234306214E-2</c:v>
                </c:pt>
                <c:pt idx="4">
                  <c:v>4.1687810945273504E-2</c:v>
                </c:pt>
              </c:numCache>
            </c:numRef>
          </c:val>
          <c:smooth val="0"/>
          <c:extLst>
            <c:ext xmlns:c16="http://schemas.microsoft.com/office/drawing/2014/chart" uri="{C3380CC4-5D6E-409C-BE32-E72D297353CC}">
              <c16:uniqueId val="{00000000-F28A-479F-AC64-8A962A3AF9B7}"/>
            </c:ext>
          </c:extLst>
        </c:ser>
        <c:ser>
          <c:idx val="1"/>
          <c:order val="1"/>
          <c:tx>
            <c:v>Auburn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'Question 1'!$S$58:$S$62</c:f>
              <c:numCache>
                <c:formatCode>General</c:formatCode>
                <c:ptCount val="5"/>
                <c:pt idx="0">
                  <c:v>2013</c:v>
                </c:pt>
                <c:pt idx="1">
                  <c:v>2014</c:v>
                </c:pt>
                <c:pt idx="2">
                  <c:v>2015</c:v>
                </c:pt>
                <c:pt idx="3">
                  <c:v>2016</c:v>
                </c:pt>
                <c:pt idx="4">
                  <c:v>2017</c:v>
                </c:pt>
              </c:numCache>
            </c:numRef>
          </c:cat>
          <c:val>
            <c:numRef>
              <c:f>'Question 1'!$AE$58:$AE$62</c:f>
              <c:numCache>
                <c:formatCode>0.00%</c:formatCode>
                <c:ptCount val="5"/>
                <c:pt idx="0">
                  <c:v>3.1160100062539185E-2</c:v>
                </c:pt>
                <c:pt idx="1">
                  <c:v>0.13889518523227992</c:v>
                </c:pt>
                <c:pt idx="2">
                  <c:v>0.22130160992684997</c:v>
                </c:pt>
                <c:pt idx="3">
                  <c:v>-5.6657677552510159E-2</c:v>
                </c:pt>
                <c:pt idx="4">
                  <c:v>1.0989826984480698E-2</c:v>
                </c:pt>
              </c:numCache>
            </c:numRef>
          </c:val>
          <c:smooth val="0"/>
          <c:extLst>
            <c:ext xmlns:c16="http://schemas.microsoft.com/office/drawing/2014/chart" uri="{C3380CC4-5D6E-409C-BE32-E72D297353CC}">
              <c16:uniqueId val="{00000001-F28A-479F-AC64-8A962A3AF9B7}"/>
            </c:ext>
          </c:extLst>
        </c:ser>
        <c:dLbls>
          <c:showLegendKey val="0"/>
          <c:showVal val="0"/>
          <c:showCatName val="0"/>
          <c:showSerName val="0"/>
          <c:showPercent val="0"/>
          <c:showBubbleSize val="0"/>
        </c:dLbls>
        <c:marker val="1"/>
        <c:smooth val="0"/>
        <c:axId val="1065187631"/>
        <c:axId val="1065191791"/>
      </c:lineChart>
      <c:catAx>
        <c:axId val="10651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065191791"/>
        <c:crosses val="autoZero"/>
        <c:auto val="1"/>
        <c:lblAlgn val="ctr"/>
        <c:lblOffset val="100"/>
        <c:noMultiLvlLbl val="0"/>
      </c:catAx>
      <c:valAx>
        <c:axId val="1065191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065187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r>
              <a:rPr lang="en-AU"/>
              <a:t>Nominal Median Sales Trend in Q2 of All Dwellings in Strathfield and Auburn (2013-2017)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tx>
            <c:v>Strathfield</c:v>
          </c:tx>
          <c:spPr>
            <a:solidFill>
              <a:schemeClr val="accent1"/>
            </a:solidFill>
            <a:ln>
              <a:noFill/>
            </a:ln>
            <a:effectLst/>
          </c:spPr>
          <c:invertIfNegative val="0"/>
          <c:cat>
            <c:numRef>
              <c:f>'Question 1'!$S$27:$S$31</c:f>
              <c:numCache>
                <c:formatCode>General</c:formatCode>
                <c:ptCount val="5"/>
                <c:pt idx="0">
                  <c:v>2013</c:v>
                </c:pt>
                <c:pt idx="1">
                  <c:v>2014</c:v>
                </c:pt>
                <c:pt idx="2">
                  <c:v>2015</c:v>
                </c:pt>
                <c:pt idx="3">
                  <c:v>2016</c:v>
                </c:pt>
                <c:pt idx="4">
                  <c:v>2017</c:v>
                </c:pt>
              </c:numCache>
            </c:numRef>
          </c:cat>
          <c:val>
            <c:numRef>
              <c:f>'Question 1'!$X$27:$X$31</c:f>
              <c:numCache>
                <c:formatCode>#,##0</c:formatCode>
                <c:ptCount val="5"/>
                <c:pt idx="0">
                  <c:v>509</c:v>
                </c:pt>
                <c:pt idx="1">
                  <c:v>620</c:v>
                </c:pt>
                <c:pt idx="2">
                  <c:v>650</c:v>
                </c:pt>
                <c:pt idx="3">
                  <c:v>700</c:v>
                </c:pt>
                <c:pt idx="4">
                  <c:v>685</c:v>
                </c:pt>
              </c:numCache>
            </c:numRef>
          </c:val>
          <c:extLst>
            <c:ext xmlns:c16="http://schemas.microsoft.com/office/drawing/2014/chart" uri="{C3380CC4-5D6E-409C-BE32-E72D297353CC}">
              <c16:uniqueId val="{00000000-0C6D-43BB-AAC5-D6F0258D7ADB}"/>
            </c:ext>
          </c:extLst>
        </c:ser>
        <c:ser>
          <c:idx val="2"/>
          <c:order val="2"/>
          <c:tx>
            <c:v>Auburn</c:v>
          </c:tx>
          <c:spPr>
            <a:solidFill>
              <a:schemeClr val="accent4"/>
            </a:solidFill>
            <a:ln>
              <a:noFill/>
            </a:ln>
            <a:effectLst/>
          </c:spPr>
          <c:invertIfNegative val="0"/>
          <c:cat>
            <c:numRef>
              <c:f>'Question 1'!$S$27:$S$31</c:f>
              <c:numCache>
                <c:formatCode>General</c:formatCode>
                <c:ptCount val="5"/>
                <c:pt idx="0">
                  <c:v>2013</c:v>
                </c:pt>
                <c:pt idx="1">
                  <c:v>2014</c:v>
                </c:pt>
                <c:pt idx="2">
                  <c:v>2015</c:v>
                </c:pt>
                <c:pt idx="3">
                  <c:v>2016</c:v>
                </c:pt>
                <c:pt idx="4">
                  <c:v>2017</c:v>
                </c:pt>
              </c:numCache>
            </c:numRef>
          </c:cat>
          <c:val>
            <c:numRef>
              <c:f>'Question 1'!$AF$27:$AF$31</c:f>
              <c:numCache>
                <c:formatCode>#,##0</c:formatCode>
                <c:ptCount val="5"/>
                <c:pt idx="0">
                  <c:v>536</c:v>
                </c:pt>
                <c:pt idx="1">
                  <c:v>582</c:v>
                </c:pt>
                <c:pt idx="2">
                  <c:v>675</c:v>
                </c:pt>
                <c:pt idx="3">
                  <c:v>705</c:v>
                </c:pt>
                <c:pt idx="4">
                  <c:v>675</c:v>
                </c:pt>
              </c:numCache>
            </c:numRef>
          </c:val>
          <c:extLst>
            <c:ext xmlns:c16="http://schemas.microsoft.com/office/drawing/2014/chart" uri="{C3380CC4-5D6E-409C-BE32-E72D297353CC}">
              <c16:uniqueId val="{00000002-0C6D-43BB-AAC5-D6F0258D7ADB}"/>
            </c:ext>
          </c:extLst>
        </c:ser>
        <c:dLbls>
          <c:showLegendKey val="0"/>
          <c:showVal val="0"/>
          <c:showCatName val="0"/>
          <c:showSerName val="0"/>
          <c:showPercent val="0"/>
          <c:showBubbleSize val="0"/>
        </c:dLbls>
        <c:gapWidth val="219"/>
        <c:overlap val="-27"/>
        <c:axId val="1851976655"/>
        <c:axId val="1851977903"/>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'Question 1'!$S$27:$S$31</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'Question 1'!$Y$27:$Y$31</c15:sqref>
                        </c15:formulaRef>
                      </c:ext>
                    </c:extLst>
                    <c:numCache>
                      <c:formatCode>0.00%</c:formatCode>
                      <c:ptCount val="5"/>
                      <c:pt idx="0">
                        <c:v>7.3839662447257384E-2</c:v>
                      </c:pt>
                      <c:pt idx="1">
                        <c:v>0.21807465618860511</c:v>
                      </c:pt>
                      <c:pt idx="2">
                        <c:v>4.8387096774193547E-2</c:v>
                      </c:pt>
                      <c:pt idx="3">
                        <c:v>7.6923076923076927E-2</c:v>
                      </c:pt>
                      <c:pt idx="4">
                        <c:v>-2.1428571428571429E-2</c:v>
                      </c:pt>
                    </c:numCache>
                  </c:numRef>
                </c:val>
                <c:extLst>
                  <c:ext xmlns:c16="http://schemas.microsoft.com/office/drawing/2014/chart" uri="{C3380CC4-5D6E-409C-BE32-E72D297353CC}">
                    <c16:uniqueId val="{00000001-0C6D-43BB-AAC5-D6F0258D7ADB}"/>
                  </c:ext>
                </c:extLst>
              </c15:ser>
            </c15:filteredBarSeries>
          </c:ext>
        </c:extLst>
      </c:barChart>
      <c:lineChart>
        <c:grouping val="standard"/>
        <c:varyColors val="0"/>
        <c:ser>
          <c:idx val="4"/>
          <c:order val="3"/>
          <c:tx>
            <c:v>Strathfield</c:v>
          </c:tx>
          <c:spPr>
            <a:ln w="28575" cap="rnd">
              <a:solidFill>
                <a:schemeClr val="accent5"/>
              </a:solidFill>
              <a:round/>
            </a:ln>
            <a:effectLst/>
          </c:spPr>
          <c:marker>
            <c:symbol val="none"/>
          </c:marker>
          <c:val>
            <c:numRef>
              <c:f>'Question 1'!$Y$27:$Y$31</c:f>
              <c:numCache>
                <c:formatCode>0.00%</c:formatCode>
                <c:ptCount val="5"/>
                <c:pt idx="0">
                  <c:v>7.3839662447257384E-2</c:v>
                </c:pt>
                <c:pt idx="1">
                  <c:v>0.21807465618860511</c:v>
                </c:pt>
                <c:pt idx="2">
                  <c:v>4.8387096774193547E-2</c:v>
                </c:pt>
                <c:pt idx="3">
                  <c:v>7.6923076923076927E-2</c:v>
                </c:pt>
                <c:pt idx="4">
                  <c:v>-2.1428571428571429E-2</c:v>
                </c:pt>
              </c:numCache>
            </c:numRef>
          </c:val>
          <c:smooth val="0"/>
          <c:extLst>
            <c:ext xmlns:c16="http://schemas.microsoft.com/office/drawing/2014/chart" uri="{C3380CC4-5D6E-409C-BE32-E72D297353CC}">
              <c16:uniqueId val="{00000007-0C6D-43BB-AAC5-D6F0258D7ADB}"/>
            </c:ext>
          </c:extLst>
        </c:ser>
        <c:ser>
          <c:idx val="3"/>
          <c:order val="4"/>
          <c:tx>
            <c:v>Auburn</c:v>
          </c:tx>
          <c:spPr>
            <a:ln w="28575" cap="rnd">
              <a:solidFill>
                <a:schemeClr val="accent4">
                  <a:lumMod val="60000"/>
                  <a:lumOff val="40000"/>
                </a:schemeClr>
              </a:solidFill>
              <a:round/>
            </a:ln>
            <a:effectLst/>
          </c:spPr>
          <c:marker>
            <c:symbol val="none"/>
          </c:marker>
          <c:cat>
            <c:numRef>
              <c:f>'Question 1'!$S$27:$S$31</c:f>
              <c:numCache>
                <c:formatCode>General</c:formatCode>
                <c:ptCount val="5"/>
                <c:pt idx="0">
                  <c:v>2013</c:v>
                </c:pt>
                <c:pt idx="1">
                  <c:v>2014</c:v>
                </c:pt>
                <c:pt idx="2">
                  <c:v>2015</c:v>
                </c:pt>
                <c:pt idx="3">
                  <c:v>2016</c:v>
                </c:pt>
                <c:pt idx="4">
                  <c:v>2017</c:v>
                </c:pt>
              </c:numCache>
            </c:numRef>
          </c:cat>
          <c:val>
            <c:numRef>
              <c:f>'Question 1'!$AG$27:$AG$31</c:f>
              <c:numCache>
                <c:formatCode>0.00%</c:formatCode>
                <c:ptCount val="5"/>
                <c:pt idx="0">
                  <c:v>7.1999999999999995E-2</c:v>
                </c:pt>
                <c:pt idx="1">
                  <c:v>8.5820895522388058E-2</c:v>
                </c:pt>
                <c:pt idx="2">
                  <c:v>0.15979381443298968</c:v>
                </c:pt>
                <c:pt idx="3">
                  <c:v>4.4444444444444446E-2</c:v>
                </c:pt>
                <c:pt idx="4">
                  <c:v>-4.2553191489361701E-2</c:v>
                </c:pt>
              </c:numCache>
            </c:numRef>
          </c:val>
          <c:smooth val="0"/>
          <c:extLst>
            <c:ext xmlns:c16="http://schemas.microsoft.com/office/drawing/2014/chart" uri="{C3380CC4-5D6E-409C-BE32-E72D297353CC}">
              <c16:uniqueId val="{00000003-0C6D-43BB-AAC5-D6F0258D7ADB}"/>
            </c:ext>
          </c:extLst>
        </c:ser>
        <c:dLbls>
          <c:showLegendKey val="0"/>
          <c:showVal val="0"/>
          <c:showCatName val="0"/>
          <c:showSerName val="0"/>
          <c:showPercent val="0"/>
          <c:showBubbleSize val="0"/>
        </c:dLbls>
        <c:marker val="1"/>
        <c:smooth val="0"/>
        <c:axId val="1851978319"/>
        <c:axId val="1851971247"/>
      </c:lineChart>
      <c:catAx>
        <c:axId val="185197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1977903"/>
        <c:crosses val="autoZero"/>
        <c:auto val="1"/>
        <c:lblAlgn val="ctr"/>
        <c:lblOffset val="100"/>
        <c:noMultiLvlLbl val="0"/>
      </c:catAx>
      <c:valAx>
        <c:axId val="1851977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1976655"/>
        <c:crosses val="autoZero"/>
        <c:crossBetween val="between"/>
      </c:valAx>
      <c:valAx>
        <c:axId val="185197124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crossAx val="1851978319"/>
        <c:crosses val="max"/>
        <c:crossBetween val="between"/>
      </c:valAx>
      <c:catAx>
        <c:axId val="1851978319"/>
        <c:scaling>
          <c:orientation val="minMax"/>
        </c:scaling>
        <c:delete val="1"/>
        <c:axPos val="b"/>
        <c:numFmt formatCode="General" sourceLinked="1"/>
        <c:majorTickMark val="none"/>
        <c:minorTickMark val="none"/>
        <c:tickLblPos val="nextTo"/>
        <c:crossAx val="18519712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onsolas" panose="020B0609020204030204" pitchFamily="49" charset="0"/>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latin typeface="Consolas" panose="020B0609020204030204" pitchFamily="49"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681036</xdr:colOff>
      <xdr:row>12</xdr:row>
      <xdr:rowOff>123825</xdr:rowOff>
    </xdr:from>
    <xdr:to>
      <xdr:col>8</xdr:col>
      <xdr:colOff>600075</xdr:colOff>
      <xdr:row>26</xdr:row>
      <xdr:rowOff>66675</xdr:rowOff>
    </xdr:to>
    <xdr:graphicFrame macro="">
      <xdr:nvGraphicFramePr>
        <xdr:cNvPr id="2" name="Chart 1">
          <a:extLst>
            <a:ext uri="{FF2B5EF4-FFF2-40B4-BE49-F238E27FC236}">
              <a16:creationId xmlns:a16="http://schemas.microsoft.com/office/drawing/2014/main" id="{497DAA13-48C5-D2CC-D98F-B8A717A2C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12</xdr:row>
      <xdr:rowOff>123825</xdr:rowOff>
    </xdr:from>
    <xdr:to>
      <xdr:col>17</xdr:col>
      <xdr:colOff>0</xdr:colOff>
      <xdr:row>26</xdr:row>
      <xdr:rowOff>66675</xdr:rowOff>
    </xdr:to>
    <xdr:graphicFrame macro="">
      <xdr:nvGraphicFramePr>
        <xdr:cNvPr id="3" name="Chart 2">
          <a:extLst>
            <a:ext uri="{FF2B5EF4-FFF2-40B4-BE49-F238E27FC236}">
              <a16:creationId xmlns:a16="http://schemas.microsoft.com/office/drawing/2014/main" id="{B07CDAEA-309C-6C32-B571-4EE397420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671512</xdr:colOff>
      <xdr:row>27</xdr:row>
      <xdr:rowOff>19050</xdr:rowOff>
    </xdr:from>
    <xdr:to>
      <xdr:col>8</xdr:col>
      <xdr:colOff>609600</xdr:colOff>
      <xdr:row>40</xdr:row>
      <xdr:rowOff>142875</xdr:rowOff>
    </xdr:to>
    <xdr:graphicFrame macro="">
      <xdr:nvGraphicFramePr>
        <xdr:cNvPr id="5" name="Chart 4">
          <a:extLst>
            <a:ext uri="{FF2B5EF4-FFF2-40B4-BE49-F238E27FC236}">
              <a16:creationId xmlns:a16="http://schemas.microsoft.com/office/drawing/2014/main" id="{6E6063EE-044F-94FE-523A-EE2035FB9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76198</xdr:colOff>
      <xdr:row>27</xdr:row>
      <xdr:rowOff>9525</xdr:rowOff>
    </xdr:from>
    <xdr:to>
      <xdr:col>16</xdr:col>
      <xdr:colOff>685799</xdr:colOff>
      <xdr:row>40</xdr:row>
      <xdr:rowOff>133350</xdr:rowOff>
    </xdr:to>
    <xdr:graphicFrame macro="">
      <xdr:nvGraphicFramePr>
        <xdr:cNvPr id="6" name="Chart 5">
          <a:extLst>
            <a:ext uri="{FF2B5EF4-FFF2-40B4-BE49-F238E27FC236}">
              <a16:creationId xmlns:a16="http://schemas.microsoft.com/office/drawing/2014/main" id="{59982D51-70AD-7E09-EA2D-E013E6746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647701</xdr:colOff>
      <xdr:row>55</xdr:row>
      <xdr:rowOff>133350</xdr:rowOff>
    </xdr:from>
    <xdr:to>
      <xdr:col>8</xdr:col>
      <xdr:colOff>600075</xdr:colOff>
      <xdr:row>69</xdr:row>
      <xdr:rowOff>66675</xdr:rowOff>
    </xdr:to>
    <xdr:graphicFrame macro="">
      <xdr:nvGraphicFramePr>
        <xdr:cNvPr id="11" name="Chart 10">
          <a:extLst>
            <a:ext uri="{FF2B5EF4-FFF2-40B4-BE49-F238E27FC236}">
              <a16:creationId xmlns:a16="http://schemas.microsoft.com/office/drawing/2014/main" id="{FB2B612C-A2C3-3B5D-71CA-B3A0A7DAE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47624</xdr:colOff>
      <xdr:row>55</xdr:row>
      <xdr:rowOff>133350</xdr:rowOff>
    </xdr:from>
    <xdr:to>
      <xdr:col>16</xdr:col>
      <xdr:colOff>685799</xdr:colOff>
      <xdr:row>69</xdr:row>
      <xdr:rowOff>66675</xdr:rowOff>
    </xdr:to>
    <xdr:graphicFrame macro="">
      <xdr:nvGraphicFramePr>
        <xdr:cNvPr id="12" name="Chart 11">
          <a:extLst>
            <a:ext uri="{FF2B5EF4-FFF2-40B4-BE49-F238E27FC236}">
              <a16:creationId xmlns:a16="http://schemas.microsoft.com/office/drawing/2014/main" id="{E9206D2C-FA93-CBFD-9C64-B560E016A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647700</xdr:colOff>
      <xdr:row>41</xdr:row>
      <xdr:rowOff>57150</xdr:rowOff>
    </xdr:from>
    <xdr:to>
      <xdr:col>8</xdr:col>
      <xdr:colOff>590550</xdr:colOff>
      <xdr:row>55</xdr:row>
      <xdr:rowOff>0</xdr:rowOff>
    </xdr:to>
    <xdr:graphicFrame macro="">
      <xdr:nvGraphicFramePr>
        <xdr:cNvPr id="16" name="Chart 15">
          <a:extLst>
            <a:ext uri="{FF2B5EF4-FFF2-40B4-BE49-F238E27FC236}">
              <a16:creationId xmlns:a16="http://schemas.microsoft.com/office/drawing/2014/main" id="{5A5DD6DD-BD77-3A11-2D56-AEEA17FD7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76199</xdr:colOff>
      <xdr:row>41</xdr:row>
      <xdr:rowOff>57150</xdr:rowOff>
    </xdr:from>
    <xdr:to>
      <xdr:col>16</xdr:col>
      <xdr:colOff>676274</xdr:colOff>
      <xdr:row>55</xdr:row>
      <xdr:rowOff>0</xdr:rowOff>
    </xdr:to>
    <xdr:graphicFrame macro="">
      <xdr:nvGraphicFramePr>
        <xdr:cNvPr id="17" name="Chart 16">
          <a:extLst>
            <a:ext uri="{FF2B5EF4-FFF2-40B4-BE49-F238E27FC236}">
              <a16:creationId xmlns:a16="http://schemas.microsoft.com/office/drawing/2014/main" id="{9F26B62E-B459-4B0E-7B0B-33FE09FC8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647700</xdr:colOff>
      <xdr:row>70</xdr:row>
      <xdr:rowOff>0</xdr:rowOff>
    </xdr:from>
    <xdr:to>
      <xdr:col>8</xdr:col>
      <xdr:colOff>590550</xdr:colOff>
      <xdr:row>83</xdr:row>
      <xdr:rowOff>142875</xdr:rowOff>
    </xdr:to>
    <xdr:graphicFrame macro="">
      <xdr:nvGraphicFramePr>
        <xdr:cNvPr id="18" name="Chart 17">
          <a:extLst>
            <a:ext uri="{FF2B5EF4-FFF2-40B4-BE49-F238E27FC236}">
              <a16:creationId xmlns:a16="http://schemas.microsoft.com/office/drawing/2014/main" id="{D890CAAA-B14B-BCA0-4019-A4761D400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76200</xdr:colOff>
      <xdr:row>70</xdr:row>
      <xdr:rowOff>0</xdr:rowOff>
    </xdr:from>
    <xdr:to>
      <xdr:col>17</xdr:col>
      <xdr:colOff>0</xdr:colOff>
      <xdr:row>83</xdr:row>
      <xdr:rowOff>142875</xdr:rowOff>
    </xdr:to>
    <xdr:graphicFrame macro="">
      <xdr:nvGraphicFramePr>
        <xdr:cNvPr id="19" name="Chart 18">
          <a:extLst>
            <a:ext uri="{FF2B5EF4-FFF2-40B4-BE49-F238E27FC236}">
              <a16:creationId xmlns:a16="http://schemas.microsoft.com/office/drawing/2014/main" id="{9C613BF4-1800-A892-115D-6051F8F86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4761</xdr:colOff>
      <xdr:row>23</xdr:row>
      <xdr:rowOff>0</xdr:rowOff>
    </xdr:from>
    <xdr:to>
      <xdr:col>8</xdr:col>
      <xdr:colOff>676275</xdr:colOff>
      <xdr:row>36</xdr:row>
      <xdr:rowOff>142875</xdr:rowOff>
    </xdr:to>
    <xdr:graphicFrame macro="">
      <xdr:nvGraphicFramePr>
        <xdr:cNvPr id="2" name="Chart 6">
          <a:extLst>
            <a:ext uri="{FF2B5EF4-FFF2-40B4-BE49-F238E27FC236}">
              <a16:creationId xmlns:a16="http://schemas.microsoft.com/office/drawing/2014/main" id="{9821E615-6F85-0FB4-6ED7-2F3BBA276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23</xdr:row>
      <xdr:rowOff>0</xdr:rowOff>
    </xdr:from>
    <xdr:to>
      <xdr:col>17</xdr:col>
      <xdr:colOff>28574</xdr:colOff>
      <xdr:row>36</xdr:row>
      <xdr:rowOff>142875</xdr:rowOff>
    </xdr:to>
    <xdr:graphicFrame macro="">
      <xdr:nvGraphicFramePr>
        <xdr:cNvPr id="3" name="Chart 7">
          <a:extLst>
            <a:ext uri="{FF2B5EF4-FFF2-40B4-BE49-F238E27FC236}">
              <a16:creationId xmlns:a16="http://schemas.microsoft.com/office/drawing/2014/main" id="{947C15C0-A942-82FF-F370-3E7BC1270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681037</xdr:colOff>
      <xdr:row>37</xdr:row>
      <xdr:rowOff>66675</xdr:rowOff>
    </xdr:from>
    <xdr:to>
      <xdr:col>8</xdr:col>
      <xdr:colOff>676275</xdr:colOff>
      <xdr:row>51</xdr:row>
      <xdr:rowOff>9525</xdr:rowOff>
    </xdr:to>
    <xdr:graphicFrame macro="">
      <xdr:nvGraphicFramePr>
        <xdr:cNvPr id="4" name="Chart 8">
          <a:extLst>
            <a:ext uri="{FF2B5EF4-FFF2-40B4-BE49-F238E27FC236}">
              <a16:creationId xmlns:a16="http://schemas.microsoft.com/office/drawing/2014/main" id="{9C162EFB-A86B-B1CD-33C9-698BCFBE3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138112</xdr:colOff>
      <xdr:row>37</xdr:row>
      <xdr:rowOff>66675</xdr:rowOff>
    </xdr:from>
    <xdr:to>
      <xdr:col>17</xdr:col>
      <xdr:colOff>38100</xdr:colOff>
      <xdr:row>51</xdr:row>
      <xdr:rowOff>9525</xdr:rowOff>
    </xdr:to>
    <xdr:graphicFrame macro="">
      <xdr:nvGraphicFramePr>
        <xdr:cNvPr id="5" name="Chart 9">
          <a:extLst>
            <a:ext uri="{FF2B5EF4-FFF2-40B4-BE49-F238E27FC236}">
              <a16:creationId xmlns:a16="http://schemas.microsoft.com/office/drawing/2014/main" id="{99BC178D-DA4D-061A-310C-5B6D24D42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681036</xdr:colOff>
      <xdr:row>18</xdr:row>
      <xdr:rowOff>0</xdr:rowOff>
    </xdr:from>
    <xdr:to>
      <xdr:col>21</xdr:col>
      <xdr:colOff>38100</xdr:colOff>
      <xdr:row>31</xdr:row>
      <xdr:rowOff>142875</xdr:rowOff>
    </xdr:to>
    <xdr:graphicFrame macro="">
      <xdr:nvGraphicFramePr>
        <xdr:cNvPr id="6" name="Chart 5">
          <a:extLst>
            <a:ext uri="{FF2B5EF4-FFF2-40B4-BE49-F238E27FC236}">
              <a16:creationId xmlns:a16="http://schemas.microsoft.com/office/drawing/2014/main" id="{0266A01C-04A1-65E9-CF1F-9C5EC98A7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204786</xdr:colOff>
      <xdr:row>18</xdr:row>
      <xdr:rowOff>0</xdr:rowOff>
    </xdr:from>
    <xdr:to>
      <xdr:col>23</xdr:col>
      <xdr:colOff>1038224</xdr:colOff>
      <xdr:row>31</xdr:row>
      <xdr:rowOff>142875</xdr:rowOff>
    </xdr:to>
    <xdr:graphicFrame macro="">
      <xdr:nvGraphicFramePr>
        <xdr:cNvPr id="7" name="Chart 6">
          <a:extLst>
            <a:ext uri="{FF2B5EF4-FFF2-40B4-BE49-F238E27FC236}">
              <a16:creationId xmlns:a16="http://schemas.microsoft.com/office/drawing/2014/main" id="{0A619EE5-9219-C0FE-87BF-A8796BD7F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xdr:row>
      <xdr:rowOff>152400</xdr:rowOff>
    </xdr:from>
    <xdr:to>
      <xdr:col>8</xdr:col>
      <xdr:colOff>676276</xdr:colOff>
      <xdr:row>22</xdr:row>
      <xdr:rowOff>66675</xdr:rowOff>
    </xdr:to>
    <xdr:graphicFrame macro="">
      <xdr:nvGraphicFramePr>
        <xdr:cNvPr id="8" name="Chart 20">
          <a:extLst>
            <a:ext uri="{FF2B5EF4-FFF2-40B4-BE49-F238E27FC236}">
              <a16:creationId xmlns:a16="http://schemas.microsoft.com/office/drawing/2014/main" id="{27CD6637-BD7B-EB8E-6B64-2765CB235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161925</xdr:colOff>
      <xdr:row>8</xdr:row>
      <xdr:rowOff>142875</xdr:rowOff>
    </xdr:from>
    <xdr:to>
      <xdr:col>17</xdr:col>
      <xdr:colOff>0</xdr:colOff>
      <xdr:row>22</xdr:row>
      <xdr:rowOff>57150</xdr:rowOff>
    </xdr:to>
    <xdr:graphicFrame macro="">
      <xdr:nvGraphicFramePr>
        <xdr:cNvPr id="9" name="Chart 21">
          <a:extLst>
            <a:ext uri="{FF2B5EF4-FFF2-40B4-BE49-F238E27FC236}">
              <a16:creationId xmlns:a16="http://schemas.microsoft.com/office/drawing/2014/main" id="{9A792ED3-2BC9-15FB-63F1-2464FDC59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666749</xdr:colOff>
      <xdr:row>32</xdr:row>
      <xdr:rowOff>76200</xdr:rowOff>
    </xdr:from>
    <xdr:to>
      <xdr:col>21</xdr:col>
      <xdr:colOff>66674</xdr:colOff>
      <xdr:row>46</xdr:row>
      <xdr:rowOff>19050</xdr:rowOff>
    </xdr:to>
    <xdr:graphicFrame macro="">
      <xdr:nvGraphicFramePr>
        <xdr:cNvPr id="10" name="Chart 22">
          <a:extLst>
            <a:ext uri="{FF2B5EF4-FFF2-40B4-BE49-F238E27FC236}">
              <a16:creationId xmlns:a16="http://schemas.microsoft.com/office/drawing/2014/main" id="{DCB549C5-6F3C-9770-C803-AA58BC421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190500</xdr:colOff>
      <xdr:row>15</xdr:row>
      <xdr:rowOff>114300</xdr:rowOff>
    </xdr:from>
    <xdr:to>
      <xdr:col>16</xdr:col>
      <xdr:colOff>666749</xdr:colOff>
      <xdr:row>29</xdr:row>
      <xdr:rowOff>47625</xdr:rowOff>
    </xdr:to>
    <xdr:graphicFrame macro="">
      <xdr:nvGraphicFramePr>
        <xdr:cNvPr id="4" name="Chart 3">
          <a:extLst>
            <a:ext uri="{FF2B5EF4-FFF2-40B4-BE49-F238E27FC236}">
              <a16:creationId xmlns:a16="http://schemas.microsoft.com/office/drawing/2014/main" id="{B7493D95-1811-CF3C-FC98-F5E707ED5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676275</xdr:colOff>
      <xdr:row>15</xdr:row>
      <xdr:rowOff>114300</xdr:rowOff>
    </xdr:from>
    <xdr:to>
      <xdr:col>9</xdr:col>
      <xdr:colOff>47625</xdr:colOff>
      <xdr:row>29</xdr:row>
      <xdr:rowOff>47625</xdr:rowOff>
    </xdr:to>
    <xdr:graphicFrame macro="">
      <xdr:nvGraphicFramePr>
        <xdr:cNvPr id="5" name="Chart 4">
          <a:extLst>
            <a:ext uri="{FF2B5EF4-FFF2-40B4-BE49-F238E27FC236}">
              <a16:creationId xmlns:a16="http://schemas.microsoft.com/office/drawing/2014/main" id="{26CA88D9-1247-7C21-2A11-647089CD8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647700</xdr:colOff>
      <xdr:row>29</xdr:row>
      <xdr:rowOff>171450</xdr:rowOff>
    </xdr:from>
    <xdr:to>
      <xdr:col>9</xdr:col>
      <xdr:colOff>57150</xdr:colOff>
      <xdr:row>43</xdr:row>
      <xdr:rowOff>114300</xdr:rowOff>
    </xdr:to>
    <xdr:graphicFrame macro="">
      <xdr:nvGraphicFramePr>
        <xdr:cNvPr id="6" name="Chart 5">
          <a:extLst>
            <a:ext uri="{FF2B5EF4-FFF2-40B4-BE49-F238E27FC236}">
              <a16:creationId xmlns:a16="http://schemas.microsoft.com/office/drawing/2014/main" id="{42023C05-AF72-57CB-81D4-CAC538A4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443C-F430-124F-98E3-3B84512D27DC}">
  <dimension ref="A1:U76"/>
  <sheetViews>
    <sheetView showGridLines="0" tabSelected="1" workbookViewId="0">
      <selection activeCell="F1" sqref="F1"/>
    </sheetView>
  </sheetViews>
  <sheetFormatPr defaultColWidth="11" defaultRowHeight="15.75" x14ac:dyDescent="0.25"/>
  <cols>
    <col min="2" max="2" width="44.125" customWidth="1"/>
    <col min="3" max="3" width="0" hidden="1" customWidth="1"/>
    <col min="4" max="4" width="32.875" customWidth="1"/>
  </cols>
  <sheetData>
    <row r="1" spans="1:21" x14ac:dyDescent="0.25">
      <c r="A1" s="1"/>
      <c r="B1" s="1"/>
      <c r="C1" s="1"/>
      <c r="D1" s="1"/>
      <c r="E1" s="1"/>
      <c r="F1" s="1"/>
      <c r="G1" s="1"/>
      <c r="H1" s="1"/>
      <c r="I1" s="1"/>
      <c r="J1" s="1"/>
      <c r="K1" s="1"/>
      <c r="L1" s="1"/>
      <c r="M1" s="1"/>
      <c r="N1" s="1"/>
      <c r="O1" s="1"/>
      <c r="P1" s="1"/>
      <c r="Q1" s="1"/>
      <c r="R1" s="1"/>
      <c r="S1" s="1"/>
      <c r="T1" s="1"/>
      <c r="U1" s="1"/>
    </row>
    <row r="2" spans="1:21" x14ac:dyDescent="0.25">
      <c r="A2" s="1"/>
      <c r="B2" s="1"/>
      <c r="C2" s="1"/>
      <c r="D2" s="1"/>
      <c r="E2" s="1"/>
      <c r="F2" s="1"/>
      <c r="G2" s="1"/>
      <c r="H2" s="1"/>
      <c r="I2" s="1"/>
      <c r="J2" s="1"/>
      <c r="K2" s="1"/>
      <c r="L2" s="1"/>
      <c r="M2" s="1"/>
      <c r="N2" s="1"/>
      <c r="O2" s="1"/>
      <c r="P2" s="1"/>
      <c r="Q2" s="1"/>
      <c r="R2" s="1"/>
      <c r="S2" s="1"/>
      <c r="T2" s="1"/>
      <c r="U2" s="1"/>
    </row>
    <row r="3" spans="1:21" ht="16.5" thickBot="1" x14ac:dyDescent="0.3">
      <c r="A3" s="1"/>
      <c r="B3" s="2"/>
      <c r="C3" s="2"/>
      <c r="D3" s="2"/>
      <c r="E3" s="2"/>
      <c r="F3" s="1"/>
      <c r="G3" s="1"/>
      <c r="H3" s="1"/>
      <c r="I3" s="1"/>
      <c r="J3" s="1"/>
      <c r="K3" s="1"/>
      <c r="L3" s="1"/>
      <c r="M3" s="1"/>
      <c r="N3" s="1"/>
      <c r="O3" s="1"/>
      <c r="P3" s="1"/>
      <c r="Q3" s="1"/>
      <c r="R3" s="1"/>
      <c r="S3" s="1"/>
      <c r="T3" s="1"/>
      <c r="U3" s="1"/>
    </row>
    <row r="4" spans="1:21" ht="26.25" x14ac:dyDescent="0.4">
      <c r="A4" s="1"/>
      <c r="B4" s="3" t="s">
        <v>0</v>
      </c>
      <c r="C4" s="4"/>
      <c r="D4" s="5"/>
      <c r="E4" s="2"/>
      <c r="F4" s="1"/>
      <c r="G4" s="1"/>
      <c r="H4" s="1"/>
      <c r="I4" s="1"/>
      <c r="J4" s="1"/>
      <c r="K4" s="1"/>
      <c r="L4" s="1"/>
      <c r="M4" s="1"/>
      <c r="N4" s="1"/>
      <c r="O4" s="1"/>
      <c r="P4" s="1"/>
      <c r="Q4" s="1"/>
      <c r="R4" s="1"/>
      <c r="S4" s="1"/>
      <c r="T4" s="1"/>
      <c r="U4" s="1"/>
    </row>
    <row r="5" spans="1:21" ht="26.25" x14ac:dyDescent="0.4">
      <c r="A5" s="1"/>
      <c r="B5" s="6" t="s">
        <v>4</v>
      </c>
      <c r="C5" s="7"/>
      <c r="D5" s="8">
        <v>45609063</v>
      </c>
      <c r="E5" s="2"/>
      <c r="F5" s="1"/>
      <c r="G5" s="1"/>
      <c r="H5" s="1"/>
      <c r="I5" s="1"/>
      <c r="J5" s="1"/>
      <c r="K5" s="1"/>
      <c r="L5" s="1"/>
      <c r="M5" s="1"/>
      <c r="N5" s="1"/>
      <c r="O5" s="1"/>
      <c r="P5" s="1"/>
      <c r="Q5" s="1"/>
      <c r="R5" s="1"/>
      <c r="S5" s="1"/>
      <c r="T5" s="1"/>
      <c r="U5" s="1"/>
    </row>
    <row r="6" spans="1:21" ht="26.25" x14ac:dyDescent="0.4">
      <c r="A6" s="1"/>
      <c r="B6" s="6" t="s">
        <v>3</v>
      </c>
      <c r="C6" s="7"/>
      <c r="D6" s="8" t="s">
        <v>1</v>
      </c>
      <c r="E6" s="2"/>
      <c r="F6" s="1"/>
      <c r="G6" s="1"/>
      <c r="H6" s="1"/>
      <c r="I6" s="1"/>
      <c r="J6" s="1"/>
      <c r="K6" s="1"/>
      <c r="L6" s="1"/>
      <c r="M6" s="1"/>
      <c r="N6" s="1"/>
      <c r="O6" s="1"/>
      <c r="P6" s="1"/>
      <c r="Q6" s="1"/>
      <c r="R6" s="1"/>
      <c r="S6" s="1"/>
      <c r="T6" s="1"/>
      <c r="U6" s="1"/>
    </row>
    <row r="7" spans="1:21" ht="27" thickBot="1" x14ac:dyDescent="0.45">
      <c r="A7" s="1"/>
      <c r="B7" s="9" t="s">
        <v>5</v>
      </c>
      <c r="C7" s="10"/>
      <c r="D7" s="11" t="s">
        <v>2</v>
      </c>
      <c r="E7" s="2"/>
      <c r="F7" s="1"/>
      <c r="G7" s="1"/>
      <c r="H7" s="1"/>
      <c r="I7" s="1"/>
      <c r="J7" s="1"/>
      <c r="K7" s="1"/>
      <c r="L7" s="1"/>
      <c r="M7" s="1"/>
      <c r="N7" s="1"/>
      <c r="O7" s="1"/>
      <c r="P7" s="1"/>
      <c r="Q7" s="1"/>
      <c r="R7" s="1"/>
      <c r="S7" s="1"/>
      <c r="T7" s="1"/>
      <c r="U7" s="1"/>
    </row>
    <row r="8" spans="1:21" x14ac:dyDescent="0.25">
      <c r="A8" s="1"/>
      <c r="B8" s="2"/>
      <c r="C8" s="2"/>
      <c r="D8" s="2"/>
      <c r="E8" s="2"/>
      <c r="F8" s="1"/>
      <c r="G8" s="1"/>
      <c r="H8" s="1"/>
      <c r="I8" s="1"/>
      <c r="J8" s="1"/>
      <c r="K8" s="1"/>
      <c r="L8" s="1"/>
      <c r="M8" s="1"/>
      <c r="N8" s="1"/>
      <c r="O8" s="1"/>
      <c r="P8" s="1"/>
      <c r="Q8" s="1"/>
      <c r="R8" s="1"/>
      <c r="S8" s="1"/>
      <c r="T8" s="1"/>
      <c r="U8" s="1"/>
    </row>
    <row r="9" spans="1:21" x14ac:dyDescent="0.25">
      <c r="A9" s="1"/>
      <c r="B9" s="2"/>
      <c r="C9" s="2"/>
      <c r="D9" s="2" t="s">
        <v>49</v>
      </c>
      <c r="E9" s="2"/>
      <c r="F9" s="1"/>
      <c r="G9" s="1"/>
      <c r="H9" s="1"/>
      <c r="I9" s="1"/>
      <c r="J9" s="1"/>
      <c r="K9" s="1"/>
      <c r="L9" s="1"/>
      <c r="M9" s="1"/>
      <c r="N9" s="1"/>
      <c r="O9" s="1"/>
      <c r="P9" s="1"/>
      <c r="Q9" s="1"/>
      <c r="R9" s="1"/>
      <c r="S9" s="1"/>
      <c r="T9" s="1"/>
      <c r="U9" s="1"/>
    </row>
    <row r="10" spans="1:21" x14ac:dyDescent="0.25">
      <c r="A10" s="1"/>
      <c r="B10" s="2"/>
      <c r="C10" s="2"/>
      <c r="D10" s="2"/>
      <c r="E10" s="2"/>
      <c r="F10" s="1"/>
      <c r="G10" s="1"/>
      <c r="H10" s="1"/>
      <c r="I10" s="1"/>
      <c r="J10" s="1"/>
      <c r="K10" s="1"/>
      <c r="L10" s="1"/>
      <c r="M10" s="1"/>
      <c r="N10" s="1"/>
      <c r="O10" s="1"/>
      <c r="P10" s="1"/>
      <c r="Q10" s="1"/>
      <c r="R10" s="1"/>
      <c r="S10" s="1"/>
      <c r="T10" s="1"/>
      <c r="U10" s="1"/>
    </row>
    <row r="11" spans="1:21" x14ac:dyDescent="0.25">
      <c r="A11" s="1"/>
      <c r="B11" s="2"/>
      <c r="C11" s="2"/>
      <c r="D11" s="2"/>
      <c r="E11" s="2"/>
      <c r="F11" s="1"/>
      <c r="G11" s="1"/>
      <c r="H11" s="1"/>
      <c r="I11" s="1"/>
      <c r="J11" s="1"/>
      <c r="K11" s="1"/>
      <c r="L11" s="1"/>
      <c r="M11" s="1"/>
      <c r="N11" s="1"/>
      <c r="O11" s="1"/>
      <c r="P11" s="1"/>
      <c r="Q11" s="1"/>
      <c r="R11" s="1"/>
      <c r="S11" s="1"/>
      <c r="T11" s="1"/>
      <c r="U11" s="1"/>
    </row>
    <row r="12" spans="1:21" x14ac:dyDescent="0.25">
      <c r="A12" s="1"/>
      <c r="B12" s="2"/>
      <c r="C12" s="2"/>
      <c r="D12" s="2"/>
      <c r="E12" s="2"/>
      <c r="F12" s="1"/>
      <c r="G12" s="1"/>
      <c r="H12" s="1"/>
      <c r="I12" s="1"/>
      <c r="J12" s="1"/>
      <c r="K12" s="1"/>
      <c r="L12" s="1"/>
      <c r="M12" s="1"/>
      <c r="N12" s="1"/>
      <c r="O12" s="1"/>
      <c r="P12" s="1"/>
      <c r="Q12" s="1"/>
      <c r="R12" s="1"/>
      <c r="S12" s="1"/>
      <c r="T12" s="1"/>
      <c r="U12" s="1"/>
    </row>
    <row r="13" spans="1:21" x14ac:dyDescent="0.25">
      <c r="A13" s="1"/>
      <c r="B13" s="2"/>
      <c r="C13" s="2"/>
      <c r="D13" s="2"/>
      <c r="E13" s="2"/>
      <c r="F13" s="1"/>
      <c r="G13" s="1"/>
      <c r="H13" s="1"/>
      <c r="I13" s="1"/>
      <c r="J13" s="1"/>
      <c r="K13" s="1"/>
      <c r="L13" s="1"/>
      <c r="M13" s="1"/>
      <c r="N13" s="1"/>
      <c r="O13" s="1"/>
      <c r="P13" s="1"/>
      <c r="Q13" s="1"/>
      <c r="R13" s="1"/>
      <c r="S13" s="1"/>
      <c r="T13" s="1"/>
      <c r="U13" s="1"/>
    </row>
    <row r="14" spans="1:21" x14ac:dyDescent="0.25">
      <c r="A14" s="1"/>
      <c r="B14" s="2"/>
      <c r="C14" s="2"/>
      <c r="D14" s="2"/>
      <c r="E14" s="2"/>
      <c r="F14" s="1"/>
      <c r="G14" s="1"/>
      <c r="H14" s="1"/>
      <c r="I14" s="1"/>
      <c r="J14" s="1"/>
      <c r="K14" s="1"/>
      <c r="L14" s="1"/>
      <c r="M14" s="1"/>
      <c r="N14" s="1"/>
      <c r="O14" s="1"/>
      <c r="P14" s="1"/>
      <c r="Q14" s="1"/>
      <c r="R14" s="1"/>
      <c r="S14" s="1"/>
      <c r="T14" s="1"/>
      <c r="U14" s="1"/>
    </row>
    <row r="15" spans="1:21" ht="59.25" customHeight="1" x14ac:dyDescent="0.25">
      <c r="A15" s="1"/>
      <c r="B15" s="12"/>
      <c r="C15" s="2"/>
      <c r="D15" s="2"/>
      <c r="E15" s="2"/>
      <c r="F15" s="1"/>
      <c r="G15" s="1"/>
      <c r="H15" s="1"/>
      <c r="I15" s="1"/>
      <c r="J15" s="1"/>
      <c r="K15" s="1"/>
      <c r="L15" s="1"/>
      <c r="M15" s="1"/>
      <c r="N15" s="1"/>
      <c r="O15" s="1"/>
      <c r="P15" s="1"/>
      <c r="Q15" s="1"/>
      <c r="R15" s="1"/>
      <c r="S15" s="1"/>
      <c r="T15" s="1"/>
      <c r="U15" s="1"/>
    </row>
    <row r="16" spans="1:21" x14ac:dyDescent="0.25">
      <c r="A16" s="1"/>
      <c r="B16" s="2"/>
      <c r="C16" s="2"/>
      <c r="D16" s="2"/>
      <c r="E16" s="2"/>
      <c r="F16" s="1"/>
      <c r="G16" s="1"/>
      <c r="H16" s="1"/>
      <c r="I16" s="1"/>
      <c r="J16" s="1"/>
      <c r="K16" s="1"/>
      <c r="L16" s="1"/>
      <c r="M16" s="1"/>
      <c r="N16" s="1"/>
      <c r="O16" s="1"/>
      <c r="P16" s="1"/>
      <c r="Q16" s="1"/>
      <c r="R16" s="1"/>
      <c r="S16" s="1"/>
      <c r="T16" s="1"/>
      <c r="U16" s="1"/>
    </row>
    <row r="17" spans="1:21" x14ac:dyDescent="0.25">
      <c r="A17" s="1"/>
      <c r="B17" s="1"/>
      <c r="C17" s="1"/>
      <c r="D17" s="1"/>
      <c r="E17" s="1"/>
      <c r="F17" s="1"/>
      <c r="G17" s="1"/>
      <c r="H17" s="1"/>
      <c r="I17" s="1"/>
      <c r="J17" s="1"/>
      <c r="K17" s="1"/>
      <c r="L17" s="1"/>
      <c r="M17" s="1"/>
      <c r="N17" s="1"/>
      <c r="O17" s="1"/>
      <c r="P17" s="1"/>
      <c r="Q17" s="1"/>
      <c r="R17" s="1"/>
      <c r="S17" s="1"/>
      <c r="T17" s="1"/>
      <c r="U17" s="1"/>
    </row>
    <row r="18" spans="1:21" x14ac:dyDescent="0.25">
      <c r="A18" s="1"/>
      <c r="B18" s="1"/>
      <c r="C18" s="1"/>
      <c r="D18" s="1"/>
      <c r="E18" s="1"/>
      <c r="F18" s="1"/>
      <c r="G18" s="1"/>
      <c r="H18" s="1"/>
      <c r="I18" s="1"/>
      <c r="J18" s="1"/>
      <c r="K18" s="1"/>
      <c r="L18" s="1"/>
      <c r="M18" s="1"/>
      <c r="N18" s="1"/>
      <c r="O18" s="1"/>
      <c r="P18" s="1"/>
      <c r="Q18" s="1"/>
      <c r="R18" s="1"/>
      <c r="S18" s="1"/>
      <c r="T18" s="1"/>
      <c r="U18" s="1"/>
    </row>
    <row r="19" spans="1:21" x14ac:dyDescent="0.25">
      <c r="A19" s="1"/>
      <c r="B19" s="1"/>
      <c r="C19" s="1"/>
      <c r="D19" s="1"/>
      <c r="E19" s="1"/>
      <c r="F19" s="1"/>
      <c r="G19" s="1"/>
      <c r="H19" s="1"/>
      <c r="I19" s="1"/>
      <c r="J19" s="1"/>
      <c r="K19" s="1"/>
      <c r="L19" s="1"/>
      <c r="M19" s="1"/>
      <c r="N19" s="1"/>
      <c r="O19" s="1"/>
      <c r="P19" s="1"/>
      <c r="Q19" s="1"/>
      <c r="R19" s="1"/>
      <c r="S19" s="1"/>
      <c r="T19" s="1"/>
      <c r="U19" s="1"/>
    </row>
    <row r="20" spans="1:21" x14ac:dyDescent="0.25">
      <c r="A20" s="1"/>
      <c r="B20" s="1"/>
      <c r="C20" s="1"/>
      <c r="D20" s="1"/>
      <c r="E20" s="1"/>
      <c r="F20" s="1"/>
      <c r="G20" s="1"/>
      <c r="H20" s="1"/>
      <c r="I20" s="1"/>
      <c r="J20" s="1"/>
      <c r="K20" s="1"/>
      <c r="L20" s="1"/>
      <c r="M20" s="1"/>
      <c r="N20" s="1"/>
      <c r="O20" s="1"/>
      <c r="P20" s="1"/>
      <c r="Q20" s="1"/>
      <c r="R20" s="1"/>
      <c r="S20" s="1"/>
      <c r="T20" s="1"/>
      <c r="U20" s="1"/>
    </row>
    <row r="21" spans="1:21" x14ac:dyDescent="0.25">
      <c r="A21" s="1"/>
      <c r="B21" s="1"/>
      <c r="C21" s="1"/>
      <c r="D21" s="1"/>
      <c r="E21" s="1"/>
      <c r="F21" s="1"/>
      <c r="G21" s="1"/>
      <c r="H21" s="1"/>
      <c r="I21" s="1"/>
      <c r="J21" s="1"/>
      <c r="K21" s="1"/>
      <c r="L21" s="1"/>
      <c r="M21" s="1"/>
      <c r="N21" s="1"/>
      <c r="O21" s="1"/>
      <c r="P21" s="1"/>
      <c r="Q21" s="1"/>
      <c r="R21" s="1"/>
      <c r="S21" s="1"/>
      <c r="T21" s="1"/>
      <c r="U21" s="1"/>
    </row>
    <row r="22" spans="1:21" x14ac:dyDescent="0.25">
      <c r="A22" s="1"/>
      <c r="B22" s="1"/>
      <c r="C22" s="1"/>
      <c r="D22" s="1"/>
      <c r="E22" s="1"/>
      <c r="F22" s="1"/>
      <c r="G22" s="1"/>
      <c r="H22" s="1"/>
      <c r="I22" s="1"/>
      <c r="J22" s="1"/>
      <c r="K22" s="1"/>
      <c r="L22" s="1"/>
      <c r="M22" s="1"/>
      <c r="N22" s="1"/>
      <c r="O22" s="1"/>
      <c r="P22" s="1"/>
      <c r="Q22" s="1"/>
      <c r="R22" s="1"/>
      <c r="S22" s="1"/>
      <c r="T22" s="1"/>
      <c r="U22" s="1"/>
    </row>
    <row r="23" spans="1:21" x14ac:dyDescent="0.25">
      <c r="A23" s="1"/>
      <c r="B23" s="1"/>
      <c r="C23" s="1"/>
      <c r="D23" s="1"/>
      <c r="E23" s="1"/>
      <c r="F23" s="1"/>
      <c r="G23" s="1"/>
      <c r="H23" s="1"/>
      <c r="I23" s="1"/>
      <c r="J23" s="1"/>
      <c r="K23" s="1"/>
      <c r="L23" s="1"/>
      <c r="M23" s="1"/>
      <c r="N23" s="1"/>
      <c r="O23" s="1"/>
      <c r="P23" s="1"/>
      <c r="Q23" s="1"/>
      <c r="R23" s="1"/>
      <c r="S23" s="1"/>
      <c r="T23" s="1"/>
      <c r="U23" s="1"/>
    </row>
    <row r="24" spans="1:21" x14ac:dyDescent="0.25">
      <c r="A24" s="1"/>
      <c r="B24" s="1"/>
      <c r="C24" s="1"/>
      <c r="D24" s="1"/>
      <c r="E24" s="1"/>
      <c r="F24" s="1"/>
      <c r="G24" s="1"/>
      <c r="H24" s="1"/>
      <c r="I24" s="1"/>
      <c r="J24" s="1"/>
      <c r="K24" s="1"/>
      <c r="L24" s="1"/>
      <c r="M24" s="1"/>
      <c r="N24" s="1"/>
      <c r="O24" s="1"/>
      <c r="P24" s="1"/>
      <c r="Q24" s="1"/>
      <c r="R24" s="1"/>
      <c r="S24" s="1"/>
      <c r="T24" s="1"/>
      <c r="U24" s="1"/>
    </row>
    <row r="25" spans="1:21" x14ac:dyDescent="0.25">
      <c r="A25" s="1"/>
      <c r="B25" s="1"/>
      <c r="C25" s="1"/>
      <c r="D25" s="1"/>
      <c r="E25" s="1"/>
      <c r="F25" s="1"/>
      <c r="G25" s="1"/>
      <c r="H25" s="1"/>
      <c r="I25" s="1"/>
      <c r="J25" s="1"/>
      <c r="K25" s="1"/>
      <c r="L25" s="1"/>
      <c r="M25" s="1"/>
      <c r="N25" s="1"/>
      <c r="O25" s="1"/>
      <c r="P25" s="1"/>
      <c r="Q25" s="1"/>
      <c r="R25" s="1"/>
      <c r="S25" s="1"/>
      <c r="T25" s="1"/>
      <c r="U25" s="1"/>
    </row>
    <row r="26" spans="1:21" x14ac:dyDescent="0.25">
      <c r="A26" s="1"/>
      <c r="B26" s="1"/>
      <c r="C26" s="1"/>
      <c r="D26" s="1"/>
      <c r="E26" s="1"/>
      <c r="F26" s="1"/>
      <c r="G26" s="1"/>
      <c r="H26" s="1"/>
      <c r="I26" s="1"/>
      <c r="J26" s="1"/>
      <c r="K26" s="1"/>
      <c r="L26" s="1"/>
      <c r="M26" s="1"/>
      <c r="N26" s="1"/>
      <c r="O26" s="1"/>
      <c r="P26" s="1"/>
      <c r="Q26" s="1"/>
      <c r="R26" s="1"/>
      <c r="S26" s="1"/>
      <c r="T26" s="1"/>
      <c r="U26" s="1"/>
    </row>
    <row r="27" spans="1:21" x14ac:dyDescent="0.25">
      <c r="A27" s="1"/>
      <c r="B27" s="1"/>
      <c r="C27" s="1"/>
      <c r="D27" s="1"/>
      <c r="E27" s="1"/>
      <c r="F27" s="1"/>
      <c r="G27" s="1"/>
      <c r="H27" s="1"/>
      <c r="I27" s="1"/>
      <c r="J27" s="1"/>
      <c r="K27" s="1"/>
      <c r="L27" s="1"/>
      <c r="M27" s="1"/>
      <c r="N27" s="1"/>
      <c r="O27" s="1"/>
      <c r="P27" s="1"/>
      <c r="Q27" s="1"/>
      <c r="R27" s="1"/>
      <c r="S27" s="1"/>
      <c r="T27" s="1"/>
      <c r="U27" s="1"/>
    </row>
    <row r="28" spans="1:21" x14ac:dyDescent="0.25">
      <c r="A28" s="1"/>
      <c r="B28" s="1"/>
      <c r="C28" s="1"/>
      <c r="D28" s="1"/>
      <c r="E28" s="1"/>
      <c r="F28" s="1"/>
      <c r="G28" s="1"/>
      <c r="H28" s="1"/>
      <c r="I28" s="1"/>
      <c r="J28" s="1"/>
      <c r="K28" s="1"/>
      <c r="L28" s="1"/>
      <c r="M28" s="1"/>
      <c r="N28" s="1"/>
      <c r="O28" s="1"/>
      <c r="P28" s="1"/>
      <c r="Q28" s="1"/>
      <c r="R28" s="1"/>
      <c r="S28" s="1"/>
      <c r="T28" s="1"/>
      <c r="U28" s="1"/>
    </row>
    <row r="29" spans="1:21" x14ac:dyDescent="0.25">
      <c r="A29" s="1"/>
      <c r="B29" s="1"/>
      <c r="C29" s="1"/>
      <c r="D29" s="1"/>
      <c r="E29" s="1"/>
      <c r="F29" s="1"/>
      <c r="G29" s="1"/>
      <c r="H29" s="1"/>
      <c r="I29" s="1"/>
      <c r="J29" s="1"/>
      <c r="K29" s="1"/>
      <c r="L29" s="1"/>
      <c r="M29" s="1"/>
      <c r="N29" s="1"/>
      <c r="O29" s="1"/>
      <c r="P29" s="1"/>
      <c r="Q29" s="1"/>
      <c r="R29" s="1"/>
      <c r="S29" s="1"/>
      <c r="T29" s="1"/>
      <c r="U29" s="1"/>
    </row>
    <row r="30" spans="1:21" x14ac:dyDescent="0.25">
      <c r="A30" s="1"/>
      <c r="B30" s="1"/>
      <c r="C30" s="1"/>
      <c r="D30" s="1"/>
      <c r="E30" s="1"/>
      <c r="F30" s="1"/>
      <c r="G30" s="1"/>
      <c r="H30" s="1"/>
      <c r="I30" s="1"/>
      <c r="J30" s="1"/>
      <c r="K30" s="1"/>
      <c r="L30" s="1"/>
      <c r="M30" s="1"/>
      <c r="N30" s="1"/>
      <c r="O30" s="1"/>
      <c r="P30" s="1"/>
      <c r="Q30" s="1"/>
      <c r="R30" s="1"/>
      <c r="S30" s="1"/>
      <c r="T30" s="1"/>
      <c r="U30" s="1"/>
    </row>
    <row r="31" spans="1:21" x14ac:dyDescent="0.25">
      <c r="A31" s="1"/>
      <c r="B31" s="1"/>
      <c r="C31" s="1"/>
      <c r="D31" s="1"/>
      <c r="E31" s="1"/>
      <c r="F31" s="1"/>
      <c r="G31" s="1"/>
      <c r="H31" s="1"/>
      <c r="I31" s="1"/>
      <c r="J31" s="1"/>
      <c r="K31" s="1"/>
      <c r="L31" s="1"/>
      <c r="M31" s="1"/>
      <c r="N31" s="1"/>
      <c r="O31" s="1"/>
      <c r="P31" s="1"/>
      <c r="Q31" s="1"/>
      <c r="R31" s="1"/>
      <c r="S31" s="1"/>
      <c r="T31" s="1"/>
      <c r="U31" s="1"/>
    </row>
    <row r="32" spans="1:21" x14ac:dyDescent="0.25">
      <c r="A32" s="1"/>
      <c r="B32" s="1"/>
      <c r="C32" s="1"/>
      <c r="D32" s="1"/>
      <c r="E32" s="1"/>
      <c r="F32" s="1"/>
      <c r="G32" s="1"/>
      <c r="H32" s="1"/>
      <c r="I32" s="1"/>
      <c r="J32" s="1"/>
      <c r="K32" s="1"/>
      <c r="L32" s="1"/>
      <c r="M32" s="1"/>
      <c r="N32" s="1"/>
      <c r="O32" s="1"/>
      <c r="P32" s="1"/>
      <c r="Q32" s="1"/>
      <c r="R32" s="1"/>
      <c r="S32" s="1"/>
      <c r="T32" s="1"/>
      <c r="U32" s="1"/>
    </row>
    <row r="33" spans="1:21" x14ac:dyDescent="0.25">
      <c r="A33" s="1"/>
      <c r="B33" s="1"/>
      <c r="C33" s="1"/>
      <c r="D33" s="1"/>
      <c r="E33" s="1"/>
      <c r="F33" s="1"/>
      <c r="G33" s="1"/>
      <c r="H33" s="1"/>
      <c r="I33" s="1"/>
      <c r="J33" s="1"/>
      <c r="K33" s="1"/>
      <c r="L33" s="1"/>
      <c r="M33" s="1"/>
      <c r="N33" s="1"/>
      <c r="O33" s="1"/>
      <c r="P33" s="1"/>
      <c r="Q33" s="1"/>
      <c r="R33" s="1"/>
      <c r="S33" s="1"/>
      <c r="T33" s="1"/>
      <c r="U33" s="1"/>
    </row>
    <row r="34" spans="1:21" x14ac:dyDescent="0.25">
      <c r="A34" s="1"/>
      <c r="B34" s="1"/>
      <c r="C34" s="1"/>
      <c r="D34" s="1"/>
      <c r="E34" s="1"/>
      <c r="F34" s="1"/>
      <c r="G34" s="1"/>
      <c r="H34" s="1"/>
      <c r="I34" s="1"/>
      <c r="J34" s="1"/>
      <c r="K34" s="1"/>
      <c r="L34" s="1"/>
      <c r="M34" s="1"/>
      <c r="N34" s="1"/>
      <c r="O34" s="1"/>
      <c r="P34" s="1"/>
      <c r="Q34" s="1"/>
      <c r="R34" s="1"/>
      <c r="S34" s="1"/>
      <c r="T34" s="1"/>
      <c r="U34" s="1"/>
    </row>
    <row r="35" spans="1:21" x14ac:dyDescent="0.25">
      <c r="A35" s="1"/>
      <c r="B35" s="1"/>
      <c r="C35" s="1"/>
      <c r="D35" s="1"/>
      <c r="E35" s="1"/>
      <c r="F35" s="1"/>
      <c r="G35" s="1"/>
      <c r="H35" s="1"/>
      <c r="I35" s="1"/>
      <c r="J35" s="1"/>
      <c r="K35" s="1"/>
      <c r="L35" s="1"/>
      <c r="M35" s="1"/>
      <c r="N35" s="1"/>
      <c r="O35" s="1"/>
      <c r="P35" s="1"/>
      <c r="Q35" s="1"/>
      <c r="R35" s="1"/>
      <c r="S35" s="1"/>
      <c r="T35" s="1"/>
      <c r="U35" s="1"/>
    </row>
    <row r="36" spans="1:21" x14ac:dyDescent="0.25">
      <c r="A36" s="1"/>
      <c r="B36" s="1"/>
      <c r="C36" s="1"/>
      <c r="D36" s="1"/>
      <c r="E36" s="1"/>
      <c r="F36" s="1"/>
      <c r="G36" s="1"/>
      <c r="H36" s="1"/>
      <c r="I36" s="1"/>
      <c r="J36" s="1"/>
      <c r="K36" s="1"/>
      <c r="L36" s="1"/>
      <c r="M36" s="1"/>
      <c r="N36" s="1"/>
      <c r="O36" s="1"/>
      <c r="P36" s="1"/>
      <c r="Q36" s="1"/>
      <c r="R36" s="1"/>
      <c r="S36" s="1"/>
      <c r="T36" s="1"/>
      <c r="U36" s="1"/>
    </row>
    <row r="37" spans="1:21" x14ac:dyDescent="0.25">
      <c r="A37" s="1"/>
      <c r="B37" s="1"/>
      <c r="C37" s="1"/>
      <c r="D37" s="1"/>
      <c r="E37" s="1"/>
      <c r="F37" s="1"/>
      <c r="G37" s="1"/>
      <c r="H37" s="1"/>
      <c r="I37" s="1"/>
      <c r="J37" s="1"/>
      <c r="K37" s="1"/>
      <c r="L37" s="1"/>
      <c r="M37" s="1"/>
      <c r="N37" s="1"/>
      <c r="O37" s="1"/>
      <c r="P37" s="1"/>
      <c r="Q37" s="1"/>
      <c r="R37" s="1"/>
      <c r="S37" s="1"/>
      <c r="T37" s="1"/>
      <c r="U37" s="1"/>
    </row>
    <row r="38" spans="1:21" x14ac:dyDescent="0.25">
      <c r="A38" s="1"/>
      <c r="B38" s="1"/>
      <c r="C38" s="1"/>
      <c r="D38" s="1"/>
      <c r="E38" s="1"/>
      <c r="F38" s="1"/>
      <c r="G38" s="1"/>
      <c r="H38" s="1"/>
      <c r="I38" s="1"/>
      <c r="J38" s="1"/>
      <c r="K38" s="1"/>
      <c r="L38" s="1"/>
      <c r="M38" s="1"/>
      <c r="N38" s="1"/>
      <c r="O38" s="1"/>
      <c r="P38" s="1"/>
      <c r="Q38" s="1"/>
      <c r="R38" s="1"/>
      <c r="S38" s="1"/>
      <c r="T38" s="1"/>
      <c r="U38" s="1"/>
    </row>
    <row r="39" spans="1:21" x14ac:dyDescent="0.25">
      <c r="A39" s="1"/>
      <c r="B39" s="1"/>
      <c r="C39" s="1"/>
      <c r="D39" s="1"/>
      <c r="E39" s="1"/>
      <c r="F39" s="1"/>
      <c r="G39" s="1"/>
      <c r="H39" s="1"/>
      <c r="I39" s="1"/>
      <c r="J39" s="1"/>
      <c r="K39" s="1"/>
      <c r="L39" s="1"/>
      <c r="M39" s="1"/>
      <c r="N39" s="1"/>
      <c r="O39" s="1"/>
      <c r="P39" s="1"/>
      <c r="Q39" s="1"/>
      <c r="R39" s="1"/>
      <c r="S39" s="1"/>
      <c r="T39" s="1"/>
      <c r="U39" s="1"/>
    </row>
    <row r="40" spans="1:21" x14ac:dyDescent="0.25">
      <c r="A40" s="1"/>
      <c r="B40" s="1"/>
      <c r="C40" s="1"/>
      <c r="D40" s="1"/>
      <c r="E40" s="1"/>
      <c r="F40" s="1"/>
      <c r="G40" s="1"/>
      <c r="H40" s="1"/>
      <c r="I40" s="1"/>
      <c r="J40" s="1"/>
      <c r="K40" s="1"/>
      <c r="L40" s="1"/>
      <c r="M40" s="1"/>
      <c r="N40" s="1"/>
      <c r="O40" s="1"/>
      <c r="P40" s="1"/>
      <c r="Q40" s="1"/>
      <c r="R40" s="1"/>
      <c r="S40" s="1"/>
      <c r="T40" s="1"/>
      <c r="U40" s="1"/>
    </row>
    <row r="41" spans="1:21" x14ac:dyDescent="0.25">
      <c r="A41" s="1"/>
      <c r="B41" s="1"/>
      <c r="C41" s="1"/>
      <c r="D41" s="1"/>
      <c r="E41" s="1"/>
      <c r="F41" s="1"/>
      <c r="G41" s="1"/>
      <c r="H41" s="1"/>
      <c r="I41" s="1"/>
      <c r="J41" s="1"/>
      <c r="K41" s="1"/>
      <c r="L41" s="1"/>
      <c r="M41" s="1"/>
      <c r="N41" s="1"/>
      <c r="O41" s="1"/>
      <c r="P41" s="1"/>
      <c r="Q41" s="1"/>
      <c r="R41" s="1"/>
      <c r="S41" s="1"/>
      <c r="T41" s="1"/>
      <c r="U41" s="1"/>
    </row>
    <row r="42" spans="1:21" x14ac:dyDescent="0.25">
      <c r="A42" s="1"/>
      <c r="B42" s="1"/>
      <c r="C42" s="1"/>
      <c r="D42" s="1"/>
      <c r="E42" s="1"/>
      <c r="F42" s="1"/>
      <c r="G42" s="1"/>
      <c r="H42" s="1"/>
      <c r="I42" s="1"/>
      <c r="J42" s="1"/>
      <c r="K42" s="1"/>
      <c r="L42" s="1"/>
      <c r="M42" s="1"/>
      <c r="N42" s="1"/>
      <c r="O42" s="1"/>
      <c r="P42" s="1"/>
      <c r="Q42" s="1"/>
      <c r="R42" s="1"/>
      <c r="S42" s="1"/>
      <c r="T42" s="1"/>
      <c r="U42" s="1"/>
    </row>
    <row r="43" spans="1:21" x14ac:dyDescent="0.25">
      <c r="A43" s="1"/>
      <c r="B43" s="1"/>
      <c r="C43" s="1"/>
      <c r="D43" s="1"/>
      <c r="E43" s="1"/>
      <c r="F43" s="1"/>
      <c r="G43" s="1"/>
      <c r="H43" s="1"/>
      <c r="I43" s="1"/>
      <c r="J43" s="1"/>
      <c r="K43" s="1"/>
      <c r="L43" s="1"/>
      <c r="M43" s="1"/>
      <c r="N43" s="1"/>
      <c r="O43" s="1"/>
      <c r="P43" s="1"/>
      <c r="Q43" s="1"/>
      <c r="R43" s="1"/>
      <c r="S43" s="1"/>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50" spans="1:21" x14ac:dyDescent="0.25">
      <c r="A50" s="1"/>
      <c r="B50" s="1"/>
      <c r="C50" s="1"/>
      <c r="D50" s="1"/>
      <c r="E50" s="1"/>
      <c r="F50" s="1"/>
      <c r="G50" s="1"/>
      <c r="H50" s="1"/>
      <c r="I50" s="1"/>
      <c r="J50" s="1"/>
      <c r="K50" s="1"/>
      <c r="L50" s="1"/>
      <c r="M50" s="1"/>
      <c r="N50" s="1"/>
      <c r="O50" s="1"/>
      <c r="P50" s="1"/>
      <c r="Q50" s="1"/>
      <c r="R50" s="1"/>
      <c r="S50" s="1"/>
      <c r="T50" s="1"/>
      <c r="U50" s="1"/>
    </row>
    <row r="51" spans="1:21" x14ac:dyDescent="0.25">
      <c r="A51" s="1"/>
      <c r="B51" s="1"/>
      <c r="C51" s="1"/>
      <c r="D51" s="1"/>
      <c r="E51" s="1"/>
      <c r="F51" s="1"/>
      <c r="G51" s="1"/>
      <c r="H51" s="1"/>
      <c r="I51" s="1"/>
      <c r="J51" s="1"/>
      <c r="K51" s="1"/>
      <c r="L51" s="1"/>
      <c r="M51" s="1"/>
      <c r="N51" s="1"/>
      <c r="O51" s="1"/>
      <c r="P51" s="1"/>
      <c r="Q51" s="1"/>
      <c r="R51" s="1"/>
      <c r="S51" s="1"/>
      <c r="T51" s="1"/>
      <c r="U51" s="1"/>
    </row>
    <row r="52" spans="1:21" x14ac:dyDescent="0.25">
      <c r="A52" s="1"/>
      <c r="B52" s="1"/>
      <c r="C52" s="1"/>
      <c r="D52" s="1"/>
      <c r="E52" s="1"/>
      <c r="F52" s="1"/>
      <c r="G52" s="1"/>
      <c r="H52" s="1"/>
      <c r="I52" s="1"/>
      <c r="J52" s="1"/>
      <c r="K52" s="1"/>
      <c r="L52" s="1"/>
      <c r="M52" s="1"/>
      <c r="N52" s="1"/>
      <c r="O52" s="1"/>
      <c r="P52" s="1"/>
      <c r="Q52" s="1"/>
      <c r="R52" s="1"/>
      <c r="S52" s="1"/>
      <c r="T52" s="1"/>
      <c r="U52" s="1"/>
    </row>
    <row r="53" spans="1:21" x14ac:dyDescent="0.25">
      <c r="A53" s="1"/>
      <c r="B53" s="1"/>
      <c r="C53" s="1"/>
      <c r="D53" s="1"/>
      <c r="E53" s="1"/>
      <c r="F53" s="1"/>
      <c r="G53" s="1"/>
      <c r="H53" s="1"/>
      <c r="I53" s="1"/>
      <c r="J53" s="1"/>
      <c r="K53" s="1"/>
      <c r="L53" s="1"/>
      <c r="M53" s="1"/>
      <c r="N53" s="1"/>
      <c r="O53" s="1"/>
      <c r="P53" s="1"/>
      <c r="Q53" s="1"/>
      <c r="R53" s="1"/>
      <c r="S53" s="1"/>
      <c r="T53" s="1"/>
      <c r="U53" s="1"/>
    </row>
    <row r="54" spans="1:21" x14ac:dyDescent="0.25">
      <c r="A54" s="1"/>
      <c r="B54" s="1"/>
      <c r="C54" s="1"/>
      <c r="D54" s="1"/>
      <c r="E54" s="1"/>
      <c r="F54" s="1"/>
      <c r="G54" s="1"/>
      <c r="H54" s="1"/>
      <c r="I54" s="1"/>
      <c r="J54" s="1"/>
      <c r="K54" s="1"/>
      <c r="L54" s="1"/>
      <c r="M54" s="1"/>
      <c r="N54" s="1"/>
      <c r="O54" s="1"/>
      <c r="P54" s="1"/>
      <c r="Q54" s="1"/>
      <c r="R54" s="1"/>
      <c r="S54" s="1"/>
      <c r="T54" s="1"/>
      <c r="U54" s="1"/>
    </row>
    <row r="55" spans="1:21" x14ac:dyDescent="0.25">
      <c r="A55" s="1"/>
      <c r="B55" s="1"/>
      <c r="C55" s="1"/>
      <c r="D55" s="1"/>
      <c r="E55" s="1"/>
      <c r="F55" s="1"/>
      <c r="G55" s="1"/>
      <c r="H55" s="1"/>
      <c r="I55" s="1"/>
      <c r="J55" s="1"/>
      <c r="K55" s="1"/>
      <c r="L55" s="1"/>
      <c r="M55" s="1"/>
      <c r="N55" s="1"/>
      <c r="O55" s="1"/>
      <c r="P55" s="1"/>
      <c r="Q55" s="1"/>
      <c r="R55" s="1"/>
      <c r="S55" s="1"/>
      <c r="T55" s="1"/>
      <c r="U55" s="1"/>
    </row>
    <row r="56" spans="1:21" x14ac:dyDescent="0.25">
      <c r="A56" s="1"/>
      <c r="B56" s="1"/>
      <c r="C56" s="1"/>
      <c r="D56" s="1"/>
      <c r="E56" s="1"/>
      <c r="F56" s="1"/>
      <c r="G56" s="1"/>
      <c r="H56" s="1"/>
      <c r="I56" s="1"/>
      <c r="J56" s="1"/>
      <c r="K56" s="1"/>
      <c r="L56" s="1"/>
      <c r="M56" s="1"/>
      <c r="N56" s="1"/>
      <c r="O56" s="1"/>
      <c r="P56" s="1"/>
      <c r="Q56" s="1"/>
      <c r="R56" s="1"/>
      <c r="S56" s="1"/>
      <c r="T56" s="1"/>
      <c r="U56" s="1"/>
    </row>
    <row r="57" spans="1:21" x14ac:dyDescent="0.25">
      <c r="A57" s="1"/>
      <c r="B57" s="1"/>
      <c r="C57" s="1"/>
      <c r="D57" s="1"/>
      <c r="E57" s="1"/>
      <c r="F57" s="1"/>
      <c r="G57" s="1"/>
      <c r="H57" s="1"/>
      <c r="I57" s="1"/>
      <c r="J57" s="1"/>
      <c r="K57" s="1"/>
      <c r="L57" s="1"/>
      <c r="M57" s="1"/>
      <c r="N57" s="1"/>
      <c r="O57" s="1"/>
      <c r="P57" s="1"/>
      <c r="Q57" s="1"/>
      <c r="R57" s="1"/>
      <c r="S57" s="1"/>
      <c r="T57" s="1"/>
      <c r="U57" s="1"/>
    </row>
    <row r="58" spans="1:21" x14ac:dyDescent="0.25">
      <c r="A58" s="1"/>
      <c r="B58" s="1"/>
      <c r="C58" s="1"/>
      <c r="D58" s="1"/>
      <c r="E58" s="1"/>
      <c r="F58" s="1"/>
      <c r="G58" s="1"/>
      <c r="H58" s="1"/>
      <c r="I58" s="1"/>
      <c r="J58" s="1"/>
      <c r="K58" s="1"/>
      <c r="L58" s="1"/>
      <c r="M58" s="1"/>
      <c r="N58" s="1"/>
      <c r="O58" s="1"/>
      <c r="P58" s="1"/>
      <c r="Q58" s="1"/>
      <c r="R58" s="1"/>
      <c r="S58" s="1"/>
      <c r="T58" s="1"/>
      <c r="U58" s="1"/>
    </row>
    <row r="59" spans="1:21" x14ac:dyDescent="0.25">
      <c r="A59" s="1"/>
      <c r="B59" s="1"/>
      <c r="C59" s="1"/>
      <c r="D59" s="1"/>
      <c r="E59" s="1"/>
      <c r="F59" s="1"/>
      <c r="G59" s="1"/>
      <c r="H59" s="1"/>
      <c r="I59" s="1"/>
      <c r="J59" s="1"/>
      <c r="K59" s="1"/>
      <c r="L59" s="1"/>
      <c r="M59" s="1"/>
      <c r="N59" s="1"/>
      <c r="O59" s="1"/>
      <c r="P59" s="1"/>
      <c r="Q59" s="1"/>
      <c r="R59" s="1"/>
      <c r="S59" s="1"/>
      <c r="T59" s="1"/>
      <c r="U59" s="1"/>
    </row>
    <row r="60" spans="1:21" x14ac:dyDescent="0.25">
      <c r="A60" s="1"/>
      <c r="B60" s="1"/>
      <c r="C60" s="1"/>
      <c r="D60" s="1"/>
      <c r="E60" s="1"/>
      <c r="F60" s="1"/>
      <c r="G60" s="1"/>
      <c r="H60" s="1"/>
      <c r="I60" s="1"/>
      <c r="J60" s="1"/>
      <c r="K60" s="1"/>
      <c r="L60" s="1"/>
      <c r="M60" s="1"/>
      <c r="N60" s="1"/>
      <c r="O60" s="1"/>
      <c r="P60" s="1"/>
      <c r="Q60" s="1"/>
      <c r="R60" s="1"/>
      <c r="S60" s="1"/>
      <c r="T60" s="1"/>
      <c r="U60" s="1"/>
    </row>
    <row r="61" spans="1:21" x14ac:dyDescent="0.25">
      <c r="A61" s="1"/>
      <c r="B61" s="1"/>
      <c r="C61" s="1"/>
      <c r="D61" s="1"/>
      <c r="E61" s="1"/>
      <c r="F61" s="1"/>
      <c r="G61" s="1"/>
      <c r="H61" s="1"/>
      <c r="I61" s="1"/>
      <c r="J61" s="1"/>
      <c r="K61" s="1"/>
      <c r="L61" s="1"/>
      <c r="M61" s="1"/>
      <c r="N61" s="1"/>
      <c r="O61" s="1"/>
      <c r="P61" s="1"/>
      <c r="Q61" s="1"/>
      <c r="R61" s="1"/>
      <c r="S61" s="1"/>
      <c r="T61" s="1"/>
      <c r="U61" s="1"/>
    </row>
    <row r="62" spans="1:21" x14ac:dyDescent="0.25">
      <c r="A62" s="1"/>
      <c r="B62" s="1"/>
      <c r="C62" s="1"/>
      <c r="D62" s="1"/>
      <c r="E62" s="1"/>
      <c r="F62" s="1"/>
      <c r="G62" s="1"/>
      <c r="H62" s="1"/>
      <c r="I62" s="1"/>
      <c r="J62" s="1"/>
      <c r="K62" s="1"/>
      <c r="L62" s="1"/>
      <c r="M62" s="1"/>
      <c r="N62" s="1"/>
      <c r="O62" s="1"/>
      <c r="P62" s="1"/>
      <c r="Q62" s="1"/>
      <c r="R62" s="1"/>
      <c r="S62" s="1"/>
      <c r="T62" s="1"/>
      <c r="U62" s="1"/>
    </row>
    <row r="63" spans="1:21" x14ac:dyDescent="0.25">
      <c r="A63" s="1"/>
      <c r="B63" s="1"/>
      <c r="C63" s="1"/>
      <c r="D63" s="1"/>
      <c r="E63" s="1"/>
      <c r="F63" s="1"/>
      <c r="G63" s="1"/>
      <c r="H63" s="1"/>
      <c r="I63" s="1"/>
      <c r="J63" s="1"/>
      <c r="K63" s="1"/>
      <c r="L63" s="1"/>
      <c r="M63" s="1"/>
      <c r="N63" s="1"/>
      <c r="O63" s="1"/>
      <c r="P63" s="1"/>
      <c r="Q63" s="1"/>
      <c r="R63" s="1"/>
      <c r="S63" s="1"/>
      <c r="T63" s="1"/>
      <c r="U63" s="1"/>
    </row>
    <row r="64" spans="1:21" x14ac:dyDescent="0.25">
      <c r="A64" s="1"/>
      <c r="B64" s="1"/>
      <c r="C64" s="1"/>
      <c r="D64" s="1"/>
      <c r="E64" s="1"/>
      <c r="F64" s="1"/>
      <c r="G64" s="1"/>
      <c r="H64" s="1"/>
      <c r="I64" s="1"/>
      <c r="J64" s="1"/>
      <c r="K64" s="1"/>
      <c r="L64" s="1"/>
      <c r="M64" s="1"/>
      <c r="N64" s="1"/>
      <c r="O64" s="1"/>
      <c r="P64" s="1"/>
      <c r="Q64" s="1"/>
      <c r="R64" s="1"/>
      <c r="S64" s="1"/>
      <c r="T64" s="1"/>
      <c r="U64" s="1"/>
    </row>
    <row r="65" spans="1:21" x14ac:dyDescent="0.25">
      <c r="A65" s="1"/>
      <c r="B65" s="1"/>
      <c r="C65" s="1"/>
      <c r="D65" s="1"/>
      <c r="E65" s="1"/>
      <c r="F65" s="1"/>
      <c r="G65" s="1"/>
      <c r="H65" s="1"/>
      <c r="I65" s="1"/>
      <c r="J65" s="1"/>
      <c r="K65" s="1"/>
      <c r="L65" s="1"/>
      <c r="M65" s="1"/>
      <c r="N65" s="1"/>
      <c r="O65" s="1"/>
      <c r="P65" s="1"/>
      <c r="Q65" s="1"/>
      <c r="R65" s="1"/>
      <c r="S65" s="1"/>
      <c r="T65" s="1"/>
      <c r="U65" s="1"/>
    </row>
    <row r="66" spans="1:21" x14ac:dyDescent="0.25">
      <c r="A66" s="1"/>
      <c r="B66" s="1"/>
      <c r="C66" s="1"/>
      <c r="D66" s="1"/>
      <c r="E66" s="1"/>
      <c r="F66" s="1"/>
      <c r="G66" s="1"/>
      <c r="H66" s="1"/>
      <c r="I66" s="1"/>
      <c r="J66" s="1"/>
      <c r="K66" s="1"/>
      <c r="L66" s="1"/>
      <c r="M66" s="1"/>
      <c r="N66" s="1"/>
      <c r="O66" s="1"/>
      <c r="P66" s="1"/>
      <c r="Q66" s="1"/>
      <c r="R66" s="1"/>
      <c r="S66" s="1"/>
      <c r="T66" s="1"/>
      <c r="U66" s="1"/>
    </row>
    <row r="67" spans="1:21" x14ac:dyDescent="0.25">
      <c r="A67" s="1"/>
      <c r="B67" s="1"/>
      <c r="C67" s="1"/>
      <c r="D67" s="1"/>
      <c r="E67" s="1"/>
      <c r="F67" s="1"/>
      <c r="G67" s="1"/>
      <c r="H67" s="1"/>
      <c r="I67" s="1"/>
      <c r="J67" s="1"/>
      <c r="K67" s="1"/>
      <c r="L67" s="1"/>
      <c r="M67" s="1"/>
      <c r="N67" s="1"/>
      <c r="O67" s="1"/>
      <c r="P67" s="1"/>
      <c r="Q67" s="1"/>
      <c r="R67" s="1"/>
      <c r="S67" s="1"/>
      <c r="T67" s="1"/>
      <c r="U67" s="1"/>
    </row>
    <row r="68" spans="1:21" x14ac:dyDescent="0.25">
      <c r="A68" s="1"/>
      <c r="B68" s="1"/>
      <c r="C68" s="1"/>
      <c r="D68" s="1"/>
      <c r="E68" s="1"/>
      <c r="F68" s="1"/>
      <c r="G68" s="1"/>
      <c r="H68" s="1"/>
      <c r="I68" s="1"/>
      <c r="J68" s="1"/>
      <c r="K68" s="1"/>
      <c r="L68" s="1"/>
      <c r="M68" s="1"/>
      <c r="N68" s="1"/>
      <c r="O68" s="1"/>
      <c r="P68" s="1"/>
      <c r="Q68" s="1"/>
      <c r="R68" s="1"/>
      <c r="S68" s="1"/>
      <c r="T68" s="1"/>
      <c r="U68" s="1"/>
    </row>
    <row r="69" spans="1:21" x14ac:dyDescent="0.25">
      <c r="A69" s="1"/>
      <c r="B69" s="1"/>
      <c r="C69" s="1"/>
      <c r="D69" s="1"/>
      <c r="E69" s="1"/>
      <c r="F69" s="1"/>
      <c r="G69" s="1"/>
      <c r="H69" s="1"/>
      <c r="I69" s="1"/>
      <c r="J69" s="1"/>
      <c r="K69" s="1"/>
      <c r="L69" s="1"/>
      <c r="M69" s="1"/>
      <c r="N69" s="1"/>
      <c r="O69" s="1"/>
      <c r="P69" s="1"/>
      <c r="Q69" s="1"/>
      <c r="R69" s="1"/>
      <c r="S69" s="1"/>
      <c r="T69" s="1"/>
      <c r="U69" s="1"/>
    </row>
    <row r="70" spans="1:21" x14ac:dyDescent="0.25">
      <c r="A70" s="1"/>
      <c r="B70" s="1"/>
      <c r="C70" s="1"/>
      <c r="D70" s="1"/>
      <c r="E70" s="1"/>
      <c r="F70" s="1"/>
      <c r="G70" s="1"/>
      <c r="H70" s="1"/>
      <c r="I70" s="1"/>
      <c r="J70" s="1"/>
      <c r="K70" s="1"/>
      <c r="L70" s="1"/>
      <c r="M70" s="1"/>
      <c r="N70" s="1"/>
      <c r="O70" s="1"/>
      <c r="P70" s="1"/>
      <c r="Q70" s="1"/>
      <c r="R70" s="1"/>
      <c r="S70" s="1"/>
      <c r="T70" s="1"/>
      <c r="U70" s="1"/>
    </row>
    <row r="71" spans="1:21" x14ac:dyDescent="0.25">
      <c r="A71" s="1"/>
      <c r="B71" s="1"/>
      <c r="C71" s="1"/>
      <c r="D71" s="1"/>
      <c r="E71" s="1"/>
      <c r="F71" s="1"/>
      <c r="G71" s="1"/>
      <c r="H71" s="1"/>
      <c r="I71" s="1"/>
      <c r="J71" s="1"/>
      <c r="K71" s="1"/>
      <c r="L71" s="1"/>
      <c r="M71" s="1"/>
      <c r="N71" s="1"/>
      <c r="O71" s="1"/>
      <c r="P71" s="1"/>
      <c r="Q71" s="1"/>
      <c r="R71" s="1"/>
      <c r="S71" s="1"/>
      <c r="T71" s="1"/>
      <c r="U71" s="1"/>
    </row>
    <row r="72" spans="1:21" x14ac:dyDescent="0.25">
      <c r="A72" s="1"/>
      <c r="B72" s="1"/>
      <c r="C72" s="1"/>
      <c r="D72" s="1"/>
      <c r="E72" s="1"/>
      <c r="F72" s="1"/>
      <c r="G72" s="1"/>
      <c r="H72" s="1"/>
      <c r="I72" s="1"/>
      <c r="J72" s="1"/>
      <c r="K72" s="1"/>
      <c r="L72" s="1"/>
      <c r="M72" s="1"/>
      <c r="N72" s="1"/>
      <c r="O72" s="1"/>
      <c r="P72" s="1"/>
      <c r="Q72" s="1"/>
      <c r="R72" s="1"/>
      <c r="S72" s="1"/>
      <c r="T72" s="1"/>
      <c r="U72" s="1"/>
    </row>
    <row r="73" spans="1:21" x14ac:dyDescent="0.25">
      <c r="A73" s="1"/>
      <c r="B73" s="1"/>
      <c r="C73" s="1"/>
      <c r="D73" s="1"/>
      <c r="E73" s="1"/>
      <c r="F73" s="1"/>
      <c r="G73" s="1"/>
      <c r="H73" s="1"/>
      <c r="I73" s="1"/>
      <c r="J73" s="1"/>
      <c r="K73" s="1"/>
      <c r="L73" s="1"/>
      <c r="M73" s="1"/>
      <c r="N73" s="1"/>
      <c r="O73" s="1"/>
      <c r="P73" s="1"/>
      <c r="Q73" s="1"/>
      <c r="R73" s="1"/>
      <c r="S73" s="1"/>
      <c r="T73" s="1"/>
      <c r="U73" s="1"/>
    </row>
    <row r="74" spans="1:21" x14ac:dyDescent="0.25">
      <c r="A74" s="1"/>
      <c r="B74" s="1"/>
      <c r="C74" s="1"/>
      <c r="D74" s="1"/>
      <c r="E74" s="1"/>
      <c r="F74" s="1"/>
      <c r="G74" s="1"/>
      <c r="H74" s="1"/>
      <c r="I74" s="1"/>
      <c r="J74" s="1"/>
      <c r="K74" s="1"/>
      <c r="L74" s="1"/>
      <c r="M74" s="1"/>
      <c r="N74" s="1"/>
      <c r="O74" s="1"/>
      <c r="P74" s="1"/>
      <c r="Q74" s="1"/>
      <c r="R74" s="1"/>
      <c r="S74" s="1"/>
      <c r="T74" s="1"/>
      <c r="U74" s="1"/>
    </row>
    <row r="75" spans="1:21" x14ac:dyDescent="0.25">
      <c r="A75" s="1"/>
      <c r="B75" s="1"/>
      <c r="C75" s="1"/>
      <c r="D75" s="1"/>
      <c r="E75" s="1"/>
      <c r="F75" s="1"/>
      <c r="G75" s="1"/>
      <c r="H75" s="1"/>
      <c r="I75" s="1"/>
      <c r="J75" s="1"/>
      <c r="K75" s="1"/>
      <c r="L75" s="1"/>
      <c r="M75" s="1"/>
      <c r="N75" s="1"/>
      <c r="O75" s="1"/>
      <c r="P75" s="1"/>
      <c r="Q75" s="1"/>
      <c r="R75" s="1"/>
      <c r="S75" s="1"/>
      <c r="T75" s="1"/>
      <c r="U75" s="1"/>
    </row>
    <row r="76" spans="1:21" x14ac:dyDescent="0.25">
      <c r="A76" s="1"/>
      <c r="B76" s="1"/>
      <c r="C76" s="1"/>
      <c r="D76" s="1"/>
      <c r="E76" s="1"/>
      <c r="F76" s="1"/>
      <c r="G76" s="1"/>
      <c r="H76" s="1"/>
      <c r="I76" s="1"/>
      <c r="J76" s="1"/>
      <c r="K76" s="1"/>
      <c r="L76" s="1"/>
      <c r="M76" s="1"/>
      <c r="N76" s="1"/>
      <c r="O76" s="1"/>
      <c r="P76" s="1"/>
      <c r="Q76" s="1"/>
      <c r="R76" s="1"/>
      <c r="S76" s="1"/>
      <c r="T76" s="1"/>
      <c r="U7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21B91-4142-4EB2-943D-1CC9E5757156}">
  <dimension ref="B1:BL62"/>
  <sheetViews>
    <sheetView zoomScaleNormal="100" workbookViewId="0">
      <selection activeCell="B3" sqref="B3:Q12"/>
    </sheetView>
  </sheetViews>
  <sheetFormatPr defaultRowHeight="15.75" x14ac:dyDescent="0.25"/>
  <cols>
    <col min="1" max="18" width="9" style="19"/>
    <col min="19" max="19" width="14.5" style="19" customWidth="1"/>
    <col min="20" max="20" width="22.5" style="19" customWidth="1"/>
    <col min="21" max="21" width="25.25" style="19" customWidth="1"/>
    <col min="22" max="22" width="22.5" style="19" customWidth="1"/>
    <col min="23" max="23" width="29.625" style="19" customWidth="1"/>
    <col min="24" max="25" width="22.5" style="19" customWidth="1"/>
    <col min="26" max="26" width="9" style="19"/>
    <col min="27" max="27" width="13" style="19" customWidth="1"/>
    <col min="28" max="28" width="22.75" style="19" customWidth="1"/>
    <col min="29" max="29" width="25.125" style="19" customWidth="1"/>
    <col min="30" max="30" width="22.75" style="19" customWidth="1"/>
    <col min="31" max="31" width="28.875" style="19" customWidth="1"/>
    <col min="32" max="33" width="22.75" style="19" customWidth="1"/>
    <col min="34" max="34" width="9" style="19"/>
    <col min="35" max="35" width="17.25" style="19" customWidth="1"/>
    <col min="36" max="36" width="24.875" style="19" customWidth="1"/>
    <col min="37" max="37" width="10.125" style="20" customWidth="1"/>
    <col min="38" max="63" width="9" style="19"/>
    <col min="65" max="16384" width="9" style="19"/>
  </cols>
  <sheetData>
    <row r="1" spans="2:37" x14ac:dyDescent="0.25">
      <c r="S1" s="48" t="s">
        <v>18</v>
      </c>
      <c r="T1" s="48"/>
      <c r="U1" s="48"/>
      <c r="V1" s="48"/>
      <c r="W1" s="48"/>
    </row>
    <row r="2" spans="2:37" ht="16.5" thickBot="1" x14ac:dyDescent="0.3"/>
    <row r="3" spans="2:37" ht="15.75" customHeight="1" x14ac:dyDescent="0.25">
      <c r="B3" s="103" t="s">
        <v>45</v>
      </c>
      <c r="C3" s="104"/>
      <c r="D3" s="104"/>
      <c r="E3" s="104"/>
      <c r="F3" s="104"/>
      <c r="G3" s="104"/>
      <c r="H3" s="104"/>
      <c r="I3" s="104"/>
      <c r="J3" s="104"/>
      <c r="K3" s="104"/>
      <c r="L3" s="104"/>
      <c r="M3" s="104"/>
      <c r="N3" s="104"/>
      <c r="O3" s="104"/>
      <c r="P3" s="104"/>
      <c r="Q3" s="105"/>
      <c r="S3" s="112" t="s">
        <v>10</v>
      </c>
      <c r="T3" s="113"/>
      <c r="U3" s="113"/>
      <c r="V3" s="113"/>
      <c r="W3" s="113"/>
      <c r="X3" s="113"/>
      <c r="Y3" s="114"/>
      <c r="AA3" s="115" t="s">
        <v>11</v>
      </c>
      <c r="AB3" s="116"/>
      <c r="AC3" s="116"/>
      <c r="AD3" s="116"/>
      <c r="AE3" s="116"/>
      <c r="AF3" s="116"/>
      <c r="AG3" s="117"/>
      <c r="AI3" s="118" t="s">
        <v>16</v>
      </c>
      <c r="AJ3" s="119"/>
      <c r="AK3" s="120"/>
    </row>
    <row r="4" spans="2:37" x14ac:dyDescent="0.25">
      <c r="B4" s="106"/>
      <c r="C4" s="107"/>
      <c r="D4" s="107"/>
      <c r="E4" s="107"/>
      <c r="F4" s="107"/>
      <c r="G4" s="107"/>
      <c r="H4" s="107"/>
      <c r="I4" s="107"/>
      <c r="J4" s="107"/>
      <c r="K4" s="107"/>
      <c r="L4" s="107"/>
      <c r="M4" s="107"/>
      <c r="N4" s="107"/>
      <c r="O4" s="107"/>
      <c r="P4" s="107"/>
      <c r="Q4" s="108"/>
      <c r="S4" s="13" t="s">
        <v>9</v>
      </c>
      <c r="T4" s="14" t="s">
        <v>6</v>
      </c>
      <c r="U4" s="14" t="s">
        <v>19</v>
      </c>
      <c r="V4" s="14" t="s">
        <v>7</v>
      </c>
      <c r="W4" s="14" t="s">
        <v>20</v>
      </c>
      <c r="X4" s="14" t="s">
        <v>12</v>
      </c>
      <c r="Y4" s="72" t="s">
        <v>17</v>
      </c>
      <c r="AA4" s="32" t="s">
        <v>9</v>
      </c>
      <c r="AB4" s="35" t="s">
        <v>6</v>
      </c>
      <c r="AC4" s="35" t="s">
        <v>19</v>
      </c>
      <c r="AD4" s="35" t="s">
        <v>7</v>
      </c>
      <c r="AE4" s="35" t="s">
        <v>20</v>
      </c>
      <c r="AF4" s="35" t="s">
        <v>12</v>
      </c>
      <c r="AG4" s="50" t="s">
        <v>17</v>
      </c>
      <c r="AI4" s="36" t="s">
        <v>9</v>
      </c>
      <c r="AJ4" s="38" t="s">
        <v>15</v>
      </c>
      <c r="AK4" s="49" t="s">
        <v>8</v>
      </c>
    </row>
    <row r="5" spans="2:37" x14ac:dyDescent="0.25">
      <c r="B5" s="106"/>
      <c r="C5" s="107"/>
      <c r="D5" s="107"/>
      <c r="E5" s="107"/>
      <c r="F5" s="107"/>
      <c r="G5" s="107"/>
      <c r="H5" s="107"/>
      <c r="I5" s="107"/>
      <c r="J5" s="107"/>
      <c r="K5" s="107"/>
      <c r="L5" s="107"/>
      <c r="M5" s="107"/>
      <c r="N5" s="107"/>
      <c r="O5" s="107"/>
      <c r="P5" s="107"/>
      <c r="Q5" s="108"/>
      <c r="S5" s="27">
        <v>1991</v>
      </c>
      <c r="T5" s="28">
        <f>T6-(T7-T6)</f>
        <v>169</v>
      </c>
      <c r="U5" s="30"/>
      <c r="V5" s="16">
        <v>220</v>
      </c>
      <c r="W5" s="30"/>
      <c r="X5" s="16">
        <v>225</v>
      </c>
      <c r="Y5" s="31"/>
      <c r="AA5" s="33">
        <v>1991</v>
      </c>
      <c r="AB5" s="16">
        <f>AB6-(AB7-AB6)</f>
        <v>88</v>
      </c>
      <c r="AC5" s="30"/>
      <c r="AD5" s="16">
        <v>130</v>
      </c>
      <c r="AE5" s="30"/>
      <c r="AF5" s="16">
        <v>130</v>
      </c>
      <c r="AG5" s="51"/>
      <c r="AI5" s="37">
        <v>1991</v>
      </c>
      <c r="AJ5" s="21">
        <v>57.2</v>
      </c>
      <c r="AK5" s="23">
        <f>$AJ$33/AJ5</f>
        <v>2.3024475524475521</v>
      </c>
    </row>
    <row r="6" spans="2:37" x14ac:dyDescent="0.25">
      <c r="B6" s="106"/>
      <c r="C6" s="107"/>
      <c r="D6" s="107"/>
      <c r="E6" s="107"/>
      <c r="F6" s="107"/>
      <c r="G6" s="107"/>
      <c r="H6" s="107"/>
      <c r="I6" s="107"/>
      <c r="J6" s="107"/>
      <c r="K6" s="107"/>
      <c r="L6" s="107"/>
      <c r="M6" s="107"/>
      <c r="N6" s="107"/>
      <c r="O6" s="107"/>
      <c r="P6" s="107"/>
      <c r="Q6" s="108"/>
      <c r="S6" s="15">
        <v>1992</v>
      </c>
      <c r="T6" s="16">
        <v>175</v>
      </c>
      <c r="U6" s="43">
        <f>(T6-T5)/T5</f>
        <v>3.5502958579881658E-2</v>
      </c>
      <c r="V6" s="16">
        <f>MEDIAN(V7,V5)</f>
        <v>267.5</v>
      </c>
      <c r="W6" s="43">
        <f>(V6-V5)/V5</f>
        <v>0.21590909090909091</v>
      </c>
      <c r="X6" s="16">
        <v>170</v>
      </c>
      <c r="Y6" s="45">
        <f>(X6-X5)/X5</f>
        <v>-0.24444444444444444</v>
      </c>
      <c r="AA6" s="33">
        <v>1992</v>
      </c>
      <c r="AB6" s="16">
        <v>94</v>
      </c>
      <c r="AC6" s="43">
        <f>(AB6-AB5)/AB5</f>
        <v>6.8181818181818177E-2</v>
      </c>
      <c r="AD6" s="16">
        <v>139</v>
      </c>
      <c r="AE6" s="43">
        <f>(AD6-AD5)/AD5</f>
        <v>6.9230769230769235E-2</v>
      </c>
      <c r="AF6" s="16">
        <v>127</v>
      </c>
      <c r="AG6" s="45">
        <f>(AF6-AF5)/AF5</f>
        <v>-2.3076923076923078E-2</v>
      </c>
      <c r="AI6" s="37">
        <v>1992</v>
      </c>
      <c r="AJ6" s="21">
        <v>54</v>
      </c>
      <c r="AK6" s="23">
        <f t="shared" ref="AK6:AK31" si="0">$AJ$33/AJ6</f>
        <v>2.4388888888888887</v>
      </c>
    </row>
    <row r="7" spans="2:37" x14ac:dyDescent="0.25">
      <c r="B7" s="106"/>
      <c r="C7" s="107"/>
      <c r="D7" s="107"/>
      <c r="E7" s="107"/>
      <c r="F7" s="107"/>
      <c r="G7" s="107"/>
      <c r="H7" s="107"/>
      <c r="I7" s="107"/>
      <c r="J7" s="107"/>
      <c r="K7" s="107"/>
      <c r="L7" s="107"/>
      <c r="M7" s="107"/>
      <c r="N7" s="107"/>
      <c r="O7" s="107"/>
      <c r="P7" s="107"/>
      <c r="Q7" s="108"/>
      <c r="S7" s="15">
        <v>1993</v>
      </c>
      <c r="T7" s="16">
        <v>181</v>
      </c>
      <c r="U7" s="43">
        <f>(T7-T6)/T6</f>
        <v>3.4285714285714287E-2</v>
      </c>
      <c r="V7" s="16">
        <v>315</v>
      </c>
      <c r="W7" s="43">
        <f t="shared" ref="W7:W30" si="1">(V7-V6)/V6</f>
        <v>0.17757009345794392</v>
      </c>
      <c r="X7" s="16">
        <v>243</v>
      </c>
      <c r="Y7" s="45">
        <f t="shared" ref="Y7:Y31" si="2">(X7-X6)/X6</f>
        <v>0.42941176470588233</v>
      </c>
      <c r="AA7" s="33">
        <v>1993</v>
      </c>
      <c r="AB7" s="16">
        <v>100</v>
      </c>
      <c r="AC7" s="43">
        <f t="shared" ref="AC7:AC31" si="3">(AB7-AB6)/AB6</f>
        <v>6.3829787234042548E-2</v>
      </c>
      <c r="AD7" s="16">
        <v>140</v>
      </c>
      <c r="AE7" s="43">
        <f t="shared" ref="AE7:AE31" si="4">(AD7-AD6)/AD6</f>
        <v>7.1942446043165471E-3</v>
      </c>
      <c r="AF7" s="16">
        <v>133</v>
      </c>
      <c r="AG7" s="45">
        <f t="shared" ref="AG7:AG31" si="5">(AF7-AF6)/AF6</f>
        <v>4.7244094488188976E-2</v>
      </c>
      <c r="AI7" s="37">
        <v>1993</v>
      </c>
      <c r="AJ7" s="21">
        <v>53.7</v>
      </c>
      <c r="AK7" s="23">
        <f t="shared" si="0"/>
        <v>2.4525139664804465</v>
      </c>
    </row>
    <row r="8" spans="2:37" x14ac:dyDescent="0.25">
      <c r="B8" s="106"/>
      <c r="C8" s="107"/>
      <c r="D8" s="107"/>
      <c r="E8" s="107"/>
      <c r="F8" s="107"/>
      <c r="G8" s="107"/>
      <c r="H8" s="107"/>
      <c r="I8" s="107"/>
      <c r="J8" s="107"/>
      <c r="K8" s="107"/>
      <c r="L8" s="107"/>
      <c r="M8" s="107"/>
      <c r="N8" s="107"/>
      <c r="O8" s="107"/>
      <c r="P8" s="107"/>
      <c r="Q8" s="108"/>
      <c r="S8" s="15">
        <v>1994</v>
      </c>
      <c r="T8" s="16">
        <v>212</v>
      </c>
      <c r="U8" s="43">
        <f t="shared" ref="U8:U31" si="6">(T8-T7)/T7</f>
        <v>0.17127071823204421</v>
      </c>
      <c r="V8" s="16">
        <v>320</v>
      </c>
      <c r="W8" s="43">
        <f t="shared" si="1"/>
        <v>1.5873015873015872E-2</v>
      </c>
      <c r="X8" s="16">
        <v>277</v>
      </c>
      <c r="Y8" s="45">
        <f t="shared" si="2"/>
        <v>0.13991769547325103</v>
      </c>
      <c r="AA8" s="33">
        <v>1994</v>
      </c>
      <c r="AB8" s="16">
        <v>114</v>
      </c>
      <c r="AC8" s="43">
        <f t="shared" si="3"/>
        <v>0.14000000000000001</v>
      </c>
      <c r="AD8" s="16">
        <v>155</v>
      </c>
      <c r="AE8" s="43">
        <f t="shared" si="4"/>
        <v>0.10714285714285714</v>
      </c>
      <c r="AF8" s="16">
        <v>144</v>
      </c>
      <c r="AG8" s="45">
        <f t="shared" si="5"/>
        <v>8.2706766917293228E-2</v>
      </c>
      <c r="AI8" s="37">
        <v>1994</v>
      </c>
      <c r="AJ8" s="21">
        <v>53.5</v>
      </c>
      <c r="AK8" s="23">
        <f t="shared" si="0"/>
        <v>2.461682242990654</v>
      </c>
    </row>
    <row r="9" spans="2:37" x14ac:dyDescent="0.25">
      <c r="B9" s="106"/>
      <c r="C9" s="107"/>
      <c r="D9" s="107"/>
      <c r="E9" s="107"/>
      <c r="F9" s="107"/>
      <c r="G9" s="107"/>
      <c r="H9" s="107"/>
      <c r="I9" s="107"/>
      <c r="J9" s="107"/>
      <c r="K9" s="107"/>
      <c r="L9" s="107"/>
      <c r="M9" s="107"/>
      <c r="N9" s="107"/>
      <c r="O9" s="107"/>
      <c r="P9" s="107"/>
      <c r="Q9" s="108"/>
      <c r="S9" s="15">
        <v>1995</v>
      </c>
      <c r="T9" s="16">
        <v>135</v>
      </c>
      <c r="U9" s="43">
        <f t="shared" si="6"/>
        <v>-0.3632075471698113</v>
      </c>
      <c r="V9" s="16">
        <v>345</v>
      </c>
      <c r="W9" s="43">
        <f t="shared" si="1"/>
        <v>7.8125E-2</v>
      </c>
      <c r="X9" s="16">
        <v>265</v>
      </c>
      <c r="Y9" s="45">
        <f t="shared" si="2"/>
        <v>-4.3321299638989168E-2</v>
      </c>
      <c r="AA9" s="33">
        <v>1995</v>
      </c>
      <c r="AB9" s="16">
        <v>110</v>
      </c>
      <c r="AC9" s="43">
        <f t="shared" si="3"/>
        <v>-3.5087719298245612E-2</v>
      </c>
      <c r="AD9" s="16">
        <v>155</v>
      </c>
      <c r="AE9" s="43">
        <f t="shared" si="4"/>
        <v>0</v>
      </c>
      <c r="AF9" s="16">
        <v>149</v>
      </c>
      <c r="AG9" s="45">
        <f t="shared" si="5"/>
        <v>3.4722222222222224E-2</v>
      </c>
      <c r="AI9" s="37">
        <v>1995</v>
      </c>
      <c r="AJ9" s="21">
        <v>59.5</v>
      </c>
      <c r="AK9" s="23">
        <f t="shared" si="0"/>
        <v>2.2134453781512602</v>
      </c>
    </row>
    <row r="10" spans="2:37" x14ac:dyDescent="0.25">
      <c r="B10" s="106"/>
      <c r="C10" s="107"/>
      <c r="D10" s="107"/>
      <c r="E10" s="107"/>
      <c r="F10" s="107"/>
      <c r="G10" s="107"/>
      <c r="H10" s="107"/>
      <c r="I10" s="107"/>
      <c r="J10" s="107"/>
      <c r="K10" s="107"/>
      <c r="L10" s="107"/>
      <c r="M10" s="107"/>
      <c r="N10" s="107"/>
      <c r="O10" s="107"/>
      <c r="P10" s="107"/>
      <c r="Q10" s="108"/>
      <c r="S10" s="15">
        <v>1996</v>
      </c>
      <c r="T10" s="16">
        <v>207</v>
      </c>
      <c r="U10" s="43">
        <f t="shared" si="6"/>
        <v>0.53333333333333333</v>
      </c>
      <c r="V10" s="16">
        <v>371</v>
      </c>
      <c r="W10" s="43">
        <f t="shared" si="1"/>
        <v>7.5362318840579715E-2</v>
      </c>
      <c r="X10" s="16">
        <v>285</v>
      </c>
      <c r="Y10" s="45">
        <f t="shared" si="2"/>
        <v>7.5471698113207544E-2</v>
      </c>
      <c r="AA10" s="33">
        <v>1996</v>
      </c>
      <c r="AB10" s="16">
        <v>144</v>
      </c>
      <c r="AC10" s="43">
        <f t="shared" si="3"/>
        <v>0.30909090909090908</v>
      </c>
      <c r="AD10" s="16">
        <v>173</v>
      </c>
      <c r="AE10" s="43">
        <f t="shared" si="4"/>
        <v>0.11612903225806452</v>
      </c>
      <c r="AF10" s="16">
        <v>162</v>
      </c>
      <c r="AG10" s="45">
        <f t="shared" si="5"/>
        <v>8.7248322147651006E-2</v>
      </c>
      <c r="AI10" s="37">
        <v>1996</v>
      </c>
      <c r="AJ10" s="21">
        <v>61.4</v>
      </c>
      <c r="AK10" s="23">
        <f t="shared" si="0"/>
        <v>2.1449511400651464</v>
      </c>
    </row>
    <row r="11" spans="2:37" x14ac:dyDescent="0.25">
      <c r="B11" s="106"/>
      <c r="C11" s="107"/>
      <c r="D11" s="107"/>
      <c r="E11" s="107"/>
      <c r="F11" s="107"/>
      <c r="G11" s="107"/>
      <c r="H11" s="107"/>
      <c r="I11" s="107"/>
      <c r="J11" s="107"/>
      <c r="K11" s="107"/>
      <c r="L11" s="107"/>
      <c r="M11" s="107"/>
      <c r="N11" s="107"/>
      <c r="O11" s="107"/>
      <c r="P11" s="107"/>
      <c r="Q11" s="108"/>
      <c r="S11" s="15">
        <v>1997</v>
      </c>
      <c r="T11" s="16">
        <v>178</v>
      </c>
      <c r="U11" s="43">
        <f t="shared" si="6"/>
        <v>-0.14009661835748793</v>
      </c>
      <c r="V11" s="16">
        <v>418</v>
      </c>
      <c r="W11" s="43">
        <f t="shared" si="1"/>
        <v>0.12668463611859837</v>
      </c>
      <c r="X11" s="16">
        <v>329</v>
      </c>
      <c r="Y11" s="45">
        <f t="shared" si="2"/>
        <v>0.15438596491228071</v>
      </c>
      <c r="AA11" s="33">
        <v>1997</v>
      </c>
      <c r="AB11" s="16">
        <v>138</v>
      </c>
      <c r="AC11" s="43">
        <f t="shared" si="3"/>
        <v>-4.1666666666666664E-2</v>
      </c>
      <c r="AD11" s="16">
        <v>190</v>
      </c>
      <c r="AE11" s="43">
        <f t="shared" si="4"/>
        <v>9.8265895953757232E-2</v>
      </c>
      <c r="AF11" s="16">
        <v>175</v>
      </c>
      <c r="AG11" s="45">
        <f t="shared" si="5"/>
        <v>8.0246913580246909E-2</v>
      </c>
      <c r="AI11" s="37">
        <v>1997</v>
      </c>
      <c r="AJ11" s="21">
        <v>56.8</v>
      </c>
      <c r="AK11" s="23">
        <f t="shared" si="0"/>
        <v>2.318661971830986</v>
      </c>
    </row>
    <row r="12" spans="2:37" ht="16.5" thickBot="1" x14ac:dyDescent="0.3">
      <c r="B12" s="109"/>
      <c r="C12" s="110"/>
      <c r="D12" s="110"/>
      <c r="E12" s="110"/>
      <c r="F12" s="110"/>
      <c r="G12" s="110"/>
      <c r="H12" s="110"/>
      <c r="I12" s="110"/>
      <c r="J12" s="110"/>
      <c r="K12" s="110"/>
      <c r="L12" s="110"/>
      <c r="M12" s="110"/>
      <c r="N12" s="110"/>
      <c r="O12" s="110"/>
      <c r="P12" s="110"/>
      <c r="Q12" s="111"/>
      <c r="S12" s="15">
        <v>1998</v>
      </c>
      <c r="T12" s="16">
        <v>245</v>
      </c>
      <c r="U12" s="43">
        <f t="shared" si="6"/>
        <v>0.37640449438202245</v>
      </c>
      <c r="V12" s="16">
        <v>460</v>
      </c>
      <c r="W12" s="43">
        <f t="shared" si="1"/>
        <v>0.10047846889952153</v>
      </c>
      <c r="X12" s="16">
        <v>326</v>
      </c>
      <c r="Y12" s="45">
        <f t="shared" si="2"/>
        <v>-9.11854103343465E-3</v>
      </c>
      <c r="AA12" s="33">
        <v>1998</v>
      </c>
      <c r="AB12" s="16">
        <v>175</v>
      </c>
      <c r="AC12" s="43">
        <f t="shared" si="3"/>
        <v>0.26811594202898553</v>
      </c>
      <c r="AD12" s="16">
        <v>221</v>
      </c>
      <c r="AE12" s="43">
        <f t="shared" si="4"/>
        <v>0.16315789473684211</v>
      </c>
      <c r="AF12" s="16">
        <v>210</v>
      </c>
      <c r="AG12" s="45">
        <f t="shared" si="5"/>
        <v>0.2</v>
      </c>
      <c r="AI12" s="37">
        <v>1998</v>
      </c>
      <c r="AJ12" s="21">
        <v>56.6</v>
      </c>
      <c r="AK12" s="23">
        <f t="shared" si="0"/>
        <v>2.3268551236749113</v>
      </c>
    </row>
    <row r="13" spans="2:37" x14ac:dyDescent="0.25">
      <c r="B13" s="68"/>
      <c r="C13" s="68"/>
      <c r="D13" s="68"/>
      <c r="E13" s="68"/>
      <c r="F13" s="68"/>
      <c r="G13" s="68"/>
      <c r="H13" s="68"/>
      <c r="I13" s="68"/>
      <c r="J13" s="68"/>
      <c r="K13" s="68"/>
      <c r="L13" s="68"/>
      <c r="M13" s="68"/>
      <c r="N13" s="68"/>
      <c r="O13" s="68"/>
      <c r="P13" s="68"/>
      <c r="Q13" s="68"/>
      <c r="S13" s="15">
        <v>1999</v>
      </c>
      <c r="T13" s="16">
        <v>245</v>
      </c>
      <c r="U13" s="43">
        <f t="shared" si="6"/>
        <v>0</v>
      </c>
      <c r="V13" s="16">
        <v>419</v>
      </c>
      <c r="W13" s="43">
        <f t="shared" si="1"/>
        <v>-8.9130434782608695E-2</v>
      </c>
      <c r="X13" s="16">
        <v>314</v>
      </c>
      <c r="Y13" s="45">
        <f t="shared" si="2"/>
        <v>-3.6809815950920248E-2</v>
      </c>
      <c r="AA13" s="33">
        <v>1999</v>
      </c>
      <c r="AB13" s="16">
        <v>180</v>
      </c>
      <c r="AC13" s="43">
        <f t="shared" si="3"/>
        <v>2.8571428571428571E-2</v>
      </c>
      <c r="AD13" s="16">
        <v>260</v>
      </c>
      <c r="AE13" s="43">
        <f t="shared" si="4"/>
        <v>0.17647058823529413</v>
      </c>
      <c r="AF13" s="16">
        <v>245</v>
      </c>
      <c r="AG13" s="45">
        <f t="shared" si="5"/>
        <v>0.16666666666666666</v>
      </c>
      <c r="AI13" s="37">
        <v>1999</v>
      </c>
      <c r="AJ13" s="21">
        <v>58.2</v>
      </c>
      <c r="AK13" s="23">
        <f t="shared" si="0"/>
        <v>2.2628865979381438</v>
      </c>
    </row>
    <row r="14" spans="2:37" x14ac:dyDescent="0.25">
      <c r="B14" s="68"/>
      <c r="C14" s="68"/>
      <c r="D14" s="68"/>
      <c r="E14" s="68"/>
      <c r="F14" s="68"/>
      <c r="G14" s="68"/>
      <c r="H14" s="68"/>
      <c r="I14" s="68"/>
      <c r="J14" s="68"/>
      <c r="K14" s="68"/>
      <c r="L14" s="68"/>
      <c r="M14" s="68"/>
      <c r="N14" s="68"/>
      <c r="O14" s="68"/>
      <c r="P14" s="68"/>
      <c r="Q14" s="68"/>
      <c r="S14" s="15">
        <v>2000</v>
      </c>
      <c r="T14" s="16">
        <v>250</v>
      </c>
      <c r="U14" s="43">
        <f t="shared" si="6"/>
        <v>2.0408163265306121E-2</v>
      </c>
      <c r="V14" s="16">
        <v>511</v>
      </c>
      <c r="W14" s="43">
        <f t="shared" si="1"/>
        <v>0.21957040572792363</v>
      </c>
      <c r="X14" s="16">
        <v>345</v>
      </c>
      <c r="Y14" s="45">
        <f t="shared" si="2"/>
        <v>9.8726114649681534E-2</v>
      </c>
      <c r="AA14" s="33">
        <v>2000</v>
      </c>
      <c r="AB14" s="16">
        <v>196</v>
      </c>
      <c r="AC14" s="43">
        <f t="shared" si="3"/>
        <v>8.8888888888888892E-2</v>
      </c>
      <c r="AD14" s="16">
        <v>293</v>
      </c>
      <c r="AE14" s="43">
        <f t="shared" si="4"/>
        <v>0.12692307692307692</v>
      </c>
      <c r="AF14" s="16">
        <v>265</v>
      </c>
      <c r="AG14" s="45">
        <f t="shared" si="5"/>
        <v>8.1632653061224483E-2</v>
      </c>
      <c r="AI14" s="37">
        <v>2000</v>
      </c>
      <c r="AJ14" s="21">
        <v>61.2</v>
      </c>
      <c r="AK14" s="23">
        <f t="shared" si="0"/>
        <v>2.1519607843137254</v>
      </c>
    </row>
    <row r="15" spans="2:37" x14ac:dyDescent="0.25">
      <c r="B15" s="68"/>
      <c r="C15" s="68"/>
      <c r="D15" s="68"/>
      <c r="E15" s="68"/>
      <c r="F15" s="68"/>
      <c r="G15" s="68"/>
      <c r="H15" s="68"/>
      <c r="I15" s="68"/>
      <c r="J15" s="68"/>
      <c r="K15" s="68"/>
      <c r="L15" s="68"/>
      <c r="M15" s="68"/>
      <c r="N15" s="68"/>
      <c r="O15" s="68"/>
      <c r="P15" s="68"/>
      <c r="Q15" s="68"/>
      <c r="S15" s="15">
        <v>2001</v>
      </c>
      <c r="T15" s="16">
        <v>299</v>
      </c>
      <c r="U15" s="43">
        <f t="shared" si="6"/>
        <v>0.19600000000000001</v>
      </c>
      <c r="V15" s="16">
        <v>595</v>
      </c>
      <c r="W15" s="43">
        <f t="shared" si="1"/>
        <v>0.16438356164383561</v>
      </c>
      <c r="X15" s="16">
        <v>375</v>
      </c>
      <c r="Y15" s="45">
        <f t="shared" si="2"/>
        <v>8.6956521739130432E-2</v>
      </c>
      <c r="AA15" s="33">
        <v>2001</v>
      </c>
      <c r="AB15" s="16">
        <v>239</v>
      </c>
      <c r="AC15" s="43">
        <f t="shared" si="3"/>
        <v>0.21938775510204081</v>
      </c>
      <c r="AD15" s="16">
        <v>328</v>
      </c>
      <c r="AE15" s="43">
        <f t="shared" si="4"/>
        <v>0.11945392491467577</v>
      </c>
      <c r="AF15" s="16">
        <v>288</v>
      </c>
      <c r="AG15" s="45">
        <f t="shared" si="5"/>
        <v>8.6792452830188674E-2</v>
      </c>
      <c r="AI15" s="37">
        <v>2001</v>
      </c>
      <c r="AJ15" s="21">
        <v>65.400000000000006</v>
      </c>
      <c r="AK15" s="23">
        <f t="shared" si="0"/>
        <v>2.0137614678899078</v>
      </c>
    </row>
    <row r="16" spans="2:37" x14ac:dyDescent="0.25">
      <c r="S16" s="15">
        <v>2002</v>
      </c>
      <c r="T16" s="16">
        <v>373</v>
      </c>
      <c r="U16" s="43">
        <f t="shared" si="6"/>
        <v>0.24749163879598662</v>
      </c>
      <c r="V16" s="16">
        <v>829</v>
      </c>
      <c r="W16" s="43">
        <f t="shared" si="1"/>
        <v>0.39327731092436974</v>
      </c>
      <c r="X16" s="16">
        <v>440</v>
      </c>
      <c r="Y16" s="45">
        <f t="shared" si="2"/>
        <v>0.17333333333333334</v>
      </c>
      <c r="AA16" s="33">
        <v>2002</v>
      </c>
      <c r="AB16" s="16">
        <v>320</v>
      </c>
      <c r="AC16" s="43">
        <f t="shared" si="3"/>
        <v>0.33891213389121339</v>
      </c>
      <c r="AD16" s="16">
        <v>393</v>
      </c>
      <c r="AE16" s="43">
        <f t="shared" si="4"/>
        <v>0.19817073170731708</v>
      </c>
      <c r="AF16" s="16">
        <v>340</v>
      </c>
      <c r="AG16" s="45">
        <f t="shared" si="5"/>
        <v>0.18055555555555555</v>
      </c>
      <c r="AI16" s="37">
        <v>2002</v>
      </c>
      <c r="AJ16" s="21">
        <v>67.2</v>
      </c>
      <c r="AK16" s="23">
        <f t="shared" si="0"/>
        <v>1.9598214285714284</v>
      </c>
    </row>
    <row r="17" spans="19:37" x14ac:dyDescent="0.25">
      <c r="S17" s="15">
        <v>2003</v>
      </c>
      <c r="T17" s="16">
        <v>390</v>
      </c>
      <c r="U17" s="43">
        <f t="shared" si="6"/>
        <v>4.5576407506702415E-2</v>
      </c>
      <c r="V17" s="16">
        <v>924</v>
      </c>
      <c r="W17" s="43">
        <f t="shared" si="1"/>
        <v>0.11459589867310012</v>
      </c>
      <c r="X17" s="16">
        <v>446</v>
      </c>
      <c r="Y17" s="45">
        <f t="shared" si="2"/>
        <v>1.3636363636363636E-2</v>
      </c>
      <c r="AA17" s="33">
        <v>2003</v>
      </c>
      <c r="AB17" s="16">
        <v>340</v>
      </c>
      <c r="AC17" s="43">
        <f t="shared" si="3"/>
        <v>6.25E-2</v>
      </c>
      <c r="AD17" s="16">
        <v>460</v>
      </c>
      <c r="AE17" s="43">
        <f t="shared" si="4"/>
        <v>0.17048346055979643</v>
      </c>
      <c r="AF17" s="16">
        <v>370</v>
      </c>
      <c r="AG17" s="45">
        <f t="shared" si="5"/>
        <v>8.8235294117647065E-2</v>
      </c>
      <c r="AI17" s="37">
        <v>2003</v>
      </c>
      <c r="AJ17" s="21">
        <v>68.900000000000006</v>
      </c>
      <c r="AK17" s="23">
        <f t="shared" si="0"/>
        <v>1.9114658925979677</v>
      </c>
    </row>
    <row r="18" spans="19:37" x14ac:dyDescent="0.25">
      <c r="S18" s="15">
        <v>2004</v>
      </c>
      <c r="T18" s="16">
        <v>370</v>
      </c>
      <c r="U18" s="43">
        <f t="shared" si="6"/>
        <v>-5.128205128205128E-2</v>
      </c>
      <c r="V18" s="16">
        <v>793</v>
      </c>
      <c r="W18" s="43">
        <f t="shared" si="1"/>
        <v>-0.14177489177489178</v>
      </c>
      <c r="X18" s="16">
        <v>384</v>
      </c>
      <c r="Y18" s="45">
        <f t="shared" si="2"/>
        <v>-0.13901345291479822</v>
      </c>
      <c r="AA18" s="33">
        <v>2004</v>
      </c>
      <c r="AB18" s="16">
        <v>379</v>
      </c>
      <c r="AC18" s="43">
        <f t="shared" si="3"/>
        <v>0.11470588235294117</v>
      </c>
      <c r="AD18" s="16">
        <v>478</v>
      </c>
      <c r="AE18" s="43">
        <f t="shared" si="4"/>
        <v>3.9130434782608699E-2</v>
      </c>
      <c r="AF18" s="16">
        <v>399</v>
      </c>
      <c r="AG18" s="45">
        <f t="shared" si="5"/>
        <v>7.8378378378378383E-2</v>
      </c>
      <c r="AI18" s="37">
        <v>2004</v>
      </c>
      <c r="AJ18" s="21">
        <v>71.099999999999994</v>
      </c>
      <c r="AK18" s="23">
        <f t="shared" si="0"/>
        <v>1.8523206751054853</v>
      </c>
    </row>
    <row r="19" spans="19:37" x14ac:dyDescent="0.25">
      <c r="S19" s="15">
        <v>2005</v>
      </c>
      <c r="T19" s="16">
        <v>338</v>
      </c>
      <c r="U19" s="43">
        <f t="shared" si="6"/>
        <v>-8.6486486486486491E-2</v>
      </c>
      <c r="V19" s="16">
        <v>877</v>
      </c>
      <c r="W19" s="43">
        <f t="shared" si="1"/>
        <v>0.10592686002522068</v>
      </c>
      <c r="X19" s="16">
        <v>381</v>
      </c>
      <c r="Y19" s="45">
        <f t="shared" si="2"/>
        <v>-7.8125E-3</v>
      </c>
      <c r="AA19" s="33">
        <v>2005</v>
      </c>
      <c r="AB19" s="16">
        <v>370</v>
      </c>
      <c r="AC19" s="43">
        <f t="shared" si="3"/>
        <v>-2.3746701846965697E-2</v>
      </c>
      <c r="AD19" s="16">
        <v>462</v>
      </c>
      <c r="AE19" s="43">
        <f t="shared" si="4"/>
        <v>-3.3472803347280332E-2</v>
      </c>
      <c r="AF19" s="16">
        <v>412</v>
      </c>
      <c r="AG19" s="45">
        <f t="shared" si="5"/>
        <v>3.2581453634085211E-2</v>
      </c>
      <c r="AI19" s="37">
        <v>2005</v>
      </c>
      <c r="AJ19" s="21">
        <v>73.7</v>
      </c>
      <c r="AK19" s="23">
        <f t="shared" si="0"/>
        <v>1.7869742198100405</v>
      </c>
    </row>
    <row r="20" spans="19:37" x14ac:dyDescent="0.25">
      <c r="S20" s="15">
        <v>2006</v>
      </c>
      <c r="T20" s="16">
        <v>340</v>
      </c>
      <c r="U20" s="43">
        <f t="shared" si="6"/>
        <v>5.9171597633136093E-3</v>
      </c>
      <c r="V20" s="16">
        <v>726</v>
      </c>
      <c r="W20" s="43">
        <f t="shared" si="1"/>
        <v>-0.17217787913340935</v>
      </c>
      <c r="X20" s="16">
        <v>361</v>
      </c>
      <c r="Y20" s="45">
        <f t="shared" si="2"/>
        <v>-5.2493438320209973E-2</v>
      </c>
      <c r="AA20" s="33">
        <v>2006</v>
      </c>
      <c r="AB20" s="16">
        <v>369</v>
      </c>
      <c r="AC20" s="43">
        <f t="shared" si="3"/>
        <v>-2.7027027027027029E-3</v>
      </c>
      <c r="AD20" s="16">
        <v>470</v>
      </c>
      <c r="AE20" s="43">
        <f t="shared" si="4"/>
        <v>1.7316017316017316E-2</v>
      </c>
      <c r="AF20" s="16">
        <v>395</v>
      </c>
      <c r="AG20" s="45">
        <f t="shared" si="5"/>
        <v>-4.12621359223301E-2</v>
      </c>
      <c r="AI20" s="37">
        <v>2006</v>
      </c>
      <c r="AJ20" s="21">
        <v>75.599999999999994</v>
      </c>
      <c r="AK20" s="23">
        <f t="shared" si="0"/>
        <v>1.7420634920634921</v>
      </c>
    </row>
    <row r="21" spans="19:37" x14ac:dyDescent="0.25">
      <c r="S21" s="15">
        <v>2007</v>
      </c>
      <c r="T21" s="16">
        <v>388</v>
      </c>
      <c r="U21" s="43">
        <f t="shared" si="6"/>
        <v>0.14117647058823529</v>
      </c>
      <c r="V21" s="16">
        <v>1100</v>
      </c>
      <c r="W21" s="43">
        <f t="shared" si="1"/>
        <v>0.51515151515151514</v>
      </c>
      <c r="X21" s="16">
        <v>444</v>
      </c>
      <c r="Y21" s="45">
        <f t="shared" si="2"/>
        <v>0.22991689750692521</v>
      </c>
      <c r="AA21" s="33">
        <v>2007</v>
      </c>
      <c r="AB21" s="16">
        <v>325</v>
      </c>
      <c r="AC21" s="43">
        <f t="shared" si="3"/>
        <v>-0.11924119241192412</v>
      </c>
      <c r="AD21" s="16">
        <v>465</v>
      </c>
      <c r="AE21" s="43">
        <f t="shared" si="4"/>
        <v>-1.0638297872340425E-2</v>
      </c>
      <c r="AF21" s="16">
        <v>375</v>
      </c>
      <c r="AG21" s="45">
        <f t="shared" si="5"/>
        <v>-5.0632911392405063E-2</v>
      </c>
      <c r="AI21" s="37">
        <v>2007</v>
      </c>
      <c r="AJ21" s="21">
        <v>77.900000000000006</v>
      </c>
      <c r="AK21" s="23">
        <f t="shared" si="0"/>
        <v>1.6906290115532732</v>
      </c>
    </row>
    <row r="22" spans="19:37" x14ac:dyDescent="0.25">
      <c r="S22" s="15">
        <v>2008</v>
      </c>
      <c r="T22" s="16">
        <v>354</v>
      </c>
      <c r="U22" s="43">
        <f t="shared" si="6"/>
        <v>-8.7628865979381437E-2</v>
      </c>
      <c r="V22" s="16">
        <v>932</v>
      </c>
      <c r="W22" s="43">
        <f t="shared" si="1"/>
        <v>-0.15272727272727274</v>
      </c>
      <c r="X22" s="16">
        <v>400</v>
      </c>
      <c r="Y22" s="45">
        <f t="shared" si="2"/>
        <v>-9.90990990990991E-2</v>
      </c>
      <c r="AA22" s="33">
        <v>2008</v>
      </c>
      <c r="AB22" s="16">
        <v>339</v>
      </c>
      <c r="AC22" s="43">
        <f t="shared" si="3"/>
        <v>4.3076923076923075E-2</v>
      </c>
      <c r="AD22" s="16">
        <v>455</v>
      </c>
      <c r="AE22" s="43">
        <f t="shared" si="4"/>
        <v>-2.1505376344086023E-2</v>
      </c>
      <c r="AF22" s="16">
        <v>388</v>
      </c>
      <c r="AG22" s="45">
        <f t="shared" si="5"/>
        <v>3.4666666666666665E-2</v>
      </c>
      <c r="AI22" s="37">
        <v>2008</v>
      </c>
      <c r="AJ22" s="21">
        <v>82.4</v>
      </c>
      <c r="AK22" s="23">
        <f t="shared" si="0"/>
        <v>1.5983009708737861</v>
      </c>
    </row>
    <row r="23" spans="19:37" x14ac:dyDescent="0.25">
      <c r="S23" s="15">
        <v>2009</v>
      </c>
      <c r="T23" s="16">
        <v>375</v>
      </c>
      <c r="U23" s="43">
        <f t="shared" si="6"/>
        <v>5.9322033898305086E-2</v>
      </c>
      <c r="V23" s="16">
        <v>955</v>
      </c>
      <c r="W23" s="43">
        <f t="shared" si="1"/>
        <v>2.4678111587982832E-2</v>
      </c>
      <c r="X23" s="16">
        <v>403</v>
      </c>
      <c r="Y23" s="45">
        <f t="shared" si="2"/>
        <v>7.4999999999999997E-3</v>
      </c>
      <c r="AA23" s="33">
        <v>2009</v>
      </c>
      <c r="AB23" s="16">
        <v>375</v>
      </c>
      <c r="AC23" s="43">
        <f t="shared" si="3"/>
        <v>0.10619469026548672</v>
      </c>
      <c r="AD23" s="16">
        <v>474</v>
      </c>
      <c r="AE23" s="43">
        <f t="shared" si="4"/>
        <v>4.1758241758241756E-2</v>
      </c>
      <c r="AF23" s="16">
        <v>405</v>
      </c>
      <c r="AG23" s="45">
        <f t="shared" si="5"/>
        <v>4.3814432989690719E-2</v>
      </c>
      <c r="AI23" s="37">
        <v>2009</v>
      </c>
      <c r="AJ23" s="21">
        <v>86.9</v>
      </c>
      <c r="AK23" s="23">
        <f t="shared" si="0"/>
        <v>1.5155350978135786</v>
      </c>
    </row>
    <row r="24" spans="19:37" x14ac:dyDescent="0.25">
      <c r="S24" s="15">
        <v>2010</v>
      </c>
      <c r="T24" s="16">
        <v>437</v>
      </c>
      <c r="U24" s="43">
        <f t="shared" si="6"/>
        <v>0.16533333333333333</v>
      </c>
      <c r="V24" s="16">
        <v>1322</v>
      </c>
      <c r="W24" s="43">
        <f t="shared" si="1"/>
        <v>0.38429319371727749</v>
      </c>
      <c r="X24" s="16">
        <v>465</v>
      </c>
      <c r="Y24" s="45">
        <f t="shared" si="2"/>
        <v>0.15384615384615385</v>
      </c>
      <c r="AA24" s="33">
        <v>2010</v>
      </c>
      <c r="AB24" s="16">
        <v>460</v>
      </c>
      <c r="AC24" s="43">
        <f t="shared" si="3"/>
        <v>0.22666666666666666</v>
      </c>
      <c r="AD24" s="16">
        <v>570</v>
      </c>
      <c r="AE24" s="43">
        <f t="shared" si="4"/>
        <v>0.20253164556962025</v>
      </c>
      <c r="AF24" s="16">
        <v>491</v>
      </c>
      <c r="AG24" s="45">
        <f t="shared" si="5"/>
        <v>0.21234567901234569</v>
      </c>
      <c r="AI24" s="37">
        <v>2010</v>
      </c>
      <c r="AJ24" s="21">
        <v>92.1</v>
      </c>
      <c r="AK24" s="23">
        <f t="shared" si="0"/>
        <v>1.4299674267100977</v>
      </c>
    </row>
    <row r="25" spans="19:37" x14ac:dyDescent="0.25">
      <c r="S25" s="15">
        <v>2011</v>
      </c>
      <c r="T25" s="16">
        <v>439</v>
      </c>
      <c r="U25" s="43">
        <f t="shared" si="6"/>
        <v>4.5766590389016018E-3</v>
      </c>
      <c r="V25" s="16">
        <v>1240</v>
      </c>
      <c r="W25" s="43">
        <f t="shared" si="1"/>
        <v>-6.2027231467473527E-2</v>
      </c>
      <c r="X25" s="16">
        <v>474</v>
      </c>
      <c r="Y25" s="45">
        <f t="shared" si="2"/>
        <v>1.935483870967742E-2</v>
      </c>
      <c r="AA25" s="33">
        <v>2011</v>
      </c>
      <c r="AB25" s="16">
        <v>440</v>
      </c>
      <c r="AC25" s="43">
        <f t="shared" si="3"/>
        <v>-4.3478260869565216E-2</v>
      </c>
      <c r="AD25" s="16">
        <v>600</v>
      </c>
      <c r="AE25" s="43">
        <f t="shared" si="4"/>
        <v>5.2631578947368418E-2</v>
      </c>
      <c r="AF25" s="16">
        <v>475</v>
      </c>
      <c r="AG25" s="45">
        <f t="shared" si="5"/>
        <v>-3.2586558044806514E-2</v>
      </c>
      <c r="AI25" s="37">
        <v>2011</v>
      </c>
      <c r="AJ25" s="21">
        <v>96.8</v>
      </c>
      <c r="AK25" s="23">
        <f t="shared" si="0"/>
        <v>1.3605371900826446</v>
      </c>
    </row>
    <row r="26" spans="19:37" x14ac:dyDescent="0.25">
      <c r="S26" s="15">
        <v>2012</v>
      </c>
      <c r="T26" s="16">
        <v>455</v>
      </c>
      <c r="U26" s="43">
        <f t="shared" si="6"/>
        <v>3.644646924829157E-2</v>
      </c>
      <c r="V26" s="16">
        <v>1225</v>
      </c>
      <c r="W26" s="43">
        <f t="shared" si="1"/>
        <v>-1.2096774193548387E-2</v>
      </c>
      <c r="X26" s="16">
        <v>474</v>
      </c>
      <c r="Y26" s="45">
        <f t="shared" si="2"/>
        <v>0</v>
      </c>
      <c r="AA26" s="33">
        <v>2012</v>
      </c>
      <c r="AB26" s="16">
        <v>480</v>
      </c>
      <c r="AC26" s="43">
        <f t="shared" si="3"/>
        <v>9.0909090909090912E-2</v>
      </c>
      <c r="AD26" s="16">
        <v>600</v>
      </c>
      <c r="AE26" s="43">
        <f t="shared" si="4"/>
        <v>0</v>
      </c>
      <c r="AF26" s="16">
        <v>500</v>
      </c>
      <c r="AG26" s="45">
        <f t="shared" si="5"/>
        <v>5.2631578947368418E-2</v>
      </c>
      <c r="AI26" s="37">
        <v>2012</v>
      </c>
      <c r="AJ26" s="21">
        <v>101</v>
      </c>
      <c r="AK26" s="23">
        <f t="shared" si="0"/>
        <v>1.3039603960396038</v>
      </c>
    </row>
    <row r="27" spans="19:37" x14ac:dyDescent="0.25">
      <c r="S27" s="15">
        <v>2013</v>
      </c>
      <c r="T27" s="16">
        <v>485</v>
      </c>
      <c r="U27" s="43">
        <f t="shared" si="6"/>
        <v>6.5934065934065936E-2</v>
      </c>
      <c r="V27" s="16">
        <v>1286</v>
      </c>
      <c r="W27" s="43">
        <f t="shared" si="1"/>
        <v>4.9795918367346939E-2</v>
      </c>
      <c r="X27" s="16">
        <v>509</v>
      </c>
      <c r="Y27" s="45">
        <f t="shared" si="2"/>
        <v>7.3839662447257384E-2</v>
      </c>
      <c r="AA27" s="33">
        <v>2013</v>
      </c>
      <c r="AB27" s="16">
        <v>515</v>
      </c>
      <c r="AC27" s="43">
        <f t="shared" si="3"/>
        <v>7.2916666666666671E-2</v>
      </c>
      <c r="AD27" s="16">
        <v>653</v>
      </c>
      <c r="AE27" s="43">
        <f t="shared" si="4"/>
        <v>8.8333333333333333E-2</v>
      </c>
      <c r="AF27" s="16">
        <v>536</v>
      </c>
      <c r="AG27" s="45">
        <f t="shared" si="5"/>
        <v>7.1999999999999995E-2</v>
      </c>
      <c r="AI27" s="37">
        <v>2013</v>
      </c>
      <c r="AJ27" s="21">
        <v>106.6</v>
      </c>
      <c r="AK27" s="23">
        <f t="shared" si="0"/>
        <v>1.2354596622889304</v>
      </c>
    </row>
    <row r="28" spans="19:37" x14ac:dyDescent="0.25">
      <c r="S28" s="15">
        <v>2014</v>
      </c>
      <c r="T28" s="16">
        <v>585</v>
      </c>
      <c r="U28" s="43">
        <f t="shared" si="6"/>
        <v>0.20618556701030927</v>
      </c>
      <c r="V28" s="16">
        <v>1378</v>
      </c>
      <c r="W28" s="43">
        <f t="shared" si="1"/>
        <v>7.1539657853810265E-2</v>
      </c>
      <c r="X28" s="16">
        <v>620</v>
      </c>
      <c r="Y28" s="45">
        <f t="shared" si="2"/>
        <v>0.21807465618860511</v>
      </c>
      <c r="AA28" s="33">
        <v>2014</v>
      </c>
      <c r="AB28" s="16">
        <v>550</v>
      </c>
      <c r="AC28" s="43">
        <f t="shared" si="3"/>
        <v>6.7961165048543687E-2</v>
      </c>
      <c r="AD28" s="16">
        <v>773</v>
      </c>
      <c r="AE28" s="43">
        <f t="shared" si="4"/>
        <v>0.18376722817764166</v>
      </c>
      <c r="AF28" s="16">
        <v>582</v>
      </c>
      <c r="AG28" s="45">
        <f t="shared" si="5"/>
        <v>8.5820895522388058E-2</v>
      </c>
      <c r="AI28" s="37">
        <v>2014</v>
      </c>
      <c r="AJ28" s="21">
        <v>110.8</v>
      </c>
      <c r="AK28" s="23">
        <f t="shared" si="0"/>
        <v>1.1886281588447654</v>
      </c>
    </row>
    <row r="29" spans="19:37" x14ac:dyDescent="0.25">
      <c r="S29" s="15">
        <v>2015</v>
      </c>
      <c r="T29" s="16">
        <v>620</v>
      </c>
      <c r="U29" s="43">
        <f t="shared" si="6"/>
        <v>5.9829059829059832E-2</v>
      </c>
      <c r="V29" s="16">
        <v>1806</v>
      </c>
      <c r="W29" s="43">
        <f t="shared" si="1"/>
        <v>0.31059506531204645</v>
      </c>
      <c r="X29" s="16">
        <v>650</v>
      </c>
      <c r="Y29" s="45">
        <f t="shared" si="2"/>
        <v>4.8387096774193547E-2</v>
      </c>
      <c r="AA29" s="33">
        <v>2015</v>
      </c>
      <c r="AB29" s="16">
        <v>645</v>
      </c>
      <c r="AC29" s="43">
        <f t="shared" si="3"/>
        <v>0.17272727272727273</v>
      </c>
      <c r="AD29" s="16">
        <v>979</v>
      </c>
      <c r="AE29" s="43">
        <f t="shared" si="4"/>
        <v>0.26649417852522639</v>
      </c>
      <c r="AF29" s="16">
        <v>675</v>
      </c>
      <c r="AG29" s="45">
        <f t="shared" si="5"/>
        <v>0.15979381443298968</v>
      </c>
      <c r="AI29" s="37">
        <v>2015</v>
      </c>
      <c r="AJ29" s="21">
        <v>114.9</v>
      </c>
      <c r="AK29" s="23">
        <f t="shared" si="0"/>
        <v>1.14621409921671</v>
      </c>
    </row>
    <row r="30" spans="19:37" x14ac:dyDescent="0.25">
      <c r="S30" s="15">
        <v>2016</v>
      </c>
      <c r="T30" s="16">
        <v>640</v>
      </c>
      <c r="U30" s="43">
        <f t="shared" si="6"/>
        <v>3.2258064516129031E-2</v>
      </c>
      <c r="V30" s="16">
        <v>2000</v>
      </c>
      <c r="W30" s="43">
        <f t="shared" si="1"/>
        <v>0.10741971207087486</v>
      </c>
      <c r="X30" s="16">
        <v>700</v>
      </c>
      <c r="Y30" s="45">
        <f t="shared" si="2"/>
        <v>7.6923076923076927E-2</v>
      </c>
      <c r="AA30" s="33">
        <v>2016</v>
      </c>
      <c r="AB30" s="16">
        <v>662</v>
      </c>
      <c r="AC30" s="43">
        <f t="shared" si="3"/>
        <v>2.6356589147286821E-2</v>
      </c>
      <c r="AD30" s="16">
        <v>938</v>
      </c>
      <c r="AE30" s="43">
        <f t="shared" si="4"/>
        <v>-4.1879468845760978E-2</v>
      </c>
      <c r="AF30" s="16">
        <v>705</v>
      </c>
      <c r="AG30" s="45">
        <f t="shared" si="5"/>
        <v>4.4444444444444446E-2</v>
      </c>
      <c r="AI30" s="37">
        <v>2016</v>
      </c>
      <c r="AJ30" s="21">
        <v>116.7</v>
      </c>
      <c r="AK30" s="23">
        <f t="shared" si="0"/>
        <v>1.1285347043701799</v>
      </c>
    </row>
    <row r="31" spans="19:37" ht="16.5" thickBot="1" x14ac:dyDescent="0.3">
      <c r="S31" s="17">
        <v>2017</v>
      </c>
      <c r="T31" s="18">
        <v>650</v>
      </c>
      <c r="U31" s="44">
        <f t="shared" si="6"/>
        <v>1.5625E-2</v>
      </c>
      <c r="V31" s="18">
        <v>2153</v>
      </c>
      <c r="W31" s="44">
        <f>(V31-V30)/V30</f>
        <v>7.6499999999999999E-2</v>
      </c>
      <c r="X31" s="18">
        <v>685</v>
      </c>
      <c r="Y31" s="46">
        <f t="shared" si="2"/>
        <v>-2.1428571428571429E-2</v>
      </c>
      <c r="AA31" s="34">
        <v>2017</v>
      </c>
      <c r="AB31" s="18">
        <v>635</v>
      </c>
      <c r="AC31" s="44">
        <f t="shared" si="3"/>
        <v>-4.0785498489425982E-2</v>
      </c>
      <c r="AD31" s="18">
        <v>980</v>
      </c>
      <c r="AE31" s="44">
        <f t="shared" si="4"/>
        <v>4.4776119402985072E-2</v>
      </c>
      <c r="AF31" s="18">
        <v>675</v>
      </c>
      <c r="AG31" s="47">
        <f t="shared" si="5"/>
        <v>-4.2553191489361701E-2</v>
      </c>
      <c r="AI31" s="37">
        <v>2017</v>
      </c>
      <c r="AJ31" s="21">
        <v>120.6</v>
      </c>
      <c r="AK31" s="23">
        <f t="shared" si="0"/>
        <v>1.0920398009950247</v>
      </c>
    </row>
    <row r="32" spans="19:37" x14ac:dyDescent="0.25">
      <c r="AI32" s="39">
        <v>2021</v>
      </c>
      <c r="AJ32" s="21">
        <v>123.7</v>
      </c>
      <c r="AK32" s="40">
        <f>AJ33/AJ32</f>
        <v>1.0646725949878737</v>
      </c>
    </row>
    <row r="33" spans="18:37" ht="16.5" thickBot="1" x14ac:dyDescent="0.3">
      <c r="AI33" s="42">
        <v>2022</v>
      </c>
      <c r="AJ33" s="22">
        <v>131.69999999999999</v>
      </c>
      <c r="AK33" s="41"/>
    </row>
    <row r="34" spans="18:37" x14ac:dyDescent="0.25">
      <c r="S34" s="115" t="s">
        <v>13</v>
      </c>
      <c r="T34" s="116"/>
      <c r="U34" s="116"/>
      <c r="V34" s="116"/>
      <c r="W34" s="116"/>
      <c r="X34" s="116"/>
      <c r="Y34" s="117"/>
      <c r="AA34" s="115" t="s">
        <v>14</v>
      </c>
      <c r="AB34" s="116"/>
      <c r="AC34" s="116"/>
      <c r="AD34" s="116"/>
      <c r="AE34" s="116"/>
      <c r="AF34" s="116"/>
      <c r="AG34" s="117"/>
    </row>
    <row r="35" spans="18:37" x14ac:dyDescent="0.25">
      <c r="R35" s="71"/>
      <c r="S35" s="69" t="s">
        <v>9</v>
      </c>
      <c r="T35" s="14" t="s">
        <v>6</v>
      </c>
      <c r="U35" s="14" t="s">
        <v>19</v>
      </c>
      <c r="V35" s="14" t="s">
        <v>7</v>
      </c>
      <c r="W35" s="14" t="s">
        <v>20</v>
      </c>
      <c r="X35" s="14" t="s">
        <v>12</v>
      </c>
      <c r="Y35" s="72" t="s">
        <v>17</v>
      </c>
      <c r="AA35" s="32" t="s">
        <v>9</v>
      </c>
      <c r="AB35" s="35" t="s">
        <v>6</v>
      </c>
      <c r="AC35" s="35" t="s">
        <v>19</v>
      </c>
      <c r="AD35" s="35" t="s">
        <v>7</v>
      </c>
      <c r="AE35" s="35" t="s">
        <v>20</v>
      </c>
      <c r="AF35" s="35" t="s">
        <v>12</v>
      </c>
      <c r="AG35" s="50" t="s">
        <v>17</v>
      </c>
    </row>
    <row r="36" spans="18:37" x14ac:dyDescent="0.25">
      <c r="R36" s="71"/>
      <c r="S36" s="70">
        <v>1991</v>
      </c>
      <c r="T36" s="16">
        <f t="shared" ref="T36:T62" si="7">T5*AK5</f>
        <v>389.11363636363632</v>
      </c>
      <c r="U36" s="30"/>
      <c r="V36" s="16">
        <f t="shared" ref="V36:V62" si="8">V5*AK5</f>
        <v>506.53846153846143</v>
      </c>
      <c r="W36" s="30"/>
      <c r="X36" s="16">
        <f t="shared" ref="X36:X62" si="9">X5*AK5</f>
        <v>518.05069930069919</v>
      </c>
      <c r="Y36" s="51"/>
      <c r="AA36" s="33">
        <v>1991</v>
      </c>
      <c r="AB36" s="16">
        <f>AB5*AK5</f>
        <v>202.61538461538458</v>
      </c>
      <c r="AC36" s="30"/>
      <c r="AD36" s="16">
        <f>AD5*AK5</f>
        <v>299.31818181818176</v>
      </c>
      <c r="AE36" s="30"/>
      <c r="AF36" s="29">
        <f>AF5*AK5</f>
        <v>299.31818181818176</v>
      </c>
      <c r="AG36" s="31"/>
    </row>
    <row r="37" spans="18:37" x14ac:dyDescent="0.25">
      <c r="S37" s="15">
        <v>1992</v>
      </c>
      <c r="T37" s="16">
        <f t="shared" si="7"/>
        <v>426.80555555555554</v>
      </c>
      <c r="U37" s="43">
        <f>(T37-T36)/T36</f>
        <v>9.6866096866096971E-2</v>
      </c>
      <c r="V37" s="16">
        <f t="shared" si="8"/>
        <v>652.40277777777771</v>
      </c>
      <c r="W37" s="43">
        <f>(V37-V36)/V36</f>
        <v>0.28796296296296309</v>
      </c>
      <c r="X37" s="16">
        <f t="shared" si="9"/>
        <v>414.61111111111109</v>
      </c>
      <c r="Y37" s="45">
        <f>(X37-X36)/X36</f>
        <v>-0.199670781893004</v>
      </c>
      <c r="AA37" s="33">
        <v>1992</v>
      </c>
      <c r="AB37" s="16">
        <f t="shared" ref="AB37:AB62" si="10">AB6*AK6</f>
        <v>229.25555555555553</v>
      </c>
      <c r="AC37" s="43">
        <f>(AB37-AB36)/AB36</f>
        <v>0.13148148148148153</v>
      </c>
      <c r="AD37" s="16">
        <f t="shared" ref="AD37:AD62" si="11">AD6*AK6</f>
        <v>339.00555555555553</v>
      </c>
      <c r="AE37" s="43">
        <f>(AD37-AD36)/AD36</f>
        <v>0.13259259259259273</v>
      </c>
      <c r="AF37" s="29">
        <f t="shared" ref="AF37:AF62" si="12">AF6*AK6</f>
        <v>309.73888888888888</v>
      </c>
      <c r="AG37" s="45">
        <f>(AF37-AF36)/AF36</f>
        <v>3.4814814814815E-2</v>
      </c>
    </row>
    <row r="38" spans="18:37" x14ac:dyDescent="0.25">
      <c r="S38" s="15">
        <v>1993</v>
      </c>
      <c r="T38" s="16">
        <f t="shared" si="7"/>
        <v>443.90502793296082</v>
      </c>
      <c r="U38" s="43">
        <f t="shared" ref="U38:U62" si="13">(T38-T37)/T37</f>
        <v>4.006384676775724E-2</v>
      </c>
      <c r="V38" s="16">
        <f t="shared" si="8"/>
        <v>772.54189944134066</v>
      </c>
      <c r="W38" s="43">
        <f t="shared" ref="W38:W62" si="14">(V38-V37)/V37</f>
        <v>0.18414869733201059</v>
      </c>
      <c r="X38" s="16">
        <f t="shared" si="9"/>
        <v>595.96089385474852</v>
      </c>
      <c r="Y38" s="45">
        <f t="shared" ref="Y38:Y62" si="15">(X38-X37)/X37</f>
        <v>0.43739730529083132</v>
      </c>
      <c r="AA38" s="33">
        <v>1993</v>
      </c>
      <c r="AB38" s="16">
        <f t="shared" si="10"/>
        <v>245.25139664804465</v>
      </c>
      <c r="AC38" s="43">
        <f t="shared" ref="AC38:AC62" si="16">(AB38-AB37)/AB37</f>
        <v>6.9772970402947734E-2</v>
      </c>
      <c r="AD38" s="16">
        <f t="shared" si="11"/>
        <v>343.35195530726253</v>
      </c>
      <c r="AE38" s="43">
        <f t="shared" ref="AE38:AE62" si="17">(AD38-AD37)/AD37</f>
        <v>1.2821028093726086E-2</v>
      </c>
      <c r="AF38" s="29">
        <f t="shared" si="12"/>
        <v>326.18435754189937</v>
      </c>
      <c r="AG38" s="45">
        <f t="shared" ref="AG38:AG62" si="18">(AF38-AF37)/AF37</f>
        <v>5.309462015572057E-2</v>
      </c>
    </row>
    <row r="39" spans="18:37" x14ac:dyDescent="0.25">
      <c r="S39" s="15">
        <v>1994</v>
      </c>
      <c r="T39" s="16">
        <f t="shared" si="7"/>
        <v>521.87663551401863</v>
      </c>
      <c r="U39" s="43">
        <f t="shared" si="13"/>
        <v>0.17564930035627621</v>
      </c>
      <c r="V39" s="16">
        <f t="shared" si="8"/>
        <v>787.73831775700933</v>
      </c>
      <c r="W39" s="43">
        <f t="shared" si="14"/>
        <v>1.9670672007120742E-2</v>
      </c>
      <c r="X39" s="16">
        <f t="shared" si="9"/>
        <v>681.88598130841115</v>
      </c>
      <c r="Y39" s="45">
        <f t="shared" si="15"/>
        <v>0.14417907003576791</v>
      </c>
      <c r="AA39" s="33">
        <v>1994</v>
      </c>
      <c r="AB39" s="16">
        <f t="shared" si="10"/>
        <v>280.63177570093455</v>
      </c>
      <c r="AC39" s="43">
        <f t="shared" si="16"/>
        <v>0.14426168224299077</v>
      </c>
      <c r="AD39" s="16">
        <f t="shared" si="11"/>
        <v>381.56074766355135</v>
      </c>
      <c r="AE39" s="43">
        <f t="shared" si="17"/>
        <v>0.11128170894526034</v>
      </c>
      <c r="AF39" s="29">
        <f t="shared" si="12"/>
        <v>354.48224299065419</v>
      </c>
      <c r="AG39" s="45">
        <f t="shared" si="18"/>
        <v>8.6754268849694491E-2</v>
      </c>
    </row>
    <row r="40" spans="18:37" x14ac:dyDescent="0.25">
      <c r="S40" s="15">
        <v>1995</v>
      </c>
      <c r="T40" s="16">
        <f t="shared" si="7"/>
        <v>298.81512605042013</v>
      </c>
      <c r="U40" s="43">
        <f t="shared" si="13"/>
        <v>-0.42742191216109088</v>
      </c>
      <c r="V40" s="16">
        <f t="shared" si="8"/>
        <v>763.63865546218472</v>
      </c>
      <c r="W40" s="43">
        <f t="shared" si="14"/>
        <v>-3.0593487394958162E-2</v>
      </c>
      <c r="X40" s="16">
        <f t="shared" si="9"/>
        <v>586.56302521008399</v>
      </c>
      <c r="Y40" s="45">
        <f t="shared" si="15"/>
        <v>-0.13979310135606587</v>
      </c>
      <c r="AA40" s="33">
        <v>1995</v>
      </c>
      <c r="AB40" s="16">
        <f t="shared" si="10"/>
        <v>243.47899159663862</v>
      </c>
      <c r="AC40" s="43">
        <f t="shared" si="16"/>
        <v>-0.13238979802447298</v>
      </c>
      <c r="AD40" s="16">
        <f t="shared" si="11"/>
        <v>343.08403361344534</v>
      </c>
      <c r="AE40" s="43">
        <f t="shared" si="17"/>
        <v>-0.10084033613445376</v>
      </c>
      <c r="AF40" s="29">
        <f t="shared" si="12"/>
        <v>329.80336134453779</v>
      </c>
      <c r="AG40" s="45">
        <f t="shared" si="18"/>
        <v>-6.9619514472455665E-2</v>
      </c>
    </row>
    <row r="41" spans="18:37" x14ac:dyDescent="0.25">
      <c r="S41" s="15">
        <v>1996</v>
      </c>
      <c r="T41" s="16">
        <f t="shared" si="7"/>
        <v>444.00488599348529</v>
      </c>
      <c r="U41" s="43">
        <f t="shared" si="13"/>
        <v>0.48588490770901194</v>
      </c>
      <c r="V41" s="16">
        <f t="shared" si="8"/>
        <v>795.77687296416934</v>
      </c>
      <c r="W41" s="43">
        <f t="shared" si="14"/>
        <v>4.2085634707076595E-2</v>
      </c>
      <c r="X41" s="16">
        <f t="shared" si="9"/>
        <v>611.31107491856676</v>
      </c>
      <c r="Y41" s="45">
        <f t="shared" si="15"/>
        <v>4.2191629279085534E-2</v>
      </c>
      <c r="AA41" s="33">
        <v>1996</v>
      </c>
      <c r="AB41" s="16">
        <f t="shared" si="10"/>
        <v>308.87296416938108</v>
      </c>
      <c r="AC41" s="43">
        <f t="shared" si="16"/>
        <v>0.26858158128516441</v>
      </c>
      <c r="AD41" s="16">
        <f t="shared" si="11"/>
        <v>371.07654723127035</v>
      </c>
      <c r="AE41" s="43">
        <f t="shared" si="17"/>
        <v>8.1590837448775974E-2</v>
      </c>
      <c r="AF41" s="29">
        <f t="shared" si="12"/>
        <v>347.48208469055373</v>
      </c>
      <c r="AG41" s="45">
        <f t="shared" si="18"/>
        <v>5.3603830094222107E-2</v>
      </c>
    </row>
    <row r="42" spans="18:37" x14ac:dyDescent="0.25">
      <c r="S42" s="15">
        <v>1997</v>
      </c>
      <c r="T42" s="16">
        <f t="shared" si="7"/>
        <v>412.72183098591552</v>
      </c>
      <c r="U42" s="43">
        <f t="shared" si="13"/>
        <v>-7.0456555759678685E-2</v>
      </c>
      <c r="V42" s="16">
        <f t="shared" si="8"/>
        <v>969.20070422535218</v>
      </c>
      <c r="W42" s="43">
        <f t="shared" si="14"/>
        <v>0.2179302228465132</v>
      </c>
      <c r="X42" s="16">
        <f t="shared" si="9"/>
        <v>762.83978873239437</v>
      </c>
      <c r="Y42" s="45">
        <f t="shared" si="15"/>
        <v>0.2478749691129232</v>
      </c>
      <c r="AA42" s="33">
        <v>1997</v>
      </c>
      <c r="AB42" s="16">
        <f t="shared" si="10"/>
        <v>319.97535211267609</v>
      </c>
      <c r="AC42" s="43">
        <f t="shared" si="16"/>
        <v>3.5944835680751387E-2</v>
      </c>
      <c r="AD42" s="16">
        <f t="shared" si="11"/>
        <v>440.54577464788736</v>
      </c>
      <c r="AE42" s="43">
        <f t="shared" si="17"/>
        <v>0.18720996499226583</v>
      </c>
      <c r="AF42" s="29">
        <f t="shared" si="12"/>
        <v>405.76584507042253</v>
      </c>
      <c r="AG42" s="45">
        <f t="shared" si="18"/>
        <v>0.16773169883498523</v>
      </c>
    </row>
    <row r="43" spans="18:37" x14ac:dyDescent="0.25">
      <c r="S43" s="15">
        <v>1998</v>
      </c>
      <c r="T43" s="16">
        <f t="shared" si="7"/>
        <v>570.07950530035328</v>
      </c>
      <c r="U43" s="43">
        <f t="shared" si="13"/>
        <v>0.38126811450351344</v>
      </c>
      <c r="V43" s="16">
        <f t="shared" si="8"/>
        <v>1070.3533568904593</v>
      </c>
      <c r="W43" s="43">
        <f t="shared" si="14"/>
        <v>0.10436708539739953</v>
      </c>
      <c r="X43" s="16">
        <f t="shared" si="9"/>
        <v>758.55477031802104</v>
      </c>
      <c r="Y43" s="45">
        <f t="shared" si="15"/>
        <v>-5.6171931218922276E-3</v>
      </c>
      <c r="AA43" s="33">
        <v>1998</v>
      </c>
      <c r="AB43" s="16">
        <f t="shared" si="10"/>
        <v>407.19964664310947</v>
      </c>
      <c r="AC43" s="43">
        <f t="shared" si="16"/>
        <v>0.27259691708915823</v>
      </c>
      <c r="AD43" s="16">
        <f t="shared" si="11"/>
        <v>514.23498233215537</v>
      </c>
      <c r="AE43" s="43">
        <f t="shared" si="17"/>
        <v>0.16726799330481648</v>
      </c>
      <c r="AF43" s="29">
        <f t="shared" si="12"/>
        <v>488.6395759717314</v>
      </c>
      <c r="AG43" s="45">
        <f t="shared" si="18"/>
        <v>0.20424028268551228</v>
      </c>
    </row>
    <row r="44" spans="18:37" x14ac:dyDescent="0.25">
      <c r="S44" s="15">
        <v>1999</v>
      </c>
      <c r="T44" s="16">
        <f t="shared" si="7"/>
        <v>554.40721649484522</v>
      </c>
      <c r="U44" s="43">
        <f t="shared" si="13"/>
        <v>-2.7491408934708021E-2</v>
      </c>
      <c r="V44" s="16">
        <f t="shared" si="8"/>
        <v>948.14948453608224</v>
      </c>
      <c r="W44" s="43">
        <f t="shared" si="14"/>
        <v>-0.11417152248617975</v>
      </c>
      <c r="X44" s="16">
        <f t="shared" si="9"/>
        <v>710.54639175257716</v>
      </c>
      <c r="Y44" s="45">
        <f t="shared" si="15"/>
        <v>-6.3289271182510071E-2</v>
      </c>
      <c r="AA44" s="33">
        <v>1999</v>
      </c>
      <c r="AB44" s="16">
        <f t="shared" si="10"/>
        <v>407.31958762886592</v>
      </c>
      <c r="AC44" s="43">
        <f t="shared" si="16"/>
        <v>2.9455081001473875E-4</v>
      </c>
      <c r="AD44" s="16">
        <f t="shared" si="11"/>
        <v>588.35051546391742</v>
      </c>
      <c r="AE44" s="43">
        <f t="shared" si="17"/>
        <v>0.14412775419446133</v>
      </c>
      <c r="AF44" s="29">
        <f t="shared" si="12"/>
        <v>554.40721649484522</v>
      </c>
      <c r="AG44" s="45">
        <f t="shared" si="18"/>
        <v>0.13459335624284058</v>
      </c>
    </row>
    <row r="45" spans="18:37" x14ac:dyDescent="0.25">
      <c r="S45" s="15">
        <v>2000</v>
      </c>
      <c r="T45" s="16">
        <f t="shared" si="7"/>
        <v>537.99019607843138</v>
      </c>
      <c r="U45" s="43">
        <f t="shared" si="13"/>
        <v>-2.9611844737894889E-2</v>
      </c>
      <c r="V45" s="16">
        <f t="shared" si="8"/>
        <v>1099.6519607843136</v>
      </c>
      <c r="W45" s="43">
        <f t="shared" si="14"/>
        <v>0.15978754270204515</v>
      </c>
      <c r="X45" s="16">
        <f t="shared" si="9"/>
        <v>742.42647058823525</v>
      </c>
      <c r="Y45" s="45">
        <f t="shared" si="15"/>
        <v>4.4866991382540439E-2</v>
      </c>
      <c r="AA45" s="33">
        <v>2000</v>
      </c>
      <c r="AB45" s="16">
        <f t="shared" si="10"/>
        <v>421.78431372549016</v>
      </c>
      <c r="AC45" s="43">
        <f t="shared" si="16"/>
        <v>3.5511982570806178E-2</v>
      </c>
      <c r="AD45" s="16">
        <f t="shared" si="11"/>
        <v>630.52450980392155</v>
      </c>
      <c r="AE45" s="43">
        <f t="shared" si="17"/>
        <v>7.1681749622926255E-2</v>
      </c>
      <c r="AF45" s="29">
        <f t="shared" si="12"/>
        <v>570.26960784313724</v>
      </c>
      <c r="AG45" s="45">
        <f t="shared" si="18"/>
        <v>2.8611444577831369E-2</v>
      </c>
    </row>
    <row r="46" spans="18:37" x14ac:dyDescent="0.25">
      <c r="S46" s="15">
        <v>2001</v>
      </c>
      <c r="T46" s="16">
        <f t="shared" si="7"/>
        <v>602.11467889908249</v>
      </c>
      <c r="U46" s="43">
        <f t="shared" si="13"/>
        <v>0.11919266055045856</v>
      </c>
      <c r="V46" s="16">
        <f t="shared" si="8"/>
        <v>1198.1880733944952</v>
      </c>
      <c r="W46" s="43">
        <f t="shared" si="14"/>
        <v>8.9606635666708484E-2</v>
      </c>
      <c r="X46" s="16">
        <f t="shared" si="9"/>
        <v>755.16055045871542</v>
      </c>
      <c r="Y46" s="45">
        <f t="shared" si="15"/>
        <v>1.7151974471479682E-2</v>
      </c>
      <c r="AA46" s="33">
        <v>2001</v>
      </c>
      <c r="AB46" s="16">
        <f t="shared" si="10"/>
        <v>481.28899082568796</v>
      </c>
      <c r="AC46" s="43">
        <f t="shared" si="16"/>
        <v>0.14107844972851508</v>
      </c>
      <c r="AD46" s="16">
        <f t="shared" si="11"/>
        <v>660.51376146788982</v>
      </c>
      <c r="AE46" s="43">
        <f t="shared" si="17"/>
        <v>4.7562388452265299E-2</v>
      </c>
      <c r="AF46" s="29">
        <f t="shared" si="12"/>
        <v>579.96330275229343</v>
      </c>
      <c r="AG46" s="45">
        <f t="shared" si="18"/>
        <v>1.6998442097974499E-2</v>
      </c>
    </row>
    <row r="47" spans="18:37" x14ac:dyDescent="0.25">
      <c r="S47" s="15">
        <v>2002</v>
      </c>
      <c r="T47" s="16">
        <f t="shared" si="7"/>
        <v>731.01339285714278</v>
      </c>
      <c r="U47" s="43">
        <f t="shared" si="13"/>
        <v>0.21407668418537987</v>
      </c>
      <c r="V47" s="16">
        <f t="shared" si="8"/>
        <v>1624.6919642857142</v>
      </c>
      <c r="W47" s="43">
        <f t="shared" si="14"/>
        <v>0.35595738295318147</v>
      </c>
      <c r="X47" s="16">
        <f t="shared" si="9"/>
        <v>862.32142857142844</v>
      </c>
      <c r="Y47" s="45">
        <f t="shared" si="15"/>
        <v>0.14190476190476201</v>
      </c>
      <c r="AA47" s="33">
        <v>2002</v>
      </c>
      <c r="AB47" s="16">
        <f t="shared" si="10"/>
        <v>627.14285714285711</v>
      </c>
      <c r="AC47" s="43">
        <f t="shared" si="16"/>
        <v>0.30304841601912758</v>
      </c>
      <c r="AD47" s="16">
        <f t="shared" si="11"/>
        <v>770.20982142857133</v>
      </c>
      <c r="AE47" s="43">
        <f t="shared" si="17"/>
        <v>0.16607687282229966</v>
      </c>
      <c r="AF47" s="29">
        <f t="shared" si="12"/>
        <v>666.33928571428567</v>
      </c>
      <c r="AG47" s="45">
        <f t="shared" si="18"/>
        <v>0.14893353174603197</v>
      </c>
    </row>
    <row r="48" spans="18:37" x14ac:dyDescent="0.25">
      <c r="S48" s="15">
        <v>2003</v>
      </c>
      <c r="T48" s="16">
        <f t="shared" si="7"/>
        <v>745.47169811320737</v>
      </c>
      <c r="U48" s="43">
        <f t="shared" si="13"/>
        <v>1.9778440993474498E-2</v>
      </c>
      <c r="V48" s="16">
        <f t="shared" si="8"/>
        <v>1766.1944847605221</v>
      </c>
      <c r="W48" s="43">
        <f t="shared" si="14"/>
        <v>8.7094983901775225E-2</v>
      </c>
      <c r="X48" s="16">
        <f t="shared" si="9"/>
        <v>852.51378809869357</v>
      </c>
      <c r="Y48" s="45">
        <f t="shared" si="15"/>
        <v>-1.1373532128249183E-2</v>
      </c>
      <c r="AA48" s="33">
        <v>2003</v>
      </c>
      <c r="AB48" s="16">
        <f t="shared" si="10"/>
        <v>649.89840348330904</v>
      </c>
      <c r="AC48" s="43">
        <f t="shared" si="16"/>
        <v>3.6284470246734285E-2</v>
      </c>
      <c r="AD48" s="16">
        <f t="shared" si="11"/>
        <v>879.27431059506512</v>
      </c>
      <c r="AE48" s="43">
        <f t="shared" si="17"/>
        <v>0.14160360739649222</v>
      </c>
      <c r="AF48" s="29">
        <f t="shared" si="12"/>
        <v>707.24238026124806</v>
      </c>
      <c r="AG48" s="45">
        <f t="shared" si="18"/>
        <v>6.1384786135063492E-2</v>
      </c>
    </row>
    <row r="49" spans="19:33" x14ac:dyDescent="0.25">
      <c r="S49" s="15">
        <v>2004</v>
      </c>
      <c r="T49" s="16">
        <f t="shared" si="7"/>
        <v>685.35864978902953</v>
      </c>
      <c r="U49" s="43">
        <f t="shared" si="13"/>
        <v>-8.0637599624941186E-2</v>
      </c>
      <c r="V49" s="16">
        <f t="shared" si="8"/>
        <v>1468.8902953586498</v>
      </c>
      <c r="W49" s="43">
        <f t="shared" si="14"/>
        <v>-0.16833038035569658</v>
      </c>
      <c r="X49" s="16">
        <f t="shared" si="9"/>
        <v>711.29113924050637</v>
      </c>
      <c r="Y49" s="45">
        <f t="shared" si="15"/>
        <v>-0.16565438686117553</v>
      </c>
      <c r="AA49" s="33">
        <v>2004</v>
      </c>
      <c r="AB49" s="16">
        <f t="shared" si="10"/>
        <v>702.02953586497893</v>
      </c>
      <c r="AC49" s="43">
        <f t="shared" si="16"/>
        <v>8.0214279804749114E-2</v>
      </c>
      <c r="AD49" s="16">
        <f t="shared" si="11"/>
        <v>885.40928270042195</v>
      </c>
      <c r="AE49" s="43">
        <f t="shared" si="17"/>
        <v>6.9773130312483275E-3</v>
      </c>
      <c r="AF49" s="29">
        <f t="shared" si="12"/>
        <v>739.07594936708858</v>
      </c>
      <c r="AG49" s="45">
        <f t="shared" si="18"/>
        <v>4.5010833618428711E-2</v>
      </c>
    </row>
    <row r="50" spans="19:33" x14ac:dyDescent="0.25">
      <c r="S50" s="15">
        <v>2005</v>
      </c>
      <c r="T50" s="16">
        <f t="shared" si="7"/>
        <v>603.99728629579363</v>
      </c>
      <c r="U50" s="43">
        <f t="shared" si="13"/>
        <v>-0.11871355751952785</v>
      </c>
      <c r="V50" s="16">
        <f t="shared" si="8"/>
        <v>1567.1763907734055</v>
      </c>
      <c r="W50" s="43">
        <f t="shared" si="14"/>
        <v>6.6911801191223585E-2</v>
      </c>
      <c r="X50" s="16">
        <f t="shared" si="9"/>
        <v>680.83717774762545</v>
      </c>
      <c r="Y50" s="45">
        <f t="shared" si="15"/>
        <v>-4.2815044097693489E-2</v>
      </c>
      <c r="AA50" s="33">
        <v>2005</v>
      </c>
      <c r="AB50" s="16">
        <f t="shared" si="10"/>
        <v>661.18046132971494</v>
      </c>
      <c r="AC50" s="43">
        <f t="shared" si="16"/>
        <v>-5.8187116707181491E-2</v>
      </c>
      <c r="AD50" s="16">
        <f t="shared" si="11"/>
        <v>825.5820895522387</v>
      </c>
      <c r="AE50" s="43">
        <f t="shared" si="17"/>
        <v>-6.7570099294323491E-2</v>
      </c>
      <c r="AF50" s="29">
        <f t="shared" si="12"/>
        <v>736.23337856173669</v>
      </c>
      <c r="AG50" s="45">
        <f t="shared" si="18"/>
        <v>-3.8461146080942658E-3</v>
      </c>
    </row>
    <row r="51" spans="19:33" x14ac:dyDescent="0.25">
      <c r="S51" s="15">
        <v>2006</v>
      </c>
      <c r="T51" s="16">
        <f t="shared" si="7"/>
        <v>592.30158730158735</v>
      </c>
      <c r="U51" s="43">
        <f t="shared" si="13"/>
        <v>-1.9363827056134462E-2</v>
      </c>
      <c r="V51" s="16">
        <f t="shared" si="8"/>
        <v>1264.7380952380952</v>
      </c>
      <c r="W51" s="43">
        <f t="shared" si="14"/>
        <v>-0.19298293243561196</v>
      </c>
      <c r="X51" s="16">
        <f t="shared" si="9"/>
        <v>628.8849206349206</v>
      </c>
      <c r="Y51" s="45">
        <f t="shared" si="15"/>
        <v>-7.6306433917982433E-2</v>
      </c>
      <c r="AA51" s="33">
        <v>2006</v>
      </c>
      <c r="AB51" s="16">
        <f t="shared" si="10"/>
        <v>642.82142857142856</v>
      </c>
      <c r="AC51" s="43">
        <f t="shared" si="16"/>
        <v>-2.776705276705262E-2</v>
      </c>
      <c r="AD51" s="16">
        <f t="shared" si="11"/>
        <v>818.76984126984132</v>
      </c>
      <c r="AE51" s="43">
        <f t="shared" si="17"/>
        <v>-8.2514487276390113E-3</v>
      </c>
      <c r="AF51" s="29">
        <f t="shared" si="12"/>
        <v>688.1150793650794</v>
      </c>
      <c r="AG51" s="45">
        <f t="shared" si="18"/>
        <v>-6.535739970205974E-2</v>
      </c>
    </row>
    <row r="52" spans="19:33" x14ac:dyDescent="0.25">
      <c r="S52" s="15">
        <v>2007</v>
      </c>
      <c r="T52" s="16">
        <f t="shared" si="7"/>
        <v>655.96405648267</v>
      </c>
      <c r="U52" s="43">
        <f t="shared" si="13"/>
        <v>0.10748319867099576</v>
      </c>
      <c r="V52" s="16">
        <f t="shared" si="8"/>
        <v>1859.6919127086005</v>
      </c>
      <c r="W52" s="43">
        <f t="shared" si="14"/>
        <v>0.47041661804177837</v>
      </c>
      <c r="X52" s="16">
        <f t="shared" si="9"/>
        <v>750.63928112965334</v>
      </c>
      <c r="Y52" s="45">
        <f t="shared" si="15"/>
        <v>0.19360356163701595</v>
      </c>
      <c r="AA52" s="33">
        <v>2007</v>
      </c>
      <c r="AB52" s="16">
        <f t="shared" si="10"/>
        <v>549.45442875481376</v>
      </c>
      <c r="AC52" s="43">
        <f t="shared" si="16"/>
        <v>-0.14524562447164921</v>
      </c>
      <c r="AD52" s="16">
        <f t="shared" si="11"/>
        <v>786.14249037227205</v>
      </c>
      <c r="AE52" s="43">
        <f t="shared" si="17"/>
        <v>-3.984923387867715E-2</v>
      </c>
      <c r="AF52" s="29">
        <f t="shared" si="12"/>
        <v>633.98587933247745</v>
      </c>
      <c r="AG52" s="45">
        <f t="shared" si="18"/>
        <v>-7.8663005151037677E-2</v>
      </c>
    </row>
    <row r="53" spans="19:33" x14ac:dyDescent="0.25">
      <c r="S53" s="15">
        <v>2008</v>
      </c>
      <c r="T53" s="16">
        <f t="shared" si="7"/>
        <v>565.79854368932024</v>
      </c>
      <c r="U53" s="43">
        <f t="shared" si="13"/>
        <v>-0.13745495946351727</v>
      </c>
      <c r="V53" s="16">
        <f t="shared" si="8"/>
        <v>1489.6165048543687</v>
      </c>
      <c r="W53" s="43">
        <f t="shared" si="14"/>
        <v>-0.19899823477493381</v>
      </c>
      <c r="X53" s="16">
        <f t="shared" si="9"/>
        <v>639.32038834951447</v>
      </c>
      <c r="Y53" s="45">
        <f t="shared" si="15"/>
        <v>-0.14829878422111437</v>
      </c>
      <c r="AA53" s="33">
        <v>2008</v>
      </c>
      <c r="AB53" s="16">
        <f t="shared" si="10"/>
        <v>541.82402912621353</v>
      </c>
      <c r="AC53" s="43">
        <f t="shared" si="16"/>
        <v>-1.3887229275578717E-2</v>
      </c>
      <c r="AD53" s="16">
        <f t="shared" si="11"/>
        <v>727.22694174757271</v>
      </c>
      <c r="AE53" s="43">
        <f t="shared" si="17"/>
        <v>-7.4942582733061924E-2</v>
      </c>
      <c r="AF53" s="29">
        <f t="shared" si="12"/>
        <v>620.14077669902895</v>
      </c>
      <c r="AG53" s="45">
        <f t="shared" si="18"/>
        <v>-2.1838187702265525E-2</v>
      </c>
    </row>
    <row r="54" spans="19:33" x14ac:dyDescent="0.25">
      <c r="S54" s="15">
        <v>2009</v>
      </c>
      <c r="T54" s="16">
        <f t="shared" si="7"/>
        <v>568.32566168009203</v>
      </c>
      <c r="U54" s="43">
        <f t="shared" si="13"/>
        <v>4.4664625226738383E-3</v>
      </c>
      <c r="V54" s="16">
        <f t="shared" si="8"/>
        <v>1447.3360184119676</v>
      </c>
      <c r="W54" s="43">
        <f t="shared" si="14"/>
        <v>-2.8383470715192292E-2</v>
      </c>
      <c r="X54" s="16">
        <f t="shared" si="9"/>
        <v>610.76064441887218</v>
      </c>
      <c r="Y54" s="45">
        <f t="shared" si="15"/>
        <v>-4.4672036823935571E-2</v>
      </c>
      <c r="AA54" s="33">
        <v>2009</v>
      </c>
      <c r="AB54" s="16">
        <f t="shared" si="10"/>
        <v>568.32566168009203</v>
      </c>
      <c r="AC54" s="43">
        <f t="shared" si="16"/>
        <v>4.8911881218367217E-2</v>
      </c>
      <c r="AD54" s="16">
        <f t="shared" si="11"/>
        <v>718.36363636363626</v>
      </c>
      <c r="AE54" s="43">
        <f t="shared" si="17"/>
        <v>-1.2187812187812185E-2</v>
      </c>
      <c r="AF54" s="29">
        <f t="shared" si="12"/>
        <v>613.79171461449937</v>
      </c>
      <c r="AG54" s="45">
        <f t="shared" si="18"/>
        <v>-1.0238098062709637E-2</v>
      </c>
    </row>
    <row r="55" spans="19:33" x14ac:dyDescent="0.25">
      <c r="S55" s="15">
        <v>2010</v>
      </c>
      <c r="T55" s="16">
        <f t="shared" si="7"/>
        <v>624.89576547231275</v>
      </c>
      <c r="U55" s="43">
        <f t="shared" si="13"/>
        <v>9.9538183134274483E-2</v>
      </c>
      <c r="V55" s="16">
        <f t="shared" si="8"/>
        <v>1890.4169381107492</v>
      </c>
      <c r="W55" s="43">
        <f t="shared" si="14"/>
        <v>0.30613548896885373</v>
      </c>
      <c r="X55" s="16">
        <f t="shared" si="9"/>
        <v>664.9348534201954</v>
      </c>
      <c r="Y55" s="45">
        <f t="shared" si="15"/>
        <v>8.8699574041593676E-2</v>
      </c>
      <c r="AA55" s="33">
        <v>2010</v>
      </c>
      <c r="AB55" s="16">
        <f t="shared" si="10"/>
        <v>657.78501628664492</v>
      </c>
      <c r="AC55" s="43">
        <f t="shared" si="16"/>
        <v>0.15740861382555194</v>
      </c>
      <c r="AD55" s="16">
        <f t="shared" si="11"/>
        <v>815.08143322475564</v>
      </c>
      <c r="AE55" s="43">
        <f t="shared" si="17"/>
        <v>0.13463626492942463</v>
      </c>
      <c r="AF55" s="29">
        <f t="shared" si="12"/>
        <v>702.11400651465794</v>
      </c>
      <c r="AG55" s="45">
        <f t="shared" si="18"/>
        <v>0.14389619442098636</v>
      </c>
    </row>
    <row r="56" spans="19:33" x14ac:dyDescent="0.25">
      <c r="S56" s="15">
        <v>2011</v>
      </c>
      <c r="T56" s="16">
        <f t="shared" si="7"/>
        <v>597.27582644628103</v>
      </c>
      <c r="U56" s="43">
        <f t="shared" si="13"/>
        <v>-4.4199273786334328E-2</v>
      </c>
      <c r="V56" s="16">
        <f t="shared" si="8"/>
        <v>1687.0661157024792</v>
      </c>
      <c r="W56" s="43">
        <f t="shared" si="14"/>
        <v>-0.10756929770820578</v>
      </c>
      <c r="X56" s="16">
        <f t="shared" si="9"/>
        <v>644.89462809917359</v>
      </c>
      <c r="Y56" s="45">
        <f t="shared" si="15"/>
        <v>-3.0138629698746883E-2</v>
      </c>
      <c r="AA56" s="33">
        <v>2011</v>
      </c>
      <c r="AB56" s="16">
        <f t="shared" si="10"/>
        <v>598.63636363636363</v>
      </c>
      <c r="AC56" s="43">
        <f t="shared" si="16"/>
        <v>-8.9920948616600757E-2</v>
      </c>
      <c r="AD56" s="16">
        <f t="shared" si="11"/>
        <v>816.32231404958679</v>
      </c>
      <c r="AE56" s="43">
        <f t="shared" si="17"/>
        <v>1.5224010439322366E-3</v>
      </c>
      <c r="AF56" s="29">
        <f t="shared" si="12"/>
        <v>646.25516528925618</v>
      </c>
      <c r="AG56" s="45">
        <f t="shared" si="18"/>
        <v>-7.9558078470316915E-2</v>
      </c>
    </row>
    <row r="57" spans="19:33" x14ac:dyDescent="0.25">
      <c r="S57" s="15">
        <v>2012</v>
      </c>
      <c r="T57" s="16">
        <f t="shared" si="7"/>
        <v>593.30198019801969</v>
      </c>
      <c r="U57" s="43">
        <f t="shared" si="13"/>
        <v>-6.6532849184693169E-3</v>
      </c>
      <c r="V57" s="16">
        <f t="shared" si="8"/>
        <v>1597.3514851485147</v>
      </c>
      <c r="W57" s="43">
        <f t="shared" si="14"/>
        <v>-5.3177898435004818E-2</v>
      </c>
      <c r="X57" s="16">
        <f t="shared" si="9"/>
        <v>618.07722772277225</v>
      </c>
      <c r="Y57" s="45">
        <f t="shared" si="15"/>
        <v>-4.1584158415841677E-2</v>
      </c>
      <c r="AA57" s="33">
        <v>2012</v>
      </c>
      <c r="AB57" s="16">
        <f t="shared" si="10"/>
        <v>625.90099009900985</v>
      </c>
      <c r="AC57" s="43">
        <f t="shared" si="16"/>
        <v>4.5544554455445467E-2</v>
      </c>
      <c r="AD57" s="16">
        <f t="shared" si="11"/>
        <v>782.37623762376222</v>
      </c>
      <c r="AE57" s="43">
        <f t="shared" si="17"/>
        <v>-4.1584158415841795E-2</v>
      </c>
      <c r="AF57" s="29">
        <f t="shared" si="12"/>
        <v>651.98019801980195</v>
      </c>
      <c r="AG57" s="45">
        <f t="shared" si="18"/>
        <v>8.8587806149035674E-3</v>
      </c>
    </row>
    <row r="58" spans="19:33" x14ac:dyDescent="0.25">
      <c r="S58" s="15">
        <v>2013</v>
      </c>
      <c r="T58" s="16">
        <f t="shared" si="7"/>
        <v>599.19793621013127</v>
      </c>
      <c r="U58" s="43">
        <f t="shared" si="13"/>
        <v>9.9375296373421101E-3</v>
      </c>
      <c r="V58" s="16">
        <f t="shared" si="8"/>
        <v>1588.8011257035646</v>
      </c>
      <c r="W58" s="43">
        <f t="shared" si="14"/>
        <v>-5.3528353179921094E-3</v>
      </c>
      <c r="X58" s="16">
        <f t="shared" si="9"/>
        <v>628.84896810506564</v>
      </c>
      <c r="Y58" s="45">
        <f t="shared" si="15"/>
        <v>1.7427822768977443E-2</v>
      </c>
      <c r="AA58" s="33">
        <v>2013</v>
      </c>
      <c r="AB58" s="16">
        <f t="shared" si="10"/>
        <v>636.26172607879914</v>
      </c>
      <c r="AC58" s="43">
        <f t="shared" si="16"/>
        <v>1.6553314571607174E-2</v>
      </c>
      <c r="AD58" s="16">
        <f t="shared" si="11"/>
        <v>806.75515947467159</v>
      </c>
      <c r="AE58" s="43">
        <f t="shared" si="17"/>
        <v>3.1160100062539185E-2</v>
      </c>
      <c r="AF58" s="29">
        <f t="shared" si="12"/>
        <v>662.20637898686675</v>
      </c>
      <c r="AG58" s="45">
        <f t="shared" si="18"/>
        <v>1.5684803001876167E-2</v>
      </c>
    </row>
    <row r="59" spans="19:33" x14ac:dyDescent="0.25">
      <c r="S59" s="15">
        <v>2014</v>
      </c>
      <c r="T59" s="16">
        <f t="shared" si="7"/>
        <v>695.34747292418774</v>
      </c>
      <c r="U59" s="43">
        <f t="shared" si="13"/>
        <v>0.16046373143771647</v>
      </c>
      <c r="V59" s="16">
        <f t="shared" si="8"/>
        <v>1637.9296028880867</v>
      </c>
      <c r="W59" s="43">
        <f t="shared" si="14"/>
        <v>3.0921728584983658E-2</v>
      </c>
      <c r="X59" s="16">
        <f t="shared" si="9"/>
        <v>736.94945848375448</v>
      </c>
      <c r="Y59" s="45">
        <f t="shared" si="15"/>
        <v>0.17190215117062549</v>
      </c>
      <c r="AA59" s="33">
        <v>2014</v>
      </c>
      <c r="AB59" s="16">
        <f t="shared" si="10"/>
        <v>653.745487364621</v>
      </c>
      <c r="AC59" s="43">
        <f t="shared" si="16"/>
        <v>2.747888261890602E-2</v>
      </c>
      <c r="AD59" s="16">
        <f t="shared" si="11"/>
        <v>918.80956678700363</v>
      </c>
      <c r="AE59" s="43">
        <f t="shared" si="17"/>
        <v>0.13889518523227992</v>
      </c>
      <c r="AF59" s="29">
        <f t="shared" si="12"/>
        <v>691.78158844765346</v>
      </c>
      <c r="AG59" s="45">
        <f t="shared" si="18"/>
        <v>4.4661619699337358E-2</v>
      </c>
    </row>
    <row r="60" spans="19:33" x14ac:dyDescent="0.25">
      <c r="S60" s="15">
        <v>2015</v>
      </c>
      <c r="T60" s="16">
        <f t="shared" si="7"/>
        <v>710.65274151436017</v>
      </c>
      <c r="U60" s="43">
        <f t="shared" si="13"/>
        <v>2.2010964569711081E-2</v>
      </c>
      <c r="V60" s="16">
        <f t="shared" si="8"/>
        <v>2070.0626631853784</v>
      </c>
      <c r="W60" s="43">
        <f t="shared" si="14"/>
        <v>0.26382883582745625</v>
      </c>
      <c r="X60" s="16">
        <f t="shared" si="9"/>
        <v>745.03916449086148</v>
      </c>
      <c r="Y60" s="45">
        <f t="shared" si="15"/>
        <v>1.0977287402790498E-2</v>
      </c>
      <c r="AA60" s="33">
        <v>2015</v>
      </c>
      <c r="AB60" s="16">
        <f t="shared" si="10"/>
        <v>739.30809399477801</v>
      </c>
      <c r="AC60" s="43">
        <f t="shared" si="16"/>
        <v>0.13088060764300954</v>
      </c>
      <c r="AD60" s="16">
        <f t="shared" si="11"/>
        <v>1122.1436031331591</v>
      </c>
      <c r="AE60" s="43">
        <f t="shared" si="17"/>
        <v>0.22130160992684997</v>
      </c>
      <c r="AF60" s="29">
        <f t="shared" si="12"/>
        <v>773.69451697127931</v>
      </c>
      <c r="AG60" s="45">
        <f t="shared" si="18"/>
        <v>0.1184086565637532</v>
      </c>
    </row>
    <row r="61" spans="19:33" x14ac:dyDescent="0.25">
      <c r="S61" s="15">
        <v>2016</v>
      </c>
      <c r="T61" s="16">
        <f t="shared" si="7"/>
        <v>722.26221079691516</v>
      </c>
      <c r="U61" s="43">
        <f t="shared" si="13"/>
        <v>1.6336346297371442E-2</v>
      </c>
      <c r="V61" s="16">
        <f t="shared" si="8"/>
        <v>2257.0694087403599</v>
      </c>
      <c r="W61" s="43">
        <f t="shared" si="14"/>
        <v>9.0338688234306214E-2</v>
      </c>
      <c r="X61" s="16">
        <f t="shared" si="9"/>
        <v>789.9742930591259</v>
      </c>
      <c r="Y61" s="45">
        <f t="shared" si="15"/>
        <v>6.031243820446916E-2</v>
      </c>
      <c r="AA61" s="33">
        <v>2016</v>
      </c>
      <c r="AB61" s="16">
        <f t="shared" si="10"/>
        <v>747.08997429305907</v>
      </c>
      <c r="AC61" s="43">
        <f t="shared" si="16"/>
        <v>1.0525896255554903E-2</v>
      </c>
      <c r="AD61" s="16">
        <f t="shared" si="11"/>
        <v>1058.5655526992286</v>
      </c>
      <c r="AE61" s="43">
        <f t="shared" si="17"/>
        <v>-5.6657677552510159E-2</v>
      </c>
      <c r="AF61" s="29">
        <f t="shared" si="12"/>
        <v>795.61696658097685</v>
      </c>
      <c r="AG61" s="45">
        <f t="shared" si="18"/>
        <v>2.8334761496715287E-2</v>
      </c>
    </row>
    <row r="62" spans="19:33" ht="16.5" thickBot="1" x14ac:dyDescent="0.3">
      <c r="S62" s="24">
        <v>2017</v>
      </c>
      <c r="T62" s="18">
        <f t="shared" si="7"/>
        <v>709.82587064676613</v>
      </c>
      <c r="U62" s="44">
        <f t="shared" si="13"/>
        <v>-1.7218594527363216E-2</v>
      </c>
      <c r="V62" s="18">
        <f t="shared" si="8"/>
        <v>2351.1616915422883</v>
      </c>
      <c r="W62" s="44">
        <f t="shared" si="14"/>
        <v>4.1687810945273504E-2</v>
      </c>
      <c r="X62" s="18">
        <f t="shared" si="9"/>
        <v>748.04726368159197</v>
      </c>
      <c r="Y62" s="47">
        <f t="shared" si="15"/>
        <v>-5.3073916133617637E-2</v>
      </c>
      <c r="AA62" s="34">
        <v>2017</v>
      </c>
      <c r="AB62" s="18">
        <f t="shared" si="10"/>
        <v>693.44527363184068</v>
      </c>
      <c r="AC62" s="44">
        <f t="shared" si="16"/>
        <v>-7.1804872916384932E-2</v>
      </c>
      <c r="AD62" s="18">
        <f t="shared" si="11"/>
        <v>1070.1990049751244</v>
      </c>
      <c r="AE62" s="44">
        <f t="shared" si="17"/>
        <v>1.0989826984480698E-2</v>
      </c>
      <c r="AF62" s="25">
        <f t="shared" si="12"/>
        <v>737.12686567164167</v>
      </c>
      <c r="AG62" s="47">
        <f t="shared" si="18"/>
        <v>-7.3515401714830245E-2</v>
      </c>
    </row>
  </sheetData>
  <mergeCells count="6">
    <mergeCell ref="AI3:AK3"/>
    <mergeCell ref="B3:Q12"/>
    <mergeCell ref="S3:Y3"/>
    <mergeCell ref="AA3:AG3"/>
    <mergeCell ref="AA34:AG34"/>
    <mergeCell ref="S34:Y34"/>
  </mergeCells>
  <conditionalFormatting sqref="U6:U31 W6:W31 Y6:Y31">
    <cfRule type="dataBar" priority="6">
      <dataBar>
        <cfvo type="min"/>
        <cfvo type="max"/>
        <color rgb="FF63C384"/>
      </dataBar>
      <extLst>
        <ext xmlns:x14="http://schemas.microsoft.com/office/spreadsheetml/2009/9/main" uri="{B025F937-C7B1-47D3-B67F-A62EFF666E3E}">
          <x14:id>{D00F36CB-3689-48D5-95A2-9510BFA43EB8}</x14:id>
        </ext>
      </extLst>
    </cfRule>
  </conditionalFormatting>
  <conditionalFormatting sqref="U37:U62 W37:W62 Y37:Y62">
    <cfRule type="dataBar" priority="4">
      <dataBar>
        <cfvo type="min"/>
        <cfvo type="max"/>
        <color rgb="FF63C384"/>
      </dataBar>
      <extLst>
        <ext xmlns:x14="http://schemas.microsoft.com/office/spreadsheetml/2009/9/main" uri="{B025F937-C7B1-47D3-B67F-A62EFF666E3E}">
          <x14:id>{31CF582D-2667-4FA1-B0BC-F294B4B88D38}</x14:id>
        </ext>
      </extLst>
    </cfRule>
  </conditionalFormatting>
  <conditionalFormatting sqref="AC6:AC31 AE6:AE31 AG6:AG31">
    <cfRule type="dataBar" priority="5">
      <dataBar>
        <cfvo type="min"/>
        <cfvo type="max"/>
        <color rgb="FF63C384"/>
      </dataBar>
      <extLst>
        <ext xmlns:x14="http://schemas.microsoft.com/office/spreadsheetml/2009/9/main" uri="{B025F937-C7B1-47D3-B67F-A62EFF666E3E}">
          <x14:id>{C09F6F86-6F24-486B-8158-FCEF1764B2A8}</x14:id>
        </ext>
      </extLst>
    </cfRule>
  </conditionalFormatting>
  <conditionalFormatting sqref="AC37:AC62 AE37:AE62 AG37:AG62">
    <cfRule type="dataBar" priority="3">
      <dataBar>
        <cfvo type="min"/>
        <cfvo type="max"/>
        <color rgb="FF63C384"/>
      </dataBar>
      <extLst>
        <ext xmlns:x14="http://schemas.microsoft.com/office/spreadsheetml/2009/9/main" uri="{B025F937-C7B1-47D3-B67F-A62EFF666E3E}">
          <x14:id>{26F96D54-BC06-4FAB-B72E-8FFEC830E3FF}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D00F36CB-3689-48D5-95A2-9510BFA43EB8}">
            <x14:dataBar minLength="0" maxLength="100" border="1" negativeBarBorderColorSameAsPositive="0">
              <x14:cfvo type="autoMin"/>
              <x14:cfvo type="autoMax"/>
              <x14:borderColor rgb="FF63C384"/>
              <x14:negativeFillColor rgb="FFFF0000"/>
              <x14:negativeBorderColor rgb="FFFF0000"/>
              <x14:axisColor rgb="FF000000"/>
            </x14:dataBar>
          </x14:cfRule>
          <xm:sqref>U6:U31 W6:W31 Y6:Y31</xm:sqref>
        </x14:conditionalFormatting>
        <x14:conditionalFormatting xmlns:xm="http://schemas.microsoft.com/office/excel/2006/main">
          <x14:cfRule type="dataBar" id="{31CF582D-2667-4FA1-B0BC-F294B4B88D38}">
            <x14:dataBar minLength="0" maxLength="100" border="1" negativeBarBorderColorSameAsPositive="0">
              <x14:cfvo type="autoMin"/>
              <x14:cfvo type="autoMax"/>
              <x14:borderColor rgb="FF63C384"/>
              <x14:negativeFillColor rgb="FFFF0000"/>
              <x14:negativeBorderColor rgb="FFFF0000"/>
              <x14:axisColor rgb="FF000000"/>
            </x14:dataBar>
          </x14:cfRule>
          <xm:sqref>U37:U62 W37:W62 Y37:Y62</xm:sqref>
        </x14:conditionalFormatting>
        <x14:conditionalFormatting xmlns:xm="http://schemas.microsoft.com/office/excel/2006/main">
          <x14:cfRule type="dataBar" id="{C09F6F86-6F24-486B-8158-FCEF1764B2A8}">
            <x14:dataBar minLength="0" maxLength="100" border="1" negativeBarBorderColorSameAsPositive="0">
              <x14:cfvo type="autoMin"/>
              <x14:cfvo type="autoMax"/>
              <x14:borderColor rgb="FF63C384"/>
              <x14:negativeFillColor rgb="FFFF0000"/>
              <x14:negativeBorderColor rgb="FFFF0000"/>
              <x14:axisColor rgb="FF000000"/>
            </x14:dataBar>
          </x14:cfRule>
          <xm:sqref>AC6:AC31 AE6:AE31 AG6:AG31</xm:sqref>
        </x14:conditionalFormatting>
        <x14:conditionalFormatting xmlns:xm="http://schemas.microsoft.com/office/excel/2006/main">
          <x14:cfRule type="dataBar" id="{26F96D54-BC06-4FAB-B72E-8FFEC830E3FF}">
            <x14:dataBar minLength="0" maxLength="100" border="1" negativeBarBorderColorSameAsPositive="0">
              <x14:cfvo type="autoMin"/>
              <x14:cfvo type="autoMax"/>
              <x14:borderColor rgb="FF63C384"/>
              <x14:negativeFillColor rgb="FFFF0000"/>
              <x14:negativeBorderColor rgb="FFFF0000"/>
              <x14:axisColor rgb="FF000000"/>
            </x14:dataBar>
          </x14:cfRule>
          <xm:sqref>AC37:AC62 AE37:AE62 AG37:AG62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B7F8-C84E-4CB1-968D-268691668BF4}">
  <dimension ref="B1:AG17"/>
  <sheetViews>
    <sheetView workbookViewId="0">
      <selection activeCell="R49" sqref="R49"/>
    </sheetView>
  </sheetViews>
  <sheetFormatPr defaultRowHeight="15.75" x14ac:dyDescent="0.25"/>
  <cols>
    <col min="1" max="18" width="9" style="26"/>
    <col min="19" max="19" width="11.625" style="52" customWidth="1"/>
    <col min="20" max="20" width="26.75" style="52" customWidth="1"/>
    <col min="21" max="21" width="32.875" style="52" customWidth="1"/>
    <col min="22" max="22" width="26.75" style="52" customWidth="1"/>
    <col min="23" max="23" width="32.875" style="52" customWidth="1"/>
    <col min="24" max="25" width="26.75" style="52" customWidth="1"/>
    <col min="26" max="26" width="9" style="26"/>
    <col min="27" max="27" width="11.5" style="26" customWidth="1"/>
    <col min="28" max="28" width="26.5" style="26" customWidth="1"/>
    <col min="29" max="29" width="33.625" style="26" customWidth="1"/>
    <col min="30" max="30" width="26.5" style="26" customWidth="1"/>
    <col min="31" max="31" width="33.625" style="26" customWidth="1"/>
    <col min="32" max="33" width="26.5" style="26" customWidth="1"/>
    <col min="34" max="16384" width="9" style="26"/>
  </cols>
  <sheetData>
    <row r="1" spans="2:33" x14ac:dyDescent="0.25">
      <c r="S1" s="53" t="s">
        <v>32</v>
      </c>
    </row>
    <row r="2" spans="2:33" ht="16.5" thickBot="1" x14ac:dyDescent="0.3">
      <c r="T2" s="61"/>
    </row>
    <row r="3" spans="2:33" ht="15.75" customHeight="1" x14ac:dyDescent="0.25">
      <c r="B3" s="127" t="s">
        <v>46</v>
      </c>
      <c r="C3" s="128"/>
      <c r="D3" s="128"/>
      <c r="E3" s="128"/>
      <c r="F3" s="128"/>
      <c r="G3" s="128"/>
      <c r="H3" s="128"/>
      <c r="I3" s="128"/>
      <c r="J3" s="128"/>
      <c r="K3" s="128"/>
      <c r="L3" s="128"/>
      <c r="M3" s="128"/>
      <c r="N3" s="128"/>
      <c r="O3" s="128"/>
      <c r="P3" s="128"/>
      <c r="Q3" s="129"/>
      <c r="S3" s="121" t="s">
        <v>33</v>
      </c>
      <c r="T3" s="122"/>
      <c r="U3" s="122"/>
      <c r="V3" s="122"/>
      <c r="W3" s="122"/>
      <c r="X3" s="122"/>
      <c r="Y3" s="123"/>
      <c r="Z3" s="53"/>
      <c r="AA3" s="124" t="s">
        <v>35</v>
      </c>
      <c r="AB3" s="125"/>
      <c r="AC3" s="125"/>
      <c r="AD3" s="125"/>
      <c r="AE3" s="125"/>
      <c r="AF3" s="125"/>
      <c r="AG3" s="126"/>
    </row>
    <row r="4" spans="2:33" x14ac:dyDescent="0.25">
      <c r="B4" s="130"/>
      <c r="C4" s="131"/>
      <c r="D4" s="131"/>
      <c r="E4" s="131"/>
      <c r="F4" s="131"/>
      <c r="G4" s="131"/>
      <c r="H4" s="131"/>
      <c r="I4" s="131"/>
      <c r="J4" s="131"/>
      <c r="K4" s="131"/>
      <c r="L4" s="131"/>
      <c r="M4" s="131"/>
      <c r="N4" s="131"/>
      <c r="O4" s="131"/>
      <c r="P4" s="131"/>
      <c r="Q4" s="132"/>
      <c r="S4" s="56" t="s">
        <v>21</v>
      </c>
      <c r="T4" s="55" t="s">
        <v>6</v>
      </c>
      <c r="U4" s="55" t="s">
        <v>28</v>
      </c>
      <c r="V4" s="55" t="s">
        <v>7</v>
      </c>
      <c r="W4" s="55" t="s">
        <v>29</v>
      </c>
      <c r="X4" s="55" t="s">
        <v>12</v>
      </c>
      <c r="Y4" s="57" t="s">
        <v>30</v>
      </c>
      <c r="Z4" s="53"/>
      <c r="AA4" s="59" t="s">
        <v>21</v>
      </c>
      <c r="AB4" s="58" t="s">
        <v>6</v>
      </c>
      <c r="AC4" s="58" t="s">
        <v>28</v>
      </c>
      <c r="AD4" s="58" t="s">
        <v>7</v>
      </c>
      <c r="AE4" s="58" t="s">
        <v>29</v>
      </c>
      <c r="AF4" s="58" t="s">
        <v>12</v>
      </c>
      <c r="AG4" s="60" t="s">
        <v>30</v>
      </c>
    </row>
    <row r="5" spans="2:33" x14ac:dyDescent="0.25">
      <c r="B5" s="130"/>
      <c r="C5" s="131"/>
      <c r="D5" s="131"/>
      <c r="E5" s="131"/>
      <c r="F5" s="131"/>
      <c r="G5" s="131"/>
      <c r="H5" s="131"/>
      <c r="I5" s="131"/>
      <c r="J5" s="131"/>
      <c r="K5" s="131"/>
      <c r="L5" s="131"/>
      <c r="M5" s="131"/>
      <c r="N5" s="131"/>
      <c r="O5" s="131"/>
      <c r="P5" s="131"/>
      <c r="Q5" s="132"/>
      <c r="S5" s="62" t="s">
        <v>27</v>
      </c>
      <c r="T5" s="76">
        <f>AVERAGE('Question 1'!T7:T11)</f>
        <v>182.6</v>
      </c>
      <c r="U5" s="79">
        <f>AVERAGE('Question 1'!U7:U11)</f>
        <v>4.711712006475851E-2</v>
      </c>
      <c r="V5" s="73">
        <f>AVERAGE('Question 1'!V7:V11)</f>
        <v>353.8</v>
      </c>
      <c r="W5" s="79">
        <f>AVERAGE('Question 1'!W7:W11)</f>
        <v>9.4723012858027561E-2</v>
      </c>
      <c r="X5" s="73">
        <f>AVERAGE('Question 1'!X7:X11)</f>
        <v>279.8</v>
      </c>
      <c r="Y5" s="82">
        <f>AVERAGE('Question 1'!Y7:Y11)</f>
        <v>0.1511731647131265</v>
      </c>
      <c r="Z5" s="53"/>
      <c r="AA5" s="65" t="s">
        <v>27</v>
      </c>
      <c r="AB5" s="74">
        <f>AVERAGE('Question 1'!AB7:AB11)</f>
        <v>121.2</v>
      </c>
      <c r="AC5" s="80">
        <f>AVERAGE('Question 1'!AC7:AC11)</f>
        <v>8.7233262072007864E-2</v>
      </c>
      <c r="AD5" s="74">
        <f>AVERAGE('Question 1'!AD7:AD11)</f>
        <v>162.6</v>
      </c>
      <c r="AE5" s="80">
        <f>AVERAGE('Question 1'!AE7:AE11)</f>
        <v>6.5746405991799081E-2</v>
      </c>
      <c r="AF5" s="74">
        <f>AVERAGE('Question 1'!AF7:AF11)</f>
        <v>152.6</v>
      </c>
      <c r="AG5" s="82">
        <f>AVERAGE('Question 1'!AG7:AG11)</f>
        <v>6.6433663871120457E-2</v>
      </c>
    </row>
    <row r="6" spans="2:33" x14ac:dyDescent="0.25">
      <c r="B6" s="130"/>
      <c r="C6" s="131"/>
      <c r="D6" s="131"/>
      <c r="E6" s="131"/>
      <c r="F6" s="131"/>
      <c r="G6" s="131"/>
      <c r="H6" s="131"/>
      <c r="I6" s="131"/>
      <c r="J6" s="131"/>
      <c r="K6" s="131"/>
      <c r="L6" s="131"/>
      <c r="M6" s="131"/>
      <c r="N6" s="131"/>
      <c r="O6" s="131"/>
      <c r="P6" s="131"/>
      <c r="Q6" s="132"/>
      <c r="S6" s="63" t="s">
        <v>26</v>
      </c>
      <c r="T6" s="77">
        <f>AVERAGE('Question 1'!T12:T16)</f>
        <v>282.39999999999998</v>
      </c>
      <c r="U6" s="80">
        <f>AVERAGE('Question 1'!U12:U16)</f>
        <v>0.16806085928866304</v>
      </c>
      <c r="V6" s="74">
        <f>AVERAGE('Question 1'!V12:V16)</f>
        <v>562.79999999999995</v>
      </c>
      <c r="W6" s="80">
        <f>AVERAGE('Question 1'!W12:W16)</f>
        <v>0.15771586248260835</v>
      </c>
      <c r="X6" s="74">
        <f>AVERAGE('Question 1'!X12:X16)</f>
        <v>360</v>
      </c>
      <c r="Y6" s="83">
        <f>AVERAGE('Question 1'!Y12:Y16)</f>
        <v>6.2617522547558077E-2</v>
      </c>
      <c r="Z6" s="53"/>
      <c r="AA6" s="85" t="s">
        <v>26</v>
      </c>
      <c r="AB6" s="74">
        <f>AVERAGE('Question 1'!AB12:AB16)</f>
        <v>222</v>
      </c>
      <c r="AC6" s="80">
        <f>AVERAGE('Question 1'!AC12:AC16)</f>
        <v>0.18877522969651145</v>
      </c>
      <c r="AD6" s="74">
        <f>AVERAGE('Question 1'!AD12:AD16)</f>
        <v>299</v>
      </c>
      <c r="AE6" s="80">
        <f>AVERAGE('Question 1'!AE12:AE16)</f>
        <v>0.15683524330344117</v>
      </c>
      <c r="AF6" s="74">
        <f>AVERAGE('Question 1'!AF12:AF16)</f>
        <v>269.60000000000002</v>
      </c>
      <c r="AG6" s="83">
        <f>AVERAGE('Question 1'!AG12:AG16)</f>
        <v>0.14312946562272708</v>
      </c>
    </row>
    <row r="7" spans="2:33" x14ac:dyDescent="0.25">
      <c r="B7" s="130"/>
      <c r="C7" s="131"/>
      <c r="D7" s="131"/>
      <c r="E7" s="131"/>
      <c r="F7" s="131"/>
      <c r="G7" s="131"/>
      <c r="H7" s="131"/>
      <c r="I7" s="131"/>
      <c r="J7" s="131"/>
      <c r="K7" s="131"/>
      <c r="L7" s="131"/>
      <c r="M7" s="131"/>
      <c r="N7" s="131"/>
      <c r="O7" s="131"/>
      <c r="P7" s="131"/>
      <c r="Q7" s="132"/>
      <c r="S7" s="63" t="s">
        <v>31</v>
      </c>
      <c r="T7" s="77">
        <f>AVERAGE('Question 1'!T17:T21)</f>
        <v>365.2</v>
      </c>
      <c r="U7" s="80">
        <f>AVERAGE('Question 1'!U17:U21)</f>
        <v>1.098030001794271E-2</v>
      </c>
      <c r="V7" s="74">
        <f>AVERAGE('Question 1'!V17:V21)</f>
        <v>884</v>
      </c>
      <c r="W7" s="80">
        <f>AVERAGE('Question 1'!W17:W21)</f>
        <v>8.434430058830697E-2</v>
      </c>
      <c r="X7" s="74">
        <f>AVERAGE('Question 1'!X17:X21)</f>
        <v>403.2</v>
      </c>
      <c r="Y7" s="83">
        <f>AVERAGE('Question 1'!Y17:Y21)</f>
        <v>8.8467739816561301E-3</v>
      </c>
      <c r="Z7" s="53"/>
      <c r="AA7" s="85" t="s">
        <v>31</v>
      </c>
      <c r="AB7" s="74">
        <f>AVERAGE('Question 1'!AB17:AB21)</f>
        <v>356.6</v>
      </c>
      <c r="AC7" s="80">
        <f>AVERAGE('Question 1'!AC17:AC21)</f>
        <v>6.3030570782697274E-3</v>
      </c>
      <c r="AD7" s="74">
        <f>AVERAGE('Question 1'!AD17:AD21)</f>
        <v>467</v>
      </c>
      <c r="AE7" s="80">
        <f>AVERAGE('Question 1'!AE17:AE21)</f>
        <v>3.6563762287760336E-2</v>
      </c>
      <c r="AF7" s="74">
        <f>AVERAGE('Question 1'!AF17:AF21)</f>
        <v>390.2</v>
      </c>
      <c r="AG7" s="83">
        <f>AVERAGE('Question 1'!AG17:AG21)</f>
        <v>2.1460015763075095E-2</v>
      </c>
    </row>
    <row r="8" spans="2:33" ht="16.5" thickBot="1" x14ac:dyDescent="0.3">
      <c r="B8" s="133"/>
      <c r="C8" s="134"/>
      <c r="D8" s="134"/>
      <c r="E8" s="134"/>
      <c r="F8" s="134"/>
      <c r="G8" s="134"/>
      <c r="H8" s="134"/>
      <c r="I8" s="134"/>
      <c r="J8" s="134"/>
      <c r="K8" s="134"/>
      <c r="L8" s="134"/>
      <c r="M8" s="134"/>
      <c r="N8" s="134"/>
      <c r="O8" s="134"/>
      <c r="P8" s="134"/>
      <c r="Q8" s="135"/>
      <c r="S8" s="63" t="s">
        <v>25</v>
      </c>
      <c r="T8" s="77">
        <f>AVERAGE('Question 1'!T22:T26)</f>
        <v>412</v>
      </c>
      <c r="U8" s="80">
        <f>AVERAGE('Question 1'!U22:U26)</f>
        <v>3.5609925907890035E-2</v>
      </c>
      <c r="V8" s="74">
        <f>AVERAGE('Question 1'!V22:V26)</f>
        <v>1134.8</v>
      </c>
      <c r="W8" s="80">
        <f>AVERAGE('Question 1'!W22:W26)</f>
        <v>3.6424005383393132E-2</v>
      </c>
      <c r="X8" s="74">
        <f>AVERAGE('Question 1'!X22:X26)</f>
        <v>443.2</v>
      </c>
      <c r="Y8" s="83">
        <f>AVERAGE('Question 1'!Y22:Y26)</f>
        <v>1.6320378691346431E-2</v>
      </c>
      <c r="Z8" s="53"/>
      <c r="AA8" s="66" t="s">
        <v>25</v>
      </c>
      <c r="AB8" s="74">
        <f>AVERAGE('Question 1'!AB22:AB26)</f>
        <v>418.8</v>
      </c>
      <c r="AC8" s="80">
        <f>AVERAGE('Question 1'!AC22:AC26)</f>
        <v>8.4673822009720442E-2</v>
      </c>
      <c r="AD8" s="74">
        <f>AVERAGE('Question 1'!AD22:AD26)</f>
        <v>539.79999999999995</v>
      </c>
      <c r="AE8" s="80">
        <f>AVERAGE('Question 1'!AE22:AE26)</f>
        <v>5.508321798622888E-2</v>
      </c>
      <c r="AF8" s="74">
        <f>AVERAGE('Question 1'!AF22:AF26)</f>
        <v>451.8</v>
      </c>
      <c r="AG8" s="83">
        <f>AVERAGE('Question 1'!AG22:AG26)</f>
        <v>6.2174359914252998E-2</v>
      </c>
    </row>
    <row r="9" spans="2:33" ht="16.5" thickBot="1" x14ac:dyDescent="0.3">
      <c r="B9" s="102"/>
      <c r="C9" s="102"/>
      <c r="D9" s="102"/>
      <c r="E9" s="102"/>
      <c r="F9" s="102"/>
      <c r="G9" s="102"/>
      <c r="H9" s="102"/>
      <c r="I9" s="102"/>
      <c r="J9" s="102"/>
      <c r="K9" s="102"/>
      <c r="L9" s="102"/>
      <c r="M9" s="102"/>
      <c r="N9" s="102"/>
      <c r="O9" s="102"/>
      <c r="P9" s="102"/>
      <c r="Q9" s="102"/>
      <c r="S9" s="64" t="s">
        <v>24</v>
      </c>
      <c r="T9" s="78">
        <f>AVERAGE('Question 1'!T27:T31)</f>
        <v>596</v>
      </c>
      <c r="U9" s="81">
        <f>AVERAGE('Question 1'!U27:U31)</f>
        <v>7.596635145791282E-2</v>
      </c>
      <c r="V9" s="75">
        <f>AVERAGE('Question 1'!V27:V31)</f>
        <v>1724.6</v>
      </c>
      <c r="W9" s="81">
        <f>AVERAGE('Question 1'!W27:W31)</f>
        <v>0.12317007072081569</v>
      </c>
      <c r="X9" s="75">
        <f>AVERAGE('Question 1'!X27:X31)</f>
        <v>632.79999999999995</v>
      </c>
      <c r="Y9" s="84">
        <f>AVERAGE('Question 1'!Y27:Y31)</f>
        <v>7.9159184180912306E-2</v>
      </c>
      <c r="Z9" s="53"/>
      <c r="AA9" s="67" t="s">
        <v>24</v>
      </c>
      <c r="AB9" s="75">
        <f>AVERAGE('Question 1'!AB27:AB31)</f>
        <v>601.4</v>
      </c>
      <c r="AC9" s="81">
        <f>AVERAGE('Question 1'!AC27:AC31)</f>
        <v>5.9835239020068785E-2</v>
      </c>
      <c r="AD9" s="75">
        <f>AVERAGE('Question 1'!AD27:AD31)</f>
        <v>864.6</v>
      </c>
      <c r="AE9" s="81">
        <f>AVERAGE('Question 1'!AE27:AE31)</f>
        <v>0.10829827811868512</v>
      </c>
      <c r="AF9" s="75">
        <f>AVERAGE('Question 1'!AF27:AF31)</f>
        <v>634.6</v>
      </c>
      <c r="AG9" s="84">
        <f>AVERAGE('Question 1'!AG27:AG31)</f>
        <v>6.3901192582092092E-2</v>
      </c>
    </row>
    <row r="10" spans="2:33" ht="16.5" thickBot="1" x14ac:dyDescent="0.3">
      <c r="B10" s="102"/>
      <c r="C10" s="102"/>
      <c r="D10" s="102"/>
      <c r="E10" s="102"/>
      <c r="F10" s="102"/>
      <c r="G10" s="102"/>
      <c r="H10" s="102"/>
      <c r="I10" s="102"/>
      <c r="J10" s="102"/>
      <c r="K10" s="102"/>
      <c r="L10" s="102"/>
      <c r="M10" s="102"/>
      <c r="N10" s="102"/>
      <c r="O10" s="102"/>
      <c r="P10" s="102"/>
      <c r="Q10" s="102"/>
      <c r="S10" s="54"/>
      <c r="T10" s="54"/>
      <c r="U10" s="54"/>
      <c r="V10" s="54"/>
      <c r="W10" s="54"/>
      <c r="X10" s="54"/>
      <c r="Y10" s="54"/>
      <c r="Z10" s="53"/>
      <c r="AA10" s="53"/>
      <c r="AB10" s="53"/>
      <c r="AC10" s="53"/>
      <c r="AD10" s="53"/>
      <c r="AE10" s="53"/>
      <c r="AF10" s="53"/>
      <c r="AG10" s="53"/>
    </row>
    <row r="11" spans="2:33" x14ac:dyDescent="0.25">
      <c r="B11" s="102"/>
      <c r="C11" s="102"/>
      <c r="D11" s="102"/>
      <c r="E11" s="102"/>
      <c r="F11" s="102"/>
      <c r="G11" s="102"/>
      <c r="H11" s="102"/>
      <c r="I11" s="102"/>
      <c r="J11" s="102"/>
      <c r="K11" s="102"/>
      <c r="L11" s="102"/>
      <c r="M11" s="102"/>
      <c r="N11" s="102"/>
      <c r="O11" s="102"/>
      <c r="P11" s="102"/>
      <c r="Q11" s="102"/>
      <c r="S11" s="121" t="s">
        <v>34</v>
      </c>
      <c r="T11" s="122"/>
      <c r="U11" s="122"/>
      <c r="V11" s="122"/>
      <c r="W11" s="122"/>
      <c r="X11" s="122"/>
      <c r="Y11" s="123"/>
      <c r="Z11" s="53"/>
      <c r="AA11" s="124" t="s">
        <v>36</v>
      </c>
      <c r="AB11" s="125"/>
      <c r="AC11" s="125"/>
      <c r="AD11" s="125"/>
      <c r="AE11" s="125"/>
      <c r="AF11" s="125"/>
      <c r="AG11" s="126"/>
    </row>
    <row r="12" spans="2:33" x14ac:dyDescent="0.25">
      <c r="B12" s="102"/>
      <c r="C12" s="102"/>
      <c r="D12" s="102"/>
      <c r="E12" s="102"/>
      <c r="F12" s="102"/>
      <c r="G12" s="102"/>
      <c r="H12" s="102"/>
      <c r="I12" s="102"/>
      <c r="J12" s="102"/>
      <c r="K12" s="102"/>
      <c r="L12" s="102"/>
      <c r="M12" s="102"/>
      <c r="N12" s="102"/>
      <c r="O12" s="102"/>
      <c r="P12" s="102"/>
      <c r="Q12" s="102"/>
      <c r="S12" s="56" t="s">
        <v>21</v>
      </c>
      <c r="T12" s="55" t="s">
        <v>6</v>
      </c>
      <c r="U12" s="55" t="s">
        <v>28</v>
      </c>
      <c r="V12" s="55" t="s">
        <v>7</v>
      </c>
      <c r="W12" s="55" t="s">
        <v>29</v>
      </c>
      <c r="X12" s="55" t="s">
        <v>12</v>
      </c>
      <c r="Y12" s="57" t="s">
        <v>30</v>
      </c>
      <c r="Z12" s="53"/>
      <c r="AA12" s="59" t="s">
        <v>21</v>
      </c>
      <c r="AB12" s="58" t="s">
        <v>6</v>
      </c>
      <c r="AC12" s="58" t="s">
        <v>28</v>
      </c>
      <c r="AD12" s="58" t="s">
        <v>7</v>
      </c>
      <c r="AE12" s="58" t="s">
        <v>29</v>
      </c>
      <c r="AF12" s="58" t="s">
        <v>12</v>
      </c>
      <c r="AG12" s="60" t="s">
        <v>30</v>
      </c>
    </row>
    <row r="13" spans="2:33" x14ac:dyDescent="0.25">
      <c r="B13" s="102"/>
      <c r="C13" s="102"/>
      <c r="D13" s="102"/>
      <c r="E13" s="102"/>
      <c r="F13" s="102"/>
      <c r="G13" s="102"/>
      <c r="H13" s="102"/>
      <c r="I13" s="102"/>
      <c r="J13" s="102"/>
      <c r="K13" s="102"/>
      <c r="L13" s="102"/>
      <c r="M13" s="102"/>
      <c r="N13" s="102"/>
      <c r="O13" s="102"/>
      <c r="P13" s="102"/>
      <c r="Q13" s="102"/>
      <c r="S13" s="62" t="s">
        <v>27</v>
      </c>
      <c r="T13" s="74">
        <f>AVERAGE('Question 1'!T38:T42)</f>
        <v>424.26470129536011</v>
      </c>
      <c r="U13" s="80">
        <f>AVERAGE('Question 1'!U38:U42)</f>
        <v>4.0743917382455162E-2</v>
      </c>
      <c r="V13" s="74">
        <f>AVERAGE('Question 1'!V38:V42)</f>
        <v>817.77928997001118</v>
      </c>
      <c r="W13" s="80">
        <f>AVERAGE('Question 1'!W38:W42)</f>
        <v>8.66483478995526E-2</v>
      </c>
      <c r="X13" s="74">
        <f>AVERAGE('Question 1'!X38:X42)</f>
        <v>647.71215280484091</v>
      </c>
      <c r="Y13" s="82">
        <f>AVERAGE('Question 1'!Y38:Y42)</f>
        <v>0.14636997447250841</v>
      </c>
      <c r="Z13" s="53"/>
      <c r="AA13" s="65" t="s">
        <v>27</v>
      </c>
      <c r="AB13" s="74">
        <f>AVERAGE('Question 1'!AB38:AB42)</f>
        <v>279.64209604553497</v>
      </c>
      <c r="AC13" s="80">
        <f>AVERAGE('Question 1'!AC38:AC42)</f>
        <v>7.723425431747627E-2</v>
      </c>
      <c r="AD13" s="74">
        <f>AVERAGE('Question 1'!AD38:AD42)</f>
        <v>375.92381169268339</v>
      </c>
      <c r="AE13" s="80">
        <f>AVERAGE('Question 1'!AE38:AE42)</f>
        <v>5.841264066911489E-2</v>
      </c>
      <c r="AF13" s="74">
        <f>AVERAGE('Question 1'!AF38:AF42)</f>
        <v>352.74357832761353</v>
      </c>
      <c r="AG13" s="82">
        <f>AVERAGE('Question 1'!AG38:AG42)</f>
        <v>5.8312980692433347E-2</v>
      </c>
    </row>
    <row r="14" spans="2:33" x14ac:dyDescent="0.25">
      <c r="B14" s="102"/>
      <c r="C14" s="102"/>
      <c r="D14" s="102"/>
      <c r="E14" s="102"/>
      <c r="F14" s="102"/>
      <c r="G14" s="102"/>
      <c r="H14" s="102"/>
      <c r="I14" s="102"/>
      <c r="J14" s="102"/>
      <c r="K14" s="102"/>
      <c r="L14" s="102"/>
      <c r="M14" s="102"/>
      <c r="N14" s="102"/>
      <c r="O14" s="102"/>
      <c r="P14" s="102"/>
      <c r="Q14" s="102"/>
      <c r="S14" s="63" t="s">
        <v>26</v>
      </c>
      <c r="T14" s="74">
        <f>AVERAGE('Question 1'!T43:T47)</f>
        <v>599.12099792597098</v>
      </c>
      <c r="U14" s="80">
        <f>AVERAGE('Question 1'!U43:U47)</f>
        <v>0.13148684111334979</v>
      </c>
      <c r="V14" s="74">
        <f>AVERAGE('Question 1'!V43:V47)</f>
        <v>1188.206967978213</v>
      </c>
      <c r="W14" s="80">
        <f>AVERAGE('Question 1'!W43:W47)</f>
        <v>0.11910942484663098</v>
      </c>
      <c r="X14" s="74">
        <f>AVERAGE('Question 1'!X43:X47)</f>
        <v>765.80192233779542</v>
      </c>
      <c r="Y14" s="83">
        <f>AVERAGE('Question 1'!Y43:Y47)</f>
        <v>2.7003452690875968E-2</v>
      </c>
      <c r="Z14" s="53"/>
      <c r="AA14" s="66" t="s">
        <v>26</v>
      </c>
      <c r="AB14" s="74">
        <f>AVERAGE('Question 1'!AB43:AB47)</f>
        <v>468.94707919320206</v>
      </c>
      <c r="AC14" s="80">
        <f>AVERAGE('Question 1'!AC43:AC47)</f>
        <v>0.15050606324352436</v>
      </c>
      <c r="AD14" s="74">
        <f>AVERAGE('Question 1'!AD43:AD47)</f>
        <v>632.76671809929098</v>
      </c>
      <c r="AE14" s="80">
        <f>AVERAGE('Question 1'!AE43:AE47)</f>
        <v>0.1193433516793538</v>
      </c>
      <c r="AF14" s="74">
        <f>AVERAGE('Question 1'!AF43:AF47)</f>
        <v>571.92379775525865</v>
      </c>
      <c r="AG14" s="83">
        <f>AVERAGE('Question 1'!AG43:AG47)</f>
        <v>0.10667541147003815</v>
      </c>
    </row>
    <row r="15" spans="2:33" x14ac:dyDescent="0.25">
      <c r="S15" s="63" t="s">
        <v>31</v>
      </c>
      <c r="T15" s="74">
        <f>AVERAGE('Question 1'!T48:T52)</f>
        <v>656.61865559645753</v>
      </c>
      <c r="U15" s="80">
        <f>AVERAGE('Question 1'!U48:U52)</f>
        <v>-1.8290668907226647E-2</v>
      </c>
      <c r="V15" s="74">
        <f>AVERAGE('Question 1'!V48:V52)</f>
        <v>1585.3382357678547</v>
      </c>
      <c r="W15" s="80">
        <f>AVERAGE('Question 1'!W48:W52)</f>
        <v>5.2622018068693731E-2</v>
      </c>
      <c r="X15" s="74">
        <f>AVERAGE('Question 1'!X48:X52)</f>
        <v>724.83326137027984</v>
      </c>
      <c r="Y15" s="83">
        <f>AVERAGE('Question 1'!Y48:Y52)</f>
        <v>-2.0509167073616934E-2</v>
      </c>
      <c r="Z15" s="53"/>
      <c r="AA15" s="66" t="s">
        <v>31</v>
      </c>
      <c r="AB15" s="74">
        <f>AVERAGE('Question 1'!AB48:AB52)</f>
        <v>641.07685160084907</v>
      </c>
      <c r="AC15" s="80">
        <f>AVERAGE('Question 1'!AC48:AC52)</f>
        <v>-2.2940208778879985E-2</v>
      </c>
      <c r="AD15" s="74">
        <f>AVERAGE('Question 1'!AD48:AD52)</f>
        <v>839.03560289796792</v>
      </c>
      <c r="AE15" s="80">
        <f>AVERAGE('Question 1'!AE48:AE52)</f>
        <v>6.5820277054201778E-3</v>
      </c>
      <c r="AF15" s="74">
        <f>AVERAGE('Question 1'!AF48:AF52)</f>
        <v>700.9305333775261</v>
      </c>
      <c r="AG15" s="83">
        <f>AVERAGE('Question 1'!AG48:AG52)</f>
        <v>-8.2941799415398951E-3</v>
      </c>
    </row>
    <row r="16" spans="2:33" x14ac:dyDescent="0.25">
      <c r="S16" s="63" t="s">
        <v>25</v>
      </c>
      <c r="T16" s="74">
        <f>AVERAGE('Question 1'!T53:T57)</f>
        <v>589.91955549720512</v>
      </c>
      <c r="U16" s="80">
        <f>AVERAGE('Question 1'!U53:U57)</f>
        <v>-1.6860574502274524E-2</v>
      </c>
      <c r="V16" s="74">
        <f>AVERAGE('Question 1'!V53:V57)</f>
        <v>1622.3574124456159</v>
      </c>
      <c r="W16" s="80">
        <f>AVERAGE('Question 1'!W53:W57)</f>
        <v>-1.6398682532896593E-2</v>
      </c>
      <c r="X16" s="74">
        <f>AVERAGE('Question 1'!X53:X57)</f>
        <v>635.59754840210553</v>
      </c>
      <c r="Y16" s="83">
        <f>AVERAGE('Question 1'!Y53:Y57)</f>
        <v>-3.5198807023608961E-2</v>
      </c>
      <c r="Z16" s="53"/>
      <c r="AA16" s="66" t="s">
        <v>25</v>
      </c>
      <c r="AB16" s="74">
        <f>AVERAGE('Question 1'!AB53:AB57)</f>
        <v>598.4944121656647</v>
      </c>
      <c r="AC16" s="80">
        <f>AVERAGE('Question 1'!AC53:AC57)</f>
        <v>2.9611374321437029E-2</v>
      </c>
      <c r="AD16" s="74">
        <f>AVERAGE('Question 1'!AD53:AD57)</f>
        <v>771.87411260186286</v>
      </c>
      <c r="AE16" s="80">
        <f>AVERAGE('Question 1'!AE53:AE57)</f>
        <v>1.4888225273281916E-3</v>
      </c>
      <c r="AF16" s="74">
        <f>AVERAGE('Question 1'!AF53:AF57)</f>
        <v>646.85637222744879</v>
      </c>
      <c r="AG16" s="83">
        <f>AVERAGE('Question 1'!AG53:AG57)</f>
        <v>8.2241221601195708E-3</v>
      </c>
    </row>
    <row r="17" spans="19:33" ht="16.5" thickBot="1" x14ac:dyDescent="0.3">
      <c r="S17" s="64" t="s">
        <v>24</v>
      </c>
      <c r="T17" s="75">
        <f>AVERAGE('Question 1'!T58:T62)</f>
        <v>687.4572464184721</v>
      </c>
      <c r="U17" s="81">
        <f>AVERAGE('Question 1'!U58:U62)</f>
        <v>3.8305995482955581E-2</v>
      </c>
      <c r="V17" s="75">
        <f>AVERAGE('Question 1'!V58:V62)</f>
        <v>1981.0048984119355</v>
      </c>
      <c r="W17" s="81">
        <f>AVERAGE('Question 1'!W58:W62)</f>
        <v>8.4284845654805512E-2</v>
      </c>
      <c r="X17" s="75">
        <f>AVERAGE('Question 1'!X58:X62)</f>
        <v>729.77182956408001</v>
      </c>
      <c r="Y17" s="84">
        <f>AVERAGE('Question 1'!Y58:Y62)</f>
        <v>4.1509156682648991E-2</v>
      </c>
      <c r="Z17" s="53"/>
      <c r="AA17" s="67" t="s">
        <v>24</v>
      </c>
      <c r="AB17" s="75">
        <f>AVERAGE('Question 1'!AB58:AB62)</f>
        <v>693.9701110726196</v>
      </c>
      <c r="AC17" s="81">
        <f>AVERAGE('Question 1'!AC58:AC62)</f>
        <v>2.2726765634538536E-2</v>
      </c>
      <c r="AD17" s="75">
        <f>AVERAGE('Question 1'!AD58:AD62)</f>
        <v>995.29457741383737</v>
      </c>
      <c r="AE17" s="81">
        <f>AVERAGE('Question 1'!AE58:AE62)</f>
        <v>6.913780893072792E-2</v>
      </c>
      <c r="AF17" s="75">
        <f>AVERAGE('Question 1'!AF58:AF62)</f>
        <v>732.08526333168368</v>
      </c>
      <c r="AG17" s="84">
        <f>AVERAGE('Question 1'!AG58:AG62)</f>
        <v>2.6714887809370359E-2</v>
      </c>
    </row>
  </sheetData>
  <mergeCells count="5">
    <mergeCell ref="S3:Y3"/>
    <mergeCell ref="AA3:AG3"/>
    <mergeCell ref="S11:Y11"/>
    <mergeCell ref="AA11:AG11"/>
    <mergeCell ref="B3:Q8"/>
  </mergeCells>
  <conditionalFormatting sqref="U5:U9 U13:U17 W13:W17 W5:W9 Y5:Y9 Y13:Y17 AC5:AC9 AC13:AC17 AE5:AE9 AE13:AE17 AG5:AG9 AG13:AG17">
    <cfRule type="dataBar" priority="1">
      <dataBar>
        <cfvo type="min"/>
        <cfvo type="max"/>
        <color rgb="FF63C384"/>
      </dataBar>
      <extLst>
        <ext xmlns:x14="http://schemas.microsoft.com/office/spreadsheetml/2009/9/main" uri="{B025F937-C7B1-47D3-B67F-A62EFF666E3E}">
          <x14:id>{EE23AC4B-2D29-46D5-8757-0187F28E3459}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E23AC4B-2D29-46D5-8757-0187F28E3459}">
            <x14:dataBar minLength="0" maxLength="100" border="1" negativeBarBorderColorSameAsPositive="0">
              <x14:cfvo type="autoMin"/>
              <x14:cfvo type="autoMax"/>
              <x14:borderColor rgb="FF63C384"/>
              <x14:negativeFillColor rgb="FFFF0000"/>
              <x14:negativeBorderColor rgb="FFFF0000"/>
              <x14:axisColor rgb="FF000000"/>
            </x14:dataBar>
          </x14:cfRule>
          <xm:sqref>U5:U9 U13:U17 W13:W17 W5:W9 Y5:Y9 Y13:Y17 AC5:AC9 AC13:AC17 AE5:AE9 AE13:AE17 AG5:AG9 AG13:AG17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D7D4-418D-4B2A-A47A-9C1EF5FA78AA}">
  <dimension ref="B2:Q11"/>
  <sheetViews>
    <sheetView workbookViewId="0">
      <selection activeCell="H20" sqref="H20"/>
    </sheetView>
  </sheetViews>
  <sheetFormatPr defaultRowHeight="15.75" x14ac:dyDescent="0.25"/>
  <cols>
    <col min="1" max="16384" width="9" style="26"/>
  </cols>
  <sheetData>
    <row r="2" spans="2:17" ht="16.5" thickBot="1" x14ac:dyDescent="0.3"/>
    <row r="3" spans="2:17" x14ac:dyDescent="0.25">
      <c r="B3" s="127" t="s">
        <v>48</v>
      </c>
      <c r="C3" s="136"/>
      <c r="D3" s="136"/>
      <c r="E3" s="136"/>
      <c r="F3" s="136"/>
      <c r="G3" s="136"/>
      <c r="H3" s="136"/>
      <c r="I3" s="136"/>
      <c r="J3" s="136"/>
      <c r="K3" s="136"/>
      <c r="L3" s="136"/>
      <c r="M3" s="136"/>
      <c r="N3" s="136"/>
      <c r="O3" s="136"/>
      <c r="P3" s="136"/>
      <c r="Q3" s="137"/>
    </row>
    <row r="4" spans="2:17" x14ac:dyDescent="0.25">
      <c r="B4" s="138"/>
      <c r="C4" s="139"/>
      <c r="D4" s="139"/>
      <c r="E4" s="139"/>
      <c r="F4" s="139"/>
      <c r="G4" s="139"/>
      <c r="H4" s="139"/>
      <c r="I4" s="139"/>
      <c r="J4" s="139"/>
      <c r="K4" s="139"/>
      <c r="L4" s="139"/>
      <c r="M4" s="139"/>
      <c r="N4" s="139"/>
      <c r="O4" s="139"/>
      <c r="P4" s="139"/>
      <c r="Q4" s="140"/>
    </row>
    <row r="5" spans="2:17" x14ac:dyDescent="0.25">
      <c r="B5" s="138"/>
      <c r="C5" s="139"/>
      <c r="D5" s="139"/>
      <c r="E5" s="139"/>
      <c r="F5" s="139"/>
      <c r="G5" s="139"/>
      <c r="H5" s="139"/>
      <c r="I5" s="139"/>
      <c r="J5" s="139"/>
      <c r="K5" s="139"/>
      <c r="L5" s="139"/>
      <c r="M5" s="139"/>
      <c r="N5" s="139"/>
      <c r="O5" s="139"/>
      <c r="P5" s="139"/>
      <c r="Q5" s="140"/>
    </row>
    <row r="6" spans="2:17" x14ac:dyDescent="0.25">
      <c r="B6" s="138"/>
      <c r="C6" s="139"/>
      <c r="D6" s="139"/>
      <c r="E6" s="139"/>
      <c r="F6" s="139"/>
      <c r="G6" s="139"/>
      <c r="H6" s="139"/>
      <c r="I6" s="139"/>
      <c r="J6" s="139"/>
      <c r="K6" s="139"/>
      <c r="L6" s="139"/>
      <c r="M6" s="139"/>
      <c r="N6" s="139"/>
      <c r="O6" s="139"/>
      <c r="P6" s="139"/>
      <c r="Q6" s="140"/>
    </row>
    <row r="7" spans="2:17" x14ac:dyDescent="0.25">
      <c r="B7" s="138"/>
      <c r="C7" s="139"/>
      <c r="D7" s="139"/>
      <c r="E7" s="139"/>
      <c r="F7" s="139"/>
      <c r="G7" s="139"/>
      <c r="H7" s="139"/>
      <c r="I7" s="139"/>
      <c r="J7" s="139"/>
      <c r="K7" s="139"/>
      <c r="L7" s="139"/>
      <c r="M7" s="139"/>
      <c r="N7" s="139"/>
      <c r="O7" s="139"/>
      <c r="P7" s="139"/>
      <c r="Q7" s="140"/>
    </row>
    <row r="8" spans="2:17" x14ac:dyDescent="0.25">
      <c r="B8" s="138"/>
      <c r="C8" s="139"/>
      <c r="D8" s="139"/>
      <c r="E8" s="139"/>
      <c r="F8" s="139"/>
      <c r="G8" s="139"/>
      <c r="H8" s="139"/>
      <c r="I8" s="139"/>
      <c r="J8" s="139"/>
      <c r="K8" s="139"/>
      <c r="L8" s="139"/>
      <c r="M8" s="139"/>
      <c r="N8" s="139"/>
      <c r="O8" s="139"/>
      <c r="P8" s="139"/>
      <c r="Q8" s="140"/>
    </row>
    <row r="9" spans="2:17" x14ac:dyDescent="0.25">
      <c r="B9" s="138"/>
      <c r="C9" s="139"/>
      <c r="D9" s="139"/>
      <c r="E9" s="139"/>
      <c r="F9" s="139"/>
      <c r="G9" s="139"/>
      <c r="H9" s="139"/>
      <c r="I9" s="139"/>
      <c r="J9" s="139"/>
      <c r="K9" s="139"/>
      <c r="L9" s="139"/>
      <c r="M9" s="139"/>
      <c r="N9" s="139"/>
      <c r="O9" s="139"/>
      <c r="P9" s="139"/>
      <c r="Q9" s="140"/>
    </row>
    <row r="10" spans="2:17" x14ac:dyDescent="0.25">
      <c r="B10" s="138"/>
      <c r="C10" s="139"/>
      <c r="D10" s="139"/>
      <c r="E10" s="139"/>
      <c r="F10" s="139"/>
      <c r="G10" s="139"/>
      <c r="H10" s="139"/>
      <c r="I10" s="139"/>
      <c r="J10" s="139"/>
      <c r="K10" s="139"/>
      <c r="L10" s="139"/>
      <c r="M10" s="139"/>
      <c r="N10" s="139"/>
      <c r="O10" s="139"/>
      <c r="P10" s="139"/>
      <c r="Q10" s="140"/>
    </row>
    <row r="11" spans="2:17" ht="16.5" thickBot="1" x14ac:dyDescent="0.3">
      <c r="B11" s="141"/>
      <c r="C11" s="142"/>
      <c r="D11" s="142"/>
      <c r="E11" s="142"/>
      <c r="F11" s="142"/>
      <c r="G11" s="142"/>
      <c r="H11" s="142"/>
      <c r="I11" s="142"/>
      <c r="J11" s="142"/>
      <c r="K11" s="142"/>
      <c r="L11" s="142"/>
      <c r="M11" s="142"/>
      <c r="N11" s="142"/>
      <c r="O11" s="142"/>
      <c r="P11" s="142"/>
      <c r="Q11" s="143"/>
    </row>
  </sheetData>
  <mergeCells count="1">
    <mergeCell ref="B3:Q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287F-CEE5-46CD-8484-BC2A7820AAAE}">
  <dimension ref="B2:X19"/>
  <sheetViews>
    <sheetView topLeftCell="C1" zoomScale="60" zoomScaleNormal="60" workbookViewId="0">
      <selection activeCell="E1" sqref="E1"/>
    </sheetView>
  </sheetViews>
  <sheetFormatPr defaultRowHeight="15.75" x14ac:dyDescent="0.25"/>
  <cols>
    <col min="1" max="18" width="9" style="26"/>
    <col min="19" max="19" width="22.125" style="26" customWidth="1"/>
    <col min="20" max="21" width="30.5" style="26" customWidth="1"/>
    <col min="22" max="22" width="9" style="26"/>
    <col min="23" max="23" width="20.25" style="26" customWidth="1"/>
    <col min="24" max="24" width="54.875" style="26" customWidth="1"/>
    <col min="25" max="16384" width="9" style="26"/>
  </cols>
  <sheetData>
    <row r="2" spans="2:24" ht="16.5" thickBot="1" x14ac:dyDescent="0.3"/>
    <row r="3" spans="2:24" ht="15.75" customHeight="1" x14ac:dyDescent="0.25">
      <c r="B3" s="127" t="s">
        <v>47</v>
      </c>
      <c r="C3" s="128"/>
      <c r="D3" s="128"/>
      <c r="E3" s="128"/>
      <c r="F3" s="128"/>
      <c r="G3" s="128"/>
      <c r="H3" s="128"/>
      <c r="I3" s="128"/>
      <c r="J3" s="128"/>
      <c r="K3" s="128"/>
      <c r="L3" s="128"/>
      <c r="M3" s="128"/>
      <c r="N3" s="128"/>
      <c r="O3" s="128"/>
      <c r="P3" s="128"/>
      <c r="Q3" s="129"/>
      <c r="S3" s="144" t="s">
        <v>16</v>
      </c>
      <c r="T3" s="145"/>
      <c r="U3" s="146"/>
    </row>
    <row r="4" spans="2:24" x14ac:dyDescent="0.25">
      <c r="B4" s="130"/>
      <c r="C4" s="131"/>
      <c r="D4" s="131"/>
      <c r="E4" s="131"/>
      <c r="F4" s="131"/>
      <c r="G4" s="131"/>
      <c r="H4" s="131"/>
      <c r="I4" s="131"/>
      <c r="J4" s="131"/>
      <c r="K4" s="131"/>
      <c r="L4" s="131"/>
      <c r="M4" s="131"/>
      <c r="N4" s="131"/>
      <c r="O4" s="131"/>
      <c r="P4" s="131"/>
      <c r="Q4" s="132"/>
      <c r="S4" s="36" t="s">
        <v>9</v>
      </c>
      <c r="T4" s="38" t="s">
        <v>15</v>
      </c>
      <c r="U4" s="49" t="s">
        <v>8</v>
      </c>
    </row>
    <row r="5" spans="2:24" x14ac:dyDescent="0.25">
      <c r="B5" s="130"/>
      <c r="C5" s="131"/>
      <c r="D5" s="131"/>
      <c r="E5" s="131"/>
      <c r="F5" s="131"/>
      <c r="G5" s="131"/>
      <c r="H5" s="131"/>
      <c r="I5" s="131"/>
      <c r="J5" s="131"/>
      <c r="K5" s="131"/>
      <c r="L5" s="131"/>
      <c r="M5" s="131"/>
      <c r="N5" s="131"/>
      <c r="O5" s="131"/>
      <c r="P5" s="131"/>
      <c r="Q5" s="132"/>
      <c r="S5" s="37">
        <v>2021</v>
      </c>
      <c r="T5" s="21">
        <v>123.7</v>
      </c>
      <c r="U5" s="23">
        <f>T6/T5</f>
        <v>1.0646725949878737</v>
      </c>
    </row>
    <row r="6" spans="2:24" ht="16.5" thickBot="1" x14ac:dyDescent="0.3">
      <c r="B6" s="130"/>
      <c r="C6" s="131"/>
      <c r="D6" s="131"/>
      <c r="E6" s="131"/>
      <c r="F6" s="131"/>
      <c r="G6" s="131"/>
      <c r="H6" s="131"/>
      <c r="I6" s="131"/>
      <c r="J6" s="131"/>
      <c r="K6" s="131"/>
      <c r="L6" s="131"/>
      <c r="M6" s="131"/>
      <c r="N6" s="131"/>
      <c r="O6" s="131"/>
      <c r="P6" s="131"/>
      <c r="Q6" s="132"/>
      <c r="S6" s="92">
        <v>2022</v>
      </c>
      <c r="T6" s="22">
        <v>131.69999999999999</v>
      </c>
      <c r="U6" s="93"/>
    </row>
    <row r="7" spans="2:24" ht="16.5" thickBot="1" x14ac:dyDescent="0.3">
      <c r="B7" s="130"/>
      <c r="C7" s="131"/>
      <c r="D7" s="131"/>
      <c r="E7" s="131"/>
      <c r="F7" s="131"/>
      <c r="G7" s="131"/>
      <c r="H7" s="131"/>
      <c r="I7" s="131"/>
      <c r="J7" s="131"/>
      <c r="K7" s="131"/>
      <c r="L7" s="131"/>
      <c r="M7" s="131"/>
      <c r="N7" s="131"/>
      <c r="O7" s="131"/>
      <c r="P7" s="131"/>
      <c r="Q7" s="132"/>
    </row>
    <row r="8" spans="2:24" x14ac:dyDescent="0.25">
      <c r="B8" s="130"/>
      <c r="C8" s="131"/>
      <c r="D8" s="131"/>
      <c r="E8" s="131"/>
      <c r="F8" s="131"/>
      <c r="G8" s="131"/>
      <c r="H8" s="131"/>
      <c r="I8" s="131"/>
      <c r="J8" s="131"/>
      <c r="K8" s="131"/>
      <c r="L8" s="131"/>
      <c r="M8" s="131"/>
      <c r="N8" s="131"/>
      <c r="O8" s="131"/>
      <c r="P8" s="131"/>
      <c r="Q8" s="132"/>
      <c r="S8" s="147" t="s">
        <v>43</v>
      </c>
      <c r="T8" s="149"/>
      <c r="U8" s="148"/>
      <c r="W8" s="147" t="s">
        <v>44</v>
      </c>
      <c r="X8" s="148"/>
    </row>
    <row r="9" spans="2:24" x14ac:dyDescent="0.25">
      <c r="B9" s="130"/>
      <c r="C9" s="131"/>
      <c r="D9" s="131"/>
      <c r="E9" s="131"/>
      <c r="F9" s="131"/>
      <c r="G9" s="131"/>
      <c r="H9" s="131"/>
      <c r="I9" s="131"/>
      <c r="J9" s="131"/>
      <c r="K9" s="131"/>
      <c r="L9" s="131"/>
      <c r="M9" s="131"/>
      <c r="N9" s="131"/>
      <c r="O9" s="131"/>
      <c r="P9" s="131"/>
      <c r="Q9" s="132"/>
      <c r="S9" s="98" t="s">
        <v>41</v>
      </c>
      <c r="T9" s="97" t="s">
        <v>40</v>
      </c>
      <c r="U9" s="91" t="s">
        <v>37</v>
      </c>
      <c r="W9" s="98" t="s">
        <v>41</v>
      </c>
      <c r="X9" s="99" t="s">
        <v>40</v>
      </c>
    </row>
    <row r="10" spans="2:24" x14ac:dyDescent="0.25">
      <c r="B10" s="130"/>
      <c r="C10" s="131"/>
      <c r="D10" s="131"/>
      <c r="E10" s="131"/>
      <c r="F10" s="131"/>
      <c r="G10" s="131"/>
      <c r="H10" s="131"/>
      <c r="I10" s="131"/>
      <c r="J10" s="131"/>
      <c r="K10" s="131"/>
      <c r="L10" s="131"/>
      <c r="M10" s="131"/>
      <c r="N10" s="131"/>
      <c r="O10" s="131"/>
      <c r="P10" s="131"/>
      <c r="Q10" s="132"/>
      <c r="S10" s="63" t="s">
        <v>22</v>
      </c>
      <c r="T10" s="29">
        <v>650</v>
      </c>
      <c r="U10" s="45">
        <v>1.5625E-2</v>
      </c>
      <c r="W10" s="63" t="s">
        <v>22</v>
      </c>
      <c r="X10" s="100">
        <v>709.82587064676613</v>
      </c>
    </row>
    <row r="11" spans="2:24" x14ac:dyDescent="0.25">
      <c r="B11" s="130"/>
      <c r="C11" s="131"/>
      <c r="D11" s="131"/>
      <c r="E11" s="131"/>
      <c r="F11" s="131"/>
      <c r="G11" s="131"/>
      <c r="H11" s="131"/>
      <c r="I11" s="131"/>
      <c r="J11" s="131"/>
      <c r="K11" s="131"/>
      <c r="L11" s="131"/>
      <c r="M11" s="131"/>
      <c r="N11" s="131"/>
      <c r="O11" s="131"/>
      <c r="P11" s="131"/>
      <c r="Q11" s="132"/>
      <c r="S11" s="63" t="s">
        <v>23</v>
      </c>
      <c r="T11" s="29">
        <v>2153</v>
      </c>
      <c r="U11" s="45">
        <v>7.6499999999999999E-2</v>
      </c>
      <c r="W11" s="63" t="s">
        <v>23</v>
      </c>
      <c r="X11" s="100">
        <v>2351.1616915422883</v>
      </c>
    </row>
    <row r="12" spans="2:24" ht="16.5" thickBot="1" x14ac:dyDescent="0.3">
      <c r="B12" s="130"/>
      <c r="C12" s="131"/>
      <c r="D12" s="131"/>
      <c r="E12" s="131"/>
      <c r="F12" s="131"/>
      <c r="G12" s="131"/>
      <c r="H12" s="131"/>
      <c r="I12" s="131"/>
      <c r="J12" s="131"/>
      <c r="K12" s="131"/>
      <c r="L12" s="131"/>
      <c r="M12" s="131"/>
      <c r="N12" s="131"/>
      <c r="O12" s="131"/>
      <c r="P12" s="131"/>
      <c r="Q12" s="132"/>
      <c r="S12" s="64" t="s">
        <v>38</v>
      </c>
      <c r="T12" s="25">
        <v>685</v>
      </c>
      <c r="U12" s="47">
        <v>-2.1428571428571429E-2</v>
      </c>
      <c r="W12" s="64" t="s">
        <v>38</v>
      </c>
      <c r="X12" s="101">
        <v>748.04726368159197</v>
      </c>
    </row>
    <row r="13" spans="2:24" x14ac:dyDescent="0.25">
      <c r="B13" s="130"/>
      <c r="C13" s="131"/>
      <c r="D13" s="131"/>
      <c r="E13" s="131"/>
      <c r="F13" s="131"/>
      <c r="G13" s="131"/>
      <c r="H13" s="131"/>
      <c r="I13" s="131"/>
      <c r="J13" s="131"/>
      <c r="K13" s="131"/>
      <c r="L13" s="131"/>
      <c r="M13" s="131"/>
      <c r="N13" s="131"/>
      <c r="O13" s="131"/>
      <c r="P13" s="131"/>
      <c r="Q13" s="132"/>
    </row>
    <row r="14" spans="2:24" ht="16.5" thickBot="1" x14ac:dyDescent="0.3">
      <c r="B14" s="133"/>
      <c r="C14" s="134"/>
      <c r="D14" s="134"/>
      <c r="E14" s="134"/>
      <c r="F14" s="134"/>
      <c r="G14" s="134"/>
      <c r="H14" s="134"/>
      <c r="I14" s="134"/>
      <c r="J14" s="134"/>
      <c r="K14" s="134"/>
      <c r="L14" s="134"/>
      <c r="M14" s="134"/>
      <c r="N14" s="134"/>
      <c r="O14" s="134"/>
      <c r="P14" s="134"/>
      <c r="Q14" s="135"/>
    </row>
    <row r="15" spans="2:24" x14ac:dyDescent="0.25">
      <c r="S15" s="147" t="s">
        <v>39</v>
      </c>
      <c r="T15" s="149"/>
      <c r="U15" s="148"/>
      <c r="W15" s="147" t="s">
        <v>42</v>
      </c>
      <c r="X15" s="148"/>
    </row>
    <row r="16" spans="2:24" x14ac:dyDescent="0.25">
      <c r="S16" s="56" t="s">
        <v>41</v>
      </c>
      <c r="T16" s="90" t="s">
        <v>40</v>
      </c>
      <c r="U16" s="91" t="s">
        <v>37</v>
      </c>
      <c r="W16" s="56" t="s">
        <v>41</v>
      </c>
      <c r="X16" s="94" t="s">
        <v>40</v>
      </c>
    </row>
    <row r="17" spans="19:24" x14ac:dyDescent="0.25">
      <c r="S17" s="63" t="s">
        <v>22</v>
      </c>
      <c r="T17" s="88">
        <v>650</v>
      </c>
      <c r="U17" s="86">
        <v>3.1699999999999999E-2</v>
      </c>
      <c r="W17" s="63" t="s">
        <v>22</v>
      </c>
      <c r="X17" s="95">
        <f>T17*$U$5</f>
        <v>692.03718674211791</v>
      </c>
    </row>
    <row r="18" spans="19:24" x14ac:dyDescent="0.25">
      <c r="S18" s="63" t="s">
        <v>23</v>
      </c>
      <c r="T18" s="88">
        <v>2944</v>
      </c>
      <c r="U18" s="86">
        <v>0.30840000000000001</v>
      </c>
      <c r="W18" s="63" t="s">
        <v>23</v>
      </c>
      <c r="X18" s="95">
        <f>T18*$U$5</f>
        <v>3134.3961196443001</v>
      </c>
    </row>
    <row r="19" spans="19:24" ht="16.5" thickBot="1" x14ac:dyDescent="0.3">
      <c r="S19" s="64" t="s">
        <v>38</v>
      </c>
      <c r="T19" s="89">
        <v>680</v>
      </c>
      <c r="U19" s="87">
        <v>3.0300000000000001E-2</v>
      </c>
      <c r="W19" s="64" t="s">
        <v>38</v>
      </c>
      <c r="X19" s="96">
        <f>T19*$U$5</f>
        <v>723.97736459175417</v>
      </c>
    </row>
  </sheetData>
  <mergeCells count="6">
    <mergeCell ref="S3:U3"/>
    <mergeCell ref="W15:X15"/>
    <mergeCell ref="S8:U8"/>
    <mergeCell ref="W8:X8"/>
    <mergeCell ref="B3:Q14"/>
    <mergeCell ref="S15:U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Question 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Gabbie Ignacio</cp:lastModifiedBy>
  <dcterms:created xsi:type="dcterms:W3CDTF">2022-08-10T01:04:51Z</dcterms:created>
  <dcterms:modified xsi:type="dcterms:W3CDTF">2023-08-15T11:58:28Z</dcterms:modified>
</cp:coreProperties>
</file>