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0841a2e24dade8/Profissional/The Coffee/Operação/2.Gestão da Qualidade/Bandejas/Bandejas semanais/"/>
    </mc:Choice>
  </mc:AlternateContent>
  <xr:revisionPtr revIDLastSave="3540" documentId="13_ncr:4000b_{D3240E66-DB17-44F6-81B1-0D6B85E22F9D}" xr6:coauthVersionLast="47" xr6:coauthVersionMax="47" xr10:uidLastSave="{E76A7A94-5D17-4A4E-9C55-AA1B68E8EE35}"/>
  <bookViews>
    <workbookView xWindow="22932" yWindow="-96" windowWidth="23256" windowHeight="12456" activeTab="4" xr2:uid="{00000000-000D-0000-FFFF-FFFF00000000}"/>
  </bookViews>
  <sheets>
    <sheet name="período" sheetId="4" r:id="rId1"/>
    <sheet name="recomendada" sheetId="5" r:id="rId2"/>
    <sheet name="baristas" sheetId="7" r:id="rId3"/>
    <sheet name="pivot" sheetId="8" r:id="rId4"/>
    <sheet name="OP" sheetId="3" r:id="rId5"/>
    <sheet name="Planilha1" sheetId="9" r:id="rId6"/>
  </sheets>
  <calcPr calcId="191029"/>
  <pivotCaches>
    <pivotCache cacheId="8" r:id="rId7"/>
    <pivotCache cacheId="3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8" i="4" l="1"/>
  <c r="S69" i="4"/>
  <c r="S70" i="4"/>
  <c r="S71" i="4"/>
  <c r="S72" i="4"/>
  <c r="J68" i="5" l="1"/>
  <c r="J69" i="5"/>
  <c r="J70" i="5"/>
  <c r="J71" i="5"/>
  <c r="J72" i="5"/>
  <c r="I70" i="5"/>
  <c r="I71" i="5"/>
  <c r="I72" i="5"/>
  <c r="I69" i="5"/>
  <c r="J283" i="7"/>
  <c r="J284" i="7"/>
  <c r="J285" i="7"/>
  <c r="J286" i="7"/>
  <c r="J287" i="7"/>
  <c r="J278" i="7"/>
  <c r="J279" i="7"/>
  <c r="J280" i="7"/>
  <c r="J281" i="7"/>
  <c r="J282" i="7"/>
  <c r="J277" i="7"/>
  <c r="J273" i="7"/>
  <c r="J274" i="7"/>
  <c r="J275" i="7"/>
  <c r="J276" i="7"/>
  <c r="J268" i="7"/>
  <c r="J269" i="7"/>
  <c r="J270" i="7"/>
  <c r="J271" i="7"/>
  <c r="J272" i="7"/>
  <c r="J68" i="4"/>
  <c r="J69" i="4"/>
  <c r="J70" i="4"/>
  <c r="J71" i="4"/>
  <c r="J72" i="4"/>
  <c r="R68" i="4"/>
  <c r="R69" i="4"/>
  <c r="R70" i="4"/>
  <c r="AA70" i="4" s="1"/>
  <c r="R71" i="4"/>
  <c r="R72" i="4"/>
  <c r="AA72" i="4" s="1"/>
  <c r="T68" i="4"/>
  <c r="T69" i="4"/>
  <c r="T70" i="4"/>
  <c r="T71" i="4"/>
  <c r="T72" i="4"/>
  <c r="U68" i="4"/>
  <c r="U69" i="4"/>
  <c r="U70" i="4"/>
  <c r="U71" i="4"/>
  <c r="U72" i="4"/>
  <c r="V68" i="4"/>
  <c r="V69" i="4"/>
  <c r="V70" i="4"/>
  <c r="V71" i="4"/>
  <c r="V72" i="4"/>
  <c r="W68" i="4"/>
  <c r="W69" i="4"/>
  <c r="W70" i="4"/>
  <c r="W71" i="4"/>
  <c r="W72" i="4"/>
  <c r="X68" i="4"/>
  <c r="X69" i="4"/>
  <c r="X70" i="4"/>
  <c r="X71" i="4"/>
  <c r="X72" i="4"/>
  <c r="Y68" i="4"/>
  <c r="Y69" i="4"/>
  <c r="Y70" i="4"/>
  <c r="Y71" i="4"/>
  <c r="Y72" i="4"/>
  <c r="AA68" i="4"/>
  <c r="AA69" i="4"/>
  <c r="AA71" i="4"/>
  <c r="AB68" i="4"/>
  <c r="AB69" i="4"/>
  <c r="AB70" i="4"/>
  <c r="AB71" i="4"/>
  <c r="AB72" i="4"/>
  <c r="AC68" i="4"/>
  <c r="AC69" i="4"/>
  <c r="AC70" i="4"/>
  <c r="AC71" i="4"/>
  <c r="AC72" i="4"/>
  <c r="AD68" i="4"/>
  <c r="AD69" i="4"/>
  <c r="AD70" i="4"/>
  <c r="AD71" i="4"/>
  <c r="AD72" i="4"/>
  <c r="AE68" i="4"/>
  <c r="AE69" i="4"/>
  <c r="AE70" i="4"/>
  <c r="AE71" i="4"/>
  <c r="AE72" i="4"/>
  <c r="AF68" i="4"/>
  <c r="AF69" i="4"/>
  <c r="AF70" i="4"/>
  <c r="AF71" i="4"/>
  <c r="AF72" i="4"/>
  <c r="AG68" i="4"/>
  <c r="AG69" i="4"/>
  <c r="AG70" i="4"/>
  <c r="AG71" i="4"/>
  <c r="AG72" i="4"/>
  <c r="AH68" i="4"/>
  <c r="AH69" i="4"/>
  <c r="AH70" i="4"/>
  <c r="AH71" i="4"/>
  <c r="AH72" i="4"/>
  <c r="J64" i="5"/>
  <c r="J65" i="5"/>
  <c r="J66" i="5"/>
  <c r="J67" i="5"/>
  <c r="J63" i="5"/>
  <c r="J62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AI68" i="4" l="1"/>
  <c r="AI69" i="4"/>
  <c r="AI72" i="4"/>
  <c r="AI71" i="4"/>
  <c r="AI70" i="4"/>
  <c r="S67" i="4"/>
  <c r="S66" i="4"/>
  <c r="S65" i="4"/>
  <c r="S64" i="4"/>
  <c r="S61" i="4"/>
  <c r="S62" i="4"/>
  <c r="S63" i="4"/>
  <c r="I68" i="5"/>
  <c r="J264" i="7"/>
  <c r="J265" i="7"/>
  <c r="J266" i="7"/>
  <c r="J267" i="7"/>
  <c r="J263" i="7"/>
  <c r="J67" i="4"/>
  <c r="R67" i="4"/>
  <c r="AA67" i="4" s="1"/>
  <c r="T67" i="4"/>
  <c r="U67" i="4"/>
  <c r="V67" i="4"/>
  <c r="W67" i="4"/>
  <c r="X67" i="4"/>
  <c r="Y67" i="4"/>
  <c r="AB67" i="4"/>
  <c r="AC67" i="4"/>
  <c r="AD67" i="4"/>
  <c r="AE67" i="4"/>
  <c r="AF67" i="4"/>
  <c r="AG67" i="4"/>
  <c r="AH67" i="4"/>
  <c r="AD61" i="4"/>
  <c r="AD62" i="4"/>
  <c r="AD63" i="4"/>
  <c r="AD64" i="4"/>
  <c r="AI64" i="4" s="1"/>
  <c r="AD65" i="4"/>
  <c r="AD66" i="4"/>
  <c r="AI66" i="4" s="1"/>
  <c r="AC61" i="4"/>
  <c r="AC62" i="4"/>
  <c r="AC63" i="4"/>
  <c r="AC64" i="4"/>
  <c r="AC65" i="4"/>
  <c r="AC66" i="4"/>
  <c r="AB61" i="4"/>
  <c r="AB62" i="4"/>
  <c r="AB63" i="4"/>
  <c r="AB64" i="4"/>
  <c r="AB65" i="4"/>
  <c r="AB66" i="4"/>
  <c r="Z61" i="4"/>
  <c r="Z62" i="4"/>
  <c r="Z63" i="4"/>
  <c r="Z64" i="4"/>
  <c r="Z65" i="4"/>
  <c r="Z66" i="4"/>
  <c r="J66" i="4"/>
  <c r="R66" i="4"/>
  <c r="T66" i="4"/>
  <c r="U66" i="4"/>
  <c r="V66" i="4"/>
  <c r="W66" i="4"/>
  <c r="X66" i="4"/>
  <c r="Y66" i="4"/>
  <c r="AA66" i="4"/>
  <c r="AE66" i="4"/>
  <c r="AF66" i="4"/>
  <c r="AG66" i="4"/>
  <c r="AH66" i="4"/>
  <c r="J65" i="4"/>
  <c r="R65" i="4"/>
  <c r="T65" i="4"/>
  <c r="U65" i="4"/>
  <c r="V65" i="4"/>
  <c r="W65" i="4"/>
  <c r="X65" i="4"/>
  <c r="Y65" i="4"/>
  <c r="AA65" i="4"/>
  <c r="AE65" i="4"/>
  <c r="AF65" i="4"/>
  <c r="AG65" i="4"/>
  <c r="AH65" i="4"/>
  <c r="J64" i="4"/>
  <c r="R64" i="4"/>
  <c r="T64" i="4"/>
  <c r="U64" i="4"/>
  <c r="V64" i="4"/>
  <c r="W64" i="4"/>
  <c r="X64" i="4"/>
  <c r="Y64" i="4"/>
  <c r="AA64" i="4"/>
  <c r="AE64" i="4"/>
  <c r="AF64" i="4"/>
  <c r="AG64" i="4"/>
  <c r="AH64" i="4"/>
  <c r="J63" i="4"/>
  <c r="R63" i="4"/>
  <c r="T63" i="4"/>
  <c r="U63" i="4"/>
  <c r="V63" i="4"/>
  <c r="W63" i="4"/>
  <c r="X63" i="4"/>
  <c r="Y63" i="4"/>
  <c r="AA63" i="4"/>
  <c r="AE63" i="4"/>
  <c r="AF63" i="4"/>
  <c r="AG63" i="4"/>
  <c r="AH63" i="4"/>
  <c r="J62" i="4"/>
  <c r="R62" i="4"/>
  <c r="T62" i="4"/>
  <c r="U62" i="4"/>
  <c r="V62" i="4"/>
  <c r="W62" i="4"/>
  <c r="X62" i="4"/>
  <c r="Y62" i="4"/>
  <c r="AA62" i="4"/>
  <c r="AE62" i="4"/>
  <c r="AF62" i="4"/>
  <c r="AG62" i="4"/>
  <c r="AH62" i="4"/>
  <c r="J61" i="4"/>
  <c r="R61" i="4"/>
  <c r="T61" i="4"/>
  <c r="U61" i="4"/>
  <c r="V61" i="4"/>
  <c r="W61" i="4"/>
  <c r="X61" i="4"/>
  <c r="Y61" i="4"/>
  <c r="AA61" i="4"/>
  <c r="AE61" i="4"/>
  <c r="AF61" i="4"/>
  <c r="AG61" i="4"/>
  <c r="AH61" i="4"/>
  <c r="I62" i="5"/>
  <c r="I63" i="5"/>
  <c r="I64" i="5"/>
  <c r="I65" i="5"/>
  <c r="I66" i="5"/>
  <c r="I67" i="5"/>
  <c r="J259" i="7"/>
  <c r="J260" i="7"/>
  <c r="J261" i="7"/>
  <c r="J262" i="7"/>
  <c r="J258" i="7"/>
  <c r="J253" i="7"/>
  <c r="J254" i="7"/>
  <c r="J255" i="7"/>
  <c r="J256" i="7"/>
  <c r="J257" i="7"/>
  <c r="J248" i="7"/>
  <c r="J249" i="7"/>
  <c r="J250" i="7"/>
  <c r="J251" i="7"/>
  <c r="J252" i="7"/>
  <c r="J243" i="7"/>
  <c r="J244" i="7"/>
  <c r="J245" i="7"/>
  <c r="J246" i="7"/>
  <c r="J247" i="7"/>
  <c r="J238" i="7"/>
  <c r="J239" i="7"/>
  <c r="J240" i="7"/>
  <c r="J241" i="7"/>
  <c r="J242" i="7"/>
  <c r="J233" i="7"/>
  <c r="J234" i="7"/>
  <c r="J235" i="7"/>
  <c r="J236" i="7"/>
  <c r="J237" i="7"/>
  <c r="I57" i="5"/>
  <c r="I58" i="5"/>
  <c r="I59" i="5"/>
  <c r="I60" i="5"/>
  <c r="I56" i="5"/>
  <c r="AI67" i="4" l="1"/>
  <c r="AI62" i="4"/>
  <c r="AI61" i="4"/>
  <c r="AI63" i="4"/>
  <c r="AI65" i="4"/>
  <c r="J229" i="7"/>
  <c r="J230" i="7"/>
  <c r="J231" i="7"/>
  <c r="J232" i="7"/>
  <c r="J228" i="7"/>
  <c r="J224" i="7"/>
  <c r="J225" i="7"/>
  <c r="J226" i="7"/>
  <c r="J227" i="7"/>
  <c r="J223" i="7"/>
  <c r="J218" i="7"/>
  <c r="J219" i="7"/>
  <c r="J220" i="7"/>
  <c r="J221" i="7"/>
  <c r="J222" i="7"/>
  <c r="J214" i="7"/>
  <c r="J215" i="7"/>
  <c r="J216" i="7"/>
  <c r="J217" i="7"/>
  <c r="J213" i="7"/>
  <c r="J209" i="7"/>
  <c r="J210" i="7"/>
  <c r="J211" i="7"/>
  <c r="J212" i="7"/>
  <c r="J208" i="7"/>
  <c r="Z56" i="4"/>
  <c r="Z57" i="4"/>
  <c r="Z58" i="4"/>
  <c r="Z59" i="4"/>
  <c r="Z60" i="4"/>
  <c r="S54" i="4"/>
  <c r="S55" i="4"/>
  <c r="S56" i="4"/>
  <c r="S57" i="4"/>
  <c r="S58" i="4"/>
  <c r="S59" i="4"/>
  <c r="S60" i="4"/>
  <c r="J56" i="4"/>
  <c r="J57" i="4"/>
  <c r="J58" i="4"/>
  <c r="J59" i="4"/>
  <c r="J60" i="4"/>
  <c r="R56" i="4"/>
  <c r="AA56" i="4" s="1"/>
  <c r="R57" i="4"/>
  <c r="AA57" i="4" s="1"/>
  <c r="R58" i="4"/>
  <c r="R59" i="4"/>
  <c r="R60" i="4"/>
  <c r="T56" i="4"/>
  <c r="T57" i="4"/>
  <c r="T58" i="4"/>
  <c r="T59" i="4"/>
  <c r="T60" i="4"/>
  <c r="U56" i="4"/>
  <c r="U57" i="4"/>
  <c r="U58" i="4"/>
  <c r="U59" i="4"/>
  <c r="U60" i="4"/>
  <c r="V56" i="4"/>
  <c r="V57" i="4"/>
  <c r="V58" i="4"/>
  <c r="V59" i="4"/>
  <c r="V60" i="4"/>
  <c r="W56" i="4"/>
  <c r="W57" i="4"/>
  <c r="W58" i="4"/>
  <c r="W59" i="4"/>
  <c r="W60" i="4"/>
  <c r="X56" i="4"/>
  <c r="X57" i="4"/>
  <c r="X58" i="4"/>
  <c r="X59" i="4"/>
  <c r="X60" i="4"/>
  <c r="Y56" i="4"/>
  <c r="Y57" i="4"/>
  <c r="Y58" i="4"/>
  <c r="Y59" i="4"/>
  <c r="Y60" i="4"/>
  <c r="AA58" i="4"/>
  <c r="AA59" i="4"/>
  <c r="AA60" i="4"/>
  <c r="AB56" i="4"/>
  <c r="AB57" i="4"/>
  <c r="AB58" i="4"/>
  <c r="AB59" i="4"/>
  <c r="AB60" i="4"/>
  <c r="AC56" i="4"/>
  <c r="AC57" i="4"/>
  <c r="AC58" i="4"/>
  <c r="AC59" i="4"/>
  <c r="AC60" i="4"/>
  <c r="AD56" i="4"/>
  <c r="AD57" i="4"/>
  <c r="AD58" i="4"/>
  <c r="AD59" i="4"/>
  <c r="AD60" i="4"/>
  <c r="AE56" i="4"/>
  <c r="AI56" i="4" s="1"/>
  <c r="AE57" i="4"/>
  <c r="AE58" i="4"/>
  <c r="AE59" i="4"/>
  <c r="AE60" i="4"/>
  <c r="AF56" i="4"/>
  <c r="AF57" i="4"/>
  <c r="AF58" i="4"/>
  <c r="AF59" i="4"/>
  <c r="AF60" i="4"/>
  <c r="AI60" i="4" s="1"/>
  <c r="AG56" i="4"/>
  <c r="AG57" i="4"/>
  <c r="AG58" i="4"/>
  <c r="AG59" i="4"/>
  <c r="AG60" i="4"/>
  <c r="AH56" i="4"/>
  <c r="AH57" i="4"/>
  <c r="AH58" i="4"/>
  <c r="AH59" i="4"/>
  <c r="AH60" i="4"/>
  <c r="I55" i="5"/>
  <c r="I54" i="5"/>
  <c r="I53" i="5"/>
  <c r="I52" i="5"/>
  <c r="J203" i="7"/>
  <c r="J204" i="7"/>
  <c r="J205" i="7"/>
  <c r="J206" i="7"/>
  <c r="J207" i="7"/>
  <c r="J198" i="7"/>
  <c r="J199" i="7"/>
  <c r="J200" i="7"/>
  <c r="J201" i="7"/>
  <c r="J202" i="7"/>
  <c r="J193" i="7"/>
  <c r="J194" i="7"/>
  <c r="J195" i="7"/>
  <c r="J196" i="7"/>
  <c r="J197" i="7"/>
  <c r="J188" i="7"/>
  <c r="J189" i="7"/>
  <c r="J190" i="7"/>
  <c r="J191" i="7"/>
  <c r="J192" i="7"/>
  <c r="Z52" i="4"/>
  <c r="Z53" i="4"/>
  <c r="Z54" i="4"/>
  <c r="Z55" i="4"/>
  <c r="S52" i="4"/>
  <c r="S53" i="4"/>
  <c r="S49" i="4"/>
  <c r="S50" i="4"/>
  <c r="S51" i="4"/>
  <c r="J55" i="4"/>
  <c r="R55" i="4"/>
  <c r="T55" i="4"/>
  <c r="U55" i="4"/>
  <c r="V55" i="4"/>
  <c r="W55" i="4"/>
  <c r="X55" i="4"/>
  <c r="Y55" i="4"/>
  <c r="AA55" i="4"/>
  <c r="AB55" i="4"/>
  <c r="AC55" i="4"/>
  <c r="AI55" i="4" s="1"/>
  <c r="AD55" i="4"/>
  <c r="AE55" i="4"/>
  <c r="AF55" i="4"/>
  <c r="AG55" i="4"/>
  <c r="AH55" i="4"/>
  <c r="J54" i="4"/>
  <c r="R54" i="4"/>
  <c r="AA54" i="4" s="1"/>
  <c r="T54" i="4"/>
  <c r="U54" i="4"/>
  <c r="V54" i="4"/>
  <c r="W54" i="4"/>
  <c r="X54" i="4"/>
  <c r="Y54" i="4"/>
  <c r="AB54" i="4"/>
  <c r="AC54" i="4"/>
  <c r="AD54" i="4"/>
  <c r="AE54" i="4"/>
  <c r="AF54" i="4"/>
  <c r="AG54" i="4"/>
  <c r="AH54" i="4"/>
  <c r="J53" i="4"/>
  <c r="R53" i="4"/>
  <c r="T53" i="4"/>
  <c r="U53" i="4"/>
  <c r="V53" i="4"/>
  <c r="W53" i="4"/>
  <c r="X53" i="4"/>
  <c r="Y53" i="4"/>
  <c r="AA53" i="4"/>
  <c r="AB53" i="4"/>
  <c r="AC53" i="4"/>
  <c r="AD53" i="4"/>
  <c r="AE53" i="4"/>
  <c r="AF53" i="4"/>
  <c r="AG53" i="4"/>
  <c r="AH53" i="4"/>
  <c r="J52" i="4"/>
  <c r="R52" i="4"/>
  <c r="T52" i="4"/>
  <c r="U52" i="4"/>
  <c r="V52" i="4"/>
  <c r="W52" i="4"/>
  <c r="X52" i="4"/>
  <c r="Y52" i="4"/>
  <c r="AA52" i="4"/>
  <c r="AB52" i="4"/>
  <c r="AC52" i="4"/>
  <c r="AD52" i="4"/>
  <c r="AE52" i="4"/>
  <c r="AF52" i="4"/>
  <c r="AG52" i="4"/>
  <c r="AH52" i="4"/>
  <c r="Z50" i="4"/>
  <c r="Z51" i="4"/>
  <c r="J51" i="4"/>
  <c r="R51" i="4"/>
  <c r="T51" i="4"/>
  <c r="U51" i="4"/>
  <c r="V51" i="4"/>
  <c r="W51" i="4"/>
  <c r="X51" i="4"/>
  <c r="Y51" i="4"/>
  <c r="AA51" i="4"/>
  <c r="AB51" i="4"/>
  <c r="AC51" i="4"/>
  <c r="AD51" i="4"/>
  <c r="AE51" i="4"/>
  <c r="AF51" i="4"/>
  <c r="AG51" i="4"/>
  <c r="AH51" i="4"/>
  <c r="J50" i="4"/>
  <c r="R50" i="4"/>
  <c r="T50" i="4"/>
  <c r="U50" i="4"/>
  <c r="V50" i="4"/>
  <c r="W50" i="4"/>
  <c r="X50" i="4"/>
  <c r="Y50" i="4"/>
  <c r="AA50" i="4"/>
  <c r="AB50" i="4"/>
  <c r="AC50" i="4"/>
  <c r="AD50" i="4"/>
  <c r="AE50" i="4"/>
  <c r="AF50" i="4"/>
  <c r="AG50" i="4"/>
  <c r="AH50" i="4"/>
  <c r="I51" i="5"/>
  <c r="I50" i="5"/>
  <c r="J183" i="7"/>
  <c r="J184" i="7"/>
  <c r="J185" i="7"/>
  <c r="J186" i="7"/>
  <c r="J187" i="7"/>
  <c r="J178" i="7"/>
  <c r="J179" i="7"/>
  <c r="J180" i="7"/>
  <c r="J181" i="7"/>
  <c r="J182" i="7"/>
  <c r="Z49" i="4"/>
  <c r="J49" i="4"/>
  <c r="R49" i="4"/>
  <c r="AA49" i="4" s="1"/>
  <c r="T49" i="4"/>
  <c r="U49" i="4"/>
  <c r="V49" i="4"/>
  <c r="W49" i="4"/>
  <c r="X49" i="4"/>
  <c r="Y49" i="4"/>
  <c r="AB49" i="4"/>
  <c r="AC49" i="4"/>
  <c r="AD49" i="4"/>
  <c r="AE49" i="4"/>
  <c r="AF49" i="4"/>
  <c r="AG49" i="4"/>
  <c r="AH49" i="4"/>
  <c r="I49" i="5"/>
  <c r="J173" i="7"/>
  <c r="J174" i="7"/>
  <c r="J175" i="7"/>
  <c r="J176" i="7"/>
  <c r="J177" i="7"/>
  <c r="I48" i="5"/>
  <c r="J168" i="7"/>
  <c r="J169" i="7"/>
  <c r="J170" i="7"/>
  <c r="J171" i="7"/>
  <c r="J172" i="7"/>
  <c r="Z48" i="4"/>
  <c r="S48" i="4"/>
  <c r="J48" i="4"/>
  <c r="R48" i="4"/>
  <c r="T48" i="4"/>
  <c r="U48" i="4"/>
  <c r="V48" i="4"/>
  <c r="W48" i="4"/>
  <c r="X48" i="4"/>
  <c r="Y48" i="4"/>
  <c r="AA48" i="4"/>
  <c r="AB48" i="4"/>
  <c r="AC48" i="4"/>
  <c r="AD48" i="4"/>
  <c r="AE48" i="4"/>
  <c r="AF48" i="4"/>
  <c r="AG48" i="4"/>
  <c r="AH48" i="4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18" i="5"/>
  <c r="J19" i="5"/>
  <c r="J20" i="5"/>
  <c r="J21" i="5"/>
  <c r="J22" i="5"/>
  <c r="J23" i="5"/>
  <c r="J24" i="5"/>
  <c r="J25" i="5"/>
  <c r="J26" i="5"/>
  <c r="J27" i="5"/>
  <c r="J28" i="5"/>
  <c r="I47" i="5"/>
  <c r="I46" i="5"/>
  <c r="I45" i="5"/>
  <c r="I44" i="5"/>
  <c r="I43" i="5"/>
  <c r="I42" i="5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28" i="4"/>
  <c r="S27" i="4"/>
  <c r="S26" i="4"/>
  <c r="S25" i="4"/>
  <c r="S24" i="4"/>
  <c r="S23" i="4"/>
  <c r="S22" i="4"/>
  <c r="S21" i="4"/>
  <c r="S20" i="4"/>
  <c r="S19" i="4"/>
  <c r="S18" i="4"/>
  <c r="S16" i="4"/>
  <c r="S15" i="4"/>
  <c r="S14" i="4"/>
  <c r="S13" i="4"/>
  <c r="S12" i="4"/>
  <c r="S11" i="4"/>
  <c r="S10" i="4"/>
  <c r="S9" i="4"/>
  <c r="S8" i="4"/>
  <c r="S7" i="4"/>
  <c r="J163" i="7"/>
  <c r="J164" i="7"/>
  <c r="J165" i="7"/>
  <c r="J166" i="7"/>
  <c r="J167" i="7"/>
  <c r="J158" i="7"/>
  <c r="J159" i="7"/>
  <c r="J160" i="7"/>
  <c r="J161" i="7"/>
  <c r="J162" i="7"/>
  <c r="J153" i="7"/>
  <c r="J154" i="7"/>
  <c r="J155" i="7"/>
  <c r="J156" i="7"/>
  <c r="J157" i="7"/>
  <c r="J148" i="7"/>
  <c r="J149" i="7"/>
  <c r="J150" i="7"/>
  <c r="J151" i="7"/>
  <c r="J152" i="7"/>
  <c r="J143" i="7"/>
  <c r="J144" i="7"/>
  <c r="J145" i="7"/>
  <c r="J146" i="7"/>
  <c r="J147" i="7"/>
  <c r="J138" i="7"/>
  <c r="J139" i="7"/>
  <c r="J140" i="7"/>
  <c r="J141" i="7"/>
  <c r="J142" i="7"/>
  <c r="Z42" i="4"/>
  <c r="Z43" i="4"/>
  <c r="Z44" i="4"/>
  <c r="Z45" i="4"/>
  <c r="Z46" i="4"/>
  <c r="Z47" i="4"/>
  <c r="J47" i="4"/>
  <c r="R47" i="4"/>
  <c r="AA47" i="4" s="1"/>
  <c r="T47" i="4"/>
  <c r="U47" i="4"/>
  <c r="V47" i="4"/>
  <c r="W47" i="4"/>
  <c r="X47" i="4"/>
  <c r="Y47" i="4"/>
  <c r="AB47" i="4"/>
  <c r="AC47" i="4"/>
  <c r="AD47" i="4"/>
  <c r="AE47" i="4"/>
  <c r="AF47" i="4"/>
  <c r="AG47" i="4"/>
  <c r="AH47" i="4"/>
  <c r="J46" i="4"/>
  <c r="R46" i="4"/>
  <c r="T46" i="4"/>
  <c r="U46" i="4"/>
  <c r="V46" i="4"/>
  <c r="W46" i="4"/>
  <c r="X46" i="4"/>
  <c r="Y46" i="4"/>
  <c r="AA46" i="4"/>
  <c r="AB46" i="4"/>
  <c r="AC46" i="4"/>
  <c r="AD46" i="4"/>
  <c r="AE46" i="4"/>
  <c r="AF46" i="4"/>
  <c r="AG46" i="4"/>
  <c r="AH46" i="4"/>
  <c r="J45" i="4"/>
  <c r="R45" i="4"/>
  <c r="T45" i="4"/>
  <c r="U45" i="4"/>
  <c r="V45" i="4"/>
  <c r="W45" i="4"/>
  <c r="X45" i="4"/>
  <c r="Y45" i="4"/>
  <c r="AA45" i="4"/>
  <c r="AB45" i="4"/>
  <c r="AC45" i="4"/>
  <c r="AD45" i="4"/>
  <c r="AE45" i="4"/>
  <c r="AF45" i="4"/>
  <c r="AG45" i="4"/>
  <c r="AH45" i="4"/>
  <c r="J44" i="4"/>
  <c r="R44" i="4"/>
  <c r="AA44" i="4" s="1"/>
  <c r="T44" i="4"/>
  <c r="U44" i="4"/>
  <c r="V44" i="4"/>
  <c r="W44" i="4"/>
  <c r="X44" i="4"/>
  <c r="Y44" i="4"/>
  <c r="AB44" i="4"/>
  <c r="AC44" i="4"/>
  <c r="AD44" i="4"/>
  <c r="AE44" i="4"/>
  <c r="AF44" i="4"/>
  <c r="AG44" i="4"/>
  <c r="AH44" i="4"/>
  <c r="J43" i="4"/>
  <c r="R43" i="4"/>
  <c r="T43" i="4"/>
  <c r="U43" i="4"/>
  <c r="V43" i="4"/>
  <c r="W43" i="4"/>
  <c r="X43" i="4"/>
  <c r="Y43" i="4"/>
  <c r="AA43" i="4"/>
  <c r="AB43" i="4"/>
  <c r="AC43" i="4"/>
  <c r="AD43" i="4"/>
  <c r="AE43" i="4"/>
  <c r="AF43" i="4"/>
  <c r="AG43" i="4"/>
  <c r="AH43" i="4"/>
  <c r="J42" i="4"/>
  <c r="R42" i="4"/>
  <c r="AA42" i="4" s="1"/>
  <c r="T42" i="4"/>
  <c r="U42" i="4"/>
  <c r="V42" i="4"/>
  <c r="W42" i="4"/>
  <c r="X42" i="4"/>
  <c r="Y42" i="4"/>
  <c r="AB42" i="4"/>
  <c r="AC42" i="4"/>
  <c r="AD42" i="4"/>
  <c r="AE42" i="4"/>
  <c r="AF42" i="4"/>
  <c r="AG42" i="4"/>
  <c r="AH42" i="4"/>
  <c r="Z37" i="4"/>
  <c r="Z38" i="4"/>
  <c r="Z39" i="4"/>
  <c r="Z40" i="4"/>
  <c r="Z41" i="4"/>
  <c r="I37" i="5"/>
  <c r="I38" i="5"/>
  <c r="I39" i="5"/>
  <c r="I40" i="5"/>
  <c r="I41" i="5"/>
  <c r="J133" i="7"/>
  <c r="J134" i="7"/>
  <c r="J135" i="7"/>
  <c r="J136" i="7"/>
  <c r="J137" i="7"/>
  <c r="J128" i="7"/>
  <c r="J129" i="7"/>
  <c r="J130" i="7"/>
  <c r="J131" i="7"/>
  <c r="J132" i="7"/>
  <c r="J123" i="7"/>
  <c r="J124" i="7"/>
  <c r="J125" i="7"/>
  <c r="J126" i="7"/>
  <c r="J127" i="7"/>
  <c r="J118" i="7"/>
  <c r="J119" i="7"/>
  <c r="J120" i="7"/>
  <c r="J121" i="7"/>
  <c r="J122" i="7"/>
  <c r="J114" i="7"/>
  <c r="J115" i="7"/>
  <c r="J116" i="7"/>
  <c r="J117" i="7"/>
  <c r="J113" i="7"/>
  <c r="J41" i="4"/>
  <c r="R41" i="4"/>
  <c r="AA41" i="4" s="1"/>
  <c r="T41" i="4"/>
  <c r="U41" i="4"/>
  <c r="V41" i="4"/>
  <c r="W41" i="4"/>
  <c r="X41" i="4"/>
  <c r="Y41" i="4"/>
  <c r="AB41" i="4"/>
  <c r="AC41" i="4"/>
  <c r="AD41" i="4"/>
  <c r="AE41" i="4"/>
  <c r="AF41" i="4"/>
  <c r="AG41" i="4"/>
  <c r="AH41" i="4"/>
  <c r="J40" i="4"/>
  <c r="R40" i="4"/>
  <c r="AA40" i="4" s="1"/>
  <c r="T40" i="4"/>
  <c r="U40" i="4"/>
  <c r="V40" i="4"/>
  <c r="W40" i="4"/>
  <c r="X40" i="4"/>
  <c r="Y40" i="4"/>
  <c r="AB40" i="4"/>
  <c r="AC40" i="4"/>
  <c r="AD40" i="4"/>
  <c r="AE40" i="4"/>
  <c r="AF40" i="4"/>
  <c r="AG40" i="4"/>
  <c r="AH40" i="4"/>
  <c r="J39" i="4"/>
  <c r="R39" i="4"/>
  <c r="AA39" i="4" s="1"/>
  <c r="T39" i="4"/>
  <c r="U39" i="4"/>
  <c r="V39" i="4"/>
  <c r="W39" i="4"/>
  <c r="X39" i="4"/>
  <c r="Y39" i="4"/>
  <c r="AB39" i="4"/>
  <c r="AC39" i="4"/>
  <c r="AD39" i="4"/>
  <c r="AE39" i="4"/>
  <c r="AF39" i="4"/>
  <c r="AG39" i="4"/>
  <c r="AH39" i="4"/>
  <c r="J38" i="4"/>
  <c r="R38" i="4"/>
  <c r="T38" i="4"/>
  <c r="U38" i="4"/>
  <c r="V38" i="4"/>
  <c r="W38" i="4"/>
  <c r="X38" i="4"/>
  <c r="Y38" i="4"/>
  <c r="AA38" i="4"/>
  <c r="AB38" i="4"/>
  <c r="AC38" i="4"/>
  <c r="AD38" i="4"/>
  <c r="AE38" i="4"/>
  <c r="AF38" i="4"/>
  <c r="AG38" i="4"/>
  <c r="AH38" i="4"/>
  <c r="J37" i="4"/>
  <c r="R37" i="4"/>
  <c r="AA37" i="4" s="1"/>
  <c r="T37" i="4"/>
  <c r="U37" i="4"/>
  <c r="V37" i="4"/>
  <c r="W37" i="4"/>
  <c r="X37" i="4"/>
  <c r="Y37" i="4"/>
  <c r="AB37" i="4"/>
  <c r="AC37" i="4"/>
  <c r="AD37" i="4"/>
  <c r="AE37" i="4"/>
  <c r="AF37" i="4"/>
  <c r="AG37" i="4"/>
  <c r="AH37" i="4"/>
  <c r="AI43" i="4" l="1"/>
  <c r="AI45" i="4"/>
  <c r="AI46" i="4"/>
  <c r="AI50" i="4"/>
  <c r="AI51" i="4"/>
  <c r="AI52" i="4"/>
  <c r="AI57" i="4"/>
  <c r="AI58" i="4"/>
  <c r="AI59" i="4"/>
  <c r="AI54" i="4"/>
  <c r="AI53" i="4"/>
  <c r="AI49" i="4"/>
  <c r="AI48" i="4"/>
  <c r="AI47" i="4"/>
  <c r="AI44" i="4"/>
  <c r="AI42" i="4"/>
  <c r="AI39" i="4"/>
  <c r="AI37" i="4"/>
  <c r="AI38" i="4"/>
  <c r="AI40" i="4"/>
  <c r="AI41" i="4"/>
  <c r="Z35" i="4"/>
  <c r="Z36" i="4"/>
  <c r="J36" i="4"/>
  <c r="R36" i="4"/>
  <c r="AA36" i="4" s="1"/>
  <c r="T36" i="4"/>
  <c r="U36" i="4"/>
  <c r="V36" i="4"/>
  <c r="W36" i="4"/>
  <c r="X36" i="4"/>
  <c r="Y36" i="4"/>
  <c r="AB36" i="4"/>
  <c r="AC36" i="4"/>
  <c r="AD36" i="4"/>
  <c r="AE36" i="4"/>
  <c r="AF36" i="4"/>
  <c r="AG36" i="4"/>
  <c r="AH36" i="4"/>
  <c r="J35" i="4"/>
  <c r="R35" i="4"/>
  <c r="AA35" i="4" s="1"/>
  <c r="T35" i="4"/>
  <c r="U35" i="4"/>
  <c r="V35" i="4"/>
  <c r="W35" i="4"/>
  <c r="X35" i="4"/>
  <c r="Y35" i="4"/>
  <c r="AB35" i="4"/>
  <c r="AC35" i="4"/>
  <c r="AD35" i="4"/>
  <c r="AE35" i="4"/>
  <c r="AF35" i="4"/>
  <c r="AG35" i="4"/>
  <c r="AH35" i="4"/>
  <c r="J109" i="7"/>
  <c r="J110" i="7"/>
  <c r="J111" i="7"/>
  <c r="J112" i="7"/>
  <c r="I36" i="5"/>
  <c r="I35" i="5"/>
  <c r="I34" i="5"/>
  <c r="J104" i="7"/>
  <c r="J105" i="7"/>
  <c r="J106" i="7"/>
  <c r="J107" i="7"/>
  <c r="J103" i="7"/>
  <c r="Z34" i="4"/>
  <c r="J34" i="4"/>
  <c r="R34" i="4"/>
  <c r="AA34" i="4" s="1"/>
  <c r="T34" i="4"/>
  <c r="U34" i="4"/>
  <c r="V34" i="4"/>
  <c r="W34" i="4"/>
  <c r="X34" i="4"/>
  <c r="Y34" i="4"/>
  <c r="AB34" i="4"/>
  <c r="AC34" i="4"/>
  <c r="AD34" i="4"/>
  <c r="AE34" i="4"/>
  <c r="AF34" i="4"/>
  <c r="AG34" i="4"/>
  <c r="AH34" i="4"/>
  <c r="AB33" i="4"/>
  <c r="Z29" i="4"/>
  <c r="Z30" i="4"/>
  <c r="Z31" i="4"/>
  <c r="Z32" i="4"/>
  <c r="Z33" i="4"/>
  <c r="J33" i="4"/>
  <c r="R33" i="4"/>
  <c r="AA33" i="4" s="1"/>
  <c r="T33" i="4"/>
  <c r="U33" i="4"/>
  <c r="V33" i="4"/>
  <c r="W33" i="4"/>
  <c r="X33" i="4"/>
  <c r="Y33" i="4"/>
  <c r="AC33" i="4"/>
  <c r="AD33" i="4"/>
  <c r="AE33" i="4"/>
  <c r="AF33" i="4"/>
  <c r="AG33" i="4"/>
  <c r="AH33" i="4"/>
  <c r="I33" i="5"/>
  <c r="J98" i="7"/>
  <c r="J99" i="7"/>
  <c r="J100" i="7"/>
  <c r="J101" i="7"/>
  <c r="J102" i="7"/>
  <c r="I32" i="5"/>
  <c r="I31" i="5"/>
  <c r="J94" i="7"/>
  <c r="J95" i="7"/>
  <c r="J96" i="7"/>
  <c r="J97" i="7"/>
  <c r="J93" i="7"/>
  <c r="J89" i="7"/>
  <c r="J90" i="7"/>
  <c r="J91" i="7"/>
  <c r="J92" i="7"/>
  <c r="J88" i="7"/>
  <c r="J32" i="4"/>
  <c r="R32" i="4"/>
  <c r="AA32" i="4" s="1"/>
  <c r="T32" i="4"/>
  <c r="U32" i="4"/>
  <c r="V32" i="4"/>
  <c r="W32" i="4"/>
  <c r="X32" i="4"/>
  <c r="Y32" i="4"/>
  <c r="AB32" i="4"/>
  <c r="AC32" i="4"/>
  <c r="AD32" i="4"/>
  <c r="AE32" i="4"/>
  <c r="AF32" i="4"/>
  <c r="AG32" i="4"/>
  <c r="AH32" i="4"/>
  <c r="J31" i="4"/>
  <c r="R31" i="4"/>
  <c r="T31" i="4"/>
  <c r="U31" i="4"/>
  <c r="V31" i="4"/>
  <c r="W31" i="4"/>
  <c r="X31" i="4"/>
  <c r="Y31" i="4"/>
  <c r="AA31" i="4"/>
  <c r="AB31" i="4"/>
  <c r="AC31" i="4"/>
  <c r="AD31" i="4"/>
  <c r="AE31" i="4"/>
  <c r="AF31" i="4"/>
  <c r="AG31" i="4"/>
  <c r="AH31" i="4"/>
  <c r="J29" i="5"/>
  <c r="J84" i="7"/>
  <c r="J85" i="7"/>
  <c r="J86" i="7"/>
  <c r="J87" i="7"/>
  <c r="J83" i="7"/>
  <c r="J79" i="7"/>
  <c r="J80" i="7"/>
  <c r="J81" i="7"/>
  <c r="J82" i="7"/>
  <c r="J78" i="7"/>
  <c r="I30" i="5"/>
  <c r="I29" i="5"/>
  <c r="S30" i="4"/>
  <c r="S29" i="4"/>
  <c r="J30" i="4"/>
  <c r="R30" i="4"/>
  <c r="AA30" i="4" s="1"/>
  <c r="T30" i="4"/>
  <c r="U30" i="4"/>
  <c r="V30" i="4"/>
  <c r="W30" i="4"/>
  <c r="X30" i="4"/>
  <c r="Y30" i="4"/>
  <c r="AB30" i="4"/>
  <c r="AC30" i="4"/>
  <c r="AD30" i="4"/>
  <c r="AE30" i="4"/>
  <c r="AF30" i="4"/>
  <c r="AG30" i="4"/>
  <c r="AH30" i="4"/>
  <c r="J29" i="4"/>
  <c r="R29" i="4"/>
  <c r="T29" i="4"/>
  <c r="U29" i="4"/>
  <c r="V29" i="4"/>
  <c r="W29" i="4"/>
  <c r="X29" i="4"/>
  <c r="Y29" i="4"/>
  <c r="AA29" i="4"/>
  <c r="AB29" i="4"/>
  <c r="AC29" i="4"/>
  <c r="AD29" i="4"/>
  <c r="AE29" i="4"/>
  <c r="AF29" i="4"/>
  <c r="AG29" i="4"/>
  <c r="AH29" i="4"/>
  <c r="I28" i="5"/>
  <c r="J74" i="7"/>
  <c r="J75" i="7"/>
  <c r="J76" i="7"/>
  <c r="J77" i="7"/>
  <c r="J73" i="7"/>
  <c r="Z28" i="4"/>
  <c r="J28" i="4"/>
  <c r="R28" i="4"/>
  <c r="AA28" i="4" s="1"/>
  <c r="T28" i="4"/>
  <c r="U28" i="4"/>
  <c r="V28" i="4"/>
  <c r="W28" i="4"/>
  <c r="X28" i="4"/>
  <c r="Y28" i="4"/>
  <c r="AB28" i="4"/>
  <c r="AC28" i="4"/>
  <c r="AD28" i="4"/>
  <c r="AE28" i="4"/>
  <c r="AF28" i="4"/>
  <c r="AG28" i="4"/>
  <c r="AH28" i="4"/>
  <c r="Z20" i="4"/>
  <c r="Z21" i="4"/>
  <c r="Z22" i="4"/>
  <c r="Z23" i="4"/>
  <c r="Z24" i="4"/>
  <c r="Z25" i="4"/>
  <c r="Z26" i="4"/>
  <c r="Z27" i="4"/>
  <c r="J68" i="7"/>
  <c r="J69" i="7"/>
  <c r="J70" i="7"/>
  <c r="J71" i="7"/>
  <c r="J72" i="7"/>
  <c r="J67" i="7"/>
  <c r="I27" i="5"/>
  <c r="J27" i="4"/>
  <c r="R27" i="4"/>
  <c r="T27" i="4"/>
  <c r="U27" i="4"/>
  <c r="V27" i="4"/>
  <c r="W27" i="4"/>
  <c r="X27" i="4"/>
  <c r="Y27" i="4"/>
  <c r="AA27" i="4"/>
  <c r="AB27" i="4"/>
  <c r="AC27" i="4"/>
  <c r="AD27" i="4"/>
  <c r="AE27" i="4"/>
  <c r="AF27" i="4"/>
  <c r="AG27" i="4"/>
  <c r="AH27" i="4"/>
  <c r="I26" i="5"/>
  <c r="J62" i="7"/>
  <c r="J63" i="7"/>
  <c r="J64" i="7"/>
  <c r="J65" i="7"/>
  <c r="J66" i="7"/>
  <c r="J61" i="7"/>
  <c r="J26" i="4"/>
  <c r="R26" i="4"/>
  <c r="AA26" i="4" s="1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4" i="9"/>
  <c r="J25" i="4"/>
  <c r="R25" i="4"/>
  <c r="T25" i="4"/>
  <c r="U25" i="4"/>
  <c r="V25" i="4"/>
  <c r="W25" i="4"/>
  <c r="X25" i="4"/>
  <c r="Y25" i="4"/>
  <c r="AA25" i="4"/>
  <c r="AB25" i="4"/>
  <c r="AC25" i="4"/>
  <c r="AD25" i="4"/>
  <c r="AE25" i="4"/>
  <c r="AF25" i="4"/>
  <c r="AG25" i="4"/>
  <c r="AH25" i="4"/>
  <c r="I25" i="5"/>
  <c r="J56" i="7"/>
  <c r="J57" i="7"/>
  <c r="J58" i="7"/>
  <c r="J59" i="7"/>
  <c r="J60" i="7"/>
  <c r="J55" i="7"/>
  <c r="I24" i="5"/>
  <c r="J50" i="7"/>
  <c r="J51" i="7"/>
  <c r="J52" i="7"/>
  <c r="J53" i="7"/>
  <c r="J54" i="7"/>
  <c r="J49" i="7"/>
  <c r="J24" i="4"/>
  <c r="R24" i="4"/>
  <c r="AA24" i="4" s="1"/>
  <c r="T24" i="4"/>
  <c r="U24" i="4"/>
  <c r="V24" i="4"/>
  <c r="W24" i="4"/>
  <c r="X24" i="4"/>
  <c r="Y24" i="4"/>
  <c r="AB24" i="4"/>
  <c r="AC24" i="4"/>
  <c r="AD24" i="4"/>
  <c r="AE24" i="4"/>
  <c r="AF24" i="4"/>
  <c r="AG24" i="4"/>
  <c r="AH24" i="4"/>
  <c r="I23" i="5"/>
  <c r="J44" i="7"/>
  <c r="J45" i="7"/>
  <c r="J46" i="7"/>
  <c r="J47" i="7"/>
  <c r="J48" i="7"/>
  <c r="J43" i="7"/>
  <c r="J23" i="4"/>
  <c r="R23" i="4"/>
  <c r="AA23" i="4" s="1"/>
  <c r="T23" i="4"/>
  <c r="U23" i="4"/>
  <c r="V23" i="4"/>
  <c r="W23" i="4"/>
  <c r="X23" i="4"/>
  <c r="Y23" i="4"/>
  <c r="AB23" i="4"/>
  <c r="AC23" i="4"/>
  <c r="AD23" i="4"/>
  <c r="AE23" i="4"/>
  <c r="AF23" i="4"/>
  <c r="AG23" i="4"/>
  <c r="AH23" i="4"/>
  <c r="I22" i="5"/>
  <c r="J38" i="7"/>
  <c r="J39" i="7"/>
  <c r="J40" i="7"/>
  <c r="J41" i="7"/>
  <c r="J42" i="7"/>
  <c r="J37" i="7"/>
  <c r="J22" i="4"/>
  <c r="R22" i="4"/>
  <c r="AA22" i="4" s="1"/>
  <c r="T22" i="4"/>
  <c r="U22" i="4"/>
  <c r="V22" i="4"/>
  <c r="W22" i="4"/>
  <c r="X22" i="4"/>
  <c r="Y22" i="4"/>
  <c r="AB22" i="4"/>
  <c r="AC22" i="4"/>
  <c r="AD22" i="4"/>
  <c r="AE22" i="4"/>
  <c r="AF22" i="4"/>
  <c r="AG22" i="4"/>
  <c r="AH22" i="4"/>
  <c r="J32" i="7"/>
  <c r="J33" i="7"/>
  <c r="J34" i="7"/>
  <c r="J35" i="7"/>
  <c r="J36" i="7"/>
  <c r="J31" i="7"/>
  <c r="I21" i="5"/>
  <c r="AI36" i="4" l="1"/>
  <c r="AI35" i="4"/>
  <c r="AI34" i="4"/>
  <c r="AI33" i="4"/>
  <c r="AI32" i="4"/>
  <c r="AI31" i="4"/>
  <c r="AI30" i="4"/>
  <c r="AI29" i="4"/>
  <c r="AI28" i="4"/>
  <c r="AI22" i="4"/>
  <c r="AI27" i="4"/>
  <c r="AI26" i="4"/>
  <c r="AI25" i="4"/>
  <c r="AI24" i="4"/>
  <c r="AI23" i="4"/>
  <c r="J21" i="4"/>
  <c r="R21" i="4"/>
  <c r="AA21" i="4" s="1"/>
  <c r="T21" i="4"/>
  <c r="U21" i="4"/>
  <c r="V21" i="4"/>
  <c r="W21" i="4"/>
  <c r="X21" i="4"/>
  <c r="Y21" i="4"/>
  <c r="AB21" i="4"/>
  <c r="AC21" i="4"/>
  <c r="AD21" i="4"/>
  <c r="AE21" i="4"/>
  <c r="AF21" i="4"/>
  <c r="AG21" i="4"/>
  <c r="AH21" i="4"/>
  <c r="I20" i="5"/>
  <c r="J26" i="7"/>
  <c r="J27" i="7"/>
  <c r="J28" i="7"/>
  <c r="J29" i="7"/>
  <c r="J30" i="7"/>
  <c r="J25" i="7"/>
  <c r="J20" i="4"/>
  <c r="R20" i="4"/>
  <c r="AA20" i="4" s="1"/>
  <c r="T20" i="4"/>
  <c r="U20" i="4"/>
  <c r="V20" i="4"/>
  <c r="W20" i="4"/>
  <c r="X20" i="4"/>
  <c r="Y20" i="4"/>
  <c r="AB20" i="4"/>
  <c r="AC20" i="4"/>
  <c r="AD20" i="4"/>
  <c r="AE20" i="4"/>
  <c r="AF20" i="4"/>
  <c r="AG20" i="4"/>
  <c r="AH20" i="4"/>
  <c r="I19" i="5"/>
  <c r="J20" i="7"/>
  <c r="J21" i="7"/>
  <c r="J22" i="7"/>
  <c r="J23" i="7"/>
  <c r="J24" i="7"/>
  <c r="J19" i="7"/>
  <c r="Z19" i="4"/>
  <c r="J19" i="4"/>
  <c r="R19" i="4"/>
  <c r="AA19" i="4" s="1"/>
  <c r="T19" i="4"/>
  <c r="U19" i="4"/>
  <c r="V19" i="4"/>
  <c r="W19" i="4"/>
  <c r="X19" i="4"/>
  <c r="Y19" i="4"/>
  <c r="AB19" i="4"/>
  <c r="AC19" i="4"/>
  <c r="AD19" i="4"/>
  <c r="AE19" i="4"/>
  <c r="AF19" i="4"/>
  <c r="AG19" i="4"/>
  <c r="AH19" i="4"/>
  <c r="I18" i="5"/>
  <c r="J13" i="7"/>
  <c r="J14" i="7"/>
  <c r="J15" i="7"/>
  <c r="J16" i="7"/>
  <c r="J17" i="7"/>
  <c r="J18" i="7"/>
  <c r="AI21" i="4" l="1"/>
  <c r="AI20" i="4"/>
  <c r="AI19" i="4"/>
  <c r="Z18" i="4"/>
  <c r="J18" i="4"/>
  <c r="R18" i="4"/>
  <c r="AA18" i="4" s="1"/>
  <c r="T18" i="4"/>
  <c r="U18" i="4"/>
  <c r="V18" i="4"/>
  <c r="W18" i="4"/>
  <c r="X18" i="4"/>
  <c r="Y18" i="4"/>
  <c r="AB18" i="4"/>
  <c r="AC18" i="4"/>
  <c r="AD18" i="4"/>
  <c r="AE18" i="4"/>
  <c r="AF18" i="4"/>
  <c r="AG18" i="4"/>
  <c r="AH18" i="4"/>
  <c r="J5" i="5"/>
  <c r="J4" i="5"/>
  <c r="J3" i="5"/>
  <c r="J2" i="5"/>
  <c r="J6" i="5"/>
  <c r="S17" i="4"/>
  <c r="Z17" i="4"/>
  <c r="AI18" i="4" l="1"/>
  <c r="J17" i="5"/>
  <c r="J16" i="5"/>
  <c r="J15" i="5"/>
  <c r="J14" i="5"/>
  <c r="J13" i="5"/>
  <c r="J12" i="5"/>
  <c r="J11" i="5"/>
  <c r="J10" i="5"/>
  <c r="J9" i="5"/>
  <c r="J8" i="5"/>
  <c r="J7" i="5"/>
  <c r="J17" i="4"/>
  <c r="R17" i="4"/>
  <c r="AA17" i="4" s="1"/>
  <c r="T17" i="4"/>
  <c r="U17" i="4"/>
  <c r="V17" i="4"/>
  <c r="W17" i="4"/>
  <c r="X17" i="4"/>
  <c r="Y17" i="4"/>
  <c r="AB17" i="4"/>
  <c r="AC17" i="4"/>
  <c r="AD17" i="4"/>
  <c r="AE17" i="4"/>
  <c r="AF17" i="4"/>
  <c r="AG17" i="4"/>
  <c r="AH17" i="4"/>
  <c r="I17" i="5"/>
  <c r="J12" i="7"/>
  <c r="J7" i="7"/>
  <c r="J8" i="7"/>
  <c r="J9" i="7"/>
  <c r="J10" i="7"/>
  <c r="J11" i="7"/>
  <c r="I16" i="5"/>
  <c r="J3" i="7"/>
  <c r="J4" i="7"/>
  <c r="J5" i="7"/>
  <c r="J6" i="7"/>
  <c r="J2" i="7"/>
  <c r="I15" i="5"/>
  <c r="AI17" i="4" l="1"/>
  <c r="Z15" i="4"/>
  <c r="Z16" i="4"/>
  <c r="V15" i="4"/>
  <c r="W15" i="4"/>
  <c r="X15" i="4"/>
  <c r="V16" i="4"/>
  <c r="W16" i="4"/>
  <c r="X16" i="4"/>
  <c r="T16" i="4"/>
  <c r="U16" i="4"/>
  <c r="Y16" i="4"/>
  <c r="AB16" i="4"/>
  <c r="AC16" i="4"/>
  <c r="AD16" i="4"/>
  <c r="AE16" i="4"/>
  <c r="AF16" i="4"/>
  <c r="AG16" i="4"/>
  <c r="AH16" i="4"/>
  <c r="T15" i="4"/>
  <c r="U15" i="4"/>
  <c r="Y15" i="4"/>
  <c r="AB15" i="4"/>
  <c r="AC15" i="4"/>
  <c r="AD15" i="4"/>
  <c r="AE15" i="4"/>
  <c r="AF15" i="4"/>
  <c r="AG15" i="4"/>
  <c r="AH15" i="4"/>
  <c r="R15" i="4"/>
  <c r="R16" i="4"/>
  <c r="J15" i="4"/>
  <c r="J16" i="4"/>
  <c r="U3" i="4"/>
  <c r="U4" i="4"/>
  <c r="U5" i="4"/>
  <c r="U6" i="4"/>
  <c r="U7" i="4"/>
  <c r="U8" i="4"/>
  <c r="U9" i="4"/>
  <c r="U10" i="4"/>
  <c r="U11" i="4"/>
  <c r="U12" i="4"/>
  <c r="U13" i="4"/>
  <c r="U14" i="4"/>
  <c r="U2" i="4"/>
  <c r="V3" i="4"/>
  <c r="V4" i="4"/>
  <c r="V5" i="4"/>
  <c r="V6" i="4"/>
  <c r="V7" i="4"/>
  <c r="V8" i="4"/>
  <c r="V9" i="4"/>
  <c r="V10" i="4"/>
  <c r="V11" i="4"/>
  <c r="V12" i="4"/>
  <c r="V13" i="4"/>
  <c r="V14" i="4"/>
  <c r="V2" i="4"/>
  <c r="AD3" i="4"/>
  <c r="AD4" i="4"/>
  <c r="AD5" i="4"/>
  <c r="AD6" i="4"/>
  <c r="AD7" i="4"/>
  <c r="AD8" i="4"/>
  <c r="AD9" i="4"/>
  <c r="AD10" i="4"/>
  <c r="AD11" i="4"/>
  <c r="AD12" i="4"/>
  <c r="AD13" i="4"/>
  <c r="AD14" i="4"/>
  <c r="AD2" i="4"/>
  <c r="T3" i="4"/>
  <c r="W3" i="4"/>
  <c r="X3" i="4"/>
  <c r="Y3" i="4"/>
  <c r="Z3" i="4"/>
  <c r="AB3" i="4"/>
  <c r="AC3" i="4"/>
  <c r="AE3" i="4"/>
  <c r="AF3" i="4"/>
  <c r="AG3" i="4"/>
  <c r="AH3" i="4"/>
  <c r="S3" i="4"/>
  <c r="T4" i="4"/>
  <c r="W4" i="4"/>
  <c r="X4" i="4"/>
  <c r="Y4" i="4"/>
  <c r="Z4" i="4"/>
  <c r="AB4" i="4"/>
  <c r="AC4" i="4"/>
  <c r="AE4" i="4"/>
  <c r="AF4" i="4"/>
  <c r="AG4" i="4"/>
  <c r="AH4" i="4"/>
  <c r="S4" i="4"/>
  <c r="T5" i="4"/>
  <c r="W5" i="4"/>
  <c r="X5" i="4"/>
  <c r="Y5" i="4"/>
  <c r="Z5" i="4"/>
  <c r="AB5" i="4"/>
  <c r="AC5" i="4"/>
  <c r="AE5" i="4"/>
  <c r="AF5" i="4"/>
  <c r="AG5" i="4"/>
  <c r="AH5" i="4"/>
  <c r="S5" i="4"/>
  <c r="T6" i="4"/>
  <c r="W6" i="4"/>
  <c r="X6" i="4"/>
  <c r="Y6" i="4"/>
  <c r="Z6" i="4"/>
  <c r="AB6" i="4"/>
  <c r="AC6" i="4"/>
  <c r="AE6" i="4"/>
  <c r="AF6" i="4"/>
  <c r="AG6" i="4"/>
  <c r="AH6" i="4"/>
  <c r="S6" i="4"/>
  <c r="T7" i="4"/>
  <c r="W7" i="4"/>
  <c r="X7" i="4"/>
  <c r="Y7" i="4"/>
  <c r="Z7" i="4"/>
  <c r="AB7" i="4"/>
  <c r="AC7" i="4"/>
  <c r="AE7" i="4"/>
  <c r="AF7" i="4"/>
  <c r="AG7" i="4"/>
  <c r="AH7" i="4"/>
  <c r="T8" i="4"/>
  <c r="W8" i="4"/>
  <c r="X8" i="4"/>
  <c r="Y8" i="4"/>
  <c r="Z8" i="4"/>
  <c r="AB8" i="4"/>
  <c r="AC8" i="4"/>
  <c r="AE8" i="4"/>
  <c r="AF8" i="4"/>
  <c r="AG8" i="4"/>
  <c r="AH8" i="4"/>
  <c r="T9" i="4"/>
  <c r="W9" i="4"/>
  <c r="X9" i="4"/>
  <c r="Y9" i="4"/>
  <c r="Z9" i="4"/>
  <c r="AB9" i="4"/>
  <c r="AC9" i="4"/>
  <c r="AE9" i="4"/>
  <c r="AF9" i="4"/>
  <c r="AG9" i="4"/>
  <c r="AH9" i="4"/>
  <c r="T10" i="4"/>
  <c r="W10" i="4"/>
  <c r="X10" i="4"/>
  <c r="Y10" i="4"/>
  <c r="Z10" i="4"/>
  <c r="AB10" i="4"/>
  <c r="AC10" i="4"/>
  <c r="AE10" i="4"/>
  <c r="AF10" i="4"/>
  <c r="AG10" i="4"/>
  <c r="AH10" i="4"/>
  <c r="T11" i="4"/>
  <c r="W11" i="4"/>
  <c r="X11" i="4"/>
  <c r="Y11" i="4"/>
  <c r="Z11" i="4"/>
  <c r="AB11" i="4"/>
  <c r="AC11" i="4"/>
  <c r="AE11" i="4"/>
  <c r="AF11" i="4"/>
  <c r="AG11" i="4"/>
  <c r="AH11" i="4"/>
  <c r="T12" i="4"/>
  <c r="W12" i="4"/>
  <c r="X12" i="4"/>
  <c r="Y12" i="4"/>
  <c r="Z12" i="4"/>
  <c r="AB12" i="4"/>
  <c r="AC12" i="4"/>
  <c r="AE12" i="4"/>
  <c r="AF12" i="4"/>
  <c r="AG12" i="4"/>
  <c r="AH12" i="4"/>
  <c r="T13" i="4"/>
  <c r="W13" i="4"/>
  <c r="X13" i="4"/>
  <c r="Y13" i="4"/>
  <c r="Z13" i="4"/>
  <c r="AB13" i="4"/>
  <c r="AC13" i="4"/>
  <c r="AE13" i="4"/>
  <c r="AF13" i="4"/>
  <c r="AG13" i="4"/>
  <c r="AH13" i="4"/>
  <c r="T14" i="4"/>
  <c r="W14" i="4"/>
  <c r="X14" i="4"/>
  <c r="Y14" i="4"/>
  <c r="Z14" i="4"/>
  <c r="AB14" i="4"/>
  <c r="AC14" i="4"/>
  <c r="AE14" i="4"/>
  <c r="AF14" i="4"/>
  <c r="AG14" i="4"/>
  <c r="AH14" i="4"/>
  <c r="R3" i="4"/>
  <c r="R4" i="4"/>
  <c r="R5" i="4"/>
  <c r="R6" i="4"/>
  <c r="R7" i="4"/>
  <c r="R8" i="4"/>
  <c r="R9" i="4"/>
  <c r="AA9" i="4" s="1"/>
  <c r="R10" i="4"/>
  <c r="R11" i="4"/>
  <c r="R12" i="4"/>
  <c r="R13" i="4"/>
  <c r="R14" i="4"/>
  <c r="J3" i="4"/>
  <c r="J4" i="4"/>
  <c r="J5" i="4"/>
  <c r="J6" i="4"/>
  <c r="J7" i="4"/>
  <c r="J8" i="4"/>
  <c r="J9" i="4"/>
  <c r="J10" i="4"/>
  <c r="J11" i="4"/>
  <c r="J12" i="4"/>
  <c r="J13" i="4"/>
  <c r="J14" i="4"/>
  <c r="S2" i="4"/>
  <c r="AC2" i="4"/>
  <c r="AE2" i="4"/>
  <c r="AF2" i="4"/>
  <c r="AG2" i="4"/>
  <c r="AH2" i="4"/>
  <c r="W2" i="4"/>
  <c r="X2" i="4"/>
  <c r="Y2" i="4"/>
  <c r="Z2" i="4"/>
  <c r="T2" i="4"/>
  <c r="AB2" i="4"/>
  <c r="R2" i="4"/>
  <c r="J2" i="4"/>
  <c r="AA3" i="4" l="1"/>
  <c r="AA8" i="4"/>
  <c r="AA4" i="4"/>
  <c r="AA10" i="4"/>
  <c r="AA16" i="4"/>
  <c r="AA7" i="4"/>
  <c r="AA14" i="4"/>
  <c r="AA15" i="4"/>
  <c r="AA2" i="4"/>
  <c r="AA6" i="4"/>
  <c r="AA13" i="4"/>
  <c r="AA5" i="4"/>
  <c r="AA12" i="4"/>
  <c r="AA11" i="4"/>
  <c r="AI15" i="4"/>
  <c r="AI5" i="4"/>
  <c r="AI9" i="4"/>
  <c r="AI16" i="4"/>
  <c r="AI10" i="4"/>
  <c r="AI6" i="4"/>
  <c r="AI7" i="4"/>
  <c r="AI3" i="4"/>
  <c r="AI13" i="4"/>
  <c r="AI11" i="4"/>
  <c r="AI8" i="4"/>
  <c r="AI14" i="4"/>
  <c r="AI12" i="4"/>
  <c r="AI4" i="4"/>
  <c r="AI2" i="4"/>
  <c r="I3" i="5" l="1"/>
  <c r="I11" i="5"/>
  <c r="I8" i="5"/>
  <c r="I4" i="5"/>
  <c r="I7" i="5"/>
  <c r="I12" i="5"/>
  <c r="I9" i="5"/>
  <c r="I5" i="5"/>
  <c r="I13" i="5"/>
  <c r="I6" i="5"/>
  <c r="I10" i="5"/>
  <c r="I2" i="5"/>
  <c r="I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tc={90A4EAB5-9E8B-4B49-A068-658C124510C9}</author>
    <author>tc={1A122341-428A-468B-B212-C360B9A5FDA5}</author>
  </authors>
  <commentList>
    <comment ref="B2" authorId="0" shapeId="0" xr:uid="{90A4EAB5-9E8B-4B49-A068-658C12451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PL4</t>
      </text>
    </comment>
    <comment ref="B7" authorId="1" shapeId="0" xr:uid="{1A122341-428A-468B-B212-C360B9A5FD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Início PL5</t>
      </text>
    </comment>
  </commentList>
</comments>
</file>

<file path=xl/sharedStrings.xml><?xml version="1.0" encoding="utf-8"?>
<sst xmlns="http://schemas.openxmlformats.org/spreadsheetml/2006/main" count="435" uniqueCount="82">
  <si>
    <t xml:space="preserve">               New / App / Cold</t>
  </si>
  <si>
    <t xml:space="preserve">               New / App / Food / Bakery</t>
  </si>
  <si>
    <t xml:space="preserve">               New / App / Food / Sweets</t>
  </si>
  <si>
    <t xml:space="preserve">               New / App / Hot</t>
  </si>
  <si>
    <t xml:space="preserve">               New / App / Personalization</t>
  </si>
  <si>
    <t xml:space="preserve">               New / App / Shop / Coffee Line</t>
  </si>
  <si>
    <t xml:space="preserve">               New / App / Combo</t>
  </si>
  <si>
    <t xml:space="preserve">               New / App / Purist</t>
  </si>
  <si>
    <t xml:space="preserve">               New / App / Water</t>
  </si>
  <si>
    <t xml:space="preserve">               New / Store / Food Purchase</t>
  </si>
  <si>
    <t xml:space="preserve">               New / Store / Stockable</t>
  </si>
  <si>
    <t xml:space="preserve">               New / App / Food / Desserts</t>
  </si>
  <si>
    <t xml:space="preserve">               New / App / Shop / Casual Line</t>
  </si>
  <si>
    <t>Semana</t>
  </si>
  <si>
    <t>Categoria Bandeja</t>
  </si>
  <si>
    <t>Categoria Sistema</t>
  </si>
  <si>
    <t>B</t>
  </si>
  <si>
    <t>K</t>
  </si>
  <si>
    <t>A</t>
  </si>
  <si>
    <t>S</t>
  </si>
  <si>
    <t>P</t>
  </si>
  <si>
    <t>F</t>
  </si>
  <si>
    <t>D</t>
  </si>
  <si>
    <t>Total Geral</t>
  </si>
  <si>
    <t>Código da categoria</t>
  </si>
  <si>
    <t>Recomendações</t>
  </si>
  <si>
    <t>Ticket médio de produtos disponíveis (PL5/agosto/22)</t>
  </si>
  <si>
    <t>Ticket médio de produtos disponíveis (PL4/agosto/22)</t>
  </si>
  <si>
    <t>Ticket Recomendado</t>
  </si>
  <si>
    <t>A$ Total</t>
  </si>
  <si>
    <t>B$ Total</t>
  </si>
  <si>
    <t>F$ Total</t>
  </si>
  <si>
    <t>K$ Total</t>
  </si>
  <si>
    <t>P$ Total</t>
  </si>
  <si>
    <t>S$ Total</t>
  </si>
  <si>
    <t># Total</t>
  </si>
  <si>
    <t>$ Total</t>
  </si>
  <si>
    <t>A$%  total</t>
  </si>
  <si>
    <t>B$%  total</t>
  </si>
  <si>
    <t>F$%  total</t>
  </si>
  <si>
    <t>K$%  total</t>
  </si>
  <si>
    <t>$% P total</t>
  </si>
  <si>
    <t>$% S total</t>
  </si>
  <si>
    <t>$%  total</t>
  </si>
  <si>
    <t>A$%  (total -S)</t>
  </si>
  <si>
    <t>B$%  (total -S)</t>
  </si>
  <si>
    <t>F$%  (total -S)</t>
  </si>
  <si>
    <t>K$%  (total -S)</t>
  </si>
  <si>
    <t>P$%  (total-S)</t>
  </si>
  <si>
    <t>S$%  (total -S)</t>
  </si>
  <si>
    <t>$%  (Total-S)</t>
  </si>
  <si>
    <t>D$ Total</t>
  </si>
  <si>
    <t>D$% total</t>
  </si>
  <si>
    <t>D$% (total-S)</t>
  </si>
  <si>
    <t>Ticket período</t>
  </si>
  <si>
    <t>Barista</t>
  </si>
  <si>
    <t>Paulina</t>
  </si>
  <si>
    <t>Jéssica</t>
  </si>
  <si>
    <t>Eduarda</t>
  </si>
  <si>
    <t>Beatriz</t>
  </si>
  <si>
    <t>Iasmym</t>
  </si>
  <si>
    <t>Total</t>
  </si>
  <si>
    <t>Rótulos de Linha</t>
  </si>
  <si>
    <t>Soma de A</t>
  </si>
  <si>
    <t>Soma de B</t>
  </si>
  <si>
    <t>Soma de D</t>
  </si>
  <si>
    <t>Soma de F</t>
  </si>
  <si>
    <t>Soma de K</t>
  </si>
  <si>
    <t>Soma de P</t>
  </si>
  <si>
    <t>Evelyn</t>
  </si>
  <si>
    <t>Ticket médio de produtos disponíveis (PL5/out/22)</t>
  </si>
  <si>
    <t>Soma de # Total</t>
  </si>
  <si>
    <t>Soma de $ Total</t>
  </si>
  <si>
    <t>Quantidade</t>
  </si>
  <si>
    <t>Faturamento</t>
  </si>
  <si>
    <t>Ticket Médio</t>
  </si>
  <si>
    <t>Ano</t>
  </si>
  <si>
    <t>Ticket médio de produtos disponíveis (PL5/jan/23)</t>
  </si>
  <si>
    <t>Carolina</t>
  </si>
  <si>
    <t>Ticket médio de produtos disponíveis (PL6/maio/23)</t>
  </si>
  <si>
    <t>Ticket médio de produtos disponíveis (PL6/set/23)</t>
  </si>
  <si>
    <t>Talita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</si>
</sst>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164" fontId="0" fillId="0" borderId="0" xfId="0" applyNumberFormat="1"/>
    <xf numFmtId="0" fontId="0" fillId="0" borderId="3" xfId="0" applyBorder="1"/>
    <xf numFmtId="8" fontId="0" fillId="0" borderId="4" xfId="0" applyNumberFormat="1" applyBorder="1"/>
    <xf numFmtId="0" fontId="0" fillId="0" borderId="5" xfId="0" applyBorder="1"/>
    <xf numFmtId="8" fontId="0" fillId="0" borderId="2" xfId="0" applyNumberFormat="1" applyBorder="1"/>
    <xf numFmtId="0" fontId="0" fillId="0" borderId="6" xfId="0" applyBorder="1"/>
    <xf numFmtId="0" fontId="0" fillId="0" borderId="1" xfId="0" applyBorder="1"/>
    <xf numFmtId="0" fontId="2" fillId="0" borderId="1" xfId="0" applyFont="1" applyBorder="1"/>
    <xf numFmtId="8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7" xfId="0" applyBorder="1"/>
    <xf numFmtId="8" fontId="0" fillId="0" borderId="8" xfId="0" applyNumberFormat="1" applyBorder="1"/>
    <xf numFmtId="164" fontId="0" fillId="0" borderId="7" xfId="0" applyNumberFormat="1" applyBorder="1"/>
    <xf numFmtId="9" fontId="0" fillId="0" borderId="7" xfId="1" applyFont="1" applyBorder="1"/>
    <xf numFmtId="8" fontId="0" fillId="0" borderId="7" xfId="0" applyNumberFormat="1" applyBorder="1"/>
    <xf numFmtId="164" fontId="0" fillId="0" borderId="8" xfId="0" applyNumberFormat="1" applyBorder="1"/>
    <xf numFmtId="9" fontId="0" fillId="0" borderId="8" xfId="1" applyFont="1" applyBorder="1"/>
    <xf numFmtId="1" fontId="0" fillId="0" borderId="8" xfId="0" applyNumberFormat="1" applyBorder="1"/>
    <xf numFmtId="1" fontId="0" fillId="0" borderId="7" xfId="0" applyNumberFormat="1" applyBorder="1"/>
    <xf numFmtId="1" fontId="0" fillId="0" borderId="7" xfId="0" applyNumberFormat="1" applyBorder="1" applyAlignment="1">
      <alignment horizontal="right"/>
    </xf>
    <xf numFmtId="1" fontId="0" fillId="0" borderId="7" xfId="0" applyNumberFormat="1" applyFill="1" applyBorder="1"/>
    <xf numFmtId="9" fontId="0" fillId="0" borderId="7" xfId="1" applyFont="1" applyFill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0" xfId="0" applyNumberFormat="1" applyFill="1" applyBorder="1"/>
    <xf numFmtId="9" fontId="0" fillId="0" borderId="11" xfId="1" applyFont="1" applyBorder="1"/>
    <xf numFmtId="9" fontId="0" fillId="0" borderId="12" xfId="1" applyFont="1" applyBorder="1"/>
    <xf numFmtId="9" fontId="0" fillId="0" borderId="12" xfId="1" applyFont="1" applyFill="1" applyBorder="1"/>
    <xf numFmtId="0" fontId="2" fillId="0" borderId="13" xfId="0" applyFont="1" applyBorder="1"/>
    <xf numFmtId="0" fontId="0" fillId="0" borderId="14" xfId="0" applyBorder="1"/>
    <xf numFmtId="0" fontId="1" fillId="0" borderId="14" xfId="0" applyFont="1" applyFill="1" applyBorder="1"/>
    <xf numFmtId="0" fontId="0" fillId="0" borderId="15" xfId="0" applyBorder="1"/>
    <xf numFmtId="1" fontId="0" fillId="0" borderId="16" xfId="0" applyNumberFormat="1" applyFill="1" applyBorder="1"/>
    <xf numFmtId="0" fontId="0" fillId="0" borderId="17" xfId="0" applyBorder="1"/>
    <xf numFmtId="164" fontId="0" fillId="0" borderId="17" xfId="0" applyNumberFormat="1" applyBorder="1"/>
    <xf numFmtId="8" fontId="0" fillId="0" borderId="17" xfId="0" applyNumberFormat="1" applyBorder="1"/>
    <xf numFmtId="9" fontId="0" fillId="0" borderId="17" xfId="1" applyFont="1" applyFill="1" applyBorder="1"/>
    <xf numFmtId="9" fontId="0" fillId="0" borderId="17" xfId="1" applyFont="1" applyBorder="1"/>
    <xf numFmtId="9" fontId="0" fillId="0" borderId="18" xfId="1" applyFont="1" applyFill="1" applyBorder="1"/>
    <xf numFmtId="0" fontId="0" fillId="0" borderId="0" xfId="0" pivotButton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8" fontId="0" fillId="0" borderId="0" xfId="0" applyNumberFormat="1" applyBorder="1"/>
    <xf numFmtId="0" fontId="0" fillId="0" borderId="0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9" fontId="0" fillId="0" borderId="18" xfId="1" applyFont="1" applyBorder="1"/>
    <xf numFmtId="0" fontId="1" fillId="0" borderId="0" xfId="0" applyFon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3" fillId="0" borderId="7" xfId="0" applyFont="1" applyBorder="1"/>
    <xf numFmtId="1" fontId="3" fillId="0" borderId="7" xfId="0" applyNumberFormat="1" applyFont="1" applyBorder="1"/>
    <xf numFmtId="164" fontId="3" fillId="0" borderId="7" xfId="0" applyNumberFormat="1" applyFont="1" applyBorder="1"/>
    <xf numFmtId="9" fontId="1" fillId="0" borderId="17" xfId="1" applyFont="1" applyBorder="1"/>
    <xf numFmtId="9" fontId="1" fillId="0" borderId="18" xfId="1" applyFont="1" applyBorder="1"/>
    <xf numFmtId="0" fontId="1" fillId="0" borderId="1" xfId="0" applyFont="1" applyBorder="1"/>
    <xf numFmtId="0" fontId="4" fillId="0" borderId="0" xfId="0" applyFont="1"/>
    <xf numFmtId="9" fontId="1" fillId="0" borderId="7" xfId="1" applyFont="1" applyBorder="1"/>
    <xf numFmtId="9" fontId="1" fillId="0" borderId="12" xfId="1" applyFont="1" applyBorder="1"/>
  </cellXfs>
  <cellStyles count="2">
    <cellStyle name="Normal" xfId="0" builtinId="0"/>
    <cellStyle name="Porcentagem" xfId="1" builtinId="5"/>
  </cellStyles>
  <dxfs count="44">
    <dxf>
      <numFmt numFmtId="164" formatCode="&quot;R$&quot;\ #,##0.00"/>
    </dxf>
    <dxf>
      <numFmt numFmtId="1" formatCode="0"/>
    </dxf>
    <dxf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Bezerra de Melo Silva" id="{0C6E0D8F-15D6-4869-8237-D101E2FD7EF3}" userId="980841a2e24dade8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Bezerra de Melo Silva" refreshedDate="44910.581853009258" createdVersion="8" refreshedVersion="8" minRefreshableVersion="3" recordCount="24" xr:uid="{F8505EE0-69DE-42B2-B0A6-0E211CFCDD22}">
  <cacheSource type="worksheet">
    <worksheetSource name="Tabela1"/>
  </cacheSource>
  <cacheFields count="34">
    <cacheField name="Semana" numFmtId="1">
      <sharedItems containsSemiMixedTypes="0" containsString="0" containsNumber="1" containsInteger="1" minValue="27" maxValue="50" count="24"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A" numFmtId="0">
      <sharedItems containsSemiMixedTypes="0" containsString="0" containsNumber="1" containsInteger="1" minValue="0" maxValue="27"/>
    </cacheField>
    <cacheField name="B" numFmtId="0">
      <sharedItems containsSemiMixedTypes="0" containsString="0" containsNumber="1" containsInteger="1" minValue="266" maxValue="672"/>
    </cacheField>
    <cacheField name="D" numFmtId="0">
      <sharedItems containsSemiMixedTypes="0" containsString="0" containsNumber="1" containsInteger="1" minValue="0" maxValue="64"/>
    </cacheField>
    <cacheField name="F" numFmtId="0">
      <sharedItems containsSemiMixedTypes="0" containsString="0" containsNumber="1" containsInteger="1" minValue="13" maxValue="172"/>
    </cacheField>
    <cacheField name="K" numFmtId="0">
      <sharedItems containsSemiMixedTypes="0" containsString="0" containsNumber="1" containsInteger="1" minValue="7" maxValue="91"/>
    </cacheField>
    <cacheField name="P" numFmtId="0">
      <sharedItems containsSemiMixedTypes="0" containsString="0" containsNumber="1" minValue="19" maxValue="233"/>
    </cacheField>
    <cacheField name="S" numFmtId="0">
      <sharedItems containsSemiMixedTypes="0" containsString="0" containsNumber="1" containsInteger="1" minValue="1" maxValue="18"/>
    </cacheField>
    <cacheField name="# Total" numFmtId="1">
      <sharedItems containsSemiMixedTypes="0" containsString="0" containsNumber="1" minValue="433" maxValue="1063.08"/>
    </cacheField>
    <cacheField name="A$ Total" numFmtId="164">
      <sharedItems containsSemiMixedTypes="0" containsString="0" containsNumber="1" minValue="0" maxValue="260.68"/>
    </cacheField>
    <cacheField name="B$ Total" numFmtId="164">
      <sharedItems containsSemiMixedTypes="0" containsString="0" containsNumber="1" minValue="2486.9677297297299" maxValue="6530.7929323308272"/>
    </cacheField>
    <cacheField name="D$ Total" numFmtId="164">
      <sharedItems containsSemiMixedTypes="0" containsString="0" containsNumber="1" minValue="0" maxValue="1274.82"/>
    </cacheField>
    <cacheField name="F$ Total" numFmtId="164">
      <sharedItems containsSemiMixedTypes="0" containsString="0" containsNumber="1" minValue="207.4" maxValue="1270.537067669173"/>
    </cacheField>
    <cacheField name="K$ Total" numFmtId="164">
      <sharedItems containsSemiMixedTypes="0" containsString="0" containsNumber="1" minValue="96.54" maxValue="605.80999999999995"/>
    </cacheField>
    <cacheField name="P$ Total" numFmtId="164">
      <sharedItems containsSemiMixedTypes="0" containsString="0" containsNumber="1" minValue="98.315513513513508" maxValue="472.23"/>
    </cacheField>
    <cacheField name="S$ Total" numFmtId="164">
      <sharedItems containsSemiMixedTypes="0" containsString="0" containsNumber="1" minValue="35" maxValue="922"/>
    </cacheField>
    <cacheField name="$ Total" numFmtId="164">
      <sharedItems containsSemiMixedTypes="0" containsString="0" containsNumber="1" minValue="3512.7100000000005" maxValue="9023.0300000000007"/>
    </cacheField>
    <cacheField name="Ticket período" numFmtId="8">
      <sharedItems containsSemiMixedTypes="0" containsString="0" containsNumber="1" minValue="8.6117242620197807" maxValue="12.459713114754097"/>
    </cacheField>
    <cacheField name="A$%  total" numFmtId="9">
      <sharedItems containsSemiMixedTypes="0" containsString="0" containsNumber="1" minValue="0" maxValue="3.0532524616069083E-2"/>
    </cacheField>
    <cacheField name="B$%  total" numFmtId="9">
      <sharedItems containsSemiMixedTypes="0" containsString="0" containsNumber="1" minValue="0.59518054855893432" maxValue="0.79354738056690743"/>
    </cacheField>
    <cacheField name="D$% total" numFmtId="9">
      <sharedItems containsSemiMixedTypes="0" containsString="0" containsNumber="1" minValue="0" maxValue="0.36291638080000904"/>
    </cacheField>
    <cacheField name="F$%  total" numFmtId="9">
      <sharedItems containsSemiMixedTypes="0" containsString="0" containsNumber="1" minValue="5.9042733388181765E-2" maxValue="0.36169711353034345"/>
    </cacheField>
    <cacheField name="K$%  total" numFmtId="9">
      <sharedItems containsSemiMixedTypes="0" containsString="0" containsNumber="1" minValue="2.7483054393901002E-2" maxValue="0.17246228695223911"/>
    </cacheField>
    <cacheField name="$% P total" numFmtId="9">
      <sharedItems containsSemiMixedTypes="0" containsString="0" containsNumber="1" minValue="2.798850844889373E-2" maxValue="0.13443466725121059"/>
    </cacheField>
    <cacheField name="$% S total" numFmtId="9">
      <sharedItems containsString="0" containsBlank="1" containsNumber="1" minValue="9.9638171098667405E-3" maxValue="0.26247541072277525"/>
    </cacheField>
    <cacheField name="$%  total" numFmtId="9">
      <sharedItems containsSemiMixedTypes="0" containsString="0" containsNumber="1" containsInteger="1" minValue="1" maxValue="1"/>
    </cacheField>
    <cacheField name="A$%  (total -S)" numFmtId="9">
      <sharedItems containsSemiMixedTypes="0" containsString="0" containsNumber="1" minValue="0" maxValue="3.3604692384543493E-2"/>
    </cacheField>
    <cacheField name="B$%  (total -S)" numFmtId="9">
      <sharedItems containsSemiMixedTypes="0" containsString="0" containsNumber="1" minValue="0.63572097070095057" maxValue="0.80685955024965994"/>
    </cacheField>
    <cacheField name="D$% (total-S)" numFmtId="9">
      <sharedItems containsSemiMixedTypes="0" containsString="0" containsNumber="1" minValue="0" maxValue="0.17067688062799993"/>
    </cacheField>
    <cacheField name="F$%  (total -S)" numFmtId="9">
      <sharedItems containsSemiMixedTypes="0" containsString="0" containsNumber="1" minValue="2.6484214182462704E-2" maxValue="0.14883840231166334"/>
    </cacheField>
    <cacheField name="K$%  (total -S)" numFmtId="9">
      <sharedItems containsSemiMixedTypes="0" containsString="0" containsNumber="1" minValue="1.418377196655486E-2" maxValue="7.7359700066912868E-2"/>
    </cacheField>
    <cacheField name="P$%  (total-S)" numFmtId="9">
      <sharedItems containsSemiMixedTypes="0" containsString="0" containsNumber="1" minValue="2.9500170585953622E-2" maxValue="5.6306544075224348E-2"/>
    </cacheField>
    <cacheField name="S$%  (total -S)" numFmtId="9">
      <sharedItems containsSemiMixedTypes="0" containsString="0" containsNumber="1" minValue="3.8940679993279947E-3" maxValue="0.11885655354668213"/>
    </cacheField>
    <cacheField name="$%  (Total-S)" numFmtId="9">
      <sharedItems containsSemiMixedTypes="0" containsString="0" containsNumber="1" minValue="1.0038940679993278" maxValue="1.11885655354668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Bezerra de Melo Silva" refreshedDate="45240.872888194448" createdVersion="8" refreshedVersion="8" minRefreshableVersion="3" recordCount="286" xr:uid="{9B5733B9-D351-4D08-9F8A-CB6331F2432F}">
  <cacheSource type="worksheet">
    <worksheetSource ref="A1:J287" sheet="baristas"/>
  </cacheSource>
  <cacheFields count="10">
    <cacheField name="Ano" numFmtId="0">
      <sharedItems containsSemiMixedTypes="0" containsString="0" containsNumber="1" containsInteger="1" minValue="2022" maxValue="2023" count="2">
        <n v="2022"/>
        <n v="2023"/>
      </sharedItems>
    </cacheField>
    <cacheField name="Semana" numFmtId="0">
      <sharedItems containsSemiMixedTypes="0" containsString="0" containsNumber="1" containsInteger="1" minValue="1" maxValue="53" count="52"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4"/>
        <n v="35"/>
        <n v="36"/>
        <n v="37"/>
        <n v="38"/>
        <n v="39"/>
        <n v="40"/>
        <n v="33" u="1"/>
      </sharedItems>
    </cacheField>
    <cacheField name="Barista" numFmtId="0">
      <sharedItems/>
    </cacheField>
    <cacheField name="A" numFmtId="0">
      <sharedItems containsString="0" containsBlank="1" containsNumber="1" containsInteger="1" minValue="0" maxValue="5"/>
    </cacheField>
    <cacheField name="B" numFmtId="0">
      <sharedItems containsSemiMixedTypes="0" containsString="0" containsNumber="1" containsInteger="1" minValue="0" maxValue="25"/>
    </cacheField>
    <cacheField name="D" numFmtId="0">
      <sharedItems containsString="0" containsBlank="1" containsNumber="1" containsInteger="1" minValue="0" maxValue="15"/>
    </cacheField>
    <cacheField name="F" numFmtId="0">
      <sharedItems containsString="0" containsBlank="1" containsNumber="1" containsInteger="1" minValue="0" maxValue="13"/>
    </cacheField>
    <cacheField name="K" numFmtId="0">
      <sharedItems containsString="0" containsBlank="1" containsNumber="1" containsInteger="1" minValue="0" maxValue="7"/>
    </cacheField>
    <cacheField name="P" numFmtId="0">
      <sharedItems containsSemiMixedTypes="0" containsString="0" containsNumber="1" containsInteger="1" minValue="0" maxValue="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8"/>
    <n v="266"/>
    <n v="0"/>
    <n v="64"/>
    <n v="12"/>
    <n v="80"/>
    <n v="3"/>
    <n v="433"/>
    <n v="72.8"/>
    <n v="2486.9677297297299"/>
    <n v="0"/>
    <n v="476.12675675675678"/>
    <n v="198.5"/>
    <n v="98.315513513513508"/>
    <n v="180"/>
    <n v="3512.7100000000005"/>
    <n v="8.8622325581395351"/>
    <n v="2.0724739588522816E-2"/>
    <n v="0.70799118906192926"/>
    <n v="0"/>
    <n v="0.13554399786966664"/>
    <n v="5.6509077037387077E-2"/>
    <n v="2.798850844889373E-2"/>
    <n v="5.1242487993600379E-2"/>
    <n v="1"/>
    <n v="2.18440848438658E-2"/>
    <n v="0.74622986390346879"/>
    <n v="0"/>
    <n v="0.14286474273391825"/>
    <n v="5.9561137932793426E-2"/>
    <n v="2.9500170585953622E-2"/>
    <n v="5.4010099888679178E-2"/>
    <n v="1.054010099888679"/>
  </r>
  <r>
    <x v="1"/>
    <n v="17"/>
    <n v="672"/>
    <n v="1"/>
    <n v="144"/>
    <n v="27"/>
    <n v="197.07999999999998"/>
    <n v="5"/>
    <n v="1063.08"/>
    <n v="150.60499999999999"/>
    <n v="6489.5751591509406"/>
    <n v="14.28"/>
    <n v="1044.8894526022921"/>
    <n v="378.52"/>
    <n v="282.53388824676739"/>
    <n v="392"/>
    <n v="8752.4035000000003"/>
    <n v="8.8726769242401335"/>
    <n v="1.7207273407813063E-2"/>
    <n v="0.74146206343788201"/>
    <n v="4.0652373808256299E-3"/>
    <n v="0.29745964016451454"/>
    <n v="0.10775725864076452"/>
    <n v="8.0431885423723384E-2"/>
    <n v="0.11159475163050749"/>
    <n v="1"/>
    <n v="1.8014082693496788E-2"/>
    <n v="0.77622750614260905"/>
    <n v="1.7080515312448733E-3"/>
    <n v="0.12498074436267245"/>
    <n v="4.5275326723165928E-2"/>
    <n v="3.3794288546810852E-2"/>
    <n v="4.6887689092996523E-2"/>
    <n v="1.0468876890929966"/>
  </r>
  <r>
    <x v="2"/>
    <n v="0"/>
    <n v="582"/>
    <n v="5"/>
    <n v="103"/>
    <n v="18"/>
    <n v="167.06"/>
    <n v="3"/>
    <n v="878.06"/>
    <n v="0"/>
    <n v="6012.18"/>
    <n v="84"/>
    <n v="782.93899999999996"/>
    <n v="294.36"/>
    <n v="277.85500000000002"/>
    <n v="125"/>
    <n v="7576.3340000000007"/>
    <n v="8.8366614860695272"/>
    <n v="0"/>
    <n v="0.79354738056690743"/>
    <n v="2.3913161063680174E-2"/>
    <n v="0.22288745726234158"/>
    <n v="8.3798548698867811E-2"/>
    <n v="7.9099897230343524E-2"/>
    <n v="3.5585061106666926E-2"/>
    <n v="1"/>
    <n v="0"/>
    <n v="0.80685955024965994"/>
    <n v="1.1273149210597725E-2"/>
    <n v="0.10507366868804967"/>
    <n v="3.9504335733708887E-2"/>
    <n v="3.7289296117983706E-2"/>
    <n v="1.6775519658627568E-2"/>
    <n v="1.0167755196586277"/>
  </r>
  <r>
    <x v="3"/>
    <n v="18"/>
    <n v="549"/>
    <n v="5"/>
    <n v="143"/>
    <n v="9"/>
    <n v="193.03"/>
    <n v="5"/>
    <n v="922.03"/>
    <n v="163.80000000000001"/>
    <n v="5495.4131934396737"/>
    <n v="77.55"/>
    <n v="1077.9123721881392"/>
    <n v="141.69999999999999"/>
    <n v="343.99543437218813"/>
    <n v="288"/>
    <n v="7588.371000000001"/>
    <n v="8.6117242620197807"/>
    <n v="2.1585660479699793E-2"/>
    <n v="0.72418878748016835"/>
    <n v="2.207697191057616E-2"/>
    <n v="0.30686062105557793"/>
    <n v="4.0339225270517629E-2"/>
    <n v="9.7928788420389976E-2"/>
    <n v="8.1987980789760606E-2"/>
    <n v="1"/>
    <n v="2.2437215862043173E-2"/>
    <n v="0.75275807125962135"/>
    <n v="1.0622747802817143E-2"/>
    <n v="0.14765172512302993"/>
    <n v="1.9409972452084964E-2"/>
    <n v="4.7120267500403483E-2"/>
    <n v="3.9450049867328654E-2"/>
    <n v="1.0394500498673287"/>
  </r>
  <r>
    <x v="4"/>
    <n v="20"/>
    <n v="608"/>
    <n v="24"/>
    <n v="152"/>
    <n v="17"/>
    <n v="170.07999999999998"/>
    <n v="2"/>
    <n v="993.07999999999993"/>
    <n v="182"/>
    <n v="6352.993050832778"/>
    <n v="410.4"/>
    <n v="1118.6329835390945"/>
    <n v="276.3"/>
    <n v="294.6339656281275"/>
    <n v="198"/>
    <n v="8832.9599999999991"/>
    <n v="8.7192880494006548"/>
    <n v="2.060464442270768E-2"/>
    <n v="0.7192371584194629"/>
    <n v="0.11683287262540885"/>
    <n v="0.31845298460137456"/>
    <n v="7.8657219070176573E-2"/>
    <n v="8.3876541367812155E-2"/>
    <n v="5.6366736792960413E-2"/>
    <n v="1"/>
    <n v="2.1077109795528876E-2"/>
    <n v="0.73572929704744183"/>
    <n v="4.7527724505961814E-2"/>
    <n v="0.12954697920304142"/>
    <n v="3.1997832068706752E-2"/>
    <n v="3.4121057379319364E-2"/>
    <n v="2.2930042524806141E-2"/>
    <n v="1.0229300425248062"/>
  </r>
  <r>
    <x v="5"/>
    <n v="20"/>
    <n v="627"/>
    <n v="4"/>
    <n v="172"/>
    <n v="12"/>
    <n v="170.01499999999999"/>
    <n v="5"/>
    <n v="1010.015"/>
    <n v="182"/>
    <n v="6530.7929323308272"/>
    <n v="69"/>
    <n v="1270.537067669173"/>
    <n v="196.8"/>
    <n v="287.22249999999997"/>
    <n v="306"/>
    <n v="8842.3524999999991"/>
    <n v="10.839957911075956"/>
    <n v="2.0582757812471288E-2"/>
    <n v="0.73858092994266267"/>
    <n v="1.9642953730880142E-2"/>
    <n v="0.36169711353034345"/>
    <n v="5.6025120206336411E-2"/>
    <n v="8.1766641709677124E-2"/>
    <n v="8.7112229589120641E-2"/>
    <n v="1"/>
    <n v="2.132058159500794E-2"/>
    <n v="0.76505661315308005"/>
    <n v="8.0830776376678449E-3"/>
    <n v="0.14883840231166334"/>
    <n v="2.3054343175261335E-2"/>
    <n v="3.3646982127319605E-2"/>
    <n v="3.58466921322661E-2"/>
    <n v="1.035846692132266"/>
  </r>
  <r>
    <x v="6"/>
    <n v="25"/>
    <n v="556"/>
    <n v="11"/>
    <n v="144"/>
    <n v="18"/>
    <n v="171.01499999999999"/>
    <n v="5"/>
    <n v="930.01499999999999"/>
    <n v="227.5"/>
    <n v="5757.8003381314811"/>
    <n v="177.36"/>
    <n v="987.49181931063026"/>
    <n v="262.46844765342962"/>
    <n v="297.95076990445864"/>
    <n v="318"/>
    <n v="8028.5713749999995"/>
    <n v="10.661622027750902"/>
    <n v="2.8336299121461073E-2"/>
    <n v="0.71716374796898175"/>
    <n v="5.0490931503027574E-2"/>
    <n v="0.2811196538600198"/>
    <n v="7.4719645986554423E-2"/>
    <n v="8.4820770830628944E-2"/>
    <n v="9.0528395455360663E-2"/>
    <n v="1"/>
    <n v="2.9504947031243844E-2"/>
    <n v="0.74674107249691102"/>
    <n v="2.3002186397632567E-2"/>
    <n v="0.1280698629562495"/>
    <n v="3.404007756214171E-2"/>
    <n v="3.8641853555821427E-2"/>
    <n v="4.1242079806310075E-2"/>
    <n v="1.04124207980631"/>
  </r>
  <r>
    <x v="7"/>
    <n v="12"/>
    <n v="475"/>
    <n v="21"/>
    <n v="119"/>
    <n v="11"/>
    <n v="153"/>
    <n v="3"/>
    <n v="794"/>
    <n v="112.98"/>
    <n v="5279.3945701357461"/>
    <n v="327.8"/>
    <n v="861.42"/>
    <n v="164.5"/>
    <n v="248.81542986425339"/>
    <n v="129"/>
    <n v="7123.9099999999989"/>
    <n v="10.424412136536029"/>
    <n v="1.585926829507953E-2"/>
    <n v="0.74108103136279757"/>
    <n v="9.3318264246123356E-2"/>
    <n v="0.24522946670804019"/>
    <n v="4.6829940416373679E-2"/>
    <n v="7.0832898208008449E-2"/>
    <n v="3.6723783062080267E-2"/>
    <n v="1"/>
    <n v="1.6151744625735001E-2"/>
    <n v="0.75474803394693379"/>
    <n v="4.6862647267799019E-2"/>
    <n v="0.12314954731368954"/>
    <n v="2.3517100291497679E-2"/>
    <n v="3.5570926554345003E-2"/>
    <n v="1.8441981383606081E-2"/>
    <n v="1.0184419813836061"/>
  </r>
  <r>
    <x v="8"/>
    <n v="15"/>
    <n v="455"/>
    <n v="12"/>
    <n v="117"/>
    <n v="9"/>
    <n v="146"/>
    <n v="5"/>
    <n v="759"/>
    <n v="147"/>
    <n v="5074.6400000000003"/>
    <n v="185"/>
    <n v="923.59999999999991"/>
    <n v="147.69999999999999"/>
    <n v="276.2"/>
    <n v="409"/>
    <n v="7163.1399999999994"/>
    <n v="10.520092838196286"/>
    <n v="2.0521726505415224E-2"/>
    <n v="0.70843791968326753"/>
    <n v="5.2665890437867055E-2"/>
    <n v="0.26293089950494059"/>
    <n v="4.204730820363764E-2"/>
    <n v="7.8628751021291243E-2"/>
    <n v="0.11643431994101419"/>
    <n v="1"/>
    <n v="2.1764428928035252E-2"/>
    <n v="0.75133769806370621"/>
    <n v="2.7390607834602187E-2"/>
    <n v="0.13674575889750581"/>
    <n v="2.1868069065787799E-2"/>
    <n v="4.0893437210362829E-2"/>
    <n v="6.0555451915417807E-2"/>
    <n v="1.0605554519154179"/>
  </r>
  <r>
    <x v="9"/>
    <n v="27"/>
    <n v="506"/>
    <n v="13"/>
    <n v="152"/>
    <n v="12"/>
    <n v="176"/>
    <n v="18"/>
    <n v="904"/>
    <n v="260.68"/>
    <n v="5659.2764751310397"/>
    <n v="196.9"/>
    <n v="1124.2286032388665"/>
    <n v="192.7"/>
    <n v="323.46492163009407"/>
    <n v="922"/>
    <n v="8679.25"/>
    <n v="10.407404063205419"/>
    <n v="3.0034853241927586E-2"/>
    <n v="0.65204671776144707"/>
    <n v="5.6053588255221748E-2"/>
    <n v="0.32004594835294298"/>
    <n v="5.4857930202037733E-2"/>
    <n v="9.2084152016561005E-2"/>
    <n v="0.26247541072277525"/>
    <n v="1"/>
    <n v="3.3604692384543493E-2"/>
    <n v="0.7295467433859989"/>
    <n v="2.5382706500370621E-2"/>
    <n v="0.1449261791535488"/>
    <n v="2.4841277514583131E-2"/>
    <n v="4.1698401060955112E-2"/>
    <n v="0.11885655354668213"/>
    <n v="1.1188565535466821"/>
  </r>
  <r>
    <x v="10"/>
    <n v="21"/>
    <n v="569"/>
    <n v="22"/>
    <n v="120"/>
    <n v="15"/>
    <n v="187"/>
    <n v="8"/>
    <n v="942"/>
    <n v="205.8"/>
    <n v="6338.2087551867226"/>
    <n v="359.38124481327799"/>
    <n v="897.64"/>
    <n v="221.74"/>
    <n v="366.04"/>
    <n v="455"/>
    <n v="8843.8100000000013"/>
    <n v="10.465438972162742"/>
    <n v="2.3270513500403104E-2"/>
    <n v="0.71668305347884242"/>
    <n v="0.10230882845816419"/>
    <n v="0.25554059401430801"/>
    <n v="6.3125051598338602E-2"/>
    <n v="0.10420444613987491"/>
    <n v="0.12952962242826763"/>
    <n v="1"/>
    <n v="2.4532681035808412E-2"/>
    <n v="0.75555516875298423"/>
    <n v="4.2840551259746965E-2"/>
    <n v="0.10700444997562227"/>
    <n v="2.6432831355102805E-2"/>
    <n v="4.363431762073524E-2"/>
    <n v="5.4238920657399554E-2"/>
    <n v="1.0542389206573994"/>
  </r>
  <r>
    <x v="11"/>
    <n v="18"/>
    <n v="548"/>
    <n v="43"/>
    <n v="13"/>
    <n v="91"/>
    <n v="19"/>
    <n v="4"/>
    <n v="736"/>
    <n v="176.4"/>
    <n v="6214.9699999999993"/>
    <n v="316.7"/>
    <n v="207.4"/>
    <n v="605.80999999999995"/>
    <n v="309.79999999999995"/>
    <n v="278"/>
    <n v="8109.079999999999"/>
    <n v="12.459713114754097"/>
    <n v="2.1753392493353133E-2"/>
    <n v="0.76642109832434757"/>
    <n v="9.0158310819851317E-2"/>
    <n v="5.9042733388181765E-2"/>
    <n v="0.17246228695223911"/>
    <n v="8.8194015446763294E-2"/>
    <n v="7.914117590122724E-2"/>
    <n v="1"/>
    <n v="2.2525628648921991E-2"/>
    <n v="0.79362872043192001"/>
    <n v="4.0441420595882051E-2"/>
    <n v="2.6484214182462704E-2"/>
    <n v="7.7359700066912868E-2"/>
    <n v="3.9560316073900405E-2"/>
    <n v="3.5499573494332845E-2"/>
    <n v="1.0354995734943329"/>
  </r>
  <r>
    <x v="12"/>
    <n v="9"/>
    <n v="511"/>
    <n v="11"/>
    <n v="121"/>
    <n v="19"/>
    <n v="142"/>
    <n v="6"/>
    <n v="819"/>
    <n v="88.2"/>
    <n v="5602.66"/>
    <n v="171.7"/>
    <n v="779.62000000000012"/>
    <n v="275.2"/>
    <n v="222.17000000000002"/>
    <n v="341"/>
    <n v="7480.5499999999993"/>
    <n v="10.825719557195571"/>
    <n v="1.1790576896083845E-2"/>
    <n v="0.74896364572123708"/>
    <n v="4.8879639936117686E-2"/>
    <n v="0.2219426027198374"/>
    <n v="7.8344070532437901E-2"/>
    <n v="6.3247464208545531E-2"/>
    <n v="9.7076046698987381E-2"/>
    <n v="1"/>
    <n v="1.2353719772254556E-2"/>
    <n v="0.78473573264421437"/>
    <n v="2.4049134749388967E-2"/>
    <n v="0.10919735837692855"/>
    <n v="3.8545846727034622E-2"/>
    <n v="3.1118207730179079E-2"/>
    <n v="4.7762113858716593E-2"/>
    <n v="1.0477621138587168"/>
  </r>
  <r>
    <x v="13"/>
    <n v="8"/>
    <n v="472"/>
    <n v="18"/>
    <n v="114"/>
    <n v="26"/>
    <n v="231"/>
    <n v="4"/>
    <n v="873"/>
    <n v="78.400000000000006"/>
    <n v="5168.7599999999993"/>
    <n v="289.3"/>
    <n v="726.91"/>
    <n v="393.2"/>
    <n v="237.14"/>
    <n v="416"/>
    <n v="7309.7099999999991"/>
    <n v="10.009850402761794"/>
    <n v="1.0725459696759518E-2"/>
    <n v="0.70710876354875907"/>
    <n v="8.2358065425269938E-2"/>
    <n v="0.20693709415237804"/>
    <n v="0.11193636821713149"/>
    <n v="6.7509131126679958E-2"/>
    <n v="0.11842708336298753"/>
    <n v="1"/>
    <n v="1.1372686115313817E-2"/>
    <n v="0.74977914649731425"/>
    <n v="4.1965792004595499E-2"/>
    <n v="0.10544539877656589"/>
    <n v="5.7037502302823881E-2"/>
    <n v="3.4399474303386711E-2"/>
    <n v="6.0344865101665146E-2"/>
    <n v="1.0603448651016651"/>
  </r>
  <r>
    <x v="14"/>
    <n v="18"/>
    <n v="526"/>
    <n v="18"/>
    <n v="123"/>
    <n v="25"/>
    <n v="222"/>
    <n v="3"/>
    <n v="935"/>
    <n v="176.4"/>
    <n v="6025.84"/>
    <n v="283.19"/>
    <n v="830.78"/>
    <n v="371.40000000000003"/>
    <n v="458.69000000000005"/>
    <n v="152"/>
    <n v="8298.2999999999993"/>
    <n v="10.226984978540772"/>
    <n v="2.1257365966523268E-2"/>
    <n v="0.72615354952219135"/>
    <n v="8.0618667638376051E-2"/>
    <n v="0.23650685652957398"/>
    <n v="0.10573033356012879"/>
    <n v="0.13058009343213645"/>
    <n v="4.3271434305706985E-2"/>
    <n v="1"/>
    <n v="2.1654002430551295E-2"/>
    <n v="0.73970268710948539"/>
    <n v="3.476302124891055E-2"/>
    <n v="0.10198249512048416"/>
    <n v="4.5591250015344399E-2"/>
    <n v="5.6306544075224348E-2"/>
    <n v="1.865877760455667E-2"/>
    <n v="1.0186587776045566"/>
  </r>
  <r>
    <x v="15"/>
    <n v="25"/>
    <n v="502"/>
    <n v="15"/>
    <n v="122"/>
    <n v="18"/>
    <n v="195"/>
    <n v="1"/>
    <n v="878"/>
    <n v="245"/>
    <n v="5957.5999999999995"/>
    <n v="250.10000000000002"/>
    <n v="839.00999999999988"/>
    <n v="265.02"/>
    <n v="421.5"/>
    <n v="46"/>
    <n v="8024.23"/>
    <n v="9.6995438996579253"/>
    <n v="3.0532524616069083E-2"/>
    <n v="0.74245130062323739"/>
    <n v="7.1198590262219197E-2"/>
    <n v="0.23884977695283691"/>
    <n v="7.5446023155910952E-2"/>
    <n v="0.11999282605168088"/>
    <n v="1.309530248725343E-2"/>
    <n v="1"/>
    <n v="3.070856568436859E-2"/>
    <n v="0.74673204457630327"/>
    <n v="3.1347805214941162E-2"/>
    <n v="0.10516242324425341"/>
    <n v="3.3217894194576991E-2"/>
    <n v="5.2831267085556577E-2"/>
    <n v="5.7656898835957348E-3"/>
    <n v="1.0057656898835958"/>
  </r>
  <r>
    <x v="16"/>
    <n v="14"/>
    <n v="536"/>
    <n v="23"/>
    <n v="165"/>
    <n v="19"/>
    <n v="233"/>
    <n v="1"/>
    <n v="991"/>
    <n v="137.5"/>
    <n v="6463.2800000000007"/>
    <n v="387.11"/>
    <n v="1193.56"/>
    <n v="334.35"/>
    <n v="472.23"/>
    <n v="35"/>
    <n v="9023.0300000000007"/>
    <n v="10.061565656565655"/>
    <n v="1.5238783424193424E-2"/>
    <n v="0.7163092663994246"/>
    <n v="0.11020266404001468"/>
    <n v="0.33978324427578699"/>
    <n v="9.5182921448112703E-2"/>
    <n v="0.13443466725121059"/>
    <n v="9.9638171098667405E-3"/>
    <n v="1"/>
    <n v="1.5298124283074265E-2"/>
    <n v="0.71909862339133268"/>
    <n v="4.3069504663424574E-2"/>
    <n v="0.13279439432222631"/>
    <n v="3.7199475302151862E-2"/>
    <n v="5.2539878037790262E-2"/>
    <n v="3.8940679993279947E-3"/>
    <n v="1.0038940679993278"/>
  </r>
  <r>
    <x v="17"/>
    <n v="10"/>
    <n v="477"/>
    <n v="9"/>
    <n v="125"/>
    <n v="9"/>
    <n v="205"/>
    <n v="3"/>
    <n v="838"/>
    <n v="100"/>
    <n v="5735.6299999999992"/>
    <n v="167.90000000000003"/>
    <n v="913.54000000000008"/>
    <n v="139.93"/>
    <n v="393.48000000000008"/>
    <n v="191"/>
    <n v="7641.48"/>
    <n v="10.159293413173653"/>
    <n v="1.3086470160230741E-2"/>
    <n v="0.75059150845124234"/>
    <n v="4.7797854078475026E-2"/>
    <n v="0.26006701378707608"/>
    <n v="3.9835340805247227E-2"/>
    <n v="0.11201607875401044"/>
    <n v="5.4373973370987067E-2"/>
    <n v="1"/>
    <n v="1.3421954021754303E-2"/>
    <n v="0.76983362145794632"/>
    <n v="2.253546080252548E-2"/>
    <n v="0.12261491877033427"/>
    <n v="1.8781340262640799E-2"/>
    <n v="5.2812704684798845E-2"/>
    <n v="2.5635932181550719E-2"/>
    <n v="1.0256359321815507"/>
  </r>
  <r>
    <x v="18"/>
    <n v="17"/>
    <n v="473"/>
    <n v="9"/>
    <n v="105"/>
    <n v="9"/>
    <n v="182"/>
    <n v="1"/>
    <n v="796"/>
    <n v="169.1"/>
    <n v="5546.3799999999992"/>
    <n v="161.93"/>
    <n v="757.45999999999992"/>
    <n v="144.13"/>
    <n v="339.2299999999999"/>
    <n v="65"/>
    <n v="7183.23"/>
    <n v="10.335182389937106"/>
    <n v="2.3540941888259181E-2"/>
    <n v="0.77212897262095181"/>
    <n v="4.6098311560020609E-2"/>
    <n v="0.21563408308684742"/>
    <n v="4.1030998858431235E-2"/>
    <n v="9.6572162233716952E-2"/>
    <m/>
    <n v="1"/>
    <n v="2.3755905611366871E-2"/>
    <n v="0.77917965561663494"/>
    <n v="2.2748632735946999E-2"/>
    <n v="0.10641128482782938"/>
    <n v="2.0248011092645221E-2"/>
    <n v="4.7656510115576471E-2"/>
    <n v="9.1314835289109803E-3"/>
    <n v="1.0091314835289107"/>
  </r>
  <r>
    <x v="19"/>
    <n v="8"/>
    <n v="438"/>
    <n v="8"/>
    <n v="105"/>
    <n v="10"/>
    <n v="152"/>
    <n v="9"/>
    <n v="730"/>
    <n v="80"/>
    <n v="5163.6799999999994"/>
    <n v="137.69999999999999"/>
    <n v="818"/>
    <n v="154.38000000000002"/>
    <n v="295.13000000000005"/>
    <n v="546.5"/>
    <n v="7195.3899999999994"/>
    <n v="10.498821081830791"/>
    <n v="1.1118229866622935E-2"/>
    <n v="0.71763726497104396"/>
    <n v="3.9200503315104281E-2"/>
    <n v="0.23286863988202838"/>
    <n v="4.3948973869177926E-2"/>
    <n v="8.4017752675284899E-2"/>
    <m/>
    <n v="1"/>
    <n v="1.2032083550788178E-2"/>
    <n v="0.77662286486917365"/>
    <n v="2.0710223811794149E-2"/>
    <n v="0.12302805430680912"/>
    <n v="2.321891323213349E-2"/>
    <n v="4.4387860229301447E-2"/>
    <n v="8.2194170756321738E-2"/>
    <n v="1.0821941707563218"/>
  </r>
  <r>
    <x v="20"/>
    <n v="11"/>
    <n v="453"/>
    <n v="13"/>
    <n v="102"/>
    <n v="18"/>
    <n v="167"/>
    <n v="1"/>
    <n v="765"/>
    <n v="110"/>
    <n v="5343.7900000000009"/>
    <n v="214.73999999999998"/>
    <n v="711.27"/>
    <n v="288.18999999999994"/>
    <n v="316.2000000000001"/>
    <n v="42"/>
    <n v="7026.1900000000005"/>
    <n v="10.428664921465968"/>
    <n v="1.5655710989882141E-2"/>
    <n v="0.7605530166420208"/>
    <n v="6.1132288176365242E-2"/>
    <n v="0.20248469130671187"/>
    <n v="8.2042070082642721E-2"/>
    <n v="9.0015970575424695E-2"/>
    <m/>
    <n v="1"/>
    <n v="1.5749857893327644E-2"/>
    <n v="0.76512666465259405"/>
    <n v="3.0746586218301616E-2"/>
    <n v="0.10184001294351956"/>
    <n v="4.1263195875255385E-2"/>
    <n v="4.5273682417001838E-2"/>
    <n v="6.0135821047251001E-3"/>
    <n v="1.0060135821047251"/>
  </r>
  <r>
    <x v="21"/>
    <n v="12"/>
    <n v="413"/>
    <n v="60"/>
    <n v="89"/>
    <n v="7"/>
    <n v="121"/>
    <n v="5"/>
    <n v="707"/>
    <n v="120"/>
    <n v="4564.62"/>
    <n v="1161.6899999999998"/>
    <n v="625.52000000000021"/>
    <n v="96.54"/>
    <n v="238.00000000000006"/>
    <n v="249.88"/>
    <n v="7056.25"/>
    <n v="9.9048575498575513"/>
    <n v="1.7006200177147917E-2"/>
    <n v="0.64689034543844104"/>
    <n v="0.33071047709603119"/>
    <n v="0.17807333938753844"/>
    <n v="2.7483054393901002E-2"/>
    <n v="6.7753956347093844E-2"/>
    <m/>
    <n v="1"/>
    <n v="1.7630543152958186E-2"/>
    <n v="0.67063941572379993"/>
    <n v="0.17067688062799993"/>
    <n v="9.1902144608653397E-2"/>
    <n v="1.418377196655486E-2"/>
    <n v="3.4967243920033739E-2"/>
    <n v="3.6712667692176591E-2"/>
    <n v="1.0367126676921765"/>
  </r>
  <r>
    <x v="22"/>
    <n v="13"/>
    <n v="384"/>
    <n v="49"/>
    <n v="111"/>
    <n v="20"/>
    <n v="143"/>
    <n v="6"/>
    <n v="726"/>
    <n v="130"/>
    <n v="4442.380000000001"/>
    <n v="968.43999999999994"/>
    <n v="842.40999999999985"/>
    <n v="329.7"/>
    <n v="275.01"/>
    <n v="475.97999999999996"/>
    <n v="7463.92"/>
    <n v="9.8796805555555558"/>
    <n v="1.7417121298191833E-2"/>
    <n v="0.59518054855893432"/>
    <n v="0.27569597262512413"/>
    <n v="0.23981769061493824"/>
    <n v="9.3859157174944682E-2"/>
    <n v="7.8289981239555773E-2"/>
    <m/>
    <n v="1"/>
    <n v="1.8603479709327783E-2"/>
    <n v="0.63572097070095057"/>
    <n v="0.13858733761308767"/>
    <n v="0.12055197955334473"/>
    <n v="4.7181286616656694E-2"/>
    <n v="3.9354945806632569E-2"/>
    <n v="6.8114494400352596E-2"/>
    <n v="1.0681144944003527"/>
  </r>
  <r>
    <x v="23"/>
    <n v="12"/>
    <n v="442"/>
    <n v="64"/>
    <n v="127"/>
    <n v="18"/>
    <n v="152"/>
    <n v="2"/>
    <n v="817"/>
    <n v="118.5"/>
    <n v="5236.1900000000005"/>
    <n v="1274.82"/>
    <n v="952.93000000000006"/>
    <n v="273.78999999999996"/>
    <n v="293.93000000000006"/>
    <n v="149"/>
    <n v="8299.16"/>
    <n v="9.8307116564417178"/>
    <n v="1.4278553492160652E-2"/>
    <n v="0.63093011822883283"/>
    <n v="0.36291638080000904"/>
    <n v="0.27128057824300894"/>
    <n v="7.7942671043154693E-2"/>
    <n v="8.3676136088660896E-2"/>
    <m/>
    <n v="1"/>
    <n v="1.4539591860773284E-2"/>
    <n v="0.64246468780980992"/>
    <n v="0.15641656114726579"/>
    <n v="0.11692163098638554"/>
    <n v="3.3593205532161323E-2"/>
    <n v="3.6064322663604154E-2"/>
    <n v="1.8281849681478644E-2"/>
    <n v="1.01828184968147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  <x v="0"/>
    <s v="Paulina"/>
    <n v="0"/>
    <n v="7"/>
    <n v="0"/>
    <n v="1"/>
    <n v="3"/>
    <n v="2"/>
    <n v="13"/>
  </r>
  <r>
    <x v="0"/>
    <x v="0"/>
    <s v="Jéssica"/>
    <n v="0"/>
    <n v="3"/>
    <n v="4"/>
    <n v="2"/>
    <n v="4"/>
    <n v="0"/>
    <n v="13"/>
  </r>
  <r>
    <x v="0"/>
    <x v="0"/>
    <s v="Eduarda"/>
    <n v="0"/>
    <n v="5"/>
    <n v="4"/>
    <n v="3"/>
    <n v="3"/>
    <n v="0"/>
    <n v="15"/>
  </r>
  <r>
    <x v="0"/>
    <x v="0"/>
    <s v="Beatriz"/>
    <n v="2"/>
    <n v="21"/>
    <n v="0"/>
    <n v="1"/>
    <n v="0"/>
    <n v="4"/>
    <n v="28"/>
  </r>
  <r>
    <x v="0"/>
    <x v="0"/>
    <s v="Iasmym"/>
    <n v="0"/>
    <n v="8"/>
    <n v="0"/>
    <n v="4"/>
    <n v="2"/>
    <n v="0"/>
    <n v="14"/>
  </r>
  <r>
    <x v="0"/>
    <x v="1"/>
    <s v="Paulina"/>
    <n v="1"/>
    <n v="8"/>
    <n v="0"/>
    <n v="4"/>
    <n v="3"/>
    <n v="0"/>
    <n v="16"/>
  </r>
  <r>
    <x v="0"/>
    <x v="1"/>
    <s v="Jéssica"/>
    <n v="0"/>
    <n v="5"/>
    <n v="0"/>
    <n v="4"/>
    <n v="4"/>
    <n v="0"/>
    <n v="13"/>
  </r>
  <r>
    <x v="0"/>
    <x v="1"/>
    <s v="Eduarda"/>
    <n v="0"/>
    <n v="3"/>
    <n v="2"/>
    <n v="4"/>
    <n v="7"/>
    <n v="0"/>
    <n v="16"/>
  </r>
  <r>
    <x v="0"/>
    <x v="1"/>
    <s v="Beatriz"/>
    <n v="2"/>
    <n v="8"/>
    <n v="0"/>
    <n v="1"/>
    <n v="0"/>
    <n v="2"/>
    <n v="13"/>
  </r>
  <r>
    <x v="0"/>
    <x v="1"/>
    <s v="Iasmym"/>
    <n v="2"/>
    <n v="8"/>
    <n v="0"/>
    <n v="3"/>
    <n v="0"/>
    <n v="2"/>
    <n v="15"/>
  </r>
  <r>
    <x v="0"/>
    <x v="1"/>
    <s v="Evelyn"/>
    <n v="0"/>
    <n v="1"/>
    <n v="0"/>
    <n v="0"/>
    <n v="0"/>
    <n v="0"/>
    <n v="1"/>
  </r>
  <r>
    <x v="0"/>
    <x v="2"/>
    <s v="Paulina"/>
    <n v="0"/>
    <n v="5"/>
    <n v="1"/>
    <n v="2"/>
    <n v="3"/>
    <n v="3"/>
    <n v="14"/>
  </r>
  <r>
    <x v="0"/>
    <x v="2"/>
    <s v="Jéssica"/>
    <n v="0"/>
    <n v="10"/>
    <n v="1"/>
    <n v="6"/>
    <n v="0"/>
    <n v="1"/>
    <n v="18"/>
  </r>
  <r>
    <x v="0"/>
    <x v="2"/>
    <s v="Eduarda"/>
    <n v="0"/>
    <n v="17"/>
    <n v="3"/>
    <n v="13"/>
    <n v="1"/>
    <n v="4"/>
    <n v="38"/>
  </r>
  <r>
    <x v="0"/>
    <x v="2"/>
    <s v="Beatriz"/>
    <n v="3"/>
    <n v="14"/>
    <n v="2"/>
    <n v="11"/>
    <n v="1"/>
    <n v="1"/>
    <n v="32"/>
  </r>
  <r>
    <x v="0"/>
    <x v="2"/>
    <s v="Iasmym"/>
    <n v="0"/>
    <n v="10"/>
    <n v="0"/>
    <n v="1"/>
    <n v="0"/>
    <n v="1"/>
    <n v="12"/>
  </r>
  <r>
    <x v="0"/>
    <x v="2"/>
    <s v="Evelyn"/>
    <n v="0"/>
    <n v="5"/>
    <n v="0"/>
    <n v="0"/>
    <n v="0"/>
    <n v="0"/>
    <n v="5"/>
  </r>
  <r>
    <x v="0"/>
    <x v="3"/>
    <s v="Paulina"/>
    <n v="2"/>
    <n v="11"/>
    <n v="0"/>
    <n v="1"/>
    <n v="0"/>
    <n v="3"/>
    <n v="17"/>
  </r>
  <r>
    <x v="0"/>
    <x v="3"/>
    <s v="Jéssica"/>
    <n v="0"/>
    <n v="3"/>
    <n v="0"/>
    <n v="4"/>
    <n v="1"/>
    <n v="1"/>
    <n v="9"/>
  </r>
  <r>
    <x v="0"/>
    <x v="3"/>
    <s v="Eduarda"/>
    <n v="0"/>
    <n v="6"/>
    <n v="0"/>
    <n v="2"/>
    <n v="0"/>
    <n v="1"/>
    <n v="9"/>
  </r>
  <r>
    <x v="0"/>
    <x v="3"/>
    <s v="Beatriz"/>
    <n v="1"/>
    <n v="13"/>
    <n v="2"/>
    <n v="3"/>
    <n v="0"/>
    <n v="2"/>
    <n v="21"/>
  </r>
  <r>
    <x v="0"/>
    <x v="3"/>
    <s v="Iasmym"/>
    <n v="0"/>
    <n v="8"/>
    <n v="1"/>
    <n v="3"/>
    <n v="0"/>
    <n v="0"/>
    <n v="12"/>
  </r>
  <r>
    <x v="0"/>
    <x v="3"/>
    <s v="Evelyn"/>
    <n v="0"/>
    <n v="1"/>
    <n v="1"/>
    <n v="0"/>
    <n v="0"/>
    <n v="0"/>
    <n v="2"/>
  </r>
  <r>
    <x v="0"/>
    <x v="4"/>
    <s v="Paulina"/>
    <n v="0"/>
    <n v="4"/>
    <n v="0"/>
    <n v="0"/>
    <n v="0"/>
    <n v="1"/>
    <n v="5"/>
  </r>
  <r>
    <x v="0"/>
    <x v="4"/>
    <s v="Jéssica"/>
    <n v="0"/>
    <n v="3"/>
    <n v="0"/>
    <n v="1"/>
    <n v="0"/>
    <n v="1"/>
    <n v="5"/>
  </r>
  <r>
    <x v="0"/>
    <x v="4"/>
    <s v="Eduarda"/>
    <n v="1"/>
    <n v="5"/>
    <n v="0"/>
    <n v="1"/>
    <n v="0"/>
    <n v="2"/>
    <n v="9"/>
  </r>
  <r>
    <x v="0"/>
    <x v="4"/>
    <s v="Beatriz"/>
    <n v="1"/>
    <n v="8"/>
    <n v="0"/>
    <n v="2"/>
    <n v="1"/>
    <n v="3"/>
    <n v="15"/>
  </r>
  <r>
    <x v="0"/>
    <x v="4"/>
    <s v="Iasmym"/>
    <n v="0"/>
    <n v="9"/>
    <n v="0"/>
    <n v="3"/>
    <n v="0"/>
    <n v="2"/>
    <n v="14"/>
  </r>
  <r>
    <x v="0"/>
    <x v="4"/>
    <s v="Evelyn"/>
    <n v="0"/>
    <n v="3"/>
    <n v="0"/>
    <n v="0"/>
    <n v="1"/>
    <n v="0"/>
    <n v="4"/>
  </r>
  <r>
    <x v="0"/>
    <x v="5"/>
    <s v="Paulina"/>
    <n v="0"/>
    <n v="1"/>
    <n v="0"/>
    <n v="3"/>
    <n v="0"/>
    <n v="1"/>
    <n v="5"/>
  </r>
  <r>
    <x v="0"/>
    <x v="5"/>
    <s v="Jéssica"/>
    <n v="0"/>
    <n v="3"/>
    <n v="0"/>
    <n v="4"/>
    <n v="1"/>
    <n v="0"/>
    <n v="8"/>
  </r>
  <r>
    <x v="0"/>
    <x v="5"/>
    <s v="Eduarda"/>
    <n v="0"/>
    <n v="12"/>
    <n v="0"/>
    <n v="4"/>
    <n v="1"/>
    <n v="1"/>
    <n v="18"/>
  </r>
  <r>
    <x v="0"/>
    <x v="5"/>
    <s v="Beatriz"/>
    <n v="0"/>
    <n v="6"/>
    <n v="1"/>
    <n v="3"/>
    <n v="0"/>
    <n v="0"/>
    <n v="10"/>
  </r>
  <r>
    <x v="0"/>
    <x v="5"/>
    <s v="Iasmym"/>
    <n v="0"/>
    <n v="13"/>
    <n v="0"/>
    <n v="2"/>
    <n v="0"/>
    <n v="0"/>
    <n v="15"/>
  </r>
  <r>
    <x v="0"/>
    <x v="5"/>
    <s v="Evelyn"/>
    <n v="0"/>
    <n v="0"/>
    <n v="0"/>
    <n v="0"/>
    <n v="0"/>
    <n v="0"/>
    <n v="0"/>
  </r>
  <r>
    <x v="0"/>
    <x v="6"/>
    <s v="Paulina"/>
    <n v="0"/>
    <n v="4"/>
    <n v="0"/>
    <n v="1"/>
    <n v="3"/>
    <n v="0"/>
    <n v="8"/>
  </r>
  <r>
    <x v="0"/>
    <x v="6"/>
    <s v="Jéssica"/>
    <n v="0"/>
    <n v="6"/>
    <n v="0"/>
    <n v="5"/>
    <n v="4"/>
    <n v="0"/>
    <n v="15"/>
  </r>
  <r>
    <x v="0"/>
    <x v="6"/>
    <s v="Eduarda"/>
    <n v="0"/>
    <n v="9"/>
    <n v="1"/>
    <n v="6"/>
    <n v="0"/>
    <n v="0"/>
    <n v="16"/>
  </r>
  <r>
    <x v="0"/>
    <x v="6"/>
    <s v="Beatriz"/>
    <n v="0"/>
    <n v="12"/>
    <n v="1"/>
    <n v="8"/>
    <n v="0"/>
    <n v="2"/>
    <n v="23"/>
  </r>
  <r>
    <x v="0"/>
    <x v="6"/>
    <s v="Iasmym"/>
    <n v="0"/>
    <n v="7"/>
    <n v="0"/>
    <n v="1"/>
    <n v="2"/>
    <n v="0"/>
    <n v="10"/>
  </r>
  <r>
    <x v="0"/>
    <x v="6"/>
    <s v="Evelyn"/>
    <n v="0"/>
    <n v="2"/>
    <n v="0"/>
    <n v="0"/>
    <n v="0"/>
    <n v="0"/>
    <n v="2"/>
  </r>
  <r>
    <x v="0"/>
    <x v="7"/>
    <s v="Paulina"/>
    <n v="0"/>
    <n v="4"/>
    <n v="6"/>
    <n v="2"/>
    <n v="1"/>
    <n v="1"/>
    <n v="14"/>
  </r>
  <r>
    <x v="0"/>
    <x v="7"/>
    <s v="Jéssica"/>
    <n v="0"/>
    <n v="1"/>
    <n v="5"/>
    <n v="0"/>
    <n v="2"/>
    <n v="0"/>
    <n v="8"/>
  </r>
  <r>
    <x v="0"/>
    <x v="7"/>
    <s v="Eduarda"/>
    <n v="0"/>
    <n v="8"/>
    <n v="9"/>
    <n v="4"/>
    <n v="0"/>
    <n v="0"/>
    <n v="21"/>
  </r>
  <r>
    <x v="0"/>
    <x v="7"/>
    <s v="Beatriz"/>
    <n v="0"/>
    <n v="7"/>
    <n v="6"/>
    <n v="1"/>
    <n v="0"/>
    <n v="0"/>
    <n v="14"/>
  </r>
  <r>
    <x v="0"/>
    <x v="7"/>
    <s v="Iasmym"/>
    <n v="0"/>
    <n v="4"/>
    <n v="4"/>
    <n v="0"/>
    <n v="1"/>
    <n v="1"/>
    <n v="10"/>
  </r>
  <r>
    <x v="0"/>
    <x v="7"/>
    <s v="Evelyn"/>
    <n v="0"/>
    <n v="0"/>
    <n v="0"/>
    <n v="0"/>
    <n v="0"/>
    <n v="0"/>
    <n v="0"/>
  </r>
  <r>
    <x v="0"/>
    <x v="8"/>
    <s v="Paulina"/>
    <n v="0"/>
    <n v="1"/>
    <n v="2"/>
    <n v="1"/>
    <n v="1"/>
    <n v="0"/>
    <n v="5"/>
  </r>
  <r>
    <x v="0"/>
    <x v="8"/>
    <s v="Jéssica"/>
    <n v="0"/>
    <n v="1"/>
    <n v="3"/>
    <n v="1"/>
    <n v="0"/>
    <n v="0"/>
    <n v="5"/>
  </r>
  <r>
    <x v="0"/>
    <x v="8"/>
    <s v="Eduarda"/>
    <n v="0"/>
    <n v="6"/>
    <n v="14"/>
    <n v="1"/>
    <n v="1"/>
    <n v="2"/>
    <n v="24"/>
  </r>
  <r>
    <x v="0"/>
    <x v="8"/>
    <s v="Beatriz"/>
    <n v="0"/>
    <n v="25"/>
    <n v="4"/>
    <n v="4"/>
    <n v="0"/>
    <n v="0"/>
    <n v="33"/>
  </r>
  <r>
    <x v="0"/>
    <x v="8"/>
    <s v="Iasmym"/>
    <n v="0"/>
    <n v="7"/>
    <n v="2"/>
    <n v="3"/>
    <n v="1"/>
    <n v="0"/>
    <n v="13"/>
  </r>
  <r>
    <x v="0"/>
    <x v="8"/>
    <s v="Evelyn"/>
    <n v="0"/>
    <n v="1"/>
    <n v="2"/>
    <n v="1"/>
    <n v="0"/>
    <n v="0"/>
    <n v="4"/>
  </r>
  <r>
    <x v="0"/>
    <x v="9"/>
    <s v="Paulina"/>
    <n v="1"/>
    <n v="2"/>
    <n v="5"/>
    <n v="3"/>
    <n v="5"/>
    <n v="2"/>
    <n v="18"/>
  </r>
  <r>
    <x v="0"/>
    <x v="9"/>
    <s v="Jéssica"/>
    <n v="0"/>
    <n v="1"/>
    <n v="3"/>
    <n v="5"/>
    <n v="3"/>
    <n v="0"/>
    <n v="12"/>
  </r>
  <r>
    <x v="0"/>
    <x v="9"/>
    <s v="Eduarda"/>
    <n v="0"/>
    <n v="3"/>
    <n v="2"/>
    <n v="0"/>
    <n v="0"/>
    <n v="0"/>
    <n v="5"/>
  </r>
  <r>
    <x v="0"/>
    <x v="9"/>
    <s v="Beatriz"/>
    <n v="1"/>
    <n v="12"/>
    <n v="3"/>
    <n v="1"/>
    <n v="0"/>
    <n v="2"/>
    <n v="19"/>
  </r>
  <r>
    <x v="0"/>
    <x v="9"/>
    <s v="Iasmym"/>
    <n v="0"/>
    <n v="7"/>
    <n v="1"/>
    <n v="3"/>
    <n v="0"/>
    <n v="0"/>
    <n v="11"/>
  </r>
  <r>
    <x v="0"/>
    <x v="9"/>
    <s v="Evelyn"/>
    <n v="0"/>
    <n v="3"/>
    <n v="1"/>
    <n v="0"/>
    <n v="0"/>
    <n v="0"/>
    <n v="4"/>
  </r>
  <r>
    <x v="0"/>
    <x v="10"/>
    <s v="Paulina"/>
    <n v="0"/>
    <n v="2"/>
    <n v="0"/>
    <n v="3"/>
    <n v="2"/>
    <n v="1"/>
    <n v="8"/>
  </r>
  <r>
    <x v="0"/>
    <x v="10"/>
    <s v="Jéssica"/>
    <n v="0"/>
    <n v="0"/>
    <n v="1"/>
    <n v="2"/>
    <n v="1"/>
    <n v="0"/>
    <n v="4"/>
  </r>
  <r>
    <x v="0"/>
    <x v="10"/>
    <s v="Eduarda"/>
    <n v="0"/>
    <n v="5"/>
    <n v="15"/>
    <n v="3"/>
    <n v="1"/>
    <n v="0"/>
    <n v="24"/>
  </r>
  <r>
    <x v="0"/>
    <x v="10"/>
    <s v="Beatriz"/>
    <n v="0"/>
    <n v="5"/>
    <n v="1"/>
    <n v="1"/>
    <n v="0"/>
    <n v="0"/>
    <n v="7"/>
  </r>
  <r>
    <x v="0"/>
    <x v="10"/>
    <s v="Iasmym"/>
    <n v="5"/>
    <n v="0"/>
    <n v="0"/>
    <n v="3"/>
    <n v="0"/>
    <n v="0"/>
    <n v="8"/>
  </r>
  <r>
    <x v="0"/>
    <x v="10"/>
    <s v="Evelyn"/>
    <n v="0"/>
    <n v="0"/>
    <n v="0"/>
    <n v="0"/>
    <n v="0"/>
    <n v="0"/>
    <n v="0"/>
  </r>
  <r>
    <x v="0"/>
    <x v="11"/>
    <s v="Paulina"/>
    <n v="0"/>
    <n v="2"/>
    <n v="1"/>
    <n v="3"/>
    <n v="0"/>
    <n v="0"/>
    <n v="6"/>
  </r>
  <r>
    <x v="0"/>
    <x v="11"/>
    <s v="Jéssica"/>
    <n v="0"/>
    <n v="2"/>
    <n v="0"/>
    <n v="2"/>
    <n v="0"/>
    <n v="0"/>
    <n v="4"/>
  </r>
  <r>
    <x v="0"/>
    <x v="11"/>
    <s v="Eduarda"/>
    <n v="1"/>
    <n v="2"/>
    <n v="5"/>
    <n v="0"/>
    <n v="1"/>
    <n v="0"/>
    <n v="9"/>
  </r>
  <r>
    <x v="0"/>
    <x v="11"/>
    <s v="Beatriz"/>
    <n v="1"/>
    <n v="8"/>
    <n v="2"/>
    <n v="1"/>
    <n v="1"/>
    <n v="0"/>
    <n v="13"/>
  </r>
  <r>
    <x v="0"/>
    <x v="11"/>
    <s v="Iasmym"/>
    <n v="0"/>
    <n v="3"/>
    <n v="0"/>
    <n v="1"/>
    <n v="0"/>
    <n v="0"/>
    <n v="4"/>
  </r>
  <r>
    <x v="0"/>
    <x v="11"/>
    <s v="Evelyn"/>
    <n v="0"/>
    <n v="1"/>
    <n v="1"/>
    <n v="2"/>
    <n v="0"/>
    <n v="0"/>
    <n v="4"/>
  </r>
  <r>
    <x v="0"/>
    <x v="12"/>
    <s v="Paulina"/>
    <n v="0"/>
    <n v="1"/>
    <n v="2"/>
    <n v="1"/>
    <n v="4"/>
    <n v="0"/>
    <n v="8"/>
  </r>
  <r>
    <x v="0"/>
    <x v="12"/>
    <s v="Jéssica"/>
    <n v="0"/>
    <n v="0"/>
    <n v="0"/>
    <n v="0"/>
    <n v="1"/>
    <n v="0"/>
    <n v="1"/>
  </r>
  <r>
    <x v="0"/>
    <x v="12"/>
    <s v="Beatriz"/>
    <n v="1"/>
    <n v="11"/>
    <n v="3"/>
    <n v="2"/>
    <n v="0"/>
    <n v="5"/>
    <n v="22"/>
  </r>
  <r>
    <x v="0"/>
    <x v="12"/>
    <s v="Iasmym"/>
    <n v="0"/>
    <n v="9"/>
    <n v="3"/>
    <n v="3"/>
    <n v="0"/>
    <n v="0"/>
    <n v="15"/>
  </r>
  <r>
    <x v="0"/>
    <x v="12"/>
    <s v="Evelyn"/>
    <n v="0"/>
    <n v="0"/>
    <n v="0"/>
    <n v="1"/>
    <n v="0"/>
    <n v="1"/>
    <n v="2"/>
  </r>
  <r>
    <x v="1"/>
    <x v="13"/>
    <s v="Paulina"/>
    <n v="0"/>
    <n v="7"/>
    <n v="0"/>
    <n v="2"/>
    <n v="4"/>
    <n v="1"/>
    <n v="14"/>
  </r>
  <r>
    <x v="1"/>
    <x v="13"/>
    <s v="Jéssica"/>
    <n v="0"/>
    <n v="2"/>
    <n v="0"/>
    <n v="0"/>
    <n v="2"/>
    <n v="0"/>
    <n v="4"/>
  </r>
  <r>
    <x v="1"/>
    <x v="13"/>
    <s v="Beatriz"/>
    <n v="4"/>
    <n v="14"/>
    <n v="10"/>
    <n v="1"/>
    <n v="1"/>
    <n v="3"/>
    <n v="33"/>
  </r>
  <r>
    <x v="1"/>
    <x v="13"/>
    <s v="Iasmym"/>
    <n v="0"/>
    <n v="5"/>
    <n v="0"/>
    <n v="2"/>
    <n v="0"/>
    <n v="0"/>
    <n v="7"/>
  </r>
  <r>
    <x v="1"/>
    <x v="13"/>
    <s v="Evelyn"/>
    <n v="0"/>
    <n v="0"/>
    <n v="0"/>
    <n v="0"/>
    <n v="0"/>
    <n v="0"/>
    <n v="0"/>
  </r>
  <r>
    <x v="1"/>
    <x v="14"/>
    <s v="Paulina"/>
    <n v="0"/>
    <n v="3"/>
    <n v="0"/>
    <n v="1"/>
    <n v="0"/>
    <n v="0"/>
    <n v="4"/>
  </r>
  <r>
    <x v="1"/>
    <x v="14"/>
    <s v="Jéssica"/>
    <n v="0"/>
    <n v="3"/>
    <n v="0"/>
    <n v="2"/>
    <m/>
    <n v="0"/>
    <n v="5"/>
  </r>
  <r>
    <x v="1"/>
    <x v="14"/>
    <s v="Beatriz"/>
    <n v="2"/>
    <n v="4"/>
    <n v="5"/>
    <n v="1"/>
    <n v="0"/>
    <n v="2"/>
    <n v="14"/>
  </r>
  <r>
    <x v="1"/>
    <x v="14"/>
    <s v="Iasmym"/>
    <n v="0"/>
    <n v="5"/>
    <n v="0"/>
    <n v="3"/>
    <n v="0"/>
    <n v="0"/>
    <n v="8"/>
  </r>
  <r>
    <x v="1"/>
    <x v="14"/>
    <s v="Evelyn"/>
    <n v="0"/>
    <n v="2"/>
    <n v="0"/>
    <n v="0"/>
    <n v="0"/>
    <n v="0"/>
    <n v="2"/>
  </r>
  <r>
    <x v="1"/>
    <x v="15"/>
    <s v="Paulina"/>
    <n v="0"/>
    <n v="3"/>
    <n v="0"/>
    <n v="3"/>
    <n v="2"/>
    <n v="1"/>
    <n v="9"/>
  </r>
  <r>
    <x v="1"/>
    <x v="15"/>
    <s v="Jéssica"/>
    <n v="0"/>
    <n v="3"/>
    <n v="0"/>
    <n v="1"/>
    <n v="0"/>
    <n v="0"/>
    <n v="4"/>
  </r>
  <r>
    <x v="1"/>
    <x v="15"/>
    <s v="Beatriz"/>
    <n v="3"/>
    <n v="9"/>
    <n v="5"/>
    <n v="0"/>
    <n v="0"/>
    <n v="2"/>
    <n v="19"/>
  </r>
  <r>
    <x v="1"/>
    <x v="15"/>
    <s v="Iasmym"/>
    <n v="0"/>
    <n v="0"/>
    <n v="0"/>
    <n v="0"/>
    <n v="0"/>
    <n v="0"/>
    <n v="0"/>
  </r>
  <r>
    <x v="1"/>
    <x v="15"/>
    <s v="Evelyn"/>
    <n v="0"/>
    <n v="0"/>
    <n v="0"/>
    <n v="0"/>
    <n v="0"/>
    <n v="0"/>
    <n v="0"/>
  </r>
  <r>
    <x v="1"/>
    <x v="16"/>
    <s v="Paulina"/>
    <n v="0"/>
    <n v="3"/>
    <n v="1"/>
    <n v="2"/>
    <n v="3"/>
    <n v="0"/>
    <n v="9"/>
  </r>
  <r>
    <x v="1"/>
    <x v="16"/>
    <s v="Jéssica"/>
    <n v="0"/>
    <n v="1"/>
    <n v="0"/>
    <n v="0"/>
    <n v="0"/>
    <n v="0"/>
    <n v="1"/>
  </r>
  <r>
    <x v="1"/>
    <x v="16"/>
    <s v="Beatriz"/>
    <n v="1"/>
    <n v="7"/>
    <n v="0"/>
    <n v="0"/>
    <n v="0"/>
    <n v="1"/>
    <n v="9"/>
  </r>
  <r>
    <x v="1"/>
    <x v="16"/>
    <s v="Iasmym"/>
    <n v="0"/>
    <n v="10"/>
    <n v="0"/>
    <n v="4"/>
    <n v="0"/>
    <n v="2"/>
    <n v="16"/>
  </r>
  <r>
    <x v="1"/>
    <x v="16"/>
    <s v="Evelyn"/>
    <n v="0"/>
    <n v="0"/>
    <n v="0"/>
    <n v="0"/>
    <n v="0"/>
    <n v="0"/>
    <n v="0"/>
  </r>
  <r>
    <x v="1"/>
    <x v="17"/>
    <s v="Paulina"/>
    <n v="0"/>
    <n v="3"/>
    <n v="2"/>
    <n v="2"/>
    <n v="2"/>
    <n v="0"/>
    <n v="9"/>
  </r>
  <r>
    <x v="1"/>
    <x v="17"/>
    <s v="Jéssica"/>
    <n v="0"/>
    <n v="6"/>
    <n v="0"/>
    <n v="6"/>
    <n v="3"/>
    <n v="2"/>
    <n v="17"/>
  </r>
  <r>
    <x v="1"/>
    <x v="17"/>
    <s v="Beatriz"/>
    <n v="2"/>
    <n v="19"/>
    <n v="4"/>
    <n v="4"/>
    <n v="1"/>
    <n v="2"/>
    <n v="32"/>
  </r>
  <r>
    <x v="1"/>
    <x v="17"/>
    <s v="Iasmym"/>
    <n v="0"/>
    <n v="8"/>
    <n v="0"/>
    <n v="5"/>
    <n v="0"/>
    <n v="1"/>
    <n v="14"/>
  </r>
  <r>
    <x v="1"/>
    <x v="17"/>
    <s v="Evelyn"/>
    <n v="0"/>
    <n v="1"/>
    <n v="0"/>
    <n v="0"/>
    <n v="0"/>
    <n v="0"/>
    <n v="1"/>
  </r>
  <r>
    <x v="1"/>
    <x v="18"/>
    <s v="Paulina"/>
    <n v="0"/>
    <n v="1"/>
    <n v="0"/>
    <n v="1"/>
    <n v="1"/>
    <n v="0"/>
    <n v="3"/>
  </r>
  <r>
    <x v="1"/>
    <x v="18"/>
    <s v="Jéssica"/>
    <n v="0"/>
    <n v="2"/>
    <n v="0"/>
    <n v="0"/>
    <n v="2"/>
    <n v="0"/>
    <n v="4"/>
  </r>
  <r>
    <x v="1"/>
    <x v="18"/>
    <s v="Beatriz"/>
    <n v="0"/>
    <n v="18"/>
    <n v="0"/>
    <n v="5"/>
    <n v="0"/>
    <n v="1"/>
    <n v="24"/>
  </r>
  <r>
    <x v="1"/>
    <x v="18"/>
    <s v="Iasmym"/>
    <n v="0"/>
    <n v="7"/>
    <n v="2"/>
    <n v="4"/>
    <n v="6"/>
    <n v="4"/>
    <n v="23"/>
  </r>
  <r>
    <x v="1"/>
    <x v="18"/>
    <s v="Evelyn"/>
    <n v="0"/>
    <n v="3"/>
    <n v="0"/>
    <n v="0"/>
    <n v="1"/>
    <n v="0"/>
    <n v="4"/>
  </r>
  <r>
    <x v="1"/>
    <x v="19"/>
    <s v="Paulina"/>
    <n v="0"/>
    <n v="0"/>
    <n v="0"/>
    <n v="0"/>
    <n v="0"/>
    <n v="0"/>
    <n v="0"/>
  </r>
  <r>
    <x v="1"/>
    <x v="19"/>
    <s v="Jéssica"/>
    <n v="0"/>
    <n v="3"/>
    <n v="0"/>
    <n v="2"/>
    <n v="1"/>
    <n v="0"/>
    <n v="6"/>
  </r>
  <r>
    <x v="1"/>
    <x v="19"/>
    <s v="Beatriz"/>
    <n v="2"/>
    <n v="14"/>
    <n v="1"/>
    <n v="6"/>
    <n v="0"/>
    <n v="1"/>
    <n v="24"/>
  </r>
  <r>
    <x v="1"/>
    <x v="19"/>
    <s v="Iasmym"/>
    <n v="0"/>
    <n v="6"/>
    <n v="4"/>
    <n v="4"/>
    <n v="1"/>
    <n v="1"/>
    <n v="16"/>
  </r>
  <r>
    <x v="1"/>
    <x v="19"/>
    <s v="Evelyn"/>
    <n v="0"/>
    <n v="0"/>
    <n v="0"/>
    <n v="0"/>
    <n v="1"/>
    <n v="0"/>
    <n v="1"/>
  </r>
  <r>
    <x v="1"/>
    <x v="20"/>
    <s v="Paulina"/>
    <n v="3"/>
    <n v="2"/>
    <n v="0"/>
    <n v="0"/>
    <n v="1"/>
    <n v="0"/>
    <n v="6"/>
  </r>
  <r>
    <x v="1"/>
    <x v="20"/>
    <s v="Jéssica"/>
    <n v="0"/>
    <n v="0"/>
    <n v="1"/>
    <n v="1"/>
    <n v="0"/>
    <n v="0"/>
    <n v="2"/>
  </r>
  <r>
    <x v="1"/>
    <x v="20"/>
    <s v="Beatriz"/>
    <n v="2"/>
    <n v="22"/>
    <n v="4"/>
    <n v="9"/>
    <n v="1"/>
    <n v="0"/>
    <n v="38"/>
  </r>
  <r>
    <x v="1"/>
    <x v="20"/>
    <s v="Iasmym"/>
    <n v="0"/>
    <n v="8"/>
    <n v="0"/>
    <n v="4"/>
    <n v="0"/>
    <n v="0"/>
    <n v="12"/>
  </r>
  <r>
    <x v="1"/>
    <x v="20"/>
    <s v="Evelyn"/>
    <n v="0"/>
    <n v="10"/>
    <n v="2"/>
    <n v="0"/>
    <n v="6"/>
    <n v="1"/>
    <n v="19"/>
  </r>
  <r>
    <x v="1"/>
    <x v="21"/>
    <s v="Paulina"/>
    <n v="1"/>
    <n v="2"/>
    <n v="1"/>
    <n v="4"/>
    <n v="2"/>
    <n v="0"/>
    <n v="10"/>
  </r>
  <r>
    <x v="1"/>
    <x v="21"/>
    <s v="Jéssica"/>
    <n v="0"/>
    <n v="0"/>
    <n v="0"/>
    <n v="0"/>
    <n v="0"/>
    <n v="0"/>
    <n v="0"/>
  </r>
  <r>
    <x v="1"/>
    <x v="21"/>
    <s v="Carolina"/>
    <n v="0"/>
    <n v="0"/>
    <n v="0"/>
    <n v="0"/>
    <n v="0"/>
    <n v="0"/>
    <n v="0"/>
  </r>
  <r>
    <x v="1"/>
    <x v="21"/>
    <s v="Iasmym"/>
    <n v="0"/>
    <n v="14"/>
    <n v="3"/>
    <n v="7"/>
    <n v="0"/>
    <n v="3"/>
    <n v="27"/>
  </r>
  <r>
    <x v="1"/>
    <x v="21"/>
    <s v="Evelyn"/>
    <n v="0"/>
    <n v="3"/>
    <n v="0"/>
    <n v="3"/>
    <n v="0"/>
    <n v="0"/>
    <n v="6"/>
  </r>
  <r>
    <x v="1"/>
    <x v="22"/>
    <s v="Paulina"/>
    <n v="1"/>
    <n v="4"/>
    <n v="1"/>
    <n v="1"/>
    <n v="4"/>
    <n v="0"/>
    <n v="11"/>
  </r>
  <r>
    <x v="1"/>
    <x v="22"/>
    <s v="Jéssica"/>
    <n v="0"/>
    <n v="0"/>
    <n v="0"/>
    <n v="0"/>
    <n v="0"/>
    <n v="0"/>
    <n v="0"/>
  </r>
  <r>
    <x v="1"/>
    <x v="22"/>
    <s v="Carolina"/>
    <n v="0"/>
    <n v="1"/>
    <n v="0"/>
    <n v="3"/>
    <n v="0"/>
    <n v="0"/>
    <n v="4"/>
  </r>
  <r>
    <x v="1"/>
    <x v="22"/>
    <s v="Iasmym"/>
    <n v="0"/>
    <n v="2"/>
    <n v="0"/>
    <n v="1"/>
    <n v="1"/>
    <n v="0"/>
    <n v="4"/>
  </r>
  <r>
    <x v="1"/>
    <x v="22"/>
    <s v="Evelyn"/>
    <n v="0"/>
    <n v="0"/>
    <n v="0"/>
    <n v="0"/>
    <n v="1"/>
    <n v="0"/>
    <n v="1"/>
  </r>
  <r>
    <x v="1"/>
    <x v="23"/>
    <s v="Paulina"/>
    <n v="1"/>
    <n v="0"/>
    <n v="2"/>
    <n v="1"/>
    <n v="3"/>
    <n v="0"/>
    <n v="7"/>
  </r>
  <r>
    <x v="1"/>
    <x v="23"/>
    <s v="Jéssica"/>
    <n v="0"/>
    <n v="0"/>
    <n v="1"/>
    <n v="0"/>
    <n v="0"/>
    <n v="0"/>
    <n v="1"/>
  </r>
  <r>
    <x v="1"/>
    <x v="23"/>
    <s v="Carolina"/>
    <n v="0"/>
    <n v="0"/>
    <n v="0"/>
    <n v="0"/>
    <n v="0"/>
    <n v="0"/>
    <n v="0"/>
  </r>
  <r>
    <x v="1"/>
    <x v="23"/>
    <s v="Iasmym"/>
    <n v="0"/>
    <n v="8"/>
    <n v="0"/>
    <n v="3"/>
    <n v="2"/>
    <n v="0"/>
    <n v="13"/>
  </r>
  <r>
    <x v="1"/>
    <x v="23"/>
    <s v="Evelyn"/>
    <n v="0"/>
    <n v="2"/>
    <n v="0"/>
    <n v="0"/>
    <n v="1"/>
    <n v="0"/>
    <n v="3"/>
  </r>
  <r>
    <x v="1"/>
    <x v="24"/>
    <s v="Paulina"/>
    <n v="1"/>
    <n v="1"/>
    <n v="2"/>
    <n v="0"/>
    <n v="3"/>
    <n v="0"/>
    <n v="7"/>
  </r>
  <r>
    <x v="1"/>
    <x v="24"/>
    <s v="Jéssica"/>
    <n v="0"/>
    <n v="0"/>
    <n v="1"/>
    <n v="0"/>
    <n v="0"/>
    <n v="0"/>
    <n v="1"/>
  </r>
  <r>
    <x v="1"/>
    <x v="24"/>
    <s v="Carolina"/>
    <n v="0"/>
    <n v="0"/>
    <n v="0"/>
    <n v="0"/>
    <n v="0"/>
    <n v="0"/>
    <n v="0"/>
  </r>
  <r>
    <x v="1"/>
    <x v="24"/>
    <s v="Iasmym"/>
    <n v="0"/>
    <n v="8"/>
    <n v="0"/>
    <n v="3"/>
    <n v="2"/>
    <n v="0"/>
    <n v="13"/>
  </r>
  <r>
    <x v="1"/>
    <x v="24"/>
    <s v="Evelyn"/>
    <n v="0"/>
    <n v="2"/>
    <n v="0"/>
    <n v="0"/>
    <n v="1"/>
    <n v="0"/>
    <n v="3"/>
  </r>
  <r>
    <x v="1"/>
    <x v="25"/>
    <s v="Paulina"/>
    <n v="1"/>
    <n v="0"/>
    <n v="2"/>
    <n v="1"/>
    <n v="3"/>
    <n v="0"/>
    <n v="7"/>
  </r>
  <r>
    <x v="1"/>
    <x v="25"/>
    <s v="Jéssica"/>
    <n v="0"/>
    <n v="0"/>
    <n v="1"/>
    <n v="0"/>
    <n v="0"/>
    <n v="0"/>
    <n v="1"/>
  </r>
  <r>
    <x v="1"/>
    <x v="25"/>
    <s v="Carolina"/>
    <n v="0"/>
    <n v="0"/>
    <n v="0"/>
    <n v="0"/>
    <n v="0"/>
    <n v="0"/>
    <n v="0"/>
  </r>
  <r>
    <x v="1"/>
    <x v="25"/>
    <s v="Iasmym"/>
    <n v="0"/>
    <n v="8"/>
    <n v="0"/>
    <n v="3"/>
    <n v="2"/>
    <n v="0"/>
    <n v="13"/>
  </r>
  <r>
    <x v="1"/>
    <x v="25"/>
    <s v="Evelyn"/>
    <n v="0"/>
    <n v="2"/>
    <n v="0"/>
    <n v="0"/>
    <n v="1"/>
    <n v="0"/>
    <n v="3"/>
  </r>
  <r>
    <x v="1"/>
    <x v="26"/>
    <s v="Paulina"/>
    <n v="1"/>
    <n v="3"/>
    <n v="0"/>
    <n v="2"/>
    <n v="2"/>
    <n v="0"/>
    <n v="8"/>
  </r>
  <r>
    <x v="1"/>
    <x v="26"/>
    <s v="Jéssica"/>
    <n v="0"/>
    <n v="1"/>
    <n v="0"/>
    <n v="2"/>
    <n v="0"/>
    <n v="0"/>
    <n v="3"/>
  </r>
  <r>
    <x v="1"/>
    <x v="26"/>
    <s v="Carolina"/>
    <n v="0"/>
    <n v="6"/>
    <n v="0"/>
    <n v="6"/>
    <n v="0"/>
    <n v="0"/>
    <n v="12"/>
  </r>
  <r>
    <x v="1"/>
    <x v="26"/>
    <s v="Iasmym"/>
    <n v="0"/>
    <n v="9"/>
    <n v="1"/>
    <n v="7"/>
    <n v="1"/>
    <n v="0"/>
    <n v="18"/>
  </r>
  <r>
    <x v="1"/>
    <x v="26"/>
    <s v="Evelyn"/>
    <n v="0"/>
    <n v="6"/>
    <n v="0"/>
    <n v="0"/>
    <n v="0"/>
    <n v="0"/>
    <n v="6"/>
  </r>
  <r>
    <x v="1"/>
    <x v="27"/>
    <s v="Paulina"/>
    <n v="2"/>
    <n v="1"/>
    <n v="1"/>
    <n v="1"/>
    <n v="1"/>
    <n v="0"/>
    <n v="6"/>
  </r>
  <r>
    <x v="1"/>
    <x v="27"/>
    <s v="Jéssica"/>
    <n v="0"/>
    <n v="1"/>
    <n v="0"/>
    <n v="1"/>
    <n v="0"/>
    <n v="0"/>
    <n v="2"/>
  </r>
  <r>
    <x v="1"/>
    <x v="27"/>
    <s v="Carolina"/>
    <n v="0"/>
    <n v="6"/>
    <n v="2"/>
    <n v="0"/>
    <n v="0"/>
    <n v="0"/>
    <n v="8"/>
  </r>
  <r>
    <x v="1"/>
    <x v="27"/>
    <s v="Iasmym"/>
    <n v="0"/>
    <n v="6"/>
    <n v="1"/>
    <n v="2"/>
    <n v="1"/>
    <n v="0"/>
    <n v="10"/>
  </r>
  <r>
    <x v="1"/>
    <x v="27"/>
    <s v="Evelyn"/>
    <n v="0"/>
    <n v="5"/>
    <n v="0"/>
    <n v="1"/>
    <n v="1"/>
    <n v="0"/>
    <n v="7"/>
  </r>
  <r>
    <x v="1"/>
    <x v="28"/>
    <s v="Paulina"/>
    <n v="1"/>
    <n v="3"/>
    <n v="2"/>
    <n v="0"/>
    <n v="1"/>
    <n v="0"/>
    <n v="7"/>
  </r>
  <r>
    <x v="1"/>
    <x v="28"/>
    <s v="Jéssica"/>
    <n v="0"/>
    <n v="1"/>
    <n v="0"/>
    <n v="1"/>
    <n v="0"/>
    <n v="1"/>
    <n v="3"/>
  </r>
  <r>
    <x v="1"/>
    <x v="28"/>
    <s v="Carolina"/>
    <n v="1"/>
    <n v="0"/>
    <n v="0"/>
    <n v="3"/>
    <n v="0"/>
    <n v="0"/>
    <n v="4"/>
  </r>
  <r>
    <x v="1"/>
    <x v="28"/>
    <s v="Iasmym"/>
    <n v="0"/>
    <n v="9"/>
    <n v="1"/>
    <n v="2"/>
    <n v="2"/>
    <n v="3"/>
    <n v="17"/>
  </r>
  <r>
    <x v="1"/>
    <x v="28"/>
    <s v="Evelyn"/>
    <n v="0"/>
    <n v="4"/>
    <n v="0"/>
    <n v="0"/>
    <n v="1"/>
    <n v="2"/>
    <n v="7"/>
  </r>
  <r>
    <x v="1"/>
    <x v="29"/>
    <s v="Paulina"/>
    <n v="0"/>
    <n v="2"/>
    <n v="1"/>
    <n v="0"/>
    <n v="1"/>
    <n v="0"/>
    <n v="4"/>
  </r>
  <r>
    <x v="1"/>
    <x v="29"/>
    <s v="Jéssica"/>
    <n v="0"/>
    <n v="0"/>
    <n v="1"/>
    <n v="1"/>
    <n v="0"/>
    <n v="0"/>
    <n v="2"/>
  </r>
  <r>
    <x v="1"/>
    <x v="29"/>
    <s v="Carolina"/>
    <n v="0"/>
    <n v="2"/>
    <n v="0"/>
    <n v="1"/>
    <n v="0"/>
    <n v="0"/>
    <n v="3"/>
  </r>
  <r>
    <x v="1"/>
    <x v="29"/>
    <s v="Iasmym"/>
    <n v="0"/>
    <n v="4"/>
    <n v="0"/>
    <n v="2"/>
    <n v="0"/>
    <n v="1"/>
    <n v="7"/>
  </r>
  <r>
    <x v="1"/>
    <x v="29"/>
    <s v="Evelyn"/>
    <n v="0"/>
    <n v="2"/>
    <n v="0"/>
    <n v="0"/>
    <n v="2"/>
    <n v="0"/>
    <n v="4"/>
  </r>
  <r>
    <x v="1"/>
    <x v="30"/>
    <s v="Paulina"/>
    <n v="0"/>
    <n v="2"/>
    <n v="0"/>
    <n v="1"/>
    <n v="1"/>
    <n v="0"/>
    <n v="4"/>
  </r>
  <r>
    <x v="1"/>
    <x v="30"/>
    <s v="Jéssica"/>
    <n v="0"/>
    <n v="0"/>
    <n v="0"/>
    <n v="2"/>
    <n v="0"/>
    <n v="0"/>
    <n v="2"/>
  </r>
  <r>
    <x v="1"/>
    <x v="30"/>
    <s v="Carolina"/>
    <n v="0"/>
    <n v="5"/>
    <n v="0"/>
    <n v="3"/>
    <n v="2"/>
    <n v="0"/>
    <n v="10"/>
  </r>
  <r>
    <x v="1"/>
    <x v="30"/>
    <s v="Iasmym"/>
    <n v="4"/>
    <n v="9"/>
    <n v="0"/>
    <n v="6"/>
    <n v="0"/>
    <n v="0"/>
    <n v="19"/>
  </r>
  <r>
    <x v="1"/>
    <x v="30"/>
    <s v="Evelyn"/>
    <n v="0"/>
    <n v="7"/>
    <n v="0"/>
    <n v="3"/>
    <n v="0"/>
    <n v="0"/>
    <n v="10"/>
  </r>
  <r>
    <x v="1"/>
    <x v="31"/>
    <s v="Paulina"/>
    <n v="2"/>
    <n v="4"/>
    <n v="2"/>
    <n v="1"/>
    <n v="1"/>
    <n v="0"/>
    <n v="10"/>
  </r>
  <r>
    <x v="1"/>
    <x v="31"/>
    <s v="Jéssica"/>
    <n v="0"/>
    <n v="5"/>
    <n v="0"/>
    <n v="6"/>
    <n v="0"/>
    <n v="0"/>
    <n v="11"/>
  </r>
  <r>
    <x v="1"/>
    <x v="31"/>
    <s v="Carolina"/>
    <n v="0"/>
    <n v="3"/>
    <n v="0"/>
    <n v="0"/>
    <n v="2"/>
    <n v="0"/>
    <n v="5"/>
  </r>
  <r>
    <x v="1"/>
    <x v="31"/>
    <s v="Iasmym"/>
    <n v="0"/>
    <n v="6"/>
    <n v="0"/>
    <n v="3"/>
    <n v="2"/>
    <n v="0"/>
    <n v="11"/>
  </r>
  <r>
    <x v="1"/>
    <x v="31"/>
    <s v="Evelyn"/>
    <n v="0"/>
    <n v="0"/>
    <n v="0"/>
    <n v="1"/>
    <n v="3"/>
    <n v="0"/>
    <n v="4"/>
  </r>
  <r>
    <x v="1"/>
    <x v="32"/>
    <s v="Paulina"/>
    <n v="0"/>
    <n v="1"/>
    <n v="0"/>
    <n v="0"/>
    <n v="2"/>
    <n v="0"/>
    <n v="3"/>
  </r>
  <r>
    <x v="1"/>
    <x v="32"/>
    <s v="Jéssica"/>
    <n v="0"/>
    <n v="1"/>
    <n v="0"/>
    <n v="1"/>
    <n v="0"/>
    <n v="0"/>
    <n v="2"/>
  </r>
  <r>
    <x v="1"/>
    <x v="32"/>
    <s v="Carolina"/>
    <n v="1"/>
    <n v="3"/>
    <n v="0"/>
    <n v="2"/>
    <n v="2"/>
    <n v="1"/>
    <n v="9"/>
  </r>
  <r>
    <x v="1"/>
    <x v="32"/>
    <s v="Iasmym"/>
    <n v="1"/>
    <n v="6"/>
    <n v="0"/>
    <n v="3"/>
    <n v="1"/>
    <n v="1"/>
    <n v="12"/>
  </r>
  <r>
    <x v="1"/>
    <x v="32"/>
    <s v="Evelyn"/>
    <n v="0"/>
    <n v="3"/>
    <n v="0"/>
    <n v="1"/>
    <n v="0"/>
    <n v="0"/>
    <n v="4"/>
  </r>
  <r>
    <x v="1"/>
    <x v="33"/>
    <s v="Paulina"/>
    <n v="0"/>
    <n v="2"/>
    <n v="1"/>
    <n v="1"/>
    <n v="3"/>
    <n v="0"/>
    <n v="7"/>
  </r>
  <r>
    <x v="1"/>
    <x v="33"/>
    <s v="Jéssica"/>
    <n v="0"/>
    <n v="2"/>
    <n v="0"/>
    <n v="0"/>
    <n v="1"/>
    <n v="0"/>
    <n v="3"/>
  </r>
  <r>
    <x v="1"/>
    <x v="33"/>
    <s v="Carolina"/>
    <n v="0"/>
    <n v="4"/>
    <n v="0"/>
    <n v="1"/>
    <n v="2"/>
    <n v="0"/>
    <n v="7"/>
  </r>
  <r>
    <x v="1"/>
    <x v="33"/>
    <s v="Iasmym"/>
    <n v="2"/>
    <n v="9"/>
    <n v="0"/>
    <n v="4"/>
    <n v="0"/>
    <n v="2"/>
    <n v="17"/>
  </r>
  <r>
    <x v="1"/>
    <x v="33"/>
    <s v="Evelyn"/>
    <n v="0"/>
    <n v="4"/>
    <n v="0"/>
    <n v="1"/>
    <n v="0"/>
    <n v="0"/>
    <n v="5"/>
  </r>
  <r>
    <x v="1"/>
    <x v="34"/>
    <s v="Paulina"/>
    <n v="0"/>
    <n v="2"/>
    <n v="0"/>
    <n v="1"/>
    <n v="2"/>
    <n v="0"/>
    <n v="5"/>
  </r>
  <r>
    <x v="1"/>
    <x v="34"/>
    <s v="Jéssica"/>
    <n v="0"/>
    <n v="2"/>
    <n v="0"/>
    <n v="2"/>
    <n v="0"/>
    <n v="0"/>
    <n v="4"/>
  </r>
  <r>
    <x v="1"/>
    <x v="34"/>
    <s v="Carolina"/>
    <n v="1"/>
    <n v="4"/>
    <n v="0"/>
    <n v="2"/>
    <n v="1"/>
    <n v="0"/>
    <n v="8"/>
  </r>
  <r>
    <x v="1"/>
    <x v="34"/>
    <s v="Iasmym"/>
    <n v="1"/>
    <n v="7"/>
    <n v="2"/>
    <n v="3"/>
    <n v="1"/>
    <n v="2"/>
    <n v="16"/>
  </r>
  <r>
    <x v="1"/>
    <x v="34"/>
    <s v="Evelyn"/>
    <n v="0"/>
    <n v="0"/>
    <n v="0"/>
    <n v="0"/>
    <n v="0"/>
    <n v="0"/>
    <n v="0"/>
  </r>
  <r>
    <x v="1"/>
    <x v="35"/>
    <s v="Paulina"/>
    <n v="0"/>
    <n v="3"/>
    <n v="2"/>
    <n v="1"/>
    <n v="1"/>
    <n v="1"/>
    <n v="8"/>
  </r>
  <r>
    <x v="1"/>
    <x v="35"/>
    <s v="Jéssica"/>
    <n v="0"/>
    <n v="0"/>
    <n v="0"/>
    <n v="0"/>
    <n v="0"/>
    <n v="0"/>
    <n v="0"/>
  </r>
  <r>
    <x v="1"/>
    <x v="35"/>
    <s v="Carolina"/>
    <n v="0"/>
    <n v="5"/>
    <n v="0"/>
    <n v="1"/>
    <n v="3"/>
    <n v="0"/>
    <n v="9"/>
  </r>
  <r>
    <x v="1"/>
    <x v="35"/>
    <s v="Iasmym"/>
    <n v="1"/>
    <n v="6"/>
    <n v="0"/>
    <n v="1"/>
    <n v="0"/>
    <n v="5"/>
    <n v="13"/>
  </r>
  <r>
    <x v="1"/>
    <x v="35"/>
    <s v="Evelyn"/>
    <n v="0"/>
    <n v="3"/>
    <n v="0"/>
    <n v="0"/>
    <n v="0"/>
    <n v="0"/>
    <n v="3"/>
  </r>
  <r>
    <x v="1"/>
    <x v="36"/>
    <s v="Paulina"/>
    <n v="0"/>
    <n v="2"/>
    <n v="1"/>
    <n v="1"/>
    <n v="1"/>
    <n v="0"/>
    <n v="5"/>
  </r>
  <r>
    <x v="1"/>
    <x v="36"/>
    <s v="Jéssica"/>
    <n v="0"/>
    <n v="0"/>
    <n v="0"/>
    <n v="0"/>
    <n v="2"/>
    <n v="0"/>
    <n v="2"/>
  </r>
  <r>
    <x v="1"/>
    <x v="36"/>
    <s v="Carolina"/>
    <n v="0"/>
    <n v="4"/>
    <n v="0"/>
    <n v="1"/>
    <n v="0"/>
    <n v="0"/>
    <n v="5"/>
  </r>
  <r>
    <x v="1"/>
    <x v="36"/>
    <s v="Iasmym"/>
    <n v="0"/>
    <n v="6"/>
    <n v="0"/>
    <n v="3"/>
    <n v="1"/>
    <n v="2"/>
    <n v="12"/>
  </r>
  <r>
    <x v="1"/>
    <x v="36"/>
    <s v="Evelyn"/>
    <n v="0"/>
    <n v="1"/>
    <n v="0"/>
    <m/>
    <n v="2"/>
    <n v="0"/>
    <n v="3"/>
  </r>
  <r>
    <x v="1"/>
    <x v="37"/>
    <s v="Paulina"/>
    <n v="0"/>
    <n v="3"/>
    <n v="2"/>
    <n v="0"/>
    <n v="1"/>
    <n v="1"/>
    <n v="7"/>
  </r>
  <r>
    <x v="1"/>
    <x v="37"/>
    <s v="Jéssica"/>
    <n v="0"/>
    <n v="6"/>
    <n v="0"/>
    <n v="0"/>
    <n v="1"/>
    <n v="2"/>
    <n v="9"/>
  </r>
  <r>
    <x v="1"/>
    <x v="37"/>
    <s v="Carolina"/>
    <n v="0"/>
    <n v="10"/>
    <n v="0"/>
    <n v="1"/>
    <n v="2"/>
    <n v="0"/>
    <n v="13"/>
  </r>
  <r>
    <x v="1"/>
    <x v="37"/>
    <s v="Iasmym"/>
    <n v="0"/>
    <n v="12"/>
    <n v="0"/>
    <n v="4"/>
    <n v="0"/>
    <n v="3"/>
    <n v="19"/>
  </r>
  <r>
    <x v="1"/>
    <x v="37"/>
    <s v="Evelyn"/>
    <n v="0"/>
    <n v="1"/>
    <n v="0"/>
    <n v="1"/>
    <n v="1"/>
    <n v="1"/>
    <n v="4"/>
  </r>
  <r>
    <x v="1"/>
    <x v="38"/>
    <s v="Paulina"/>
    <n v="0"/>
    <n v="3"/>
    <n v="1"/>
    <n v="1"/>
    <n v="1"/>
    <n v="0"/>
    <n v="6"/>
  </r>
  <r>
    <x v="1"/>
    <x v="38"/>
    <s v="Jéssica"/>
    <n v="0"/>
    <n v="2"/>
    <n v="1"/>
    <n v="1"/>
    <n v="0"/>
    <n v="0"/>
    <n v="4"/>
  </r>
  <r>
    <x v="1"/>
    <x v="38"/>
    <s v="Carolina"/>
    <n v="0"/>
    <n v="17"/>
    <n v="0"/>
    <n v="1"/>
    <n v="3"/>
    <n v="5"/>
    <n v="26"/>
  </r>
  <r>
    <x v="1"/>
    <x v="38"/>
    <s v="Iasmym"/>
    <n v="0"/>
    <n v="7"/>
    <n v="1"/>
    <n v="1"/>
    <n v="0"/>
    <n v="0"/>
    <n v="9"/>
  </r>
  <r>
    <x v="1"/>
    <x v="38"/>
    <s v="Evelyn"/>
    <n v="0"/>
    <n v="5"/>
    <n v="0"/>
    <n v="0"/>
    <n v="0"/>
    <n v="0"/>
    <n v="5"/>
  </r>
  <r>
    <x v="1"/>
    <x v="39"/>
    <s v="Paulina"/>
    <n v="1"/>
    <n v="2"/>
    <n v="0"/>
    <n v="0"/>
    <n v="0"/>
    <n v="0"/>
    <n v="3"/>
  </r>
  <r>
    <x v="1"/>
    <x v="39"/>
    <s v="Jéssica"/>
    <n v="0"/>
    <n v="0"/>
    <n v="0"/>
    <n v="0"/>
    <n v="0"/>
    <n v="0"/>
    <n v="0"/>
  </r>
  <r>
    <x v="1"/>
    <x v="39"/>
    <s v="Carolina"/>
    <m/>
    <n v="7"/>
    <m/>
    <n v="2"/>
    <m/>
    <n v="2"/>
    <n v="11"/>
  </r>
  <r>
    <x v="1"/>
    <x v="39"/>
    <s v="Iasmym"/>
    <n v="1"/>
    <n v="6"/>
    <n v="1"/>
    <n v="2"/>
    <n v="0"/>
    <n v="2"/>
    <n v="12"/>
  </r>
  <r>
    <x v="1"/>
    <x v="39"/>
    <s v="Evelyn"/>
    <n v="0"/>
    <n v="2"/>
    <n v="1"/>
    <n v="0"/>
    <n v="0"/>
    <n v="0"/>
    <n v="3"/>
  </r>
  <r>
    <x v="1"/>
    <x v="40"/>
    <s v="Paulina"/>
    <n v="0"/>
    <n v="3"/>
    <n v="0"/>
    <n v="2"/>
    <n v="0"/>
    <n v="2"/>
    <n v="7"/>
  </r>
  <r>
    <x v="1"/>
    <x v="40"/>
    <s v="Jéssica"/>
    <n v="0"/>
    <n v="3"/>
    <n v="0"/>
    <n v="4"/>
    <n v="0"/>
    <n v="0"/>
    <n v="7"/>
  </r>
  <r>
    <x v="1"/>
    <x v="40"/>
    <s v="Carolina"/>
    <n v="0"/>
    <n v="16"/>
    <n v="0"/>
    <n v="0"/>
    <n v="2"/>
    <n v="8"/>
    <n v="26"/>
  </r>
  <r>
    <x v="1"/>
    <x v="40"/>
    <s v="Iasmym"/>
    <n v="1"/>
    <n v="9"/>
    <n v="0"/>
    <n v="3"/>
    <n v="1"/>
    <n v="3"/>
    <n v="17"/>
  </r>
  <r>
    <x v="1"/>
    <x v="40"/>
    <s v="Evelyn"/>
    <n v="0"/>
    <n v="0"/>
    <n v="0"/>
    <n v="0"/>
    <n v="0"/>
    <n v="0"/>
    <n v="0"/>
  </r>
  <r>
    <x v="1"/>
    <x v="41"/>
    <s v="Paulina"/>
    <n v="0"/>
    <n v="3"/>
    <n v="0"/>
    <n v="0"/>
    <n v="0"/>
    <n v="2"/>
    <n v="5"/>
  </r>
  <r>
    <x v="1"/>
    <x v="41"/>
    <s v="Jéssica"/>
    <n v="0"/>
    <n v="2"/>
    <n v="0"/>
    <n v="1"/>
    <n v="0"/>
    <n v="0"/>
    <n v="3"/>
  </r>
  <r>
    <x v="1"/>
    <x v="41"/>
    <s v="Carolina"/>
    <n v="0"/>
    <n v="9"/>
    <n v="0"/>
    <n v="1"/>
    <n v="0"/>
    <n v="4"/>
    <n v="14"/>
  </r>
  <r>
    <x v="1"/>
    <x v="41"/>
    <s v="Iasmym"/>
    <n v="0"/>
    <n v="6"/>
    <n v="0"/>
    <n v="5"/>
    <n v="0"/>
    <n v="1"/>
    <n v="12"/>
  </r>
  <r>
    <x v="1"/>
    <x v="41"/>
    <s v="Evelyn"/>
    <n v="0"/>
    <n v="0"/>
    <n v="0"/>
    <n v="0"/>
    <n v="0"/>
    <n v="0"/>
    <n v="0"/>
  </r>
  <r>
    <x v="1"/>
    <x v="42"/>
    <s v="Paulina"/>
    <n v="0"/>
    <n v="3"/>
    <n v="3"/>
    <n v="0"/>
    <n v="0"/>
    <n v="1"/>
    <n v="7"/>
  </r>
  <r>
    <x v="1"/>
    <x v="42"/>
    <s v="Jéssica"/>
    <n v="0"/>
    <n v="2"/>
    <n v="1"/>
    <n v="2"/>
    <n v="1"/>
    <n v="0"/>
    <n v="6"/>
  </r>
  <r>
    <x v="1"/>
    <x v="42"/>
    <s v="Carolina"/>
    <n v="1"/>
    <n v="2"/>
    <n v="1"/>
    <n v="1"/>
    <n v="0"/>
    <n v="4"/>
    <n v="9"/>
  </r>
  <r>
    <x v="1"/>
    <x v="42"/>
    <s v="Iasmym"/>
    <n v="1"/>
    <n v="8"/>
    <n v="1"/>
    <n v="3"/>
    <n v="3"/>
    <n v="2"/>
    <n v="18"/>
  </r>
  <r>
    <x v="1"/>
    <x v="42"/>
    <s v="Evelyn"/>
    <n v="0"/>
    <n v="7"/>
    <n v="3"/>
    <n v="0"/>
    <n v="1"/>
    <n v="2"/>
    <n v="13"/>
  </r>
  <r>
    <x v="1"/>
    <x v="43"/>
    <s v="Paulina"/>
    <n v="0"/>
    <n v="6"/>
    <n v="1"/>
    <n v="3"/>
    <n v="1"/>
    <n v="3"/>
    <n v="14"/>
  </r>
  <r>
    <x v="1"/>
    <x v="43"/>
    <s v="Jéssica"/>
    <n v="0"/>
    <n v="9"/>
    <n v="0"/>
    <n v="6"/>
    <n v="1"/>
    <n v="2"/>
    <n v="18"/>
  </r>
  <r>
    <x v="1"/>
    <x v="43"/>
    <s v="Carolina"/>
    <n v="0"/>
    <n v="6"/>
    <n v="0"/>
    <n v="2"/>
    <n v="1"/>
    <n v="0"/>
    <n v="9"/>
  </r>
  <r>
    <x v="1"/>
    <x v="43"/>
    <s v="Iasmym"/>
    <n v="0"/>
    <n v="10"/>
    <n v="1"/>
    <n v="5"/>
    <n v="1"/>
    <n v="4"/>
    <n v="21"/>
  </r>
  <r>
    <x v="1"/>
    <x v="43"/>
    <s v="Evelyn"/>
    <n v="0"/>
    <n v="4"/>
    <n v="0"/>
    <n v="0"/>
    <n v="0"/>
    <n v="0"/>
    <n v="4"/>
  </r>
  <r>
    <x v="1"/>
    <x v="44"/>
    <s v="Paulina"/>
    <n v="0"/>
    <n v="6"/>
    <n v="1"/>
    <n v="3"/>
    <n v="1"/>
    <n v="3"/>
    <n v="14"/>
  </r>
  <r>
    <x v="1"/>
    <x v="44"/>
    <s v="Jéssica"/>
    <n v="0"/>
    <n v="9"/>
    <n v="0"/>
    <n v="6"/>
    <n v="1"/>
    <n v="2"/>
    <n v="18"/>
  </r>
  <r>
    <x v="1"/>
    <x v="44"/>
    <s v="Carolina"/>
    <n v="0"/>
    <n v="6"/>
    <n v="0"/>
    <n v="2"/>
    <n v="1"/>
    <n v="0"/>
    <n v="9"/>
  </r>
  <r>
    <x v="1"/>
    <x v="44"/>
    <s v="Iasmym"/>
    <n v="0"/>
    <n v="10"/>
    <n v="1"/>
    <n v="5"/>
    <n v="1"/>
    <n v="4"/>
    <n v="21"/>
  </r>
  <r>
    <x v="1"/>
    <x v="44"/>
    <s v="Evelyn"/>
    <n v="0"/>
    <n v="4"/>
    <n v="0"/>
    <n v="0"/>
    <n v="0"/>
    <n v="0"/>
    <n v="4"/>
  </r>
  <r>
    <x v="1"/>
    <x v="45"/>
    <s v="Paulina"/>
    <n v="0"/>
    <n v="5"/>
    <n v="3"/>
    <n v="4"/>
    <n v="4"/>
    <n v="0"/>
    <n v="16"/>
  </r>
  <r>
    <x v="1"/>
    <x v="45"/>
    <s v="Jéssica"/>
    <n v="0"/>
    <n v="4"/>
    <n v="0"/>
    <n v="5"/>
    <n v="0"/>
    <n v="0"/>
    <n v="9"/>
  </r>
  <r>
    <x v="1"/>
    <x v="45"/>
    <s v="Carolina"/>
    <n v="0"/>
    <n v="12"/>
    <n v="0"/>
    <n v="1"/>
    <n v="1"/>
    <n v="1"/>
    <n v="15"/>
  </r>
  <r>
    <x v="1"/>
    <x v="45"/>
    <s v="Iasmym"/>
    <n v="0"/>
    <n v="9"/>
    <n v="3"/>
    <n v="2"/>
    <n v="5"/>
    <n v="4"/>
    <n v="23"/>
  </r>
  <r>
    <x v="1"/>
    <x v="45"/>
    <s v="Evelyn"/>
    <n v="0"/>
    <n v="1"/>
    <n v="0"/>
    <n v="0"/>
    <n v="0"/>
    <n v="0"/>
    <n v="1"/>
  </r>
  <r>
    <x v="1"/>
    <x v="46"/>
    <s v="Paulina"/>
    <n v="0"/>
    <n v="1"/>
    <n v="1"/>
    <n v="1"/>
    <n v="0"/>
    <n v="0"/>
    <n v="3"/>
  </r>
  <r>
    <x v="1"/>
    <x v="46"/>
    <s v="Jéssica"/>
    <n v="0"/>
    <n v="0"/>
    <n v="0"/>
    <n v="0"/>
    <n v="2"/>
    <n v="0"/>
    <n v="2"/>
  </r>
  <r>
    <x v="1"/>
    <x v="46"/>
    <s v="Carolina"/>
    <n v="0"/>
    <n v="12"/>
    <n v="0"/>
    <n v="6"/>
    <n v="3"/>
    <n v="8"/>
    <n v="29"/>
  </r>
  <r>
    <x v="1"/>
    <x v="46"/>
    <s v="Iasmym"/>
    <n v="0"/>
    <n v="0"/>
    <n v="1"/>
    <n v="1"/>
    <n v="1"/>
    <n v="0"/>
    <n v="3"/>
  </r>
  <r>
    <x v="1"/>
    <x v="46"/>
    <s v="Evelyn"/>
    <n v="0"/>
    <n v="0"/>
    <n v="0"/>
    <n v="0"/>
    <n v="0"/>
    <n v="0"/>
    <n v="0"/>
  </r>
  <r>
    <x v="1"/>
    <x v="47"/>
    <s v="Paulina"/>
    <n v="0"/>
    <n v="4"/>
    <n v="0"/>
    <n v="0"/>
    <n v="0"/>
    <n v="0"/>
    <n v="4"/>
  </r>
  <r>
    <x v="1"/>
    <x v="47"/>
    <s v="Jéssica"/>
    <n v="0"/>
    <n v="0"/>
    <n v="0"/>
    <n v="0"/>
    <n v="0"/>
    <n v="0"/>
    <n v="0"/>
  </r>
  <r>
    <x v="1"/>
    <x v="47"/>
    <s v="Carolina"/>
    <n v="0"/>
    <n v="1"/>
    <n v="0"/>
    <n v="0"/>
    <n v="0"/>
    <n v="0"/>
    <n v="1"/>
  </r>
  <r>
    <x v="1"/>
    <x v="47"/>
    <s v="Iasmym"/>
    <n v="0"/>
    <n v="0"/>
    <n v="0"/>
    <n v="0"/>
    <n v="0"/>
    <n v="0"/>
    <n v="0"/>
  </r>
  <r>
    <x v="1"/>
    <x v="47"/>
    <s v="Evelyn"/>
    <n v="0"/>
    <n v="0"/>
    <n v="0"/>
    <n v="0"/>
    <n v="0"/>
    <n v="0"/>
    <n v="0"/>
  </r>
  <r>
    <x v="1"/>
    <x v="48"/>
    <s v="Paulina"/>
    <n v="1"/>
    <n v="3"/>
    <n v="0"/>
    <n v="1"/>
    <n v="0"/>
    <n v="0"/>
    <n v="5"/>
  </r>
  <r>
    <x v="1"/>
    <x v="48"/>
    <s v="Jéssica"/>
    <n v="0"/>
    <n v="2"/>
    <n v="0"/>
    <n v="2"/>
    <n v="0"/>
    <n v="0"/>
    <n v="4"/>
  </r>
  <r>
    <x v="1"/>
    <x v="48"/>
    <s v="Carolina"/>
    <n v="0"/>
    <n v="2"/>
    <n v="0"/>
    <n v="0"/>
    <n v="2"/>
    <n v="0"/>
    <n v="4"/>
  </r>
  <r>
    <x v="1"/>
    <x v="48"/>
    <s v="Iasmym"/>
    <n v="0"/>
    <n v="0"/>
    <n v="0"/>
    <n v="0"/>
    <n v="0"/>
    <n v="0"/>
    <n v="0"/>
  </r>
  <r>
    <x v="1"/>
    <x v="48"/>
    <s v="Evelyn"/>
    <n v="0"/>
    <n v="4"/>
    <n v="0"/>
    <n v="1"/>
    <n v="2"/>
    <n v="1"/>
    <n v="8"/>
  </r>
  <r>
    <x v="1"/>
    <x v="49"/>
    <s v="Paulina"/>
    <n v="1"/>
    <n v="3"/>
    <n v="1"/>
    <n v="1"/>
    <n v="0"/>
    <n v="1"/>
    <n v="7"/>
  </r>
  <r>
    <x v="1"/>
    <x v="49"/>
    <s v="Jéssica"/>
    <n v="0"/>
    <n v="0"/>
    <n v="0"/>
    <n v="4"/>
    <n v="0"/>
    <n v="1"/>
    <n v="5"/>
  </r>
  <r>
    <x v="1"/>
    <x v="49"/>
    <s v="Carolina"/>
    <n v="0"/>
    <n v="10"/>
    <n v="0"/>
    <n v="0"/>
    <n v="2"/>
    <n v="0"/>
    <n v="12"/>
  </r>
  <r>
    <x v="1"/>
    <x v="49"/>
    <s v="Iasmym"/>
    <n v="0"/>
    <n v="2"/>
    <n v="0"/>
    <n v="2"/>
    <n v="0"/>
    <n v="1"/>
    <n v="5"/>
  </r>
  <r>
    <x v="1"/>
    <x v="49"/>
    <s v="Evelyn"/>
    <n v="0"/>
    <n v="0"/>
    <n v="0"/>
    <n v="0"/>
    <n v="0"/>
    <n v="0"/>
    <n v="0"/>
  </r>
  <r>
    <x v="1"/>
    <x v="50"/>
    <s v="Paulina"/>
    <n v="1"/>
    <n v="3"/>
    <n v="1"/>
    <n v="2"/>
    <n v="0"/>
    <n v="0"/>
    <n v="7"/>
  </r>
  <r>
    <x v="1"/>
    <x v="50"/>
    <s v="Jéssica"/>
    <n v="0"/>
    <n v="2"/>
    <n v="0"/>
    <n v="1"/>
    <n v="0"/>
    <n v="1"/>
    <n v="4"/>
  </r>
  <r>
    <x v="1"/>
    <x v="50"/>
    <s v="Carolina"/>
    <n v="0"/>
    <n v="1"/>
    <n v="0"/>
    <n v="2"/>
    <n v="0"/>
    <n v="0"/>
    <n v="3"/>
  </r>
  <r>
    <x v="1"/>
    <x v="50"/>
    <s v="Iasmym"/>
    <n v="0"/>
    <n v="7"/>
    <n v="0"/>
    <n v="3"/>
    <n v="0"/>
    <n v="3"/>
    <n v="13"/>
  </r>
  <r>
    <x v="1"/>
    <x v="50"/>
    <s v="Evelyn"/>
    <n v="0"/>
    <n v="3"/>
    <n v="0"/>
    <n v="0"/>
    <n v="0"/>
    <n v="1"/>
    <n v="4"/>
  </r>
  <r>
    <x v="1"/>
    <x v="0"/>
    <s v="Jéssica"/>
    <n v="0"/>
    <n v="2"/>
    <n v="0"/>
    <n v="1"/>
    <n v="1"/>
    <n v="0"/>
    <n v="4"/>
  </r>
  <r>
    <x v="1"/>
    <x v="0"/>
    <s v="Carolina"/>
    <n v="0"/>
    <n v="8"/>
    <n v="0"/>
    <n v="3"/>
    <n v="2"/>
    <n v="3"/>
    <n v="16"/>
  </r>
  <r>
    <x v="1"/>
    <x v="0"/>
    <s v="Iasmym"/>
    <n v="0"/>
    <n v="9"/>
    <n v="0"/>
    <n v="0"/>
    <n v="0"/>
    <n v="5"/>
    <n v="14"/>
  </r>
  <r>
    <x v="1"/>
    <x v="0"/>
    <s v="Evelyn"/>
    <n v="0"/>
    <n v="6"/>
    <n v="3"/>
    <n v="0"/>
    <n v="2"/>
    <n v="0"/>
    <n v="11"/>
  </r>
  <r>
    <x v="1"/>
    <x v="0"/>
    <s v="Talita"/>
    <n v="0"/>
    <n v="3"/>
    <n v="0"/>
    <n v="0"/>
    <n v="0"/>
    <n v="0"/>
    <n v="3"/>
  </r>
  <r>
    <x v="1"/>
    <x v="1"/>
    <s v="Paulina"/>
    <n v="1"/>
    <n v="3"/>
    <n v="1"/>
    <n v="2"/>
    <n v="0"/>
    <n v="0"/>
    <n v="7"/>
  </r>
  <r>
    <x v="1"/>
    <x v="1"/>
    <s v="Jéssica"/>
    <n v="0"/>
    <n v="2"/>
    <n v="0"/>
    <n v="1"/>
    <n v="0"/>
    <n v="1"/>
    <n v="4"/>
  </r>
  <r>
    <x v="1"/>
    <x v="1"/>
    <s v="Carolina"/>
    <n v="0"/>
    <n v="1"/>
    <n v="0"/>
    <n v="2"/>
    <n v="0"/>
    <n v="0"/>
    <n v="3"/>
  </r>
  <r>
    <x v="1"/>
    <x v="1"/>
    <s v="Iasmym"/>
    <n v="0"/>
    <n v="7"/>
    <n v="0"/>
    <n v="3"/>
    <n v="0"/>
    <n v="3"/>
    <n v="13"/>
  </r>
  <r>
    <x v="1"/>
    <x v="1"/>
    <s v="Evelyn"/>
    <n v="0"/>
    <n v="3"/>
    <n v="0"/>
    <n v="0"/>
    <n v="0"/>
    <n v="1"/>
    <n v="4"/>
  </r>
  <r>
    <x v="1"/>
    <x v="2"/>
    <s v="Jéssica"/>
    <n v="0"/>
    <n v="1"/>
    <n v="2"/>
    <n v="0"/>
    <n v="0"/>
    <n v="0"/>
    <n v="3"/>
  </r>
  <r>
    <x v="1"/>
    <x v="2"/>
    <s v="Carolina"/>
    <n v="0"/>
    <n v="12"/>
    <n v="0"/>
    <n v="6"/>
    <n v="3"/>
    <n v="0"/>
    <n v="21"/>
  </r>
  <r>
    <x v="1"/>
    <x v="2"/>
    <s v="Iasmym"/>
    <n v="0"/>
    <n v="9"/>
    <n v="0"/>
    <n v="2"/>
    <n v="0"/>
    <n v="1"/>
    <n v="12"/>
  </r>
  <r>
    <x v="1"/>
    <x v="2"/>
    <s v="Evelyn"/>
    <n v="0"/>
    <n v="3"/>
    <n v="0"/>
    <n v="0"/>
    <n v="0"/>
    <n v="0"/>
    <n v="3"/>
  </r>
  <r>
    <x v="1"/>
    <x v="2"/>
    <s v="Talita"/>
    <n v="0"/>
    <n v="4"/>
    <n v="0"/>
    <n v="2"/>
    <n v="0"/>
    <n v="0"/>
    <n v="6"/>
  </r>
  <r>
    <x v="1"/>
    <x v="3"/>
    <s v="Jéssica"/>
    <n v="0"/>
    <n v="5"/>
    <n v="2"/>
    <n v="3"/>
    <n v="0"/>
    <n v="0"/>
    <n v="10"/>
  </r>
  <r>
    <x v="1"/>
    <x v="3"/>
    <s v="Carolina"/>
    <n v="0"/>
    <n v="10"/>
    <n v="3"/>
    <n v="0"/>
    <n v="0"/>
    <n v="0"/>
    <n v="13"/>
  </r>
  <r>
    <x v="1"/>
    <x v="3"/>
    <s v="Iasmym"/>
    <n v="1"/>
    <n v="12"/>
    <n v="1"/>
    <n v="3"/>
    <n v="1"/>
    <n v="3"/>
    <n v="21"/>
  </r>
  <r>
    <x v="1"/>
    <x v="3"/>
    <s v="Evelyn"/>
    <n v="0"/>
    <n v="8"/>
    <n v="0"/>
    <n v="0"/>
    <n v="6"/>
    <n v="0"/>
    <n v="14"/>
  </r>
  <r>
    <x v="1"/>
    <x v="3"/>
    <s v="Talita"/>
    <n v="0"/>
    <n v="7"/>
    <n v="0"/>
    <n v="2"/>
    <n v="0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A75B1-F664-4E54-94B9-642F255C2CD9}" name="Tabela dinâmica5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46" firstHeaderRow="0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axis="axisRow" showAll="0" sortType="ascending">
      <items count="53"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1"/>
        <item x="44"/>
        <item x="45"/>
        <item x="46"/>
        <item x="47"/>
        <item x="48"/>
        <item x="49"/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1" hier="-1"/>
  </pageFields>
  <dataFields count="6">
    <dataField name="Soma de A" fld="3" baseField="0" baseItem="0"/>
    <dataField name="Soma de B" fld="4" baseField="0" baseItem="0"/>
    <dataField name="Soma de D" fld="5" baseField="0" baseItem="0"/>
    <dataField name="Soma de K" fld="7" baseField="0" baseItem="0"/>
    <dataField name="Soma de F" fld="6" baseField="0" baseItem="0"/>
    <dataField name="Soma de 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BEC72-E2E3-4364-A338-C437D8B6491F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8" firstHeaderRow="0" firstDataRow="1" firstDataCol="1"/>
  <pivotFields count="34">
    <pivotField axis="axisRow" numFmtI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8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# Total" fld="8" baseField="0" baseItem="0" numFmtId="1"/>
    <dataField name="Soma de $ Total" fld="16" baseField="0" baseItem="0" numFmtId="164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5D9E64-24ED-42BB-9763-8BC754E6493A}" name="Tabela1" displayName="Tabela1" ref="A1:AI72" totalsRowShown="0" headerRowDxfId="43" dataDxfId="41" headerRowBorderDxfId="42" tableBorderDxfId="40" dataCellStyle="Porcentagem">
  <autoFilter ref="A1:AI72" xr:uid="{5B5D9E64-24ED-42BB-9763-8BC754E6493A}"/>
  <tableColumns count="35">
    <tableColumn id="35" xr3:uid="{D883C38E-9A1B-4018-9C05-1951B621A1A9}" name="Ano" dataDxfId="39"/>
    <tableColumn id="1" xr3:uid="{58D0E2F2-6E36-4066-8A1E-F3A3770AE0D4}" name="Semana" dataDxfId="38"/>
    <tableColumn id="2" xr3:uid="{AAE91148-3624-4123-BB90-6CC99A16EF36}" name="A" dataDxfId="37"/>
    <tableColumn id="3" xr3:uid="{80CD30F1-69B2-4F27-B026-03E72D56CFDE}" name="B" dataDxfId="36"/>
    <tableColumn id="4" xr3:uid="{E31A8F54-DAFD-4B83-A72E-6D1ECB9AC8D2}" name="D" dataDxfId="35"/>
    <tableColumn id="5" xr3:uid="{0E479EDB-D527-4870-BA03-081F2858BB20}" name="F" dataDxfId="34"/>
    <tableColumn id="6" xr3:uid="{43237924-D728-4D98-8141-6F842A709738}" name="K" dataDxfId="33"/>
    <tableColumn id="7" xr3:uid="{F37133F2-A3E2-4878-9061-4A91E8E2223E}" name="P"/>
    <tableColumn id="8" xr3:uid="{A070FE9F-813E-4659-AE38-699968512F28}" name="S" dataDxfId="32"/>
    <tableColumn id="9" xr3:uid="{CF1016A2-3400-4B75-944B-074C9758BCC2}" name="# Total" dataDxfId="31">
      <calculatedColumnFormula>SUM(C2:I2)</calculatedColumnFormula>
    </tableColumn>
    <tableColumn id="10" xr3:uid="{C7640B0C-AA96-41B3-A016-C9A423E94A43}" name="A$ Total" dataDxfId="30"/>
    <tableColumn id="11" xr3:uid="{E964A5A8-0332-4207-98FD-A81C95CEFAC0}" name="B$ Total" dataDxfId="29"/>
    <tableColumn id="12" xr3:uid="{55FDF337-42B4-4863-AF8B-107E9898A9A5}" name="D$ Total" dataDxfId="28"/>
    <tableColumn id="13" xr3:uid="{18091BA8-6E8A-4F31-9F35-D0FE38DA3681}" name="F$ Total" dataDxfId="27"/>
    <tableColumn id="14" xr3:uid="{1CF26F9B-BC0C-46F2-ABC5-7EF2806BFF41}" name="K$ Total" dataDxfId="26"/>
    <tableColumn id="15" xr3:uid="{DB2C3381-DE08-428E-815F-FD45DD2A82BE}" name="P$ Total" dataDxfId="25"/>
    <tableColumn id="16" xr3:uid="{53C40D36-457E-4FEA-B5DF-0B64EE64DFDA}" name="S$ Total" dataDxfId="24"/>
    <tableColumn id="17" xr3:uid="{0A000067-EA66-4A6D-83DF-87EAE5215400}" name="$ Total" dataDxfId="23">
      <calculatedColumnFormula>SUM(K2:Q2)</calculatedColumnFormula>
    </tableColumn>
    <tableColumn id="18" xr3:uid="{BDAED799-A45F-4E6C-A49B-F47A77327A56}" name="Ticket período" dataDxfId="22">
      <calculatedColumnFormula>(C2*VLOOKUP($C$1,OP!$A$45:$B$51,2,FALSE)+D2*VLOOKUP($D$1,OP!$A$45:$B$51,2,FALSE)+F2*VLOOKUP($F$1,OP!$A$45:$B$51,2,FALSE)+G2*VLOOKUP($G$1,OP!$A$45:$B$51,2,FALSE)+H2*VLOOKUP($H$1,OP!$A$45:$B$51,2,FALSE))/SUM(C2:H2)</calculatedColumnFormula>
    </tableColumn>
    <tableColumn id="19" xr3:uid="{180F3C0A-C5B0-4129-AF46-1A6F46AB2FAC}" name="A$%  total" dataDxfId="21" dataCellStyle="Porcentagem">
      <calculatedColumnFormula>$K2/SUM($K2:$Q2)</calculatedColumnFormula>
    </tableColumn>
    <tableColumn id="20" xr3:uid="{FB28B662-91AC-4E15-8979-FE26696A1E5F}" name="B$%  total" dataDxfId="20" dataCellStyle="Porcentagem">
      <calculatedColumnFormula>L2/SUM($K2:$Q2)</calculatedColumnFormula>
    </tableColumn>
    <tableColumn id="21" xr3:uid="{3344EF92-1793-4218-946F-5C64778BA0EA}" name="D$% total" dataDxfId="19" dataCellStyle="Porcentagem">
      <calculatedColumnFormula>M2/SUM($K$2:$Q$2)</calculatedColumnFormula>
    </tableColumn>
    <tableColumn id="22" xr3:uid="{D6E9689E-EFF6-4BC4-A2BB-38F44279BB45}" name="F$%  total" dataDxfId="18" dataCellStyle="Porcentagem">
      <calculatedColumnFormula>N2/SUM($K$2:$Q$2)</calculatedColumnFormula>
    </tableColumn>
    <tableColumn id="23" xr3:uid="{219CD8E6-169E-4A91-BEC5-F08CA2E10292}" name="K$%  total" dataDxfId="17" dataCellStyle="Porcentagem">
      <calculatedColumnFormula>O2/SUM($K$2:$Q$2)</calculatedColumnFormula>
    </tableColumn>
    <tableColumn id="24" xr3:uid="{5C08815B-917D-4D6D-B107-8E076F474238}" name="$% P total" dataDxfId="16" dataCellStyle="Porcentagem">
      <calculatedColumnFormula>P2/SUM($K$2:$Q$2)</calculatedColumnFormula>
    </tableColumn>
    <tableColumn id="25" xr3:uid="{53BBF878-EF23-4B57-9AA4-EB24D1587416}" name="$% S total" dataDxfId="15" dataCellStyle="Porcentagem"/>
    <tableColumn id="26" xr3:uid="{1D1556A3-4024-4491-85C2-0737E50550CC}" name="$%  total" dataDxfId="14" dataCellStyle="Porcentagem">
      <calculatedColumnFormula>R2/SUM($K2:$Q2)</calculatedColumnFormula>
    </tableColumn>
    <tableColumn id="27" xr3:uid="{E50AB3A9-043A-4648-98C1-5506D0CCD02F}" name="A$%  (total -S)" dataDxfId="13" dataCellStyle="Porcentagem">
      <calculatedColumnFormula>K2/SUM($K2:$P2)</calculatedColumnFormula>
    </tableColumn>
    <tableColumn id="28" xr3:uid="{F150AEAE-5170-4850-A423-F8519ADFE534}" name="B$%  (total -S)" dataDxfId="12" dataCellStyle="Porcentagem">
      <calculatedColumnFormula>L2/SUM($K2:$P2)</calculatedColumnFormula>
    </tableColumn>
    <tableColumn id="29" xr3:uid="{E19D1071-261F-4C9C-94D3-33B9646E86E2}" name="D$% (total-S)" dataDxfId="11" dataCellStyle="Porcentagem">
      <calculatedColumnFormula>M2/SUM($K2:$P2)</calculatedColumnFormula>
    </tableColumn>
    <tableColumn id="30" xr3:uid="{2A624B5E-22A7-45DB-95F0-5B5F95B9B539}" name="F$%  (total -S)" dataDxfId="10" dataCellStyle="Porcentagem">
      <calculatedColumnFormula>N2/SUM($K2:$P2)</calculatedColumnFormula>
    </tableColumn>
    <tableColumn id="31" xr3:uid="{BBDA8EC6-DAC6-4C8E-82D9-1EA1A0B69FB8}" name="K$%  (total -S)" dataDxfId="9" dataCellStyle="Porcentagem">
      <calculatedColumnFormula>O2/SUM($K2:$P2)</calculatedColumnFormula>
    </tableColumn>
    <tableColumn id="32" xr3:uid="{1004D289-99AE-4521-83FF-3A356C538EF3}" name="P$%  (total-S)" dataDxfId="8" dataCellStyle="Porcentagem">
      <calculatedColumnFormula>P2/SUM($K2:$P2)</calculatedColumnFormula>
    </tableColumn>
    <tableColumn id="33" xr3:uid="{0FBD39CE-E15E-4A3D-B07B-BE5C577B79E2}" name="S$%  (total -S)" dataDxfId="7" dataCellStyle="Porcentagem">
      <calculatedColumnFormula>Q2/SUM($K2:$P2)</calculatedColumnFormula>
    </tableColumn>
    <tableColumn id="34" xr3:uid="{FBB753B5-6CEA-40C2-A329-322D9909B6A3}" name="$%  (Total-S)" dataDxfId="6" dataCellStyle="Porcentagem">
      <calculatedColumnFormula>SUM($AB2:$AH2)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17F03-4756-4E7E-89E1-3D05D07FEFA9}" name="Tabela2" displayName="Tabela2" ref="A1:J72" totalsRowShown="0" headerRowDxfId="5">
  <autoFilter ref="A1:J72" xr:uid="{8C617F03-4756-4E7E-89E1-3D05D07FEFA9}"/>
  <tableColumns count="10">
    <tableColumn id="10" xr3:uid="{B3A7EC93-D052-476E-A7D0-7F9FEE82E6EB}" name="Ano" dataDxfId="4"/>
    <tableColumn id="1" xr3:uid="{8907E03F-0276-4E6E-BA76-03A5F7E7ABA8}" name="Semana" dataDxfId="3"/>
    <tableColumn id="2" xr3:uid="{A63A901B-9AFB-4836-83C9-881BC7C084D8}" name="A"/>
    <tableColumn id="3" xr3:uid="{3BA444FF-BAD7-498D-92ED-F6B98B22A7F3}" name="B"/>
    <tableColumn id="4" xr3:uid="{3C4A818A-3A68-4CD9-9145-6C9A3581F33B}" name="D"/>
    <tableColumn id="5" xr3:uid="{082FFAB5-467D-4081-99D9-F2F369B0B2E5}" name="F"/>
    <tableColumn id="6" xr3:uid="{E41A58F8-62D5-489B-9F85-4BACF87DC6AF}" name="K"/>
    <tableColumn id="7" xr3:uid="{8B89ED41-6552-4203-B6B1-BC06C90A4FAE}" name="P"/>
    <tableColumn id="8" xr3:uid="{94D1F199-45B4-4977-B937-938BD28CFFA0}" name="Recomendações">
      <calculatedColumnFormula>SUM(C2:H2)</calculatedColumnFormula>
    </tableColumn>
    <tableColumn id="9" xr3:uid="{C514D4B9-0A71-4B2C-A024-55D260D421F2}" name="Ticket Recomendado" dataDxfId="2">
      <calculatedColumnFormula>(C2*VLOOKUP($C$1,OP!$A$52:$B$58,2,FALSE)+D2*VLOOKUP($D$1,OP!$A$52:$B$58,2,FALSE)+E2*VLOOKUP($E$1,OP!$A$52:$B$58,2,FALSE)+F2*VLOOKUP($F$1,OP!$A$52:$B$58,2,FALSE)+G2*VLOOKUP($G$1,OP!$A$52:$B$58,2,FALSE)+H2*VLOOKUP($H$1,OP!$A$52:$B$58,2,FALSE))/SUM(C2:H2)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EDD0E-C0B1-4373-BA4B-5824553F7E4F}" name="Tabela3" displayName="Tabela3" ref="A1:J287" totalsRowShown="0">
  <autoFilter ref="A1:J287" xr:uid="{703EDD0E-C0B1-4373-BA4B-5824553F7E4F}"/>
  <tableColumns count="10">
    <tableColumn id="10" xr3:uid="{19C2ECCC-C5CA-4CBA-9A19-FCC8487A8CC6}" name="Ano"/>
    <tableColumn id="1" xr3:uid="{42E434D7-D8A5-4430-8FC7-28848FD6B96A}" name="Semana"/>
    <tableColumn id="2" xr3:uid="{0A47B02A-1A9D-4939-AB8B-C8DA44246285}" name="Barista"/>
    <tableColumn id="3" xr3:uid="{BCBF1931-4EB0-4AD6-8A70-25DEDAF48429}" name="A"/>
    <tableColumn id="4" xr3:uid="{9586C3B9-BA76-4A8A-A9CF-E614AEC907CE}" name="B"/>
    <tableColumn id="5" xr3:uid="{81BEEE5F-6822-4261-8CE5-4B293A4E6572}" name="D"/>
    <tableColumn id="6" xr3:uid="{3DD9B9D6-3FF1-4472-B67F-16AEDC1B8703}" name="F"/>
    <tableColumn id="7" xr3:uid="{3D679C67-5605-43D9-8475-79B8BA840518}" name="K"/>
    <tableColumn id="8" xr3:uid="{F2A15AEF-4263-4C2D-A557-494E87719C1A}" name="P"/>
    <tableColumn id="9" xr3:uid="{BBE98F25-C7A3-4EB5-AA56-74760F1FCD30}" name="Total">
      <calculatedColumnFormula>SUM(D2:I2)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10-12T19:39:07.27" personId="{0C6E0D8F-15D6-4869-8237-D101E2FD7EF3}" id="{90A4EAB5-9E8B-4B49-A068-658C124510C9}">
    <text>PL4</text>
  </threadedComment>
  <threadedComment ref="B7" dT="2022-10-12T19:23:19.46" personId="{0C6E0D8F-15D6-4869-8237-D101E2FD7EF3}" id="{1A122341-428A-468B-B212-C360B9A5FDA5}">
    <text>Início PL5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2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S67" sqref="S67:S72"/>
    </sheetView>
  </sheetViews>
  <sheetFormatPr defaultRowHeight="12.75" x14ac:dyDescent="0.2"/>
  <cols>
    <col min="1" max="2" width="10" customWidth="1"/>
    <col min="4" max="4" width="5.5703125" bestFit="1" customWidth="1"/>
    <col min="5" max="5" width="6.5703125" bestFit="1" customWidth="1"/>
    <col min="6" max="6" width="5.5703125" bestFit="1" customWidth="1"/>
    <col min="7" max="7" width="6.5703125" bestFit="1" customWidth="1"/>
    <col min="8" max="8" width="5.5703125" bestFit="1" customWidth="1"/>
    <col min="9" max="9" width="8.140625" bestFit="1" customWidth="1"/>
    <col min="10" max="10" width="7.5703125" bestFit="1" customWidth="1"/>
    <col min="11" max="12" width="11" style="3" bestFit="1" customWidth="1"/>
    <col min="13" max="17" width="12.28515625" style="3" bestFit="1" customWidth="1"/>
    <col min="18" max="19" width="12" style="3" bestFit="1" customWidth="1"/>
    <col min="20" max="20" width="14.7109375" customWidth="1"/>
    <col min="21" max="22" width="11.85546875" customWidth="1"/>
    <col min="23" max="23" width="11.28515625" customWidth="1"/>
    <col min="24" max="24" width="11.7109375" customWidth="1"/>
    <col min="25" max="27" width="11.85546875" customWidth="1"/>
    <col min="28" max="28" width="10.5703125" customWidth="1"/>
    <col min="29" max="30" width="15.42578125" customWidth="1"/>
    <col min="31" max="31" width="14.28515625" customWidth="1"/>
    <col min="32" max="32" width="15.28515625" customWidth="1"/>
    <col min="33" max="33" width="15.42578125" customWidth="1"/>
    <col min="34" max="34" width="14.85546875" customWidth="1"/>
    <col min="35" max="35" width="15.42578125" customWidth="1"/>
    <col min="36" max="36" width="14" customWidth="1"/>
    <col min="38" max="38" width="12" bestFit="1" customWidth="1"/>
  </cols>
  <sheetData>
    <row r="1" spans="1:37" ht="13.5" thickBot="1" x14ac:dyDescent="0.25">
      <c r="A1" t="s">
        <v>76</v>
      </c>
      <c r="B1" s="32" t="s">
        <v>13</v>
      </c>
      <c r="C1" s="33" t="s">
        <v>18</v>
      </c>
      <c r="D1" s="33" t="s">
        <v>16</v>
      </c>
      <c r="E1" s="34" t="s">
        <v>22</v>
      </c>
      <c r="F1" s="33" t="s">
        <v>21</v>
      </c>
      <c r="G1" s="33" t="s">
        <v>17</v>
      </c>
      <c r="H1" s="33" t="s">
        <v>20</v>
      </c>
      <c r="I1" s="33" t="s">
        <v>19</v>
      </c>
      <c r="J1" s="33" t="s">
        <v>35</v>
      </c>
      <c r="K1" s="33" t="s">
        <v>29</v>
      </c>
      <c r="L1" s="33" t="s">
        <v>30</v>
      </c>
      <c r="M1" s="33" t="s">
        <v>51</v>
      </c>
      <c r="N1" s="33" t="s">
        <v>31</v>
      </c>
      <c r="O1" s="33" t="s">
        <v>32</v>
      </c>
      <c r="P1" s="33" t="s">
        <v>33</v>
      </c>
      <c r="Q1" s="33" t="s">
        <v>34</v>
      </c>
      <c r="R1" s="33" t="s">
        <v>36</v>
      </c>
      <c r="S1" s="33" t="s">
        <v>54</v>
      </c>
      <c r="T1" s="33" t="s">
        <v>37</v>
      </c>
      <c r="U1" s="33" t="s">
        <v>38</v>
      </c>
      <c r="V1" s="33" t="s">
        <v>52</v>
      </c>
      <c r="W1" s="33" t="s">
        <v>39</v>
      </c>
      <c r="X1" s="33" t="s">
        <v>40</v>
      </c>
      <c r="Y1" s="33" t="s">
        <v>41</v>
      </c>
      <c r="Z1" s="33" t="s">
        <v>42</v>
      </c>
      <c r="AA1" s="33" t="s">
        <v>43</v>
      </c>
      <c r="AB1" s="33" t="s">
        <v>44</v>
      </c>
      <c r="AC1" s="33" t="s">
        <v>45</v>
      </c>
      <c r="AD1" s="33" t="s">
        <v>53</v>
      </c>
      <c r="AE1" s="33" t="s">
        <v>46</v>
      </c>
      <c r="AF1" s="33" t="s">
        <v>47</v>
      </c>
      <c r="AG1" s="33" t="s">
        <v>48</v>
      </c>
      <c r="AH1" s="33" t="s">
        <v>49</v>
      </c>
      <c r="AI1" s="35" t="s">
        <v>50</v>
      </c>
    </row>
    <row r="2" spans="1:37" x14ac:dyDescent="0.2">
      <c r="A2">
        <v>2022</v>
      </c>
      <c r="B2" s="26">
        <v>27</v>
      </c>
      <c r="C2" s="21">
        <v>8</v>
      </c>
      <c r="D2" s="21">
        <v>266</v>
      </c>
      <c r="E2" s="21">
        <v>0</v>
      </c>
      <c r="F2" s="21">
        <v>64</v>
      </c>
      <c r="G2" s="21">
        <v>12</v>
      </c>
      <c r="H2" s="21">
        <v>80</v>
      </c>
      <c r="I2" s="21">
        <v>3</v>
      </c>
      <c r="J2" s="21">
        <f>SUM(C2:I2)</f>
        <v>433</v>
      </c>
      <c r="K2" s="19">
        <v>72.8</v>
      </c>
      <c r="L2" s="19">
        <v>2486.9677297297299</v>
      </c>
      <c r="M2" s="19">
        <v>0</v>
      </c>
      <c r="N2" s="19">
        <v>476.12675675675678</v>
      </c>
      <c r="O2" s="19">
        <v>198.5</v>
      </c>
      <c r="P2" s="19">
        <v>98.315513513513508</v>
      </c>
      <c r="Q2" s="19">
        <v>180</v>
      </c>
      <c r="R2" s="19">
        <f>SUM(K2:Q2)</f>
        <v>3512.7100000000005</v>
      </c>
      <c r="S2" s="15">
        <f>(C2*VLOOKUP($C$1,OP!$A$52:$B$58,2,FALSE)+D2*VLOOKUP($D$1,OP!$A$52:$B$58,2,FALSE)+F2*VLOOKUP($F$1,OP!$A$52:$B$58,2,FALSE)+G2*VLOOKUP($G$1,OP!$A$52:$B$58,2,FALSE)+H2*VLOOKUP($H$1,OP!$A$52:$B$58,2,FALSE))/SUM(C2:H2)</f>
        <v>8.8622325581395351</v>
      </c>
      <c r="T2" s="20">
        <f>$K2/SUM($K2:$Q2)</f>
        <v>2.0724739588522816E-2</v>
      </c>
      <c r="U2" s="20">
        <f>L2/SUM($K2:$Q2)</f>
        <v>0.70799118906192926</v>
      </c>
      <c r="V2" s="20">
        <f>M2/SUM($K$2:$Q$2)</f>
        <v>0</v>
      </c>
      <c r="W2" s="20">
        <f>N2/SUM($K$2:$Q$2)</f>
        <v>0.13554399786966664</v>
      </c>
      <c r="X2" s="20">
        <f>O2/SUM($K$2:$Q$2)</f>
        <v>5.6509077037387077E-2</v>
      </c>
      <c r="Y2" s="20">
        <f>P2/SUM($K$2:$Q$2)</f>
        <v>2.798850844889373E-2</v>
      </c>
      <c r="Z2" s="20">
        <f>Q2/SUM($K$2:$Q$2)</f>
        <v>5.1242487993600379E-2</v>
      </c>
      <c r="AA2" s="20">
        <f>R2/SUM($K2:$Q2)</f>
        <v>1</v>
      </c>
      <c r="AB2" s="20">
        <f t="shared" ref="AB2:AH2" si="0">K2/SUM($K2:$P2)</f>
        <v>2.18440848438658E-2</v>
      </c>
      <c r="AC2" s="20">
        <f t="shared" si="0"/>
        <v>0.74622986390346879</v>
      </c>
      <c r="AD2" s="20">
        <f t="shared" si="0"/>
        <v>0</v>
      </c>
      <c r="AE2" s="20">
        <f t="shared" si="0"/>
        <v>0.14286474273391825</v>
      </c>
      <c r="AF2" s="20">
        <f t="shared" si="0"/>
        <v>5.9561137932793426E-2</v>
      </c>
      <c r="AG2" s="20">
        <f t="shared" si="0"/>
        <v>2.9500170585953622E-2</v>
      </c>
      <c r="AH2" s="20">
        <f t="shared" si="0"/>
        <v>5.4010099888679178E-2</v>
      </c>
      <c r="AI2" s="29">
        <f>SUM($AB2:$AH2)</f>
        <v>1.054010099888679</v>
      </c>
      <c r="AK2" s="3"/>
    </row>
    <row r="3" spans="1:37" x14ac:dyDescent="0.2">
      <c r="A3">
        <v>2022</v>
      </c>
      <c r="B3" s="27">
        <v>28</v>
      </c>
      <c r="C3" s="22">
        <v>17</v>
      </c>
      <c r="D3" s="22">
        <v>672</v>
      </c>
      <c r="E3" s="22">
        <v>1</v>
      </c>
      <c r="F3" s="22">
        <v>144</v>
      </c>
      <c r="G3" s="22">
        <v>27</v>
      </c>
      <c r="H3" s="22">
        <v>197.07999999999998</v>
      </c>
      <c r="I3" s="22">
        <v>5</v>
      </c>
      <c r="J3" s="21">
        <f t="shared" ref="J3:J16" si="1">SUM(C3:I3)</f>
        <v>1063.08</v>
      </c>
      <c r="K3" s="16">
        <v>150.60499999999999</v>
      </c>
      <c r="L3" s="16">
        <v>6489.5751591509406</v>
      </c>
      <c r="M3" s="16">
        <v>14.28</v>
      </c>
      <c r="N3" s="16">
        <v>1044.8894526022921</v>
      </c>
      <c r="O3" s="16">
        <v>378.52</v>
      </c>
      <c r="P3" s="16">
        <v>282.53388824676739</v>
      </c>
      <c r="Q3" s="16">
        <v>392</v>
      </c>
      <c r="R3" s="19">
        <f t="shared" ref="R3:R16" si="2">SUM(K3:Q3)</f>
        <v>8752.4035000000003</v>
      </c>
      <c r="S3" s="15">
        <f>(C3*VLOOKUP($C$1,OP!$A$52:$B$58,2,FALSE)+D3*VLOOKUP($D$1,OP!$A$52:$B$58,2,FALSE)+F3*VLOOKUP($F$1,OP!$A$52:$B$58,2,FALSE)+G3*VLOOKUP($G$1,OP!$A$52:$B$58,2,FALSE)+H3*VLOOKUP($H$1,OP!$A$52:$B$58,2,FALSE))/SUM(C3:H3)</f>
        <v>8.8726769242401335</v>
      </c>
      <c r="T3" s="20">
        <f t="shared" ref="T3:T16" si="3">$K3/SUM($K3:$Q3)</f>
        <v>1.7207273407813063E-2</v>
      </c>
      <c r="U3" s="20">
        <f t="shared" ref="U3:U15" si="4">L3/SUM($K3:$Q3)</f>
        <v>0.74146206343788201</v>
      </c>
      <c r="V3" s="20">
        <f t="shared" ref="V3:V14" si="5">M3/SUM($K$2:$Q$2)</f>
        <v>4.0652373808256299E-3</v>
      </c>
      <c r="W3" s="20">
        <f t="shared" ref="W3:W14" si="6">N3/SUM($K$2:$Q$2)</f>
        <v>0.29745964016451454</v>
      </c>
      <c r="X3" s="20">
        <f t="shared" ref="X3:X14" si="7">O3/SUM($K$2:$Q$2)</f>
        <v>0.10775725864076452</v>
      </c>
      <c r="Y3" s="20">
        <f t="shared" ref="Y3:Y15" si="8">P3/SUM($K$2:$Q$2)</f>
        <v>8.0431885423723384E-2</v>
      </c>
      <c r="Z3" s="20">
        <f t="shared" ref="Z3:Z66" si="9">Q3/SUM($K$2:$Q$2)</f>
        <v>0.11159475163050749</v>
      </c>
      <c r="AA3" s="20">
        <f t="shared" ref="AA3:AA15" si="10">R3/SUM($K3:$Q3)</f>
        <v>1</v>
      </c>
      <c r="AB3" s="20">
        <f t="shared" ref="AB3:AB15" si="11">K3/SUM($K3:$P3)</f>
        <v>1.8014082693496788E-2</v>
      </c>
      <c r="AC3" s="20">
        <f t="shared" ref="AC3:AC15" si="12">L3/SUM($K3:$P3)</f>
        <v>0.77622750614260905</v>
      </c>
      <c r="AD3" s="20">
        <f t="shared" ref="AD3:AD15" si="13">M3/SUM($K3:$P3)</f>
        <v>1.7080515312448733E-3</v>
      </c>
      <c r="AE3" s="20">
        <f t="shared" ref="AE3:AE15" si="14">N3/SUM($K3:$P3)</f>
        <v>0.12498074436267245</v>
      </c>
      <c r="AF3" s="20">
        <f t="shared" ref="AF3:AF15" si="15">O3/SUM($K3:$P3)</f>
        <v>4.5275326723165928E-2</v>
      </c>
      <c r="AG3" s="20">
        <f t="shared" ref="AG3:AG15" si="16">P3/SUM($K3:$P3)</f>
        <v>3.3794288546810852E-2</v>
      </c>
      <c r="AH3" s="20">
        <f t="shared" ref="AH3:AH15" si="17">Q3/SUM($K3:$P3)</f>
        <v>4.6887689092996523E-2</v>
      </c>
      <c r="AI3" s="29">
        <f t="shared" ref="AI3:AI16" si="18">SUM($AB3:$AH3)</f>
        <v>1.0468876890929966</v>
      </c>
      <c r="AK3" s="3"/>
    </row>
    <row r="4" spans="1:37" x14ac:dyDescent="0.2">
      <c r="A4">
        <v>2022</v>
      </c>
      <c r="B4" s="27">
        <v>29</v>
      </c>
      <c r="C4" s="22">
        <v>0</v>
      </c>
      <c r="D4" s="22">
        <v>582</v>
      </c>
      <c r="E4" s="22">
        <v>5</v>
      </c>
      <c r="F4" s="22">
        <v>103</v>
      </c>
      <c r="G4" s="22">
        <v>18</v>
      </c>
      <c r="H4" s="22">
        <v>167.06</v>
      </c>
      <c r="I4" s="22">
        <v>3</v>
      </c>
      <c r="J4" s="21">
        <f t="shared" si="1"/>
        <v>878.06</v>
      </c>
      <c r="K4" s="16">
        <v>0</v>
      </c>
      <c r="L4" s="16">
        <v>6012.18</v>
      </c>
      <c r="M4" s="16">
        <v>84</v>
      </c>
      <c r="N4" s="16">
        <v>782.93899999999996</v>
      </c>
      <c r="O4" s="16">
        <v>294.36</v>
      </c>
      <c r="P4" s="16">
        <v>277.85500000000002</v>
      </c>
      <c r="Q4" s="16">
        <v>125</v>
      </c>
      <c r="R4" s="19">
        <f t="shared" si="2"/>
        <v>7576.3340000000007</v>
      </c>
      <c r="S4" s="15">
        <f>(C4*VLOOKUP($C$1,OP!$A$52:$B$58,2,FALSE)+D4*VLOOKUP($D$1,OP!$A$52:$B$58,2,FALSE)+F4*VLOOKUP($F$1,OP!$A$52:$B$58,2,FALSE)+G4*VLOOKUP($G$1,OP!$A$52:$B$58,2,FALSE)+H4*VLOOKUP($H$1,OP!$A$52:$B$58,2,FALSE))/SUM(C4:H4)</f>
        <v>8.8366614860695272</v>
      </c>
      <c r="T4" s="20">
        <f t="shared" si="3"/>
        <v>0</v>
      </c>
      <c r="U4" s="20">
        <f t="shared" si="4"/>
        <v>0.79354738056690743</v>
      </c>
      <c r="V4" s="20">
        <f t="shared" si="5"/>
        <v>2.3913161063680174E-2</v>
      </c>
      <c r="W4" s="20">
        <f t="shared" si="6"/>
        <v>0.22288745726234158</v>
      </c>
      <c r="X4" s="20">
        <f t="shared" si="7"/>
        <v>8.3798548698867811E-2</v>
      </c>
      <c r="Y4" s="20">
        <f t="shared" si="8"/>
        <v>7.9099897230343524E-2</v>
      </c>
      <c r="Z4" s="20">
        <f t="shared" si="9"/>
        <v>3.5585061106666926E-2</v>
      </c>
      <c r="AA4" s="20">
        <f t="shared" si="10"/>
        <v>1</v>
      </c>
      <c r="AB4" s="20">
        <f t="shared" si="11"/>
        <v>0</v>
      </c>
      <c r="AC4" s="20">
        <f t="shared" si="12"/>
        <v>0.80685955024965994</v>
      </c>
      <c r="AD4" s="20">
        <f t="shared" si="13"/>
        <v>1.1273149210597725E-2</v>
      </c>
      <c r="AE4" s="20">
        <f t="shared" si="14"/>
        <v>0.10507366868804967</v>
      </c>
      <c r="AF4" s="20">
        <f t="shared" si="15"/>
        <v>3.9504335733708887E-2</v>
      </c>
      <c r="AG4" s="20">
        <f t="shared" si="16"/>
        <v>3.7289296117983706E-2</v>
      </c>
      <c r="AH4" s="20">
        <f t="shared" si="17"/>
        <v>1.6775519658627568E-2</v>
      </c>
      <c r="AI4" s="29">
        <f t="shared" si="18"/>
        <v>1.0167755196586277</v>
      </c>
      <c r="AK4" s="3"/>
    </row>
    <row r="5" spans="1:37" x14ac:dyDescent="0.2">
      <c r="A5">
        <v>2022</v>
      </c>
      <c r="B5" s="27">
        <v>30</v>
      </c>
      <c r="C5" s="22">
        <v>18</v>
      </c>
      <c r="D5" s="22">
        <v>549</v>
      </c>
      <c r="E5" s="22">
        <v>5</v>
      </c>
      <c r="F5" s="22">
        <v>143</v>
      </c>
      <c r="G5" s="22">
        <v>9</v>
      </c>
      <c r="H5" s="22">
        <v>193.03</v>
      </c>
      <c r="I5" s="22">
        <v>5</v>
      </c>
      <c r="J5" s="21">
        <f t="shared" si="1"/>
        <v>922.03</v>
      </c>
      <c r="K5" s="16">
        <v>163.80000000000001</v>
      </c>
      <c r="L5" s="16">
        <v>5495.4131934396737</v>
      </c>
      <c r="M5" s="16">
        <v>77.55</v>
      </c>
      <c r="N5" s="16">
        <v>1077.9123721881392</v>
      </c>
      <c r="O5" s="16">
        <v>141.69999999999999</v>
      </c>
      <c r="P5" s="16">
        <v>343.99543437218813</v>
      </c>
      <c r="Q5" s="16">
        <v>288</v>
      </c>
      <c r="R5" s="19">
        <f t="shared" si="2"/>
        <v>7588.371000000001</v>
      </c>
      <c r="S5" s="15">
        <f>(C5*VLOOKUP($C$1,OP!$A$52:$B$58,2,FALSE)+D5*VLOOKUP($D$1,OP!$A$52:$B$58,2,FALSE)+F5*VLOOKUP($F$1,OP!$A$52:$B$58,2,FALSE)+G5*VLOOKUP($G$1,OP!$A$52:$B$58,2,FALSE)+H5*VLOOKUP($H$1,OP!$A$52:$B$58,2,FALSE))/SUM(C5:H5)</f>
        <v>8.6117242620197807</v>
      </c>
      <c r="T5" s="20">
        <f t="shared" si="3"/>
        <v>2.1585660479699793E-2</v>
      </c>
      <c r="U5" s="20">
        <f t="shared" si="4"/>
        <v>0.72418878748016835</v>
      </c>
      <c r="V5" s="20">
        <f t="shared" si="5"/>
        <v>2.207697191057616E-2</v>
      </c>
      <c r="W5" s="20">
        <f t="shared" si="6"/>
        <v>0.30686062105557793</v>
      </c>
      <c r="X5" s="20">
        <f t="shared" si="7"/>
        <v>4.0339225270517629E-2</v>
      </c>
      <c r="Y5" s="20">
        <f t="shared" si="8"/>
        <v>9.7928788420389976E-2</v>
      </c>
      <c r="Z5" s="20">
        <f t="shared" si="9"/>
        <v>8.1987980789760606E-2</v>
      </c>
      <c r="AA5" s="20">
        <f t="shared" si="10"/>
        <v>1</v>
      </c>
      <c r="AB5" s="20">
        <f t="shared" si="11"/>
        <v>2.2437215862043173E-2</v>
      </c>
      <c r="AC5" s="20">
        <f t="shared" si="12"/>
        <v>0.75275807125962135</v>
      </c>
      <c r="AD5" s="20">
        <f t="shared" si="13"/>
        <v>1.0622747802817143E-2</v>
      </c>
      <c r="AE5" s="20">
        <f t="shared" si="14"/>
        <v>0.14765172512302993</v>
      </c>
      <c r="AF5" s="20">
        <f t="shared" si="15"/>
        <v>1.9409972452084964E-2</v>
      </c>
      <c r="AG5" s="20">
        <f t="shared" si="16"/>
        <v>4.7120267500403483E-2</v>
      </c>
      <c r="AH5" s="20">
        <f t="shared" si="17"/>
        <v>3.9450049867328654E-2</v>
      </c>
      <c r="AI5" s="29">
        <f t="shared" si="18"/>
        <v>1.0394500498673287</v>
      </c>
      <c r="AK5" s="3"/>
    </row>
    <row r="6" spans="1:37" x14ac:dyDescent="0.2">
      <c r="A6">
        <v>2022</v>
      </c>
      <c r="B6" s="27">
        <v>31</v>
      </c>
      <c r="C6" s="22">
        <v>20</v>
      </c>
      <c r="D6" s="22">
        <v>608</v>
      </c>
      <c r="E6" s="22">
        <v>24</v>
      </c>
      <c r="F6" s="22">
        <v>152</v>
      </c>
      <c r="G6" s="22">
        <v>17</v>
      </c>
      <c r="H6" s="22">
        <v>170.07999999999998</v>
      </c>
      <c r="I6" s="22">
        <v>2</v>
      </c>
      <c r="J6" s="21">
        <f t="shared" si="1"/>
        <v>993.07999999999993</v>
      </c>
      <c r="K6" s="16">
        <v>182</v>
      </c>
      <c r="L6" s="16">
        <v>6352.993050832778</v>
      </c>
      <c r="M6" s="16">
        <v>410.4</v>
      </c>
      <c r="N6" s="16">
        <v>1118.6329835390945</v>
      </c>
      <c r="O6" s="16">
        <v>276.3</v>
      </c>
      <c r="P6" s="16">
        <v>294.6339656281275</v>
      </c>
      <c r="Q6" s="16">
        <v>198</v>
      </c>
      <c r="R6" s="19">
        <f t="shared" si="2"/>
        <v>8832.9599999999991</v>
      </c>
      <c r="S6" s="15">
        <f>(C6*VLOOKUP($C$1,OP!$A$52:$B$58,2,FALSE)+D6*VLOOKUP($D$1,OP!$A$52:$B$58,2,FALSE)+F6*VLOOKUP($F$1,OP!$A$52:$B$58,2,FALSE)+G6*VLOOKUP($G$1,OP!$A$52:$B$58,2,FALSE)+H6*VLOOKUP($H$1,OP!$A$52:$B$58,2,FALSE))/SUM(C6:H6)</f>
        <v>8.7192880494006548</v>
      </c>
      <c r="T6" s="20">
        <f t="shared" si="3"/>
        <v>2.060464442270768E-2</v>
      </c>
      <c r="U6" s="20">
        <f t="shared" si="4"/>
        <v>0.7192371584194629</v>
      </c>
      <c r="V6" s="20">
        <f t="shared" si="5"/>
        <v>0.11683287262540885</v>
      </c>
      <c r="W6" s="20">
        <f t="shared" si="6"/>
        <v>0.31845298460137456</v>
      </c>
      <c r="X6" s="20">
        <f t="shared" si="7"/>
        <v>7.8657219070176573E-2</v>
      </c>
      <c r="Y6" s="20">
        <f t="shared" si="8"/>
        <v>8.3876541367812155E-2</v>
      </c>
      <c r="Z6" s="20">
        <f t="shared" si="9"/>
        <v>5.6366736792960413E-2</v>
      </c>
      <c r="AA6" s="20">
        <f t="shared" si="10"/>
        <v>1</v>
      </c>
      <c r="AB6" s="20">
        <f t="shared" si="11"/>
        <v>2.1077109795528876E-2</v>
      </c>
      <c r="AC6" s="20">
        <f t="shared" si="12"/>
        <v>0.73572929704744183</v>
      </c>
      <c r="AD6" s="20">
        <f t="shared" si="13"/>
        <v>4.7527724505961814E-2</v>
      </c>
      <c r="AE6" s="20">
        <f t="shared" si="14"/>
        <v>0.12954697920304142</v>
      </c>
      <c r="AF6" s="20">
        <f t="shared" si="15"/>
        <v>3.1997832068706752E-2</v>
      </c>
      <c r="AG6" s="20">
        <f t="shared" si="16"/>
        <v>3.4121057379319364E-2</v>
      </c>
      <c r="AH6" s="20">
        <f t="shared" si="17"/>
        <v>2.2930042524806141E-2</v>
      </c>
      <c r="AI6" s="29">
        <f t="shared" si="18"/>
        <v>1.0229300425248062</v>
      </c>
      <c r="AK6" s="3"/>
    </row>
    <row r="7" spans="1:37" x14ac:dyDescent="0.2">
      <c r="A7">
        <v>2022</v>
      </c>
      <c r="B7" s="27">
        <v>32</v>
      </c>
      <c r="C7" s="22">
        <v>20</v>
      </c>
      <c r="D7" s="22">
        <v>627</v>
      </c>
      <c r="E7" s="22">
        <v>4</v>
      </c>
      <c r="F7" s="22">
        <v>172</v>
      </c>
      <c r="G7" s="22">
        <v>12</v>
      </c>
      <c r="H7" s="22">
        <v>170.01499999999999</v>
      </c>
      <c r="I7" s="22">
        <v>5</v>
      </c>
      <c r="J7" s="21">
        <f t="shared" si="1"/>
        <v>1010.015</v>
      </c>
      <c r="K7" s="16">
        <v>182</v>
      </c>
      <c r="L7" s="16">
        <v>6530.7929323308272</v>
      </c>
      <c r="M7" s="16">
        <v>69</v>
      </c>
      <c r="N7" s="16">
        <v>1270.537067669173</v>
      </c>
      <c r="O7" s="16">
        <v>196.8</v>
      </c>
      <c r="P7" s="16">
        <v>287.22249999999997</v>
      </c>
      <c r="Q7" s="16">
        <v>306</v>
      </c>
      <c r="R7" s="19">
        <f t="shared" si="2"/>
        <v>8842.3524999999991</v>
      </c>
      <c r="S7" s="15">
        <f>(C7*VLOOKUP($C$1,OP!$A$45:$B$51,2,FALSE)+D7*VLOOKUP($D$1,OP!$A$45:$B$51,2,FALSE)+F7*VLOOKUP($F$1,OP!$A$45:$B$51,2,FALSE)+G7*VLOOKUP($G$1,OP!$A$45:$B$51,2,FALSE)+H7*VLOOKUP($H$1,OP!$A$45:$B$51,2,FALSE))/SUM(C7:H7)</f>
        <v>10.839957911075956</v>
      </c>
      <c r="T7" s="20">
        <f t="shared" si="3"/>
        <v>2.0582757812471288E-2</v>
      </c>
      <c r="U7" s="20">
        <f t="shared" si="4"/>
        <v>0.73858092994266267</v>
      </c>
      <c r="V7" s="20">
        <f t="shared" si="5"/>
        <v>1.9642953730880142E-2</v>
      </c>
      <c r="W7" s="20">
        <f t="shared" si="6"/>
        <v>0.36169711353034345</v>
      </c>
      <c r="X7" s="20">
        <f t="shared" si="7"/>
        <v>5.6025120206336411E-2</v>
      </c>
      <c r="Y7" s="20">
        <f t="shared" si="8"/>
        <v>8.1766641709677124E-2</v>
      </c>
      <c r="Z7" s="20">
        <f t="shared" si="9"/>
        <v>8.7112229589120641E-2</v>
      </c>
      <c r="AA7" s="20">
        <f t="shared" si="10"/>
        <v>1</v>
      </c>
      <c r="AB7" s="20">
        <f t="shared" si="11"/>
        <v>2.132058159500794E-2</v>
      </c>
      <c r="AC7" s="20">
        <f t="shared" si="12"/>
        <v>0.76505661315308005</v>
      </c>
      <c r="AD7" s="20">
        <f t="shared" si="13"/>
        <v>8.0830776376678449E-3</v>
      </c>
      <c r="AE7" s="20">
        <f t="shared" si="14"/>
        <v>0.14883840231166334</v>
      </c>
      <c r="AF7" s="20">
        <f t="shared" si="15"/>
        <v>2.3054343175261335E-2</v>
      </c>
      <c r="AG7" s="20">
        <f t="shared" si="16"/>
        <v>3.3646982127319605E-2</v>
      </c>
      <c r="AH7" s="20">
        <f t="shared" si="17"/>
        <v>3.58466921322661E-2</v>
      </c>
      <c r="AI7" s="29">
        <f t="shared" si="18"/>
        <v>1.035846692132266</v>
      </c>
      <c r="AK7" s="3"/>
    </row>
    <row r="8" spans="1:37" x14ac:dyDescent="0.2">
      <c r="A8">
        <v>2022</v>
      </c>
      <c r="B8" s="27">
        <v>33</v>
      </c>
      <c r="C8" s="22">
        <v>25</v>
      </c>
      <c r="D8" s="22">
        <v>556</v>
      </c>
      <c r="E8" s="22">
        <v>11</v>
      </c>
      <c r="F8" s="22">
        <v>144</v>
      </c>
      <c r="G8" s="22">
        <v>18</v>
      </c>
      <c r="H8" s="22">
        <v>171.01499999999999</v>
      </c>
      <c r="I8" s="22">
        <v>5</v>
      </c>
      <c r="J8" s="22">
        <f t="shared" si="1"/>
        <v>930.01499999999999</v>
      </c>
      <c r="K8" s="16">
        <v>227.5</v>
      </c>
      <c r="L8" s="16">
        <v>5757.8003381314811</v>
      </c>
      <c r="M8" s="16">
        <v>177.36</v>
      </c>
      <c r="N8" s="16">
        <v>987.49181931063026</v>
      </c>
      <c r="O8" s="16">
        <v>262.46844765342962</v>
      </c>
      <c r="P8" s="16">
        <v>297.95076990445864</v>
      </c>
      <c r="Q8" s="16">
        <v>318</v>
      </c>
      <c r="R8" s="16">
        <f t="shared" si="2"/>
        <v>8028.5713749999995</v>
      </c>
      <c r="S8" s="18">
        <f>(C8*VLOOKUP($C$1,OP!$A$45:$B$51,2,FALSE)+D8*VLOOKUP($D$1,OP!$A$45:$B$51,2,FALSE)+F8*VLOOKUP($F$1,OP!$A$45:$B$51,2,FALSE)+G8*VLOOKUP($G$1,OP!$A$45:$B$51,2,FALSE)+H8*VLOOKUP($H$1,OP!$A$45:$B$51,2,FALSE))/SUM(C8:H8)</f>
        <v>10.661622027750902</v>
      </c>
      <c r="T8" s="17">
        <f t="shared" si="3"/>
        <v>2.8336299121461073E-2</v>
      </c>
      <c r="U8" s="17">
        <f t="shared" si="4"/>
        <v>0.71716374796898175</v>
      </c>
      <c r="V8" s="17">
        <f t="shared" si="5"/>
        <v>5.0490931503027574E-2</v>
      </c>
      <c r="W8" s="17">
        <f t="shared" si="6"/>
        <v>0.2811196538600198</v>
      </c>
      <c r="X8" s="17">
        <f t="shared" si="7"/>
        <v>7.4719645986554423E-2</v>
      </c>
      <c r="Y8" s="17">
        <f t="shared" si="8"/>
        <v>8.4820770830628944E-2</v>
      </c>
      <c r="Z8" s="17">
        <f t="shared" si="9"/>
        <v>9.0528395455360663E-2</v>
      </c>
      <c r="AA8" s="17">
        <f t="shared" si="10"/>
        <v>1</v>
      </c>
      <c r="AB8" s="17">
        <f t="shared" si="11"/>
        <v>2.9504947031243844E-2</v>
      </c>
      <c r="AC8" s="17">
        <f t="shared" si="12"/>
        <v>0.74674107249691102</v>
      </c>
      <c r="AD8" s="17">
        <f t="shared" si="13"/>
        <v>2.3002186397632567E-2</v>
      </c>
      <c r="AE8" s="17">
        <f t="shared" si="14"/>
        <v>0.1280698629562495</v>
      </c>
      <c r="AF8" s="17">
        <f t="shared" si="15"/>
        <v>3.404007756214171E-2</v>
      </c>
      <c r="AG8" s="17">
        <f t="shared" si="16"/>
        <v>3.8641853555821427E-2</v>
      </c>
      <c r="AH8" s="17">
        <f t="shared" si="17"/>
        <v>4.1242079806310075E-2</v>
      </c>
      <c r="AI8" s="30">
        <f t="shared" si="18"/>
        <v>1.04124207980631</v>
      </c>
      <c r="AK8" s="3"/>
    </row>
    <row r="9" spans="1:37" x14ac:dyDescent="0.2">
      <c r="A9">
        <v>2022</v>
      </c>
      <c r="B9" s="27">
        <v>34</v>
      </c>
      <c r="C9" s="22">
        <v>12</v>
      </c>
      <c r="D9" s="22">
        <v>475</v>
      </c>
      <c r="E9" s="22">
        <v>21</v>
      </c>
      <c r="F9" s="22">
        <v>119</v>
      </c>
      <c r="G9" s="22">
        <v>11</v>
      </c>
      <c r="H9" s="22">
        <v>153</v>
      </c>
      <c r="I9" s="22">
        <v>3</v>
      </c>
      <c r="J9" s="22">
        <f t="shared" si="1"/>
        <v>794</v>
      </c>
      <c r="K9" s="16">
        <v>112.98</v>
      </c>
      <c r="L9" s="16">
        <v>5279.3945701357461</v>
      </c>
      <c r="M9" s="16">
        <v>327.8</v>
      </c>
      <c r="N9" s="16">
        <v>861.42</v>
      </c>
      <c r="O9" s="16">
        <v>164.5</v>
      </c>
      <c r="P9" s="16">
        <v>248.81542986425339</v>
      </c>
      <c r="Q9" s="16">
        <v>129</v>
      </c>
      <c r="R9" s="16">
        <f t="shared" si="2"/>
        <v>7123.9099999999989</v>
      </c>
      <c r="S9" s="18">
        <f>(C9*VLOOKUP($C$1,OP!$A$45:$B$51,2,FALSE)+D9*VLOOKUP($D$1,OP!$A$45:$B$51,2,FALSE)+F9*VLOOKUP($F$1,OP!$A$45:$B$51,2,FALSE)+G9*VLOOKUP($G$1,OP!$A$45:$B$51,2,FALSE)+H9*VLOOKUP($H$1,OP!$A$45:$B$51,2,FALSE))/SUM(C9:H9)</f>
        <v>10.424412136536029</v>
      </c>
      <c r="T9" s="17">
        <f t="shared" si="3"/>
        <v>1.585926829507953E-2</v>
      </c>
      <c r="U9" s="17">
        <f t="shared" si="4"/>
        <v>0.74108103136279757</v>
      </c>
      <c r="V9" s="17">
        <f t="shared" si="5"/>
        <v>9.3318264246123356E-2</v>
      </c>
      <c r="W9" s="17">
        <f t="shared" si="6"/>
        <v>0.24522946670804019</v>
      </c>
      <c r="X9" s="17">
        <f t="shared" si="7"/>
        <v>4.6829940416373679E-2</v>
      </c>
      <c r="Y9" s="17">
        <f t="shared" si="8"/>
        <v>7.0832898208008449E-2</v>
      </c>
      <c r="Z9" s="17">
        <f t="shared" si="9"/>
        <v>3.6723783062080267E-2</v>
      </c>
      <c r="AA9" s="17">
        <f t="shared" si="10"/>
        <v>1</v>
      </c>
      <c r="AB9" s="17">
        <f t="shared" si="11"/>
        <v>1.6151744625735001E-2</v>
      </c>
      <c r="AC9" s="17">
        <f t="shared" si="12"/>
        <v>0.75474803394693379</v>
      </c>
      <c r="AD9" s="17">
        <f t="shared" si="13"/>
        <v>4.6862647267799019E-2</v>
      </c>
      <c r="AE9" s="17">
        <f t="shared" si="14"/>
        <v>0.12314954731368954</v>
      </c>
      <c r="AF9" s="17">
        <f t="shared" si="15"/>
        <v>2.3517100291497679E-2</v>
      </c>
      <c r="AG9" s="17">
        <f t="shared" si="16"/>
        <v>3.5570926554345003E-2</v>
      </c>
      <c r="AH9" s="17">
        <f t="shared" si="17"/>
        <v>1.8441981383606081E-2</v>
      </c>
      <c r="AI9" s="30">
        <f t="shared" si="18"/>
        <v>1.0184419813836061</v>
      </c>
      <c r="AK9" s="3"/>
    </row>
    <row r="10" spans="1:37" x14ac:dyDescent="0.2">
      <c r="A10">
        <v>2022</v>
      </c>
      <c r="B10" s="27">
        <v>35</v>
      </c>
      <c r="C10" s="22">
        <v>15</v>
      </c>
      <c r="D10" s="22">
        <v>455</v>
      </c>
      <c r="E10" s="22">
        <v>12</v>
      </c>
      <c r="F10" s="22">
        <v>117</v>
      </c>
      <c r="G10" s="22">
        <v>9</v>
      </c>
      <c r="H10" s="22">
        <v>146</v>
      </c>
      <c r="I10" s="22">
        <v>5</v>
      </c>
      <c r="J10" s="22">
        <f t="shared" si="1"/>
        <v>759</v>
      </c>
      <c r="K10" s="16">
        <v>147</v>
      </c>
      <c r="L10" s="16">
        <v>5074.6400000000003</v>
      </c>
      <c r="M10" s="16">
        <v>185</v>
      </c>
      <c r="N10" s="16">
        <v>923.59999999999991</v>
      </c>
      <c r="O10" s="16">
        <v>147.69999999999999</v>
      </c>
      <c r="P10" s="16">
        <v>276.2</v>
      </c>
      <c r="Q10" s="16">
        <v>409</v>
      </c>
      <c r="R10" s="16">
        <f t="shared" si="2"/>
        <v>7163.1399999999994</v>
      </c>
      <c r="S10" s="18">
        <f>(C10*VLOOKUP($C$1,OP!$A$45:$B$51,2,FALSE)+D10*VLOOKUP($D$1,OP!$A$45:$B$51,2,FALSE)+F10*VLOOKUP($F$1,OP!$A$45:$B$51,2,FALSE)+G10*VLOOKUP($G$1,OP!$A$45:$B$51,2,FALSE)+H10*VLOOKUP($H$1,OP!$A$45:$B$51,2,FALSE))/SUM(C10:H10)</f>
        <v>10.520092838196286</v>
      </c>
      <c r="T10" s="17">
        <f t="shared" si="3"/>
        <v>2.0521726505415224E-2</v>
      </c>
      <c r="U10" s="17">
        <f t="shared" si="4"/>
        <v>0.70843791968326753</v>
      </c>
      <c r="V10" s="17">
        <f t="shared" si="5"/>
        <v>5.2665890437867055E-2</v>
      </c>
      <c r="W10" s="17">
        <f t="shared" si="6"/>
        <v>0.26293089950494059</v>
      </c>
      <c r="X10" s="17">
        <f t="shared" si="7"/>
        <v>4.204730820363764E-2</v>
      </c>
      <c r="Y10" s="17">
        <f t="shared" si="8"/>
        <v>7.8628751021291243E-2</v>
      </c>
      <c r="Z10" s="17">
        <f t="shared" si="9"/>
        <v>0.11643431994101419</v>
      </c>
      <c r="AA10" s="17">
        <f t="shared" si="10"/>
        <v>1</v>
      </c>
      <c r="AB10" s="17">
        <f t="shared" si="11"/>
        <v>2.1764428928035252E-2</v>
      </c>
      <c r="AC10" s="17">
        <f t="shared" si="12"/>
        <v>0.75133769806370621</v>
      </c>
      <c r="AD10" s="17">
        <f t="shared" si="13"/>
        <v>2.7390607834602187E-2</v>
      </c>
      <c r="AE10" s="17">
        <f t="shared" si="14"/>
        <v>0.13674575889750581</v>
      </c>
      <c r="AF10" s="17">
        <f t="shared" si="15"/>
        <v>2.1868069065787799E-2</v>
      </c>
      <c r="AG10" s="17">
        <f t="shared" si="16"/>
        <v>4.0893437210362829E-2</v>
      </c>
      <c r="AH10" s="17">
        <f t="shared" si="17"/>
        <v>6.0555451915417807E-2</v>
      </c>
      <c r="AI10" s="30">
        <f t="shared" si="18"/>
        <v>1.0605554519154179</v>
      </c>
      <c r="AK10" s="3"/>
    </row>
    <row r="11" spans="1:37" x14ac:dyDescent="0.2">
      <c r="A11">
        <v>2022</v>
      </c>
      <c r="B11" s="27">
        <v>36</v>
      </c>
      <c r="C11" s="22">
        <v>27</v>
      </c>
      <c r="D11" s="22">
        <v>506</v>
      </c>
      <c r="E11" s="22">
        <v>13</v>
      </c>
      <c r="F11" s="22">
        <v>152</v>
      </c>
      <c r="G11" s="22">
        <v>12</v>
      </c>
      <c r="H11" s="22">
        <v>176</v>
      </c>
      <c r="I11" s="22">
        <v>18</v>
      </c>
      <c r="J11" s="22">
        <f t="shared" si="1"/>
        <v>904</v>
      </c>
      <c r="K11" s="16">
        <v>260.68</v>
      </c>
      <c r="L11" s="16">
        <v>5659.2764751310397</v>
      </c>
      <c r="M11" s="16">
        <v>196.9</v>
      </c>
      <c r="N11" s="16">
        <v>1124.2286032388665</v>
      </c>
      <c r="O11" s="16">
        <v>192.7</v>
      </c>
      <c r="P11" s="16">
        <v>323.46492163009407</v>
      </c>
      <c r="Q11" s="16">
        <v>922</v>
      </c>
      <c r="R11" s="16">
        <f t="shared" si="2"/>
        <v>8679.25</v>
      </c>
      <c r="S11" s="18">
        <f>(C11*VLOOKUP($C$1,OP!$A$45:$B$51,2,FALSE)+D11*VLOOKUP($D$1,OP!$A$45:$B$51,2,FALSE)+F11*VLOOKUP($F$1,OP!$A$45:$B$51,2,FALSE)+G11*VLOOKUP($G$1,OP!$A$45:$B$51,2,FALSE)+H11*VLOOKUP($H$1,OP!$A$45:$B$51,2,FALSE))/SUM(C11:H11)</f>
        <v>10.407404063205419</v>
      </c>
      <c r="T11" s="17">
        <f t="shared" si="3"/>
        <v>3.0034853241927586E-2</v>
      </c>
      <c r="U11" s="17">
        <f t="shared" si="4"/>
        <v>0.65204671776144707</v>
      </c>
      <c r="V11" s="17">
        <f t="shared" si="5"/>
        <v>5.6053588255221748E-2</v>
      </c>
      <c r="W11" s="17">
        <f t="shared" si="6"/>
        <v>0.32004594835294298</v>
      </c>
      <c r="X11" s="17">
        <f t="shared" si="7"/>
        <v>5.4857930202037733E-2</v>
      </c>
      <c r="Y11" s="17">
        <f t="shared" si="8"/>
        <v>9.2084152016561005E-2</v>
      </c>
      <c r="Z11" s="17">
        <f t="shared" si="9"/>
        <v>0.26247541072277525</v>
      </c>
      <c r="AA11" s="17">
        <f t="shared" si="10"/>
        <v>1</v>
      </c>
      <c r="AB11" s="17">
        <f t="shared" si="11"/>
        <v>3.3604692384543493E-2</v>
      </c>
      <c r="AC11" s="17">
        <f t="shared" si="12"/>
        <v>0.7295467433859989</v>
      </c>
      <c r="AD11" s="17">
        <f t="shared" si="13"/>
        <v>2.5382706500370621E-2</v>
      </c>
      <c r="AE11" s="17">
        <f t="shared" si="14"/>
        <v>0.1449261791535488</v>
      </c>
      <c r="AF11" s="17">
        <f t="shared" si="15"/>
        <v>2.4841277514583131E-2</v>
      </c>
      <c r="AG11" s="17">
        <f t="shared" si="16"/>
        <v>4.1698401060955112E-2</v>
      </c>
      <c r="AH11" s="17">
        <f t="shared" si="17"/>
        <v>0.11885655354668213</v>
      </c>
      <c r="AI11" s="30">
        <f t="shared" si="18"/>
        <v>1.1188565535466821</v>
      </c>
      <c r="AK11" s="3"/>
    </row>
    <row r="12" spans="1:37" x14ac:dyDescent="0.2">
      <c r="A12">
        <v>2022</v>
      </c>
      <c r="B12" s="27">
        <v>37</v>
      </c>
      <c r="C12" s="22">
        <v>21</v>
      </c>
      <c r="D12" s="22">
        <v>569</v>
      </c>
      <c r="E12" s="22">
        <v>22</v>
      </c>
      <c r="F12" s="22">
        <v>120</v>
      </c>
      <c r="G12" s="22">
        <v>15</v>
      </c>
      <c r="H12" s="23">
        <v>187</v>
      </c>
      <c r="I12" s="22">
        <v>8</v>
      </c>
      <c r="J12" s="22">
        <f t="shared" si="1"/>
        <v>942</v>
      </c>
      <c r="K12" s="16">
        <v>205.8</v>
      </c>
      <c r="L12" s="16">
        <v>6338.2087551867226</v>
      </c>
      <c r="M12" s="16">
        <v>359.38124481327799</v>
      </c>
      <c r="N12" s="16">
        <v>897.64</v>
      </c>
      <c r="O12" s="16">
        <v>221.74</v>
      </c>
      <c r="P12" s="16">
        <v>366.04</v>
      </c>
      <c r="Q12" s="16">
        <v>455</v>
      </c>
      <c r="R12" s="16">
        <f t="shared" si="2"/>
        <v>8843.8100000000013</v>
      </c>
      <c r="S12" s="18">
        <f>(C12*VLOOKUP($C$1,OP!$A$45:$B$51,2,FALSE)+D12*VLOOKUP($D$1,OP!$A$45:$B$51,2,FALSE)+F12*VLOOKUP($F$1,OP!$A$45:$B$51,2,FALSE)+G12*VLOOKUP($G$1,OP!$A$45:$B$51,2,FALSE)+H12*VLOOKUP($H$1,OP!$A$45:$B$51,2,FALSE))/SUM(C12:H12)</f>
        <v>10.465438972162742</v>
      </c>
      <c r="T12" s="17">
        <f t="shared" si="3"/>
        <v>2.3270513500403104E-2</v>
      </c>
      <c r="U12" s="17">
        <f t="shared" si="4"/>
        <v>0.71668305347884242</v>
      </c>
      <c r="V12" s="17">
        <f t="shared" si="5"/>
        <v>0.10230882845816419</v>
      </c>
      <c r="W12" s="17">
        <f t="shared" si="6"/>
        <v>0.25554059401430801</v>
      </c>
      <c r="X12" s="17">
        <f t="shared" si="7"/>
        <v>6.3125051598338602E-2</v>
      </c>
      <c r="Y12" s="17">
        <f t="shared" si="8"/>
        <v>0.10420444613987491</v>
      </c>
      <c r="Z12" s="17">
        <f t="shared" si="9"/>
        <v>0.12952962242826763</v>
      </c>
      <c r="AA12" s="17">
        <f t="shared" si="10"/>
        <v>1</v>
      </c>
      <c r="AB12" s="17">
        <f t="shared" si="11"/>
        <v>2.4532681035808412E-2</v>
      </c>
      <c r="AC12" s="17">
        <f t="shared" si="12"/>
        <v>0.75555516875298423</v>
      </c>
      <c r="AD12" s="17">
        <f t="shared" si="13"/>
        <v>4.2840551259746965E-2</v>
      </c>
      <c r="AE12" s="17">
        <f t="shared" si="14"/>
        <v>0.10700444997562227</v>
      </c>
      <c r="AF12" s="17">
        <f t="shared" si="15"/>
        <v>2.6432831355102805E-2</v>
      </c>
      <c r="AG12" s="17">
        <f t="shared" si="16"/>
        <v>4.363431762073524E-2</v>
      </c>
      <c r="AH12" s="17">
        <f t="shared" si="17"/>
        <v>5.4238920657399554E-2</v>
      </c>
      <c r="AI12" s="30">
        <f t="shared" si="18"/>
        <v>1.0542389206573994</v>
      </c>
      <c r="AK12" s="3"/>
    </row>
    <row r="13" spans="1:37" x14ac:dyDescent="0.2">
      <c r="A13">
        <v>2022</v>
      </c>
      <c r="B13" s="27">
        <v>38</v>
      </c>
      <c r="C13" s="22">
        <v>18</v>
      </c>
      <c r="D13" s="22">
        <v>548</v>
      </c>
      <c r="E13" s="22">
        <v>43</v>
      </c>
      <c r="F13" s="22">
        <v>13</v>
      </c>
      <c r="G13" s="22">
        <v>91</v>
      </c>
      <c r="H13" s="22">
        <v>19</v>
      </c>
      <c r="I13" s="22">
        <v>4</v>
      </c>
      <c r="J13" s="22">
        <f t="shared" si="1"/>
        <v>736</v>
      </c>
      <c r="K13" s="16">
        <v>176.4</v>
      </c>
      <c r="L13" s="16">
        <v>6214.9699999999993</v>
      </c>
      <c r="M13" s="16">
        <v>316.7</v>
      </c>
      <c r="N13" s="16">
        <v>207.4</v>
      </c>
      <c r="O13" s="16">
        <v>605.80999999999995</v>
      </c>
      <c r="P13" s="16">
        <v>309.79999999999995</v>
      </c>
      <c r="Q13" s="16">
        <v>278</v>
      </c>
      <c r="R13" s="16">
        <f t="shared" si="2"/>
        <v>8109.079999999999</v>
      </c>
      <c r="S13" s="18">
        <f>(C13*VLOOKUP($C$1,OP!$A$45:$B$51,2,FALSE)+D13*VLOOKUP($D$1,OP!$A$45:$B$51,2,FALSE)+F13*VLOOKUP($F$1,OP!$A$45:$B$51,2,FALSE)+G13*VLOOKUP($G$1,OP!$A$45:$B$51,2,FALSE)+H13*VLOOKUP($H$1,OP!$A$45:$B$51,2,FALSE))/SUM(C13:H13)</f>
        <v>12.459713114754097</v>
      </c>
      <c r="T13" s="17">
        <f t="shared" si="3"/>
        <v>2.1753392493353133E-2</v>
      </c>
      <c r="U13" s="17">
        <f t="shared" si="4"/>
        <v>0.76642109832434757</v>
      </c>
      <c r="V13" s="17">
        <f t="shared" si="5"/>
        <v>9.0158310819851317E-2</v>
      </c>
      <c r="W13" s="17">
        <f t="shared" si="6"/>
        <v>5.9042733388181765E-2</v>
      </c>
      <c r="X13" s="17">
        <f t="shared" si="7"/>
        <v>0.17246228695223911</v>
      </c>
      <c r="Y13" s="17">
        <f t="shared" si="8"/>
        <v>8.8194015446763294E-2</v>
      </c>
      <c r="Z13" s="17">
        <f t="shared" si="9"/>
        <v>7.914117590122724E-2</v>
      </c>
      <c r="AA13" s="17">
        <f t="shared" si="10"/>
        <v>1</v>
      </c>
      <c r="AB13" s="17">
        <f t="shared" si="11"/>
        <v>2.2525628648921991E-2</v>
      </c>
      <c r="AC13" s="17">
        <f t="shared" si="12"/>
        <v>0.79362872043192001</v>
      </c>
      <c r="AD13" s="17">
        <f t="shared" si="13"/>
        <v>4.0441420595882051E-2</v>
      </c>
      <c r="AE13" s="17">
        <f t="shared" si="14"/>
        <v>2.6484214182462704E-2</v>
      </c>
      <c r="AF13" s="17">
        <f t="shared" si="15"/>
        <v>7.7359700066912868E-2</v>
      </c>
      <c r="AG13" s="17">
        <f t="shared" si="16"/>
        <v>3.9560316073900405E-2</v>
      </c>
      <c r="AH13" s="17">
        <f t="shared" si="17"/>
        <v>3.5499573494332845E-2</v>
      </c>
      <c r="AI13" s="30">
        <f t="shared" si="18"/>
        <v>1.0354995734943329</v>
      </c>
      <c r="AK13" s="3"/>
    </row>
    <row r="14" spans="1:37" x14ac:dyDescent="0.2">
      <c r="A14">
        <v>2022</v>
      </c>
      <c r="B14" s="27">
        <v>39</v>
      </c>
      <c r="C14" s="22">
        <v>9</v>
      </c>
      <c r="D14" s="22">
        <v>511</v>
      </c>
      <c r="E14" s="22">
        <v>11</v>
      </c>
      <c r="F14" s="22">
        <v>121</v>
      </c>
      <c r="G14" s="22">
        <v>19</v>
      </c>
      <c r="H14" s="22">
        <v>142</v>
      </c>
      <c r="I14" s="22">
        <v>6</v>
      </c>
      <c r="J14" s="22">
        <f t="shared" si="1"/>
        <v>819</v>
      </c>
      <c r="K14" s="16">
        <v>88.2</v>
      </c>
      <c r="L14" s="16">
        <v>5602.66</v>
      </c>
      <c r="M14" s="16">
        <v>171.7</v>
      </c>
      <c r="N14" s="16">
        <v>779.62000000000012</v>
      </c>
      <c r="O14" s="16">
        <v>275.2</v>
      </c>
      <c r="P14" s="16">
        <v>222.17000000000002</v>
      </c>
      <c r="Q14" s="16">
        <v>341</v>
      </c>
      <c r="R14" s="16">
        <f t="shared" si="2"/>
        <v>7480.5499999999993</v>
      </c>
      <c r="S14" s="18">
        <f>(C14*VLOOKUP($C$1,OP!$A$45:$B$51,2,FALSE)+D14*VLOOKUP($D$1,OP!$A$45:$B$51,2,FALSE)+F14*VLOOKUP($F$1,OP!$A$45:$B$51,2,FALSE)+G14*VLOOKUP($G$1,OP!$A$45:$B$51,2,FALSE)+H14*VLOOKUP($H$1,OP!$A$45:$B$51,2,FALSE))/SUM(C14:H14)</f>
        <v>10.825719557195571</v>
      </c>
      <c r="T14" s="17">
        <f t="shared" si="3"/>
        <v>1.1790576896083845E-2</v>
      </c>
      <c r="U14" s="17">
        <f t="shared" si="4"/>
        <v>0.74896364572123708</v>
      </c>
      <c r="V14" s="17">
        <f t="shared" si="5"/>
        <v>4.8879639936117686E-2</v>
      </c>
      <c r="W14" s="17">
        <f t="shared" si="6"/>
        <v>0.2219426027198374</v>
      </c>
      <c r="X14" s="17">
        <f t="shared" si="7"/>
        <v>7.8344070532437901E-2</v>
      </c>
      <c r="Y14" s="17">
        <f t="shared" si="8"/>
        <v>6.3247464208545531E-2</v>
      </c>
      <c r="Z14" s="17">
        <f t="shared" si="9"/>
        <v>9.7076046698987381E-2</v>
      </c>
      <c r="AA14" s="17">
        <f t="shared" si="10"/>
        <v>1</v>
      </c>
      <c r="AB14" s="17">
        <f t="shared" si="11"/>
        <v>1.2353719772254556E-2</v>
      </c>
      <c r="AC14" s="17">
        <f t="shared" si="12"/>
        <v>0.78473573264421437</v>
      </c>
      <c r="AD14" s="17">
        <f t="shared" si="13"/>
        <v>2.4049134749388967E-2</v>
      </c>
      <c r="AE14" s="17">
        <f t="shared" si="14"/>
        <v>0.10919735837692855</v>
      </c>
      <c r="AF14" s="17">
        <f t="shared" si="15"/>
        <v>3.8545846727034622E-2</v>
      </c>
      <c r="AG14" s="17">
        <f t="shared" si="16"/>
        <v>3.1118207730179079E-2</v>
      </c>
      <c r="AH14" s="17">
        <f t="shared" si="17"/>
        <v>4.7762113858716593E-2</v>
      </c>
      <c r="AI14" s="30">
        <f t="shared" si="18"/>
        <v>1.0477621138587168</v>
      </c>
      <c r="AK14" s="3"/>
    </row>
    <row r="15" spans="1:37" x14ac:dyDescent="0.2">
      <c r="A15">
        <v>2022</v>
      </c>
      <c r="B15" s="28">
        <v>40</v>
      </c>
      <c r="C15" s="14">
        <v>8</v>
      </c>
      <c r="D15" s="14">
        <v>472</v>
      </c>
      <c r="E15" s="14">
        <v>18</v>
      </c>
      <c r="F15" s="14">
        <v>114</v>
      </c>
      <c r="G15" s="14">
        <v>26</v>
      </c>
      <c r="H15" s="24">
        <v>231</v>
      </c>
      <c r="I15" s="14">
        <v>4</v>
      </c>
      <c r="J15" s="22">
        <f t="shared" si="1"/>
        <v>873</v>
      </c>
      <c r="K15" s="16">
        <v>78.400000000000006</v>
      </c>
      <c r="L15" s="16">
        <v>5168.7599999999993</v>
      </c>
      <c r="M15" s="16">
        <v>289.3</v>
      </c>
      <c r="N15" s="16">
        <v>726.91</v>
      </c>
      <c r="O15" s="16">
        <v>393.2</v>
      </c>
      <c r="P15" s="16">
        <v>237.14</v>
      </c>
      <c r="Q15" s="16">
        <v>416</v>
      </c>
      <c r="R15" s="16">
        <f t="shared" si="2"/>
        <v>7309.7099999999991</v>
      </c>
      <c r="S15" s="18">
        <f>(C15*VLOOKUP($C$1,OP!$A$45:$B$51,2,FALSE)+D15*VLOOKUP($D$1,OP!$A$45:$B$51,2,FALSE)+F15*VLOOKUP($F$1,OP!$A$45:$B$51,2,FALSE)+G15*VLOOKUP($G$1,OP!$A$45:$B$51,2,FALSE)+H15*VLOOKUP($H$1,OP!$A$45:$B$51,2,FALSE))/SUM(C15:H15)</f>
        <v>10.009850402761794</v>
      </c>
      <c r="T15" s="25">
        <f t="shared" si="3"/>
        <v>1.0725459696759518E-2</v>
      </c>
      <c r="U15" s="25">
        <f t="shared" si="4"/>
        <v>0.70710876354875907</v>
      </c>
      <c r="V15" s="17">
        <f t="shared" ref="V15:V16" si="19">M15/SUM($K$2:$Q$2)</f>
        <v>8.2358065425269938E-2</v>
      </c>
      <c r="W15" s="17">
        <f t="shared" ref="W15:W16" si="20">N15/SUM($K$2:$Q$2)</f>
        <v>0.20693709415237804</v>
      </c>
      <c r="X15" s="17">
        <f t="shared" ref="X15:X16" si="21">O15/SUM($K$2:$Q$2)</f>
        <v>0.11193636821713149</v>
      </c>
      <c r="Y15" s="25">
        <f t="shared" si="8"/>
        <v>6.7509131126679958E-2</v>
      </c>
      <c r="Z15" s="17">
        <f t="shared" si="9"/>
        <v>0.11842708336298753</v>
      </c>
      <c r="AA15" s="25">
        <f t="shared" si="10"/>
        <v>1</v>
      </c>
      <c r="AB15" s="25">
        <f t="shared" si="11"/>
        <v>1.1372686115313817E-2</v>
      </c>
      <c r="AC15" s="25">
        <f t="shared" si="12"/>
        <v>0.74977914649731425</v>
      </c>
      <c r="AD15" s="25">
        <f t="shared" si="13"/>
        <v>4.1965792004595499E-2</v>
      </c>
      <c r="AE15" s="25">
        <f t="shared" si="14"/>
        <v>0.10544539877656589</v>
      </c>
      <c r="AF15" s="25">
        <f t="shared" si="15"/>
        <v>5.7037502302823881E-2</v>
      </c>
      <c r="AG15" s="25">
        <f t="shared" si="16"/>
        <v>3.4399474303386711E-2</v>
      </c>
      <c r="AH15" s="25">
        <f t="shared" si="17"/>
        <v>6.0344865101665146E-2</v>
      </c>
      <c r="AI15" s="31">
        <f t="shared" si="18"/>
        <v>1.0603448651016651</v>
      </c>
      <c r="AK15" s="3"/>
    </row>
    <row r="16" spans="1:37" x14ac:dyDescent="0.2">
      <c r="A16">
        <v>2022</v>
      </c>
      <c r="B16" s="36">
        <v>41</v>
      </c>
      <c r="C16" s="37">
        <v>18</v>
      </c>
      <c r="D16" s="37">
        <v>526</v>
      </c>
      <c r="E16" s="37">
        <v>18</v>
      </c>
      <c r="F16" s="37">
        <v>123</v>
      </c>
      <c r="G16" s="37">
        <v>25</v>
      </c>
      <c r="H16" s="37">
        <v>222</v>
      </c>
      <c r="I16" s="37">
        <v>3</v>
      </c>
      <c r="J16" s="50">
        <f t="shared" si="1"/>
        <v>935</v>
      </c>
      <c r="K16" s="38">
        <v>176.4</v>
      </c>
      <c r="L16" s="38">
        <v>6025.84</v>
      </c>
      <c r="M16" s="38">
        <v>283.19</v>
      </c>
      <c r="N16" s="38">
        <v>830.78</v>
      </c>
      <c r="O16" s="38">
        <v>371.40000000000003</v>
      </c>
      <c r="P16" s="38">
        <v>458.69000000000005</v>
      </c>
      <c r="Q16" s="38">
        <v>152</v>
      </c>
      <c r="R16" s="38">
        <f t="shared" si="2"/>
        <v>8298.2999999999993</v>
      </c>
      <c r="S16" s="39">
        <f>(C16*VLOOKUP($C$1,OP!$A$45:$B$51,2,FALSE)+D16*VLOOKUP($D$1,OP!$A$45:$B$51,2,FALSE)+F16*VLOOKUP($F$1,OP!$A$45:$B$51,2,FALSE)+G16*VLOOKUP($G$1,OP!$A$45:$B$51,2,FALSE)+H16*VLOOKUP($H$1,OP!$A$45:$B$51,2,FALSE))/SUM(C16:H16)</f>
        <v>10.226984978540772</v>
      </c>
      <c r="T16" s="40">
        <f t="shared" si="3"/>
        <v>2.1257365966523268E-2</v>
      </c>
      <c r="U16" s="40">
        <f t="shared" ref="U16" si="22">L16/SUM($K16:$Q16)</f>
        <v>0.72615354952219135</v>
      </c>
      <c r="V16" s="41">
        <f t="shared" si="19"/>
        <v>8.0618667638376051E-2</v>
      </c>
      <c r="W16" s="41">
        <f t="shared" si="20"/>
        <v>0.23650685652957398</v>
      </c>
      <c r="X16" s="41">
        <f t="shared" si="21"/>
        <v>0.10573033356012879</v>
      </c>
      <c r="Y16" s="40">
        <f t="shared" ref="Y16" si="23">P16/SUM($K$2:$Q$2)</f>
        <v>0.13058009343213645</v>
      </c>
      <c r="Z16" s="17">
        <f t="shared" si="9"/>
        <v>4.3271434305706985E-2</v>
      </c>
      <c r="AA16" s="40">
        <f t="shared" ref="AA16" si="24">R16/SUM($K16:$Q16)</f>
        <v>1</v>
      </c>
      <c r="AB16" s="40">
        <f t="shared" ref="AB16" si="25">K16/SUM($K16:$P16)</f>
        <v>2.1654002430551295E-2</v>
      </c>
      <c r="AC16" s="40">
        <f t="shared" ref="AC16" si="26">L16/SUM($K16:$P16)</f>
        <v>0.73970268710948539</v>
      </c>
      <c r="AD16" s="40">
        <f t="shared" ref="AD16" si="27">M16/SUM($K16:$P16)</f>
        <v>3.476302124891055E-2</v>
      </c>
      <c r="AE16" s="40">
        <f t="shared" ref="AE16" si="28">N16/SUM($K16:$P16)</f>
        <v>0.10198249512048416</v>
      </c>
      <c r="AF16" s="40">
        <f t="shared" ref="AF16" si="29">O16/SUM($K16:$P16)</f>
        <v>4.5591250015344399E-2</v>
      </c>
      <c r="AG16" s="40">
        <f t="shared" ref="AG16" si="30">P16/SUM($K16:$P16)</f>
        <v>5.6306544075224348E-2</v>
      </c>
      <c r="AH16" s="40">
        <f t="shared" ref="AH16" si="31">Q16/SUM($K16:$P16)</f>
        <v>1.865877760455667E-2</v>
      </c>
      <c r="AI16" s="42">
        <f t="shared" si="18"/>
        <v>1.0186587776045566</v>
      </c>
      <c r="AK16" s="3"/>
    </row>
    <row r="17" spans="1:37" x14ac:dyDescent="0.2">
      <c r="A17">
        <v>2022</v>
      </c>
      <c r="B17" s="49">
        <v>42</v>
      </c>
      <c r="C17" s="50">
        <v>25</v>
      </c>
      <c r="D17" s="50">
        <v>502</v>
      </c>
      <c r="E17" s="50">
        <v>15</v>
      </c>
      <c r="F17" s="50">
        <v>122</v>
      </c>
      <c r="G17" s="50">
        <v>18</v>
      </c>
      <c r="H17" s="45">
        <v>195</v>
      </c>
      <c r="I17" s="50">
        <v>1</v>
      </c>
      <c r="J17" s="50">
        <f t="shared" ref="J17:J22" si="32">SUM(C17:I17)</f>
        <v>878</v>
      </c>
      <c r="K17" s="38">
        <v>245</v>
      </c>
      <c r="L17" s="38">
        <v>5957.5999999999995</v>
      </c>
      <c r="M17" s="38">
        <v>250.10000000000002</v>
      </c>
      <c r="N17" s="38">
        <v>839.00999999999988</v>
      </c>
      <c r="O17" s="38">
        <v>265.02</v>
      </c>
      <c r="P17" s="38">
        <v>421.5</v>
      </c>
      <c r="Q17" s="38">
        <v>46</v>
      </c>
      <c r="R17" s="38">
        <f t="shared" ref="R17:R22" si="33">SUM(K17:Q17)</f>
        <v>8024.23</v>
      </c>
      <c r="S17" s="39">
        <f>(C17*VLOOKUP($C$1,OP!$A$38:$B$44,2,FALSE)+D17*VLOOKUP($D$1,OP!$A$38:$B$44,2,FALSE)+F17*VLOOKUP($F$1,OP!$A$38:$B$44,2,FALSE)+G17*VLOOKUP($G$1,OP!$A$38:$B$44,2,FALSE)+H17*VLOOKUP($H$1,OP!$A$38:$B$44,2,FALSE))/SUM(C17:H17)</f>
        <v>9.6995438996579253</v>
      </c>
      <c r="T17" s="41">
        <f t="shared" ref="T17:T22" si="34">$K17/SUM($K17:$Q17)</f>
        <v>3.0532524616069083E-2</v>
      </c>
      <c r="U17" s="41">
        <f t="shared" ref="U17:U22" si="35">L17/SUM($K17:$Q17)</f>
        <v>0.74245130062323739</v>
      </c>
      <c r="V17" s="41">
        <f t="shared" ref="V17:Y18" si="36">M17/SUM($K$2:$Q$2)</f>
        <v>7.1198590262219197E-2</v>
      </c>
      <c r="W17" s="41">
        <f t="shared" si="36"/>
        <v>0.23884977695283691</v>
      </c>
      <c r="X17" s="41">
        <f t="shared" si="36"/>
        <v>7.5446023155910952E-2</v>
      </c>
      <c r="Y17" s="41">
        <f t="shared" si="36"/>
        <v>0.11999282605168088</v>
      </c>
      <c r="Z17" s="17">
        <f t="shared" si="9"/>
        <v>1.309530248725343E-2</v>
      </c>
      <c r="AA17" s="41">
        <f t="shared" ref="AA17:AA22" si="37">R17/SUM($K17:$Q17)</f>
        <v>1</v>
      </c>
      <c r="AB17" s="41">
        <f t="shared" ref="AB17:AH17" si="38">K17/SUM($K17:$P17)</f>
        <v>3.070856568436859E-2</v>
      </c>
      <c r="AC17" s="41">
        <f t="shared" si="38"/>
        <v>0.74673204457630327</v>
      </c>
      <c r="AD17" s="41">
        <f t="shared" si="38"/>
        <v>3.1347805214941162E-2</v>
      </c>
      <c r="AE17" s="41">
        <f t="shared" si="38"/>
        <v>0.10516242324425341</v>
      </c>
      <c r="AF17" s="41">
        <f t="shared" si="38"/>
        <v>3.3217894194576991E-2</v>
      </c>
      <c r="AG17" s="41">
        <f t="shared" si="38"/>
        <v>5.2831267085556577E-2</v>
      </c>
      <c r="AH17" s="41">
        <f t="shared" si="38"/>
        <v>5.7656898835957348E-3</v>
      </c>
      <c r="AI17" s="51">
        <f t="shared" ref="AI17:AI22" si="39">SUM($AB17:$AH17)</f>
        <v>1.0057656898835958</v>
      </c>
      <c r="AK17" s="3"/>
    </row>
    <row r="18" spans="1:37" x14ac:dyDescent="0.2">
      <c r="A18">
        <v>2022</v>
      </c>
      <c r="B18" s="49">
        <v>43</v>
      </c>
      <c r="C18" s="50">
        <v>14</v>
      </c>
      <c r="D18" s="50">
        <v>536</v>
      </c>
      <c r="E18" s="50">
        <v>23</v>
      </c>
      <c r="F18" s="50">
        <v>165</v>
      </c>
      <c r="G18" s="50">
        <v>19</v>
      </c>
      <c r="H18" s="45">
        <v>233</v>
      </c>
      <c r="I18" s="50">
        <v>1</v>
      </c>
      <c r="J18" s="50">
        <f t="shared" si="32"/>
        <v>991</v>
      </c>
      <c r="K18" s="38">
        <v>137.5</v>
      </c>
      <c r="L18" s="38">
        <v>6463.2800000000007</v>
      </c>
      <c r="M18" s="38">
        <v>387.11</v>
      </c>
      <c r="N18" s="38">
        <v>1193.56</v>
      </c>
      <c r="O18" s="38">
        <v>334.35</v>
      </c>
      <c r="P18" s="3">
        <v>472.23</v>
      </c>
      <c r="Q18" s="38">
        <v>35</v>
      </c>
      <c r="R18" s="38">
        <f t="shared" si="33"/>
        <v>9023.0300000000007</v>
      </c>
      <c r="S18" s="39">
        <f>(C18*VLOOKUP($C$1,OP!$A$45:$B$51,2,FALSE)+D18*VLOOKUP($D$1,OP!$A$45:$B$51,2,FALSE)+F18*VLOOKUP($F$1,OP!$A$45:$B$51,2,FALSE)+G18*VLOOKUP($G$1,OP!$A$45:$B$51,2,FALSE)+H18*VLOOKUP($H$1,OP!$A$45:$B$51,2,FALSE))/SUM(C18:H18)</f>
        <v>10.061565656565655</v>
      </c>
      <c r="T18" s="41">
        <f t="shared" si="34"/>
        <v>1.5238783424193424E-2</v>
      </c>
      <c r="U18" s="41">
        <f t="shared" si="35"/>
        <v>0.7163092663994246</v>
      </c>
      <c r="V18" s="41">
        <f t="shared" si="36"/>
        <v>0.11020266404001468</v>
      </c>
      <c r="W18" s="41">
        <f t="shared" si="36"/>
        <v>0.33978324427578699</v>
      </c>
      <c r="X18" s="41">
        <f t="shared" si="36"/>
        <v>9.5182921448112703E-2</v>
      </c>
      <c r="Y18" s="41">
        <f t="shared" si="36"/>
        <v>0.13443466725121059</v>
      </c>
      <c r="Z18" s="17">
        <f t="shared" si="9"/>
        <v>9.9638171098667405E-3</v>
      </c>
      <c r="AA18" s="41">
        <f t="shared" si="37"/>
        <v>1</v>
      </c>
      <c r="AB18" s="41">
        <f t="shared" ref="AB18:AH18" si="40">K18/SUM($K18:$P18)</f>
        <v>1.5298124283074265E-2</v>
      </c>
      <c r="AC18" s="41">
        <f t="shared" si="40"/>
        <v>0.71909862339133268</v>
      </c>
      <c r="AD18" s="41">
        <f t="shared" si="40"/>
        <v>4.3069504663424574E-2</v>
      </c>
      <c r="AE18" s="41">
        <f t="shared" si="40"/>
        <v>0.13279439432222631</v>
      </c>
      <c r="AF18" s="41">
        <f t="shared" si="40"/>
        <v>3.7199475302151862E-2</v>
      </c>
      <c r="AG18" s="41">
        <f t="shared" si="40"/>
        <v>5.2539878037790262E-2</v>
      </c>
      <c r="AH18" s="41">
        <f t="shared" si="40"/>
        <v>3.8940679993279947E-3</v>
      </c>
      <c r="AI18" s="51">
        <f t="shared" si="39"/>
        <v>1.0038940679993278</v>
      </c>
      <c r="AK18" s="3"/>
    </row>
    <row r="19" spans="1:37" x14ac:dyDescent="0.2">
      <c r="A19">
        <v>2022</v>
      </c>
      <c r="B19" s="49">
        <v>44</v>
      </c>
      <c r="C19" s="50">
        <v>10</v>
      </c>
      <c r="D19" s="50">
        <v>477</v>
      </c>
      <c r="E19" s="50">
        <v>9</v>
      </c>
      <c r="F19" s="50">
        <v>125</v>
      </c>
      <c r="G19" s="50">
        <v>9</v>
      </c>
      <c r="H19" s="45">
        <v>205</v>
      </c>
      <c r="I19" s="50">
        <v>3</v>
      </c>
      <c r="J19" s="50">
        <f t="shared" si="32"/>
        <v>838</v>
      </c>
      <c r="K19" s="38">
        <v>100</v>
      </c>
      <c r="L19" s="38">
        <v>5735.6299999999992</v>
      </c>
      <c r="M19" s="38">
        <v>167.90000000000003</v>
      </c>
      <c r="N19" s="38">
        <v>913.54000000000008</v>
      </c>
      <c r="O19" s="38">
        <v>139.93</v>
      </c>
      <c r="P19" s="38">
        <v>393.48000000000008</v>
      </c>
      <c r="Q19" s="38">
        <v>191</v>
      </c>
      <c r="R19" s="38">
        <f t="shared" si="33"/>
        <v>7641.48</v>
      </c>
      <c r="S19" s="39">
        <f>(C19*VLOOKUP($C$1,OP!$A$45:$B$51,2,FALSE)+D19*VLOOKUP($D$1,OP!$A$45:$B$51,2,FALSE)+F19*VLOOKUP($F$1,OP!$A$45:$B$51,2,FALSE)+G19*VLOOKUP($G$1,OP!$A$45:$B$51,2,FALSE)+H19*VLOOKUP($H$1,OP!$A$45:$B$51,2,FALSE))/SUM(C19:H19)</f>
        <v>10.159293413173653</v>
      </c>
      <c r="T19" s="41">
        <f t="shared" si="34"/>
        <v>1.3086470160230741E-2</v>
      </c>
      <c r="U19" s="41">
        <f t="shared" si="35"/>
        <v>0.75059150845124234</v>
      </c>
      <c r="V19" s="41">
        <f t="shared" ref="V19:Y20" si="41">M19/SUM($K$2:$Q$2)</f>
        <v>4.7797854078475026E-2</v>
      </c>
      <c r="W19" s="41">
        <f t="shared" si="41"/>
        <v>0.26006701378707608</v>
      </c>
      <c r="X19" s="41">
        <f t="shared" si="41"/>
        <v>3.9835340805247227E-2</v>
      </c>
      <c r="Y19" s="41">
        <f t="shared" si="41"/>
        <v>0.11201607875401044</v>
      </c>
      <c r="Z19" s="17">
        <f t="shared" si="9"/>
        <v>5.4373973370987067E-2</v>
      </c>
      <c r="AA19" s="41">
        <f t="shared" si="37"/>
        <v>1</v>
      </c>
      <c r="AB19" s="41">
        <f t="shared" ref="AB19:AH19" si="42">K19/SUM($K19:$P19)</f>
        <v>1.3421954021754303E-2</v>
      </c>
      <c r="AC19" s="41">
        <f t="shared" si="42"/>
        <v>0.76983362145794632</v>
      </c>
      <c r="AD19" s="41">
        <f t="shared" si="42"/>
        <v>2.253546080252548E-2</v>
      </c>
      <c r="AE19" s="41">
        <f t="shared" si="42"/>
        <v>0.12261491877033427</v>
      </c>
      <c r="AF19" s="41">
        <f t="shared" si="42"/>
        <v>1.8781340262640799E-2</v>
      </c>
      <c r="AG19" s="41">
        <f t="shared" si="42"/>
        <v>5.2812704684798845E-2</v>
      </c>
      <c r="AH19" s="41">
        <f t="shared" si="42"/>
        <v>2.5635932181550719E-2</v>
      </c>
      <c r="AI19" s="51">
        <f t="shared" si="39"/>
        <v>1.0256359321815507</v>
      </c>
      <c r="AK19" s="3"/>
    </row>
    <row r="20" spans="1:37" x14ac:dyDescent="0.2">
      <c r="A20">
        <v>2022</v>
      </c>
      <c r="B20" s="49">
        <v>45</v>
      </c>
      <c r="C20" s="50">
        <v>17</v>
      </c>
      <c r="D20" s="50">
        <v>473</v>
      </c>
      <c r="E20" s="50">
        <v>9</v>
      </c>
      <c r="F20" s="50">
        <v>105</v>
      </c>
      <c r="G20" s="50">
        <v>9</v>
      </c>
      <c r="H20" s="45">
        <v>182</v>
      </c>
      <c r="I20" s="50">
        <v>1</v>
      </c>
      <c r="J20" s="50">
        <f t="shared" si="32"/>
        <v>796</v>
      </c>
      <c r="K20" s="38">
        <v>169.1</v>
      </c>
      <c r="L20" s="38">
        <v>5546.3799999999992</v>
      </c>
      <c r="M20" s="38">
        <v>161.93</v>
      </c>
      <c r="N20" s="38">
        <v>757.45999999999992</v>
      </c>
      <c r="O20" s="38">
        <v>144.13</v>
      </c>
      <c r="P20" s="38">
        <v>339.2299999999999</v>
      </c>
      <c r="Q20" s="38">
        <v>65</v>
      </c>
      <c r="R20" s="38">
        <f t="shared" si="33"/>
        <v>7183.23</v>
      </c>
      <c r="S20" s="39">
        <f>(C20*VLOOKUP($C$1,OP!$A$45:$B$51,2,FALSE)+D20*VLOOKUP($D$1,OP!$A$45:$B$51,2,FALSE)+F20*VLOOKUP($F$1,OP!$A$45:$B$51,2,FALSE)+G20*VLOOKUP($G$1,OP!$A$45:$B$51,2,FALSE)+H20*VLOOKUP($H$1,OP!$A$45:$B$51,2,FALSE))/SUM(C20:H20)</f>
        <v>10.335182389937106</v>
      </c>
      <c r="T20" s="41">
        <f t="shared" si="34"/>
        <v>2.3540941888259181E-2</v>
      </c>
      <c r="U20" s="41">
        <f t="shared" si="35"/>
        <v>0.77212897262095181</v>
      </c>
      <c r="V20" s="41">
        <f t="shared" si="41"/>
        <v>4.6098311560020609E-2</v>
      </c>
      <c r="W20" s="41">
        <f t="shared" si="41"/>
        <v>0.21563408308684742</v>
      </c>
      <c r="X20" s="41">
        <f t="shared" si="41"/>
        <v>4.1030998858431235E-2</v>
      </c>
      <c r="Y20" s="41">
        <f t="shared" si="41"/>
        <v>9.6572162233716952E-2</v>
      </c>
      <c r="Z20" s="17">
        <f t="shared" si="9"/>
        <v>1.8504231775466801E-2</v>
      </c>
      <c r="AA20" s="41">
        <f t="shared" si="37"/>
        <v>1</v>
      </c>
      <c r="AB20" s="41">
        <f t="shared" ref="AB20:AH20" si="43">K20/SUM($K20:$P20)</f>
        <v>2.3755905611366871E-2</v>
      </c>
      <c r="AC20" s="41">
        <f t="shared" si="43"/>
        <v>0.77917965561663494</v>
      </c>
      <c r="AD20" s="41">
        <f t="shared" si="43"/>
        <v>2.2748632735946999E-2</v>
      </c>
      <c r="AE20" s="41">
        <f t="shared" si="43"/>
        <v>0.10641128482782938</v>
      </c>
      <c r="AF20" s="41">
        <f t="shared" si="43"/>
        <v>2.0248011092645221E-2</v>
      </c>
      <c r="AG20" s="41">
        <f t="shared" si="43"/>
        <v>4.7656510115576471E-2</v>
      </c>
      <c r="AH20" s="41">
        <f t="shared" si="43"/>
        <v>9.1314835289109803E-3</v>
      </c>
      <c r="AI20" s="51">
        <f t="shared" si="39"/>
        <v>1.0091314835289107</v>
      </c>
      <c r="AK20" s="3"/>
    </row>
    <row r="21" spans="1:37" x14ac:dyDescent="0.2">
      <c r="A21">
        <v>2022</v>
      </c>
      <c r="B21" s="49">
        <v>46</v>
      </c>
      <c r="C21" s="13">
        <v>8</v>
      </c>
      <c r="D21" s="13">
        <v>438</v>
      </c>
      <c r="E21" s="13">
        <v>8</v>
      </c>
      <c r="F21" s="13">
        <v>105</v>
      </c>
      <c r="G21" s="13">
        <v>10</v>
      </c>
      <c r="H21" s="13">
        <v>152</v>
      </c>
      <c r="I21" s="13">
        <v>9</v>
      </c>
      <c r="J21" s="50">
        <f t="shared" si="32"/>
        <v>730</v>
      </c>
      <c r="K21" s="38">
        <v>80</v>
      </c>
      <c r="L21" s="38">
        <v>5163.6799999999994</v>
      </c>
      <c r="M21" s="38">
        <v>137.69999999999999</v>
      </c>
      <c r="N21" s="38">
        <v>818</v>
      </c>
      <c r="O21" s="38">
        <v>154.38000000000002</v>
      </c>
      <c r="P21" s="38">
        <v>295.13000000000005</v>
      </c>
      <c r="Q21" s="38">
        <v>546.5</v>
      </c>
      <c r="R21" s="38">
        <f t="shared" si="33"/>
        <v>7195.3899999999994</v>
      </c>
      <c r="S21" s="39">
        <f>(C21*VLOOKUP($C$1,OP!$A$45:$B$51,2,FALSE)+D21*VLOOKUP($D$1,OP!$A$45:$B$51,2,FALSE)+F21*VLOOKUP($F$1,OP!$A$45:$B$51,2,FALSE)+G21*VLOOKUP($G$1,OP!$A$45:$B$51,2,FALSE)+H21*VLOOKUP($H$1,OP!$A$45:$B$51,2,FALSE))/SUM(C21:H21)</f>
        <v>10.498821081830791</v>
      </c>
      <c r="T21" s="41">
        <f t="shared" si="34"/>
        <v>1.1118229866622935E-2</v>
      </c>
      <c r="U21" s="41">
        <f t="shared" si="35"/>
        <v>0.71763726497104396</v>
      </c>
      <c r="V21" s="41">
        <f t="shared" ref="V21:Y22" si="44">M21/SUM($K$2:$Q$2)</f>
        <v>3.9200503315104281E-2</v>
      </c>
      <c r="W21" s="41">
        <f t="shared" si="44"/>
        <v>0.23286863988202838</v>
      </c>
      <c r="X21" s="41">
        <f t="shared" si="44"/>
        <v>4.3948973869177926E-2</v>
      </c>
      <c r="Y21" s="41">
        <f t="shared" si="44"/>
        <v>8.4017752675284899E-2</v>
      </c>
      <c r="Z21" s="17">
        <f t="shared" si="9"/>
        <v>0.15557788715834781</v>
      </c>
      <c r="AA21" s="41">
        <f t="shared" si="37"/>
        <v>1</v>
      </c>
      <c r="AB21" s="41">
        <f t="shared" ref="AB21:AH21" si="45">K21/SUM($K21:$P21)</f>
        <v>1.2032083550788178E-2</v>
      </c>
      <c r="AC21" s="41">
        <f t="shared" si="45"/>
        <v>0.77662286486917365</v>
      </c>
      <c r="AD21" s="41">
        <f t="shared" si="45"/>
        <v>2.0710223811794149E-2</v>
      </c>
      <c r="AE21" s="41">
        <f t="shared" si="45"/>
        <v>0.12302805430680912</v>
      </c>
      <c r="AF21" s="41">
        <f t="shared" si="45"/>
        <v>2.321891323213349E-2</v>
      </c>
      <c r="AG21" s="41">
        <f t="shared" si="45"/>
        <v>4.4387860229301447E-2</v>
      </c>
      <c r="AH21" s="41">
        <f t="shared" si="45"/>
        <v>8.2194170756321738E-2</v>
      </c>
      <c r="AI21" s="51">
        <f t="shared" si="39"/>
        <v>1.0821941707563218</v>
      </c>
      <c r="AK21" s="3"/>
    </row>
    <row r="22" spans="1:37" x14ac:dyDescent="0.2">
      <c r="A22">
        <v>2022</v>
      </c>
      <c r="B22" s="49">
        <v>47</v>
      </c>
      <c r="C22" s="50">
        <v>11</v>
      </c>
      <c r="D22" s="50">
        <v>453</v>
      </c>
      <c r="E22" s="50">
        <v>13</v>
      </c>
      <c r="F22" s="50">
        <v>102</v>
      </c>
      <c r="G22" s="50">
        <v>18</v>
      </c>
      <c r="H22" s="45">
        <v>167</v>
      </c>
      <c r="I22" s="50">
        <v>1</v>
      </c>
      <c r="J22" s="50">
        <f t="shared" si="32"/>
        <v>765</v>
      </c>
      <c r="K22" s="38">
        <v>110</v>
      </c>
      <c r="L22" s="38">
        <v>5343.7900000000009</v>
      </c>
      <c r="M22" s="38">
        <v>214.73999999999998</v>
      </c>
      <c r="N22" s="38">
        <v>711.27</v>
      </c>
      <c r="O22" s="38">
        <v>288.18999999999994</v>
      </c>
      <c r="P22" s="38">
        <v>316.2000000000001</v>
      </c>
      <c r="Q22" s="38">
        <v>42</v>
      </c>
      <c r="R22" s="38">
        <f t="shared" si="33"/>
        <v>7026.1900000000005</v>
      </c>
      <c r="S22" s="39">
        <f>(C22*VLOOKUP($C$1,OP!$A$45:$B$51,2,FALSE)+D22*VLOOKUP($D$1,OP!$A$45:$B$51,2,FALSE)+F22*VLOOKUP($F$1,OP!$A$45:$B$51,2,FALSE)+G22*VLOOKUP($G$1,OP!$A$45:$B$51,2,FALSE)+H22*VLOOKUP($H$1,OP!$A$45:$B$51,2,FALSE))/SUM(C22:H22)</f>
        <v>10.428664921465968</v>
      </c>
      <c r="T22" s="41">
        <f t="shared" si="34"/>
        <v>1.5655710989882141E-2</v>
      </c>
      <c r="U22" s="41">
        <f t="shared" si="35"/>
        <v>0.7605530166420208</v>
      </c>
      <c r="V22" s="41">
        <f t="shared" si="44"/>
        <v>6.1132288176365242E-2</v>
      </c>
      <c r="W22" s="41">
        <f t="shared" si="44"/>
        <v>0.20248469130671187</v>
      </c>
      <c r="X22" s="41">
        <f t="shared" si="44"/>
        <v>8.2042070082642721E-2</v>
      </c>
      <c r="Y22" s="41">
        <f t="shared" si="44"/>
        <v>9.0015970575424695E-2</v>
      </c>
      <c r="Z22" s="17">
        <f t="shared" si="9"/>
        <v>1.1956580531840087E-2</v>
      </c>
      <c r="AA22" s="41">
        <f t="shared" si="37"/>
        <v>1</v>
      </c>
      <c r="AB22" s="41">
        <f t="shared" ref="AB22:AH22" si="46">K22/SUM($K22:$P22)</f>
        <v>1.5749857893327644E-2</v>
      </c>
      <c r="AC22" s="41">
        <f t="shared" si="46"/>
        <v>0.76512666465259405</v>
      </c>
      <c r="AD22" s="41">
        <f t="shared" si="46"/>
        <v>3.0746586218301616E-2</v>
      </c>
      <c r="AE22" s="41">
        <f t="shared" si="46"/>
        <v>0.10184001294351956</v>
      </c>
      <c r="AF22" s="41">
        <f t="shared" si="46"/>
        <v>4.1263195875255385E-2</v>
      </c>
      <c r="AG22" s="41">
        <f t="shared" si="46"/>
        <v>4.5273682417001838E-2</v>
      </c>
      <c r="AH22" s="41">
        <f t="shared" si="46"/>
        <v>6.0135821047251001E-3</v>
      </c>
      <c r="AI22" s="51">
        <f t="shared" si="39"/>
        <v>1.0060135821047251</v>
      </c>
      <c r="AK22" s="3"/>
    </row>
    <row r="23" spans="1:37" x14ac:dyDescent="0.2">
      <c r="A23">
        <v>2022</v>
      </c>
      <c r="B23" s="49">
        <v>48</v>
      </c>
      <c r="C23" s="13">
        <v>12</v>
      </c>
      <c r="D23" s="13">
        <v>413</v>
      </c>
      <c r="E23" s="13">
        <v>60</v>
      </c>
      <c r="F23" s="13">
        <v>89</v>
      </c>
      <c r="G23" s="13">
        <v>7</v>
      </c>
      <c r="H23" s="13">
        <v>121</v>
      </c>
      <c r="I23" s="13">
        <v>5</v>
      </c>
      <c r="J23" s="50">
        <f t="shared" ref="J23:J28" si="47">SUM(C23:I23)</f>
        <v>707</v>
      </c>
      <c r="K23" s="38">
        <v>120</v>
      </c>
      <c r="L23" s="38">
        <v>4564.62</v>
      </c>
      <c r="M23" s="38">
        <v>1161.6899999999998</v>
      </c>
      <c r="N23" s="38">
        <v>625.52000000000021</v>
      </c>
      <c r="O23" s="38">
        <v>96.54</v>
      </c>
      <c r="P23" s="38">
        <v>238.00000000000006</v>
      </c>
      <c r="Q23" s="38">
        <v>249.88</v>
      </c>
      <c r="R23" s="38">
        <f t="shared" ref="R23:R28" si="48">SUM(K23:Q23)</f>
        <v>7056.25</v>
      </c>
      <c r="S23" s="39">
        <f>(C23*VLOOKUP($C$1,OP!$A$45:$B$51,2,FALSE)+D23*VLOOKUP($D$1,OP!$A$45:$B$51,2,FALSE)+F23*VLOOKUP($F$1,OP!$A$45:$B$51,2,FALSE)+G23*VLOOKUP($G$1,OP!$A$45:$B$51,2,FALSE)+H23*VLOOKUP($H$1,OP!$A$45:$B$51,2,FALSE))/SUM(C23:H23)</f>
        <v>9.9048575498575513</v>
      </c>
      <c r="T23" s="41">
        <f t="shared" ref="T23:T28" si="49">$K23/SUM($K23:$Q23)</f>
        <v>1.7006200177147917E-2</v>
      </c>
      <c r="U23" s="41">
        <f t="shared" ref="U23:U28" si="50">L23/SUM($K23:$Q23)</f>
        <v>0.64689034543844104</v>
      </c>
      <c r="V23" s="41">
        <f t="shared" ref="V23:Y24" si="51">M23/SUM($K$2:$Q$2)</f>
        <v>0.33071047709603119</v>
      </c>
      <c r="W23" s="41">
        <f t="shared" si="51"/>
        <v>0.17807333938753844</v>
      </c>
      <c r="X23" s="41">
        <f t="shared" si="51"/>
        <v>2.7483054393901002E-2</v>
      </c>
      <c r="Y23" s="41">
        <f t="shared" si="51"/>
        <v>6.7753956347093844E-2</v>
      </c>
      <c r="Z23" s="17">
        <f t="shared" si="9"/>
        <v>7.113596055467146E-2</v>
      </c>
      <c r="AA23" s="41">
        <f t="shared" ref="AA23:AA28" si="52">R23/SUM($K23:$Q23)</f>
        <v>1</v>
      </c>
      <c r="AB23" s="41">
        <f t="shared" ref="AB23:AH23" si="53">K23/SUM($K23:$P23)</f>
        <v>1.7630543152958186E-2</v>
      </c>
      <c r="AC23" s="41">
        <f t="shared" si="53"/>
        <v>0.67063941572379993</v>
      </c>
      <c r="AD23" s="41">
        <f t="shared" si="53"/>
        <v>0.17067688062799993</v>
      </c>
      <c r="AE23" s="41">
        <f t="shared" si="53"/>
        <v>9.1902144608653397E-2</v>
      </c>
      <c r="AF23" s="41">
        <f t="shared" si="53"/>
        <v>1.418377196655486E-2</v>
      </c>
      <c r="AG23" s="41">
        <f t="shared" si="53"/>
        <v>3.4967243920033739E-2</v>
      </c>
      <c r="AH23" s="41">
        <f t="shared" si="53"/>
        <v>3.6712667692176591E-2</v>
      </c>
      <c r="AI23" s="51">
        <f t="shared" ref="AI23:AI28" si="54">SUM($AB23:$AH23)</f>
        <v>1.0367126676921765</v>
      </c>
      <c r="AK23" s="3"/>
    </row>
    <row r="24" spans="1:37" x14ac:dyDescent="0.2">
      <c r="A24">
        <v>2022</v>
      </c>
      <c r="B24" s="49">
        <v>49</v>
      </c>
      <c r="C24" s="50">
        <v>13</v>
      </c>
      <c r="D24" s="50">
        <v>384</v>
      </c>
      <c r="E24" s="50">
        <v>49</v>
      </c>
      <c r="F24" s="50">
        <v>111</v>
      </c>
      <c r="G24" s="50">
        <v>20</v>
      </c>
      <c r="H24" s="45">
        <v>143</v>
      </c>
      <c r="I24" s="50">
        <v>6</v>
      </c>
      <c r="J24" s="50">
        <f t="shared" si="47"/>
        <v>726</v>
      </c>
      <c r="K24" s="3">
        <v>130</v>
      </c>
      <c r="L24" s="3">
        <v>4442.380000000001</v>
      </c>
      <c r="M24" s="3">
        <v>968.43999999999994</v>
      </c>
      <c r="N24" s="3">
        <v>842.40999999999985</v>
      </c>
      <c r="O24" s="3">
        <v>329.7</v>
      </c>
      <c r="P24" s="3">
        <v>275.01</v>
      </c>
      <c r="Q24" s="3">
        <v>475.97999999999996</v>
      </c>
      <c r="R24" s="38">
        <f t="shared" si="48"/>
        <v>7463.92</v>
      </c>
      <c r="S24" s="39">
        <f>(C24*VLOOKUP($C$1,OP!$A$45:$B$51,2,FALSE)+D24*VLOOKUP($D$1,OP!$A$45:$B$51,2,FALSE)+F24*VLOOKUP($F$1,OP!$A$45:$B$51,2,FALSE)+G24*VLOOKUP($G$1,OP!$A$45:$B$51,2,FALSE)+H24*VLOOKUP($H$1,OP!$A$45:$B$51,2,FALSE))/SUM(C24:H24)</f>
        <v>9.8796805555555558</v>
      </c>
      <c r="T24" s="41">
        <f t="shared" si="49"/>
        <v>1.7417121298191833E-2</v>
      </c>
      <c r="U24" s="41">
        <f t="shared" si="50"/>
        <v>0.59518054855893432</v>
      </c>
      <c r="V24" s="41">
        <f t="shared" si="51"/>
        <v>0.27569597262512413</v>
      </c>
      <c r="W24" s="41">
        <f t="shared" si="51"/>
        <v>0.23981769061493824</v>
      </c>
      <c r="X24" s="41">
        <f t="shared" si="51"/>
        <v>9.3859157174944682E-2</v>
      </c>
      <c r="Y24" s="41">
        <f t="shared" si="51"/>
        <v>7.8289981239555773E-2</v>
      </c>
      <c r="Z24" s="17">
        <f t="shared" si="9"/>
        <v>0.13550221908441057</v>
      </c>
      <c r="AA24" s="41">
        <f t="shared" si="52"/>
        <v>1</v>
      </c>
      <c r="AB24" s="41">
        <f t="shared" ref="AB24:AH24" si="55">K24/SUM($K24:$P24)</f>
        <v>1.8603479709327783E-2</v>
      </c>
      <c r="AC24" s="41">
        <f t="shared" si="55"/>
        <v>0.63572097070095057</v>
      </c>
      <c r="AD24" s="41">
        <f t="shared" si="55"/>
        <v>0.13858733761308767</v>
      </c>
      <c r="AE24" s="41">
        <f t="shared" si="55"/>
        <v>0.12055197955334473</v>
      </c>
      <c r="AF24" s="41">
        <f t="shared" si="55"/>
        <v>4.7181286616656694E-2</v>
      </c>
      <c r="AG24" s="41">
        <f t="shared" si="55"/>
        <v>3.9354945806632569E-2</v>
      </c>
      <c r="AH24" s="41">
        <f t="shared" si="55"/>
        <v>6.8114494400352596E-2</v>
      </c>
      <c r="AI24" s="51">
        <f t="shared" si="54"/>
        <v>1.0681144944003527</v>
      </c>
    </row>
    <row r="25" spans="1:37" x14ac:dyDescent="0.2">
      <c r="A25">
        <v>2022</v>
      </c>
      <c r="B25" s="49">
        <v>50</v>
      </c>
      <c r="C25" s="13">
        <v>12</v>
      </c>
      <c r="D25" s="13">
        <v>442</v>
      </c>
      <c r="E25" s="13">
        <v>64</v>
      </c>
      <c r="F25" s="13">
        <v>127</v>
      </c>
      <c r="G25" s="13">
        <v>18</v>
      </c>
      <c r="H25" s="13">
        <v>152</v>
      </c>
      <c r="I25" s="13">
        <v>2</v>
      </c>
      <c r="J25" s="50">
        <f t="shared" si="47"/>
        <v>817</v>
      </c>
      <c r="K25" s="38">
        <v>118.5</v>
      </c>
      <c r="L25" s="38">
        <v>5236.1900000000005</v>
      </c>
      <c r="M25" s="38">
        <v>1274.82</v>
      </c>
      <c r="N25" s="38">
        <v>952.93000000000006</v>
      </c>
      <c r="O25" s="38">
        <v>273.78999999999996</v>
      </c>
      <c r="P25" s="38">
        <v>293.93000000000006</v>
      </c>
      <c r="Q25" s="38">
        <v>149</v>
      </c>
      <c r="R25" s="38">
        <f t="shared" si="48"/>
        <v>8299.16</v>
      </c>
      <c r="S25" s="39">
        <f>(C25*VLOOKUP($C$1,OP!$A$45:$B$51,2,FALSE)+D25*VLOOKUP($D$1,OP!$A$45:$B$51,2,FALSE)+F25*VLOOKUP($F$1,OP!$A$45:$B$51,2,FALSE)+G25*VLOOKUP($G$1,OP!$A$45:$B$51,2,FALSE)+H25*VLOOKUP($H$1,OP!$A$45:$B$51,2,FALSE))/SUM(C25:H25)</f>
        <v>9.8307116564417178</v>
      </c>
      <c r="T25" s="41">
        <f t="shared" si="49"/>
        <v>1.4278553492160652E-2</v>
      </c>
      <c r="U25" s="41">
        <f t="shared" si="50"/>
        <v>0.63093011822883283</v>
      </c>
      <c r="V25" s="41">
        <f t="shared" ref="V25:Y26" si="56">M25/SUM($K$2:$Q$2)</f>
        <v>0.36291638080000904</v>
      </c>
      <c r="W25" s="41">
        <f t="shared" si="56"/>
        <v>0.27128057824300894</v>
      </c>
      <c r="X25" s="41">
        <f t="shared" si="56"/>
        <v>7.7942671043154693E-2</v>
      </c>
      <c r="Y25" s="41">
        <f t="shared" si="56"/>
        <v>8.3676136088660896E-2</v>
      </c>
      <c r="Z25" s="17">
        <f t="shared" si="9"/>
        <v>4.2417392839146979E-2</v>
      </c>
      <c r="AA25" s="41">
        <f t="shared" si="52"/>
        <v>1</v>
      </c>
      <c r="AB25" s="41">
        <f t="shared" ref="AB25:AH25" si="57">K25/SUM($K25:$P25)</f>
        <v>1.4539591860773284E-2</v>
      </c>
      <c r="AC25" s="41">
        <f t="shared" si="57"/>
        <v>0.64246468780980992</v>
      </c>
      <c r="AD25" s="41">
        <f t="shared" si="57"/>
        <v>0.15641656114726579</v>
      </c>
      <c r="AE25" s="41">
        <f t="shared" si="57"/>
        <v>0.11692163098638554</v>
      </c>
      <c r="AF25" s="41">
        <f t="shared" si="57"/>
        <v>3.3593205532161323E-2</v>
      </c>
      <c r="AG25" s="41">
        <f t="shared" si="57"/>
        <v>3.6064322663604154E-2</v>
      </c>
      <c r="AH25" s="41">
        <f t="shared" si="57"/>
        <v>1.8281849681478644E-2</v>
      </c>
      <c r="AI25" s="51">
        <f t="shared" si="54"/>
        <v>1.0182818496814785</v>
      </c>
    </row>
    <row r="26" spans="1:37" x14ac:dyDescent="0.2">
      <c r="A26">
        <v>2022</v>
      </c>
      <c r="B26" s="49">
        <v>51</v>
      </c>
      <c r="C26" s="50">
        <v>19</v>
      </c>
      <c r="D26" s="50">
        <v>485</v>
      </c>
      <c r="E26" s="50">
        <v>57</v>
      </c>
      <c r="F26" s="50">
        <v>150</v>
      </c>
      <c r="G26" s="50">
        <v>8</v>
      </c>
      <c r="H26" s="45">
        <v>191</v>
      </c>
      <c r="I26" s="50">
        <v>3</v>
      </c>
      <c r="J26" s="50">
        <f t="shared" si="47"/>
        <v>913</v>
      </c>
      <c r="K26" s="38">
        <v>190</v>
      </c>
      <c r="L26" s="38">
        <v>5814.7599999999993</v>
      </c>
      <c r="M26" s="38">
        <v>1123.1099999999999</v>
      </c>
      <c r="N26" s="38">
        <v>1238.83</v>
      </c>
      <c r="O26" s="38">
        <v>139.26</v>
      </c>
      <c r="P26" s="38">
        <v>369.29000000000013</v>
      </c>
      <c r="Q26" s="38">
        <v>179.5</v>
      </c>
      <c r="R26" s="38">
        <f t="shared" si="48"/>
        <v>9054.75</v>
      </c>
      <c r="S26" s="39">
        <f>(C26*VLOOKUP($C$1,OP!$A$45:$B$51,2,FALSE)+D26*VLOOKUP($D$1,OP!$A$45:$B$51,2,FALSE)+F26*VLOOKUP($F$1,OP!$A$45:$B$51,2,FALSE)+G26*VLOOKUP($G$1,OP!$A$45:$B$51,2,FALSE)+H26*VLOOKUP($H$1,OP!$A$45:$B$51,2,FALSE))/SUM(C26:H26)</f>
        <v>9.713912087912087</v>
      </c>
      <c r="T26" s="41">
        <f t="shared" si="49"/>
        <v>2.0983461718987271E-2</v>
      </c>
      <c r="U26" s="41">
        <f t="shared" si="50"/>
        <v>0.64217786244788644</v>
      </c>
      <c r="V26" s="41">
        <f t="shared" si="56"/>
        <v>0.31972750383606952</v>
      </c>
      <c r="W26" s="41">
        <f t="shared" si="56"/>
        <v>0.35267073000617749</v>
      </c>
      <c r="X26" s="41">
        <f t="shared" si="56"/>
        <v>3.9644604877715491E-2</v>
      </c>
      <c r="Y26" s="41">
        <f t="shared" si="56"/>
        <v>0.10512965772864828</v>
      </c>
      <c r="Z26" s="17">
        <f t="shared" si="9"/>
        <v>5.1100147749173708E-2</v>
      </c>
      <c r="AA26" s="41">
        <f t="shared" si="52"/>
        <v>1</v>
      </c>
      <c r="AB26" s="41">
        <f t="shared" ref="AB26:AH26" si="58">K26/SUM($K26:$P26)</f>
        <v>2.1407847666262921E-2</v>
      </c>
      <c r="AC26" s="41">
        <f t="shared" si="58"/>
        <v>0.65516576997831044</v>
      </c>
      <c r="AD26" s="41">
        <f t="shared" si="58"/>
        <v>0.12654404101292921</v>
      </c>
      <c r="AE26" s="41">
        <f t="shared" si="58"/>
        <v>0.13958254697050787</v>
      </c>
      <c r="AF26" s="41">
        <f t="shared" si="58"/>
        <v>1.5690825610546182E-2</v>
      </c>
      <c r="AG26" s="41">
        <f t="shared" si="58"/>
        <v>4.1608968761443356E-2</v>
      </c>
      <c r="AH26" s="41">
        <f t="shared" si="58"/>
        <v>2.0224782400495762E-2</v>
      </c>
      <c r="AI26" s="51">
        <f t="shared" si="54"/>
        <v>1.0202247824004957</v>
      </c>
    </row>
    <row r="27" spans="1:37" x14ac:dyDescent="0.2">
      <c r="A27">
        <v>2022</v>
      </c>
      <c r="B27" s="49">
        <v>52</v>
      </c>
      <c r="C27" s="50">
        <v>18</v>
      </c>
      <c r="D27" s="50">
        <v>534</v>
      </c>
      <c r="E27" s="50">
        <v>61</v>
      </c>
      <c r="F27" s="50">
        <v>167</v>
      </c>
      <c r="G27" s="50">
        <v>11</v>
      </c>
      <c r="H27" s="45">
        <v>223</v>
      </c>
      <c r="I27" s="50">
        <v>10</v>
      </c>
      <c r="J27" s="50">
        <f t="shared" si="47"/>
        <v>1024</v>
      </c>
      <c r="K27" s="38">
        <v>179.1</v>
      </c>
      <c r="L27" s="38">
        <v>6389</v>
      </c>
      <c r="M27" s="38">
        <v>1200.6199999999999</v>
      </c>
      <c r="N27" s="38">
        <v>1026.72</v>
      </c>
      <c r="O27" s="38">
        <v>184.57</v>
      </c>
      <c r="P27" s="38">
        <v>446.78999999999991</v>
      </c>
      <c r="Q27" s="38">
        <v>684</v>
      </c>
      <c r="R27" s="38">
        <f t="shared" si="48"/>
        <v>10110.799999999999</v>
      </c>
      <c r="S27" s="39">
        <f>(C27*VLOOKUP($C$1,OP!$A$45:$B$51,2,FALSE)+D27*VLOOKUP($D$1,OP!$A$45:$B$51,2,FALSE)+F27*VLOOKUP($F$1,OP!$A$45:$B$51,2,FALSE)+G27*VLOOKUP($G$1,OP!$A$45:$B$51,2,FALSE)+H27*VLOOKUP($H$1,OP!$A$45:$B$51,2,FALSE))/SUM(C27:H27)</f>
        <v>9.6760650887573938</v>
      </c>
      <c r="T27" s="41">
        <f t="shared" si="49"/>
        <v>1.7713731851089924E-2</v>
      </c>
      <c r="U27" s="41">
        <f t="shared" si="50"/>
        <v>0.63189856391185673</v>
      </c>
      <c r="V27" s="41">
        <f t="shared" ref="V27:Y28" si="59">M27/SUM($K$2:$Q$2)</f>
        <v>0.34179308852709156</v>
      </c>
      <c r="W27" s="41">
        <f t="shared" si="59"/>
        <v>0.29228715151549656</v>
      </c>
      <c r="X27" s="41">
        <f t="shared" si="59"/>
        <v>5.2543477827660119E-2</v>
      </c>
      <c r="Y27" s="41">
        <f t="shared" si="59"/>
        <v>0.12719239561478171</v>
      </c>
      <c r="Z27" s="17">
        <f t="shared" si="9"/>
        <v>0.19472145437568142</v>
      </c>
      <c r="AA27" s="41">
        <f t="shared" si="52"/>
        <v>1</v>
      </c>
      <c r="AB27" s="41">
        <f t="shared" ref="AB27:AH27" si="60">K27/SUM($K27:$P27)</f>
        <v>1.8999024059065645E-2</v>
      </c>
      <c r="AC27" s="41">
        <f t="shared" si="60"/>
        <v>0.67774854669665219</v>
      </c>
      <c r="AD27" s="41">
        <f t="shared" si="60"/>
        <v>0.12736241354436287</v>
      </c>
      <c r="AE27" s="41">
        <f t="shared" si="60"/>
        <v>0.10891500827428184</v>
      </c>
      <c r="AF27" s="41">
        <f t="shared" si="60"/>
        <v>1.9579284592862903E-2</v>
      </c>
      <c r="AG27" s="41">
        <f t="shared" si="60"/>
        <v>4.7395722832774635E-2</v>
      </c>
      <c r="AH27" s="41">
        <f t="shared" si="60"/>
        <v>7.2559086858743169E-2</v>
      </c>
      <c r="AI27" s="51">
        <f t="shared" si="54"/>
        <v>1.0725590868587431</v>
      </c>
    </row>
    <row r="28" spans="1:37" x14ac:dyDescent="0.2">
      <c r="A28">
        <v>2022</v>
      </c>
      <c r="B28" s="49">
        <v>53</v>
      </c>
      <c r="C28" s="50">
        <v>19</v>
      </c>
      <c r="D28" s="50">
        <v>488</v>
      </c>
      <c r="E28" s="50">
        <v>85</v>
      </c>
      <c r="F28" s="50">
        <v>144</v>
      </c>
      <c r="G28" s="50">
        <v>21</v>
      </c>
      <c r="H28" s="45">
        <v>185</v>
      </c>
      <c r="I28" s="50">
        <v>3</v>
      </c>
      <c r="J28" s="50">
        <f t="shared" si="47"/>
        <v>945</v>
      </c>
      <c r="K28" s="38">
        <v>189.4</v>
      </c>
      <c r="L28" s="38">
        <v>5743.87</v>
      </c>
      <c r="M28" s="38">
        <v>1685.7300000000002</v>
      </c>
      <c r="N28" s="38">
        <v>1011.5799999999999</v>
      </c>
      <c r="O28" s="38">
        <v>341.09999999999997</v>
      </c>
      <c r="P28" s="38">
        <v>368.01</v>
      </c>
      <c r="Q28" s="38">
        <v>214.14999999999998</v>
      </c>
      <c r="R28" s="38">
        <f t="shared" si="48"/>
        <v>9553.84</v>
      </c>
      <c r="S28" s="39">
        <f>(C28*VLOOKUP($C$1,OP!$A$45:$B$51,2,FALSE)+D28*VLOOKUP($D$1,OP!$A$45:$B$51,2,FALSE)+F28*VLOOKUP($F$1,OP!$A$45:$B$51,2,FALSE)+G28*VLOOKUP($G$1,OP!$A$45:$B$51,2,FALSE)+H28*VLOOKUP($H$1,OP!$A$45:$B$51,2,FALSE))/SUM(C28:H28)</f>
        <v>9.5830785562632705</v>
      </c>
      <c r="T28" s="41">
        <f t="shared" si="49"/>
        <v>1.982448941996098E-2</v>
      </c>
      <c r="U28" s="41">
        <f t="shared" si="50"/>
        <v>0.60121061269604681</v>
      </c>
      <c r="V28" s="41">
        <f t="shared" si="59"/>
        <v>0.47989444047473317</v>
      </c>
      <c r="W28" s="41">
        <f t="shared" si="59"/>
        <v>0.287977088914257</v>
      </c>
      <c r="X28" s="41">
        <f t="shared" si="59"/>
        <v>9.7104514747872697E-2</v>
      </c>
      <c r="Y28" s="41">
        <f t="shared" si="59"/>
        <v>0.10476526670291597</v>
      </c>
      <c r="Z28" s="17">
        <f t="shared" si="9"/>
        <v>6.0964326687941772E-2</v>
      </c>
      <c r="AA28" s="41">
        <f t="shared" si="52"/>
        <v>1</v>
      </c>
      <c r="AB28" s="41">
        <f t="shared" ref="AB28:AH28" si="61">K28/SUM($K28:$P28)</f>
        <v>2.027904566425652E-2</v>
      </c>
      <c r="AC28" s="41">
        <f t="shared" si="61"/>
        <v>0.61499578679806288</v>
      </c>
      <c r="AD28" s="41">
        <f t="shared" si="61"/>
        <v>0.18049100130732393</v>
      </c>
      <c r="AE28" s="41">
        <f t="shared" si="61"/>
        <v>0.10830980471514577</v>
      </c>
      <c r="AF28" s="41">
        <f t="shared" si="61"/>
        <v>3.6521554783938218E-2</v>
      </c>
      <c r="AG28" s="41">
        <f t="shared" si="61"/>
        <v>3.9402806731272659E-2</v>
      </c>
      <c r="AH28" s="41">
        <f t="shared" si="61"/>
        <v>2.2929026552273146E-2</v>
      </c>
      <c r="AI28" s="51">
        <f t="shared" si="54"/>
        <v>1.0229290265522732</v>
      </c>
    </row>
    <row r="29" spans="1:37" x14ac:dyDescent="0.2">
      <c r="A29" s="49">
        <v>2023</v>
      </c>
      <c r="B29" s="49">
        <v>1</v>
      </c>
      <c r="C29" s="13">
        <v>19</v>
      </c>
      <c r="D29" s="13">
        <v>478</v>
      </c>
      <c r="E29" s="13">
        <v>54</v>
      </c>
      <c r="F29" s="13">
        <v>103</v>
      </c>
      <c r="G29" s="13">
        <v>12</v>
      </c>
      <c r="H29" s="13">
        <v>194</v>
      </c>
      <c r="I29" s="13">
        <v>9</v>
      </c>
      <c r="J29" s="50">
        <f t="shared" ref="J29:J34" si="62">SUM(C29:I29)</f>
        <v>869</v>
      </c>
      <c r="K29" s="3">
        <v>190</v>
      </c>
      <c r="L29" s="3">
        <v>5547.0699999999988</v>
      </c>
      <c r="M29" s="3">
        <v>1060.7199999999998</v>
      </c>
      <c r="N29" s="3">
        <v>684.15000000000009</v>
      </c>
      <c r="O29" s="3">
        <v>201.03</v>
      </c>
      <c r="P29" s="3">
        <v>393.74000000000018</v>
      </c>
      <c r="Q29" s="3">
        <v>158.32</v>
      </c>
      <c r="R29" s="38">
        <f t="shared" ref="R29:R34" si="63">SUM(K29:Q29)</f>
        <v>8235.0299999999988</v>
      </c>
      <c r="S29" s="39">
        <f>(C29*VLOOKUP($C$1,OP!$A$31:$B$37,2,FALSE)+D29*VLOOKUP($D$1,OP!$A$31:$B$37,2,FALSE)+F29*VLOOKUP($F$1,OP!$A$31:$B$37,2,FALSE)+G29*VLOOKUP($G$1,OP!$A$31:$B$37,2,FALSE)+H29*VLOOKUP($H$1,OP!$A$31:$B$37,2,FALSE))/SUM(C29:H29)</f>
        <v>9.911662790697676</v>
      </c>
      <c r="T29" s="58">
        <f t="shared" ref="T29:T34" si="64">$K29/SUM($K29:$Q29)</f>
        <v>2.3072168528833537E-2</v>
      </c>
      <c r="U29" s="58">
        <f t="shared" ref="U29:U34" si="65">L29/SUM($K29:$Q29)</f>
        <v>0.67359438884861378</v>
      </c>
      <c r="V29" s="58">
        <f t="shared" ref="V29:Y30" si="66">M29/SUM($K$2:$Q$2)</f>
        <v>0.30196628813650989</v>
      </c>
      <c r="W29" s="58">
        <f t="shared" si="66"/>
        <v>0.19476415644900946</v>
      </c>
      <c r="X29" s="58">
        <f t="shared" si="66"/>
        <v>5.7229318674186021E-2</v>
      </c>
      <c r="Y29" s="58">
        <f t="shared" si="66"/>
        <v>0.11209009568111233</v>
      </c>
      <c r="Z29" s="17">
        <f t="shared" si="9"/>
        <v>4.5070614995260064E-2</v>
      </c>
      <c r="AA29" s="58">
        <f t="shared" ref="AA29:AA34" si="67">R29/SUM($K29:$Q29)</f>
        <v>1</v>
      </c>
      <c r="AB29" s="58">
        <f t="shared" ref="AB29:AH30" si="68">K29/SUM($K29:$P29)</f>
        <v>2.3524430120680333E-2</v>
      </c>
      <c r="AC29" s="58">
        <f t="shared" si="68"/>
        <v>0.68679821362906435</v>
      </c>
      <c r="AD29" s="58">
        <f t="shared" si="68"/>
        <v>0.13133070272425282</v>
      </c>
      <c r="AE29" s="58">
        <f t="shared" si="68"/>
        <v>8.4706520352965525E-2</v>
      </c>
      <c r="AF29" s="58">
        <f t="shared" si="68"/>
        <v>2.4890085195580881E-2</v>
      </c>
      <c r="AG29" s="58">
        <f t="shared" si="68"/>
        <v>4.8750047977456197E-2</v>
      </c>
      <c r="AH29" s="58">
        <f t="shared" si="68"/>
        <v>1.9602040930032157E-2</v>
      </c>
      <c r="AI29" s="59">
        <f t="shared" ref="AI29:AI34" si="69">SUM($AB29:$AH29)</f>
        <v>1.0196020409300324</v>
      </c>
    </row>
    <row r="30" spans="1:37" x14ac:dyDescent="0.2">
      <c r="A30" s="49">
        <v>2023</v>
      </c>
      <c r="B30" s="49">
        <v>2</v>
      </c>
      <c r="C30" s="50">
        <v>18</v>
      </c>
      <c r="D30" s="50">
        <v>644</v>
      </c>
      <c r="E30" s="50">
        <v>80</v>
      </c>
      <c r="F30" s="50">
        <v>128</v>
      </c>
      <c r="G30" s="50">
        <v>15</v>
      </c>
      <c r="H30" s="45">
        <v>229</v>
      </c>
      <c r="I30" s="50">
        <v>12</v>
      </c>
      <c r="J30" s="50">
        <f t="shared" si="62"/>
        <v>1126</v>
      </c>
      <c r="K30" s="38">
        <v>179.1</v>
      </c>
      <c r="L30" s="38">
        <v>7656.4900000000016</v>
      </c>
      <c r="M30" s="38">
        <v>1596.5599999999997</v>
      </c>
      <c r="N30" s="38">
        <v>980.35</v>
      </c>
      <c r="O30" s="38">
        <v>250.27999999999997</v>
      </c>
      <c r="P30" s="38">
        <v>488.90999999999997</v>
      </c>
      <c r="Q30" s="38">
        <v>238.6</v>
      </c>
      <c r="R30" s="38">
        <f t="shared" si="63"/>
        <v>11390.290000000003</v>
      </c>
      <c r="S30" s="39">
        <f>(C30*VLOOKUP($C$1,OP!$A$31:$B$37,2,FALSE)+D30*VLOOKUP($D$1,OP!$A$31:$B$37,2,FALSE)+F30*VLOOKUP($F$1,OP!$A$31:$B$37,2,FALSE)+G30*VLOOKUP($G$1,OP!$A$31:$B$37,2,FALSE)+H30*VLOOKUP($H$1,OP!$A$31:$B$37,2,FALSE))/SUM(C30:H30)</f>
        <v>9.998725314183126</v>
      </c>
      <c r="T30" s="58">
        <f t="shared" si="64"/>
        <v>1.5723919232960702E-2</v>
      </c>
      <c r="U30" s="58">
        <f t="shared" si="65"/>
        <v>0.67219447441636693</v>
      </c>
      <c r="V30" s="58">
        <f t="shared" si="66"/>
        <v>0.45450948128368113</v>
      </c>
      <c r="W30" s="58">
        <f t="shared" si="66"/>
        <v>0.27908651724736738</v>
      </c>
      <c r="X30" s="58">
        <f t="shared" si="66"/>
        <v>7.124983275021278E-2</v>
      </c>
      <c r="Y30" s="58">
        <f t="shared" si="66"/>
        <v>0.13918313780528421</v>
      </c>
      <c r="Z30" s="17">
        <f t="shared" si="9"/>
        <v>6.7924764640405824E-2</v>
      </c>
      <c r="AA30" s="58">
        <f t="shared" si="67"/>
        <v>1</v>
      </c>
      <c r="AB30" s="58">
        <f t="shared" si="68"/>
        <v>1.6060346010335649E-2</v>
      </c>
      <c r="AC30" s="58">
        <f t="shared" si="68"/>
        <v>0.6865766534041029</v>
      </c>
      <c r="AD30" s="58">
        <f t="shared" si="68"/>
        <v>0.14316753783507247</v>
      </c>
      <c r="AE30" s="58">
        <f t="shared" si="68"/>
        <v>8.7910442273771941E-2</v>
      </c>
      <c r="AF30" s="58">
        <f t="shared" si="68"/>
        <v>2.2443235061232865E-2</v>
      </c>
      <c r="AG30" s="58">
        <f t="shared" si="68"/>
        <v>4.38417854154841E-2</v>
      </c>
      <c r="AH30" s="58">
        <f t="shared" si="68"/>
        <v>2.1395860179040122E-2</v>
      </c>
      <c r="AI30" s="59">
        <f t="shared" si="69"/>
        <v>1.02139586017904</v>
      </c>
    </row>
    <row r="31" spans="1:37" x14ac:dyDescent="0.2">
      <c r="A31" s="49">
        <v>2023</v>
      </c>
      <c r="B31" s="49">
        <v>3</v>
      </c>
      <c r="C31" s="50">
        <v>19</v>
      </c>
      <c r="D31" s="50">
        <v>555</v>
      </c>
      <c r="E31" s="50">
        <v>82</v>
      </c>
      <c r="F31" s="50">
        <v>154</v>
      </c>
      <c r="G31" s="50">
        <v>17</v>
      </c>
      <c r="H31" s="45">
        <v>196</v>
      </c>
      <c r="I31" s="50">
        <v>6</v>
      </c>
      <c r="J31" s="50">
        <f t="shared" si="62"/>
        <v>1029</v>
      </c>
      <c r="K31" s="38">
        <v>190</v>
      </c>
      <c r="L31" s="38">
        <v>6524.7299999999987</v>
      </c>
      <c r="M31" s="38">
        <v>1616.66</v>
      </c>
      <c r="N31" s="38">
        <v>1130.5500000000002</v>
      </c>
      <c r="O31" s="38">
        <v>285.8</v>
      </c>
      <c r="P31" s="38">
        <v>414.38000000000005</v>
      </c>
      <c r="Q31" s="38">
        <v>245.3</v>
      </c>
      <c r="R31" s="38">
        <f t="shared" si="63"/>
        <v>10407.419999999996</v>
      </c>
      <c r="S31" s="39">
        <f>(C31*VLOOKUP($C$1,OP!$A$31:$B$37,2,FALSE)+D31*VLOOKUP($D$1,OP!$A$31:$B$37,2,FALSE)+F31*VLOOKUP($F$1,OP!$A$31:$B$37,2,FALSE)+G31*VLOOKUP($G$1,OP!$A$31:$B$37,2,FALSE)+H31*VLOOKUP($H$1,OP!$A$31:$B$37,2,FALSE))/SUM(C31:H31)</f>
        <v>9.8859042033235554</v>
      </c>
      <c r="T31" s="58">
        <f t="shared" si="64"/>
        <v>1.8256205668647951E-2</v>
      </c>
      <c r="U31" s="58">
        <f t="shared" si="65"/>
        <v>0.62693059374945959</v>
      </c>
      <c r="V31" s="58">
        <f t="shared" ref="V31:Y32" si="70">M31/SUM($K$2:$Q$2)</f>
        <v>0.46023155910963326</v>
      </c>
      <c r="W31" s="58">
        <f t="shared" si="70"/>
        <v>0.32184552667313843</v>
      </c>
      <c r="X31" s="58">
        <f t="shared" si="70"/>
        <v>8.1361683714283262E-2</v>
      </c>
      <c r="Y31" s="58">
        <f t="shared" si="70"/>
        <v>0.11796590097104515</v>
      </c>
      <c r="Z31" s="17">
        <f t="shared" si="9"/>
        <v>6.9832123915723188E-2</v>
      </c>
      <c r="AA31" s="58">
        <f t="shared" si="67"/>
        <v>1</v>
      </c>
      <c r="AB31" s="58">
        <f t="shared" ref="AB31:AH33" si="71">K31/SUM($K31:$P31)</f>
        <v>1.8696886082825243E-2</v>
      </c>
      <c r="AC31" s="58">
        <f t="shared" si="71"/>
        <v>0.64206386069048593</v>
      </c>
      <c r="AD31" s="58">
        <f t="shared" si="71"/>
        <v>0.15908688344558031</v>
      </c>
      <c r="AE31" s="58">
        <f t="shared" si="71"/>
        <v>0.1112513924259899</v>
      </c>
      <c r="AF31" s="58">
        <f t="shared" si="71"/>
        <v>2.8124052855112918E-2</v>
      </c>
      <c r="AG31" s="58">
        <f t="shared" si="71"/>
        <v>4.0776924500005918E-2</v>
      </c>
      <c r="AH31" s="58">
        <f t="shared" si="71"/>
        <v>2.4138663979563327E-2</v>
      </c>
      <c r="AI31" s="59">
        <f t="shared" si="69"/>
        <v>1.0241386639795635</v>
      </c>
    </row>
    <row r="32" spans="1:37" x14ac:dyDescent="0.2">
      <c r="A32" s="49">
        <v>2023</v>
      </c>
      <c r="B32" s="49">
        <v>4</v>
      </c>
      <c r="C32" s="13">
        <v>20</v>
      </c>
      <c r="D32" s="13">
        <v>548</v>
      </c>
      <c r="E32" s="13">
        <v>56</v>
      </c>
      <c r="F32" s="13">
        <v>144</v>
      </c>
      <c r="G32" s="13">
        <v>16</v>
      </c>
      <c r="H32" s="13">
        <v>173</v>
      </c>
      <c r="I32" s="13">
        <v>7</v>
      </c>
      <c r="J32" s="50">
        <f t="shared" si="62"/>
        <v>964</v>
      </c>
      <c r="K32" s="38">
        <v>199.1</v>
      </c>
      <c r="L32" s="38">
        <v>6563.0199999999995</v>
      </c>
      <c r="M32" s="38">
        <v>1097.6299999999999</v>
      </c>
      <c r="N32" s="38">
        <v>1118.6200000000001</v>
      </c>
      <c r="O32" s="38">
        <v>232.08999999999997</v>
      </c>
      <c r="P32" s="38">
        <v>382.71000000000009</v>
      </c>
      <c r="Q32" s="38">
        <v>139.5</v>
      </c>
      <c r="R32" s="38">
        <f t="shared" si="63"/>
        <v>9732.6700000000019</v>
      </c>
      <c r="S32" s="39">
        <f>(C32*VLOOKUP($C$1,OP!$A$31:$B$37,2,FALSE)+D32*VLOOKUP($D$1,OP!$A$31:$B$37,2,FALSE)+F32*VLOOKUP($F$1,OP!$A$31:$B$37,2,FALSE)+G32*VLOOKUP($G$1,OP!$A$31:$B$37,2,FALSE)+H32*VLOOKUP($H$1,OP!$A$31:$B$37,2,FALSE))/SUM(C32:H32)</f>
        <v>10.255621734587251</v>
      </c>
      <c r="T32" s="58">
        <f t="shared" si="64"/>
        <v>2.0456873602002323E-2</v>
      </c>
      <c r="U32" s="58">
        <f t="shared" si="65"/>
        <v>0.67432883268414512</v>
      </c>
      <c r="V32" s="58">
        <f t="shared" si="70"/>
        <v>0.31247384498008651</v>
      </c>
      <c r="W32" s="58">
        <f t="shared" si="70"/>
        <v>0.31844928844111808</v>
      </c>
      <c r="X32" s="58">
        <f t="shared" si="70"/>
        <v>6.6071494657970617E-2</v>
      </c>
      <c r="Y32" s="58">
        <f t="shared" si="70"/>
        <v>0.10895006988906003</v>
      </c>
      <c r="Z32" s="17">
        <f t="shared" si="9"/>
        <v>3.9712928195040291E-2</v>
      </c>
      <c r="AA32" s="58">
        <f t="shared" si="67"/>
        <v>1</v>
      </c>
      <c r="AB32" s="58">
        <f t="shared" si="71"/>
        <v>2.0754349188016052E-2</v>
      </c>
      <c r="AC32" s="58">
        <f t="shared" si="71"/>
        <v>0.68413464996450579</v>
      </c>
      <c r="AD32" s="58">
        <f t="shared" si="71"/>
        <v>0.1144178618746462</v>
      </c>
      <c r="AE32" s="58">
        <f t="shared" si="71"/>
        <v>0.11660587688949532</v>
      </c>
      <c r="AF32" s="58">
        <f t="shared" si="71"/>
        <v>2.4193254158948494E-2</v>
      </c>
      <c r="AG32" s="58">
        <f t="shared" si="71"/>
        <v>3.9894007924387874E-2</v>
      </c>
      <c r="AH32" s="58">
        <f t="shared" si="71"/>
        <v>1.4541595739468807E-2</v>
      </c>
      <c r="AI32" s="59">
        <f t="shared" si="69"/>
        <v>1.0145415957394686</v>
      </c>
    </row>
    <row r="33" spans="1:35" x14ac:dyDescent="0.2">
      <c r="A33" s="49">
        <v>2023</v>
      </c>
      <c r="B33" s="49">
        <v>5</v>
      </c>
      <c r="C33" s="50">
        <v>19</v>
      </c>
      <c r="D33" s="50">
        <v>516</v>
      </c>
      <c r="E33" s="50">
        <v>76</v>
      </c>
      <c r="F33" s="50">
        <v>117</v>
      </c>
      <c r="G33" s="50">
        <v>22</v>
      </c>
      <c r="H33" s="45">
        <v>194</v>
      </c>
      <c r="I33" s="50">
        <v>16</v>
      </c>
      <c r="J33" s="50">
        <f t="shared" si="62"/>
        <v>960</v>
      </c>
      <c r="K33" s="38">
        <v>190</v>
      </c>
      <c r="L33" s="38">
        <v>6095.079999999999</v>
      </c>
      <c r="M33" s="38">
        <v>1489.2</v>
      </c>
      <c r="N33" s="38">
        <v>980.98</v>
      </c>
      <c r="O33" s="38">
        <v>354.5</v>
      </c>
      <c r="P33" s="38">
        <v>412.25</v>
      </c>
      <c r="Q33" s="38">
        <v>554.48</v>
      </c>
      <c r="R33" s="38">
        <f t="shared" si="63"/>
        <v>10076.489999999998</v>
      </c>
      <c r="S33" s="39">
        <f>(C33*VLOOKUP($C$1,OP!$A$31:$B$37,2,FALSE)+D33*VLOOKUP($D$1,OP!$A$31:$B$37,2,FALSE)+F33*VLOOKUP($F$1,OP!$A$31:$B$37,2,FALSE)+G33*VLOOKUP($G$1,OP!$A$31:$B$37,2,FALSE)+H33*VLOOKUP($H$1,OP!$A$31:$B$37,2,FALSE))/SUM(C33:H33)</f>
        <v>9.8781038135593224</v>
      </c>
      <c r="T33" s="58">
        <f t="shared" si="64"/>
        <v>1.8855772198454027E-2</v>
      </c>
      <c r="U33" s="58">
        <f t="shared" si="65"/>
        <v>0.60488126321764824</v>
      </c>
      <c r="V33" s="58">
        <f t="shared" ref="V33:Y34" si="72">M33/SUM($K$2:$Q$2)</f>
        <v>0.42394618400038714</v>
      </c>
      <c r="W33" s="58">
        <f t="shared" si="72"/>
        <v>0.27926586595534497</v>
      </c>
      <c r="X33" s="58">
        <f t="shared" si="72"/>
        <v>0.10091923329850741</v>
      </c>
      <c r="Y33" s="58">
        <f t="shared" si="72"/>
        <v>0.11735953152978752</v>
      </c>
      <c r="Z33" s="17">
        <f t="shared" si="9"/>
        <v>0.15784963745939742</v>
      </c>
      <c r="AA33" s="58">
        <f t="shared" si="67"/>
        <v>1</v>
      </c>
      <c r="AB33" s="58">
        <f t="shared" si="71"/>
        <v>1.9953770264891556E-2</v>
      </c>
      <c r="AC33" s="58">
        <f t="shared" ref="AC33:AH33" si="73">L33/SUM($K33:$P33)</f>
        <v>0.64010434771650104</v>
      </c>
      <c r="AD33" s="58">
        <f t="shared" si="73"/>
        <v>0.15639555093935001</v>
      </c>
      <c r="AE33" s="58">
        <f t="shared" si="73"/>
        <v>0.1030223660760701</v>
      </c>
      <c r="AF33" s="58">
        <f t="shared" si="73"/>
        <v>3.7229534520547662E-2</v>
      </c>
      <c r="AG33" s="58">
        <f t="shared" si="73"/>
        <v>4.3294430482639701E-2</v>
      </c>
      <c r="AH33" s="58">
        <f t="shared" si="73"/>
        <v>5.8231402823563524E-2</v>
      </c>
      <c r="AI33" s="59">
        <f t="shared" si="69"/>
        <v>1.0582314028235635</v>
      </c>
    </row>
    <row r="34" spans="1:35" x14ac:dyDescent="0.2">
      <c r="A34" s="49">
        <v>2023</v>
      </c>
      <c r="B34" s="49">
        <v>6</v>
      </c>
      <c r="C34" s="50">
        <v>25</v>
      </c>
      <c r="D34" s="50">
        <v>567</v>
      </c>
      <c r="E34" s="50">
        <v>88</v>
      </c>
      <c r="F34" s="50">
        <v>155</v>
      </c>
      <c r="G34" s="50">
        <v>20</v>
      </c>
      <c r="H34" s="45">
        <v>191</v>
      </c>
      <c r="I34" s="50">
        <v>13</v>
      </c>
      <c r="J34" s="50">
        <f t="shared" si="62"/>
        <v>1059</v>
      </c>
      <c r="K34" s="38">
        <v>250</v>
      </c>
      <c r="L34" s="38">
        <v>6572.5999999999995</v>
      </c>
      <c r="M34" s="38">
        <v>1755.13</v>
      </c>
      <c r="N34" s="38">
        <v>1126.0999999999999</v>
      </c>
      <c r="O34" s="38">
        <v>352.85000000000008</v>
      </c>
      <c r="P34" s="38">
        <v>351.3</v>
      </c>
      <c r="Q34" s="38">
        <v>231.6</v>
      </c>
      <c r="R34" s="38">
        <f t="shared" si="63"/>
        <v>10639.58</v>
      </c>
      <c r="S34" s="39">
        <f>(C34*VLOOKUP($C$1,OP!$A$31:$B$37,2,FALSE)+D34*VLOOKUP($D$1,OP!$A$31:$B$37,2,FALSE)+F34*VLOOKUP($F$1,OP!$A$31:$B$37,2,FALSE)+G34*VLOOKUP($G$1,OP!$A$31:$B$37,2,FALSE)+H34*VLOOKUP($H$1,OP!$A$31:$B$37,2,FALSE))/SUM(C34:H34)</f>
        <v>9.9122084130019115</v>
      </c>
      <c r="T34" s="58">
        <f t="shared" si="64"/>
        <v>2.3497168121298023E-2</v>
      </c>
      <c r="U34" s="58">
        <f t="shared" si="65"/>
        <v>0.6177499487761734</v>
      </c>
      <c r="V34" s="58">
        <f t="shared" si="72"/>
        <v>0.49965126640115465</v>
      </c>
      <c r="W34" s="58">
        <f t="shared" si="72"/>
        <v>0.32057869849774101</v>
      </c>
      <c r="X34" s="58">
        <f t="shared" si="72"/>
        <v>0.10044951049189943</v>
      </c>
      <c r="Y34" s="58">
        <f t="shared" si="72"/>
        <v>0.10000825573417674</v>
      </c>
      <c r="Z34" s="17">
        <f t="shared" si="9"/>
        <v>6.5932001218432484E-2</v>
      </c>
      <c r="AA34" s="58">
        <f t="shared" si="67"/>
        <v>1</v>
      </c>
      <c r="AB34" s="58">
        <f t="shared" ref="AB34:AH34" si="74">K34/SUM($K34:$P34)</f>
        <v>2.4020030784071455E-2</v>
      </c>
      <c r="AC34" s="58">
        <f t="shared" si="74"/>
        <v>0.63149621732555206</v>
      </c>
      <c r="AD34" s="58">
        <f t="shared" si="74"/>
        <v>0.16863310652018934</v>
      </c>
      <c r="AE34" s="58">
        <f t="shared" si="74"/>
        <v>0.10819582666377145</v>
      </c>
      <c r="AF34" s="58">
        <f t="shared" si="74"/>
        <v>3.390187144863846E-2</v>
      </c>
      <c r="AG34" s="58">
        <f t="shared" si="74"/>
        <v>3.3752947257777208E-2</v>
      </c>
      <c r="AH34" s="58">
        <f t="shared" si="74"/>
        <v>2.2252156518363795E-2</v>
      </c>
      <c r="AI34" s="59">
        <f t="shared" si="69"/>
        <v>1.0222521565183638</v>
      </c>
    </row>
    <row r="35" spans="1:35" x14ac:dyDescent="0.2">
      <c r="A35" s="49">
        <v>2023</v>
      </c>
      <c r="B35" s="49">
        <v>7</v>
      </c>
      <c r="C35" s="50">
        <v>17</v>
      </c>
      <c r="D35" s="50">
        <v>477</v>
      </c>
      <c r="E35" s="50">
        <v>74</v>
      </c>
      <c r="F35" s="50">
        <v>167</v>
      </c>
      <c r="G35" s="50">
        <v>23</v>
      </c>
      <c r="H35" s="45">
        <v>197</v>
      </c>
      <c r="I35" s="50">
        <v>16</v>
      </c>
      <c r="J35" s="50">
        <f t="shared" ref="J35:J41" si="75">SUM(C35:I35)</f>
        <v>971</v>
      </c>
      <c r="K35" s="3">
        <v>170</v>
      </c>
      <c r="L35" s="3">
        <v>5630.56</v>
      </c>
      <c r="M35" s="3">
        <v>1473.5299999999997</v>
      </c>
      <c r="N35" s="3">
        <v>1265.47</v>
      </c>
      <c r="O35" s="3">
        <v>350.87</v>
      </c>
      <c r="P35" s="3">
        <v>393.31999999999994</v>
      </c>
      <c r="Q35" s="3">
        <v>413.78999999999996</v>
      </c>
      <c r="R35" s="38">
        <f t="shared" ref="R35:R41" si="76">SUM(K35:Q35)</f>
        <v>9697.5400000000009</v>
      </c>
      <c r="S35" s="39">
        <f>(C35*VLOOKUP($C$1,OP!$A$31:$B$37,2,FALSE)+D35*VLOOKUP($D$1,OP!$A$31:$B$37,2,FALSE)+F35*VLOOKUP($F$1,OP!$A$31:$B$37,2,FALSE)+G35*VLOOKUP($G$1,OP!$A$31:$B$37,2,FALSE)+H35*VLOOKUP($H$1,OP!$A$31:$B$37,2,FALSE))/SUM(C35:H35)</f>
        <v>9.7389738219895285</v>
      </c>
      <c r="T35" s="58">
        <f t="shared" ref="T35:T41" si="77">$K35/SUM($K35:$Q35)</f>
        <v>1.7530219003994825E-2</v>
      </c>
      <c r="U35" s="58">
        <f t="shared" ref="U35:U41" si="78">L35/SUM($K35:$Q35)</f>
        <v>0.58061735244195944</v>
      </c>
      <c r="V35" s="58">
        <f t="shared" ref="V35:Y36" si="79">M35/SUM($K$2:$Q$2)</f>
        <v>0.41948524074005528</v>
      </c>
      <c r="W35" s="58">
        <f t="shared" si="79"/>
        <v>0.36025461822923038</v>
      </c>
      <c r="X35" s="58">
        <f t="shared" si="79"/>
        <v>9.9885843123969795E-2</v>
      </c>
      <c r="Y35" s="58">
        <f t="shared" si="79"/>
        <v>0.11197052987579387</v>
      </c>
      <c r="Z35" s="17">
        <f t="shared" si="9"/>
        <v>0.11779793948262166</v>
      </c>
      <c r="AA35" s="58">
        <f t="shared" ref="AA35:AA41" si="80">R35/SUM($K35:$Q35)</f>
        <v>1</v>
      </c>
      <c r="AB35" s="58">
        <f t="shared" ref="AB35:AH36" si="81">K35/SUM($K35:$P35)</f>
        <v>1.8311565908172883E-2</v>
      </c>
      <c r="AC35" s="58">
        <f t="shared" si="81"/>
        <v>0.60649629729365828</v>
      </c>
      <c r="AD35" s="58">
        <f t="shared" si="81"/>
        <v>0.15872142183923518</v>
      </c>
      <c r="AE35" s="58">
        <f t="shared" si="81"/>
        <v>0.13631021946950317</v>
      </c>
      <c r="AF35" s="58">
        <f t="shared" si="81"/>
        <v>3.7793994883533057E-2</v>
      </c>
      <c r="AG35" s="58">
        <f t="shared" si="81"/>
        <v>4.2366500605897396E-2</v>
      </c>
      <c r="AH35" s="58">
        <f t="shared" si="81"/>
        <v>4.4571428571428567E-2</v>
      </c>
      <c r="AI35" s="59">
        <f t="shared" ref="AI35:AI41" si="82">SUM($AB35:$AH35)</f>
        <v>1.0445714285714285</v>
      </c>
    </row>
    <row r="36" spans="1:35" x14ac:dyDescent="0.2">
      <c r="A36" s="49">
        <v>2023</v>
      </c>
      <c r="B36" s="49">
        <v>8</v>
      </c>
      <c r="C36" s="50">
        <v>23</v>
      </c>
      <c r="D36" s="50">
        <v>475</v>
      </c>
      <c r="E36" s="50">
        <v>69</v>
      </c>
      <c r="F36" s="50">
        <v>116</v>
      </c>
      <c r="G36" s="50">
        <v>18</v>
      </c>
      <c r="H36" s="45">
        <v>169</v>
      </c>
      <c r="I36" s="50">
        <v>7</v>
      </c>
      <c r="J36" s="50">
        <f t="shared" si="75"/>
        <v>877</v>
      </c>
      <c r="K36" s="38">
        <v>177.5</v>
      </c>
      <c r="L36" s="38">
        <v>5463.8500000000013</v>
      </c>
      <c r="M36" s="38">
        <v>1395.0099999999998</v>
      </c>
      <c r="N36" s="38">
        <v>857.39</v>
      </c>
      <c r="O36" s="38">
        <v>249.41</v>
      </c>
      <c r="P36" s="38">
        <v>360.03000000000003</v>
      </c>
      <c r="Q36" s="38">
        <v>99.9</v>
      </c>
      <c r="R36" s="38">
        <f t="shared" si="76"/>
        <v>8603.09</v>
      </c>
      <c r="S36" s="39">
        <f>(C36*VLOOKUP($C$1,OP!$A$31:$B$37,2,FALSE)+D36*VLOOKUP($D$1,OP!$A$31:$B$37,2,FALSE)+F36*VLOOKUP($F$1,OP!$A$31:$B$37,2,FALSE)+G36*VLOOKUP($G$1,OP!$A$31:$B$37,2,FALSE)+H36*VLOOKUP($H$1,OP!$A$31:$B$37,2,FALSE))/SUM(C36:H36)</f>
        <v>9.9269195402298855</v>
      </c>
      <c r="T36" s="58">
        <f t="shared" si="77"/>
        <v>2.0632121714407266E-2</v>
      </c>
      <c r="U36" s="58">
        <f t="shared" si="78"/>
        <v>0.63510320129162912</v>
      </c>
      <c r="V36" s="58">
        <f t="shared" si="79"/>
        <v>0.39713212875529136</v>
      </c>
      <c r="W36" s="58">
        <f t="shared" si="79"/>
        <v>0.24408220433796124</v>
      </c>
      <c r="X36" s="58">
        <f t="shared" si="79"/>
        <v>7.100216072491039E-2</v>
      </c>
      <c r="Y36" s="58">
        <f t="shared" si="79"/>
        <v>0.10249351640186635</v>
      </c>
      <c r="Z36" s="17">
        <f t="shared" si="9"/>
        <v>2.8439580836448208E-2</v>
      </c>
      <c r="AA36" s="58">
        <f t="shared" si="80"/>
        <v>1</v>
      </c>
      <c r="AB36" s="58">
        <f t="shared" si="81"/>
        <v>2.0874518857040711E-2</v>
      </c>
      <c r="AC36" s="58">
        <f t="shared" si="81"/>
        <v>0.64256473158896854</v>
      </c>
      <c r="AD36" s="58">
        <f t="shared" si="81"/>
        <v>0.16405725380710059</v>
      </c>
      <c r="AE36" s="58">
        <f t="shared" si="81"/>
        <v>0.10083157026951062</v>
      </c>
      <c r="AF36" s="58">
        <f t="shared" si="81"/>
        <v>2.9331345059912806E-2</v>
      </c>
      <c r="AG36" s="58">
        <f t="shared" si="81"/>
        <v>4.2340580417466855E-2</v>
      </c>
      <c r="AH36" s="58">
        <f t="shared" si="81"/>
        <v>1.1748532021511927E-2</v>
      </c>
      <c r="AI36" s="59">
        <f t="shared" si="82"/>
        <v>1.0117485320215118</v>
      </c>
    </row>
    <row r="37" spans="1:35" x14ac:dyDescent="0.2">
      <c r="A37" s="49">
        <v>2023</v>
      </c>
      <c r="B37" s="49">
        <v>9</v>
      </c>
      <c r="C37" s="50">
        <v>14</v>
      </c>
      <c r="D37" s="50">
        <v>578</v>
      </c>
      <c r="E37" s="50">
        <v>84</v>
      </c>
      <c r="F37" s="50">
        <v>171</v>
      </c>
      <c r="G37" s="50">
        <v>21</v>
      </c>
      <c r="H37" s="45">
        <v>235</v>
      </c>
      <c r="I37" s="50">
        <v>14</v>
      </c>
      <c r="J37" s="50">
        <f t="shared" si="75"/>
        <v>1117</v>
      </c>
      <c r="K37" s="38">
        <v>115.5</v>
      </c>
      <c r="L37" s="38">
        <v>6585.0099999999993</v>
      </c>
      <c r="M37" s="38">
        <v>1660.9499999999996</v>
      </c>
      <c r="N37" s="38">
        <v>1288.8399999999999</v>
      </c>
      <c r="O37" s="38">
        <v>332.00000000000006</v>
      </c>
      <c r="P37" s="38">
        <v>454.47195074111312</v>
      </c>
      <c r="Q37" s="38">
        <v>516.26</v>
      </c>
      <c r="R37" s="38">
        <f t="shared" si="76"/>
        <v>10953.031950741113</v>
      </c>
      <c r="S37" s="39">
        <f>(C37*VLOOKUP($C$1,OP!$A$31:$B$37,2,FALSE)+D37*VLOOKUP($D$1,OP!$A$31:$B$37,2,FALSE)+F37*VLOOKUP($F$1,OP!$A$31:$B$37,2,FALSE)+G37*VLOOKUP($G$1,OP!$A$31:$B$37,2,FALSE)+H37*VLOOKUP($H$1,OP!$A$31:$B$37,2,FALSE))/SUM(C37:H37)</f>
        <v>9.7660834088848585</v>
      </c>
      <c r="T37" s="58">
        <f t="shared" si="77"/>
        <v>1.0545025388352395E-2</v>
      </c>
      <c r="U37" s="58">
        <f t="shared" si="78"/>
        <v>0.60120430850696449</v>
      </c>
      <c r="V37" s="58">
        <f t="shared" ref="V37:Y41" si="83">M37/SUM($K$2:$Q$2)</f>
        <v>0.47284005796094736</v>
      </c>
      <c r="W37" s="58">
        <f t="shared" si="83"/>
        <v>0.36690760125373278</v>
      </c>
      <c r="X37" s="58">
        <f t="shared" si="83"/>
        <v>9.4513922299307371E-2</v>
      </c>
      <c r="Y37" s="58">
        <f t="shared" si="83"/>
        <v>0.12937929710710905</v>
      </c>
      <c r="Z37" s="17">
        <f t="shared" si="9"/>
        <v>0.14696914917542295</v>
      </c>
      <c r="AA37" s="58">
        <f t="shared" si="80"/>
        <v>1</v>
      </c>
      <c r="AB37" s="58">
        <f t="shared" ref="AB37:AH41" si="84">K37/SUM($K37:$P37)</f>
        <v>1.1066640197288048E-2</v>
      </c>
      <c r="AC37" s="58">
        <f t="shared" si="84"/>
        <v>0.63094317199604988</v>
      </c>
      <c r="AD37" s="58">
        <f t="shared" si="84"/>
        <v>0.15914403494100068</v>
      </c>
      <c r="AE37" s="58">
        <f t="shared" si="84"/>
        <v>0.12349029049240456</v>
      </c>
      <c r="AF37" s="58">
        <f t="shared" si="84"/>
        <v>3.1810602125537948E-2</v>
      </c>
      <c r="AG37" s="58">
        <f t="shared" si="84"/>
        <v>4.3545260247718758E-2</v>
      </c>
      <c r="AH37" s="58">
        <f t="shared" si="84"/>
        <v>4.9465486305211498E-2</v>
      </c>
      <c r="AI37" s="59">
        <f t="shared" si="82"/>
        <v>1.0494654863052115</v>
      </c>
    </row>
    <row r="38" spans="1:35" x14ac:dyDescent="0.2">
      <c r="A38" s="49">
        <v>2023</v>
      </c>
      <c r="B38" s="49">
        <v>10</v>
      </c>
      <c r="C38" s="50">
        <v>38</v>
      </c>
      <c r="D38" s="50">
        <v>578</v>
      </c>
      <c r="E38" s="50">
        <v>91</v>
      </c>
      <c r="F38" s="50">
        <v>149</v>
      </c>
      <c r="G38" s="50">
        <v>10</v>
      </c>
      <c r="H38" s="45">
        <v>234</v>
      </c>
      <c r="I38" s="50">
        <v>12</v>
      </c>
      <c r="J38" s="50">
        <f t="shared" si="75"/>
        <v>1112</v>
      </c>
      <c r="K38" s="38">
        <v>281</v>
      </c>
      <c r="L38" s="38">
        <v>6808.2200000000012</v>
      </c>
      <c r="M38" s="38">
        <v>1809.06</v>
      </c>
      <c r="N38" s="38">
        <v>1143.73</v>
      </c>
      <c r="O38" s="38">
        <v>141.53000000000003</v>
      </c>
      <c r="P38" s="38">
        <v>465.15659341750376</v>
      </c>
      <c r="Q38" s="38">
        <v>256.35000000000002</v>
      </c>
      <c r="R38" s="38">
        <f t="shared" si="76"/>
        <v>10905.046593417504</v>
      </c>
      <c r="S38" s="39">
        <f>(C38*VLOOKUP($C$1,OP!$A$31:$B$37,2,FALSE)+D38*VLOOKUP($D$1,OP!$A$31:$B$37,2,FALSE)+F38*VLOOKUP($F$1,OP!$A$31:$B$37,2,FALSE)+G38*VLOOKUP($G$1,OP!$A$31:$B$37,2,FALSE)+H38*VLOOKUP($H$1,OP!$A$31:$B$37,2,FALSE))/SUM(C38:H38)</f>
        <v>9.6468636363636353</v>
      </c>
      <c r="T38" s="58">
        <f t="shared" si="77"/>
        <v>2.5767886234398761E-2</v>
      </c>
      <c r="U38" s="58">
        <f t="shared" si="78"/>
        <v>0.62431828618775209</v>
      </c>
      <c r="V38" s="58">
        <f t="shared" si="83"/>
        <v>0.51500408516501495</v>
      </c>
      <c r="W38" s="58">
        <f t="shared" si="83"/>
        <v>0.32559761551622535</v>
      </c>
      <c r="X38" s="58">
        <f t="shared" si="83"/>
        <v>4.029082958741257E-2</v>
      </c>
      <c r="Y38" s="58">
        <f t="shared" si="83"/>
        <v>0.13242100640744717</v>
      </c>
      <c r="Z38" s="17">
        <f t="shared" si="9"/>
        <v>7.297784331755254E-2</v>
      </c>
      <c r="AA38" s="58">
        <f t="shared" si="80"/>
        <v>1</v>
      </c>
      <c r="AB38" s="58">
        <f t="shared" si="84"/>
        <v>2.6388206062110949E-2</v>
      </c>
      <c r="AC38" s="58">
        <f t="shared" si="84"/>
        <v>0.63934773052023142</v>
      </c>
      <c r="AD38" s="58">
        <f t="shared" si="84"/>
        <v>0.16988558028015099</v>
      </c>
      <c r="AE38" s="58">
        <f t="shared" si="84"/>
        <v>0.10740563316518917</v>
      </c>
      <c r="AF38" s="58">
        <f t="shared" si="84"/>
        <v>1.3290828483881009E-2</v>
      </c>
      <c r="AG38" s="58">
        <f t="shared" si="84"/>
        <v>4.368202148843648E-2</v>
      </c>
      <c r="AH38" s="58">
        <f t="shared" si="84"/>
        <v>2.4073368768762073E-2</v>
      </c>
      <c r="AI38" s="59">
        <f t="shared" si="82"/>
        <v>1.024073368768762</v>
      </c>
    </row>
    <row r="39" spans="1:35" x14ac:dyDescent="0.2">
      <c r="A39" s="49">
        <v>2023</v>
      </c>
      <c r="B39" s="49">
        <v>11</v>
      </c>
      <c r="C39" s="50">
        <v>27</v>
      </c>
      <c r="D39" s="50">
        <v>470</v>
      </c>
      <c r="E39" s="50">
        <v>53</v>
      </c>
      <c r="F39" s="50">
        <v>151</v>
      </c>
      <c r="G39" s="50">
        <v>16</v>
      </c>
      <c r="H39" s="45">
        <v>162</v>
      </c>
      <c r="I39" s="50">
        <v>21</v>
      </c>
      <c r="J39" s="50">
        <f t="shared" si="75"/>
        <v>900</v>
      </c>
      <c r="K39" s="38">
        <v>192.03</v>
      </c>
      <c r="L39" s="38">
        <v>5511.55</v>
      </c>
      <c r="M39" s="38">
        <v>1054.25</v>
      </c>
      <c r="N39" s="38">
        <v>1175.96</v>
      </c>
      <c r="O39" s="38">
        <v>237.26999999999998</v>
      </c>
      <c r="P39" s="38">
        <v>338.05431430177111</v>
      </c>
      <c r="Q39" s="38">
        <v>929.95</v>
      </c>
      <c r="R39" s="38">
        <f t="shared" si="76"/>
        <v>9439.0643143017714</v>
      </c>
      <c r="S39" s="39">
        <f>(C39*VLOOKUP($C$1,OP!$A$31:$B$37,2,FALSE)+D39*VLOOKUP($D$1,OP!$A$31:$B$37,2,FALSE)+F39*VLOOKUP($F$1,OP!$A$31:$B$37,2,FALSE)+G39*VLOOKUP($G$1,OP!$A$31:$B$37,2,FALSE)+H39*VLOOKUP($H$1,OP!$A$31:$B$37,2,FALSE))/SUM(C39:H39)</f>
        <v>10.100921501706484</v>
      </c>
      <c r="T39" s="58">
        <f t="shared" si="77"/>
        <v>2.0344177516519537E-2</v>
      </c>
      <c r="U39" s="58">
        <f t="shared" si="78"/>
        <v>0.58390851216566819</v>
      </c>
      <c r="V39" s="58">
        <f t="shared" si="83"/>
        <v>0.30012440537362889</v>
      </c>
      <c r="W39" s="58">
        <f t="shared" si="83"/>
        <v>0.33477286767196834</v>
      </c>
      <c r="X39" s="58">
        <f t="shared" si="83"/>
        <v>6.7546139590230883E-2</v>
      </c>
      <c r="Y39" s="58">
        <f t="shared" si="83"/>
        <v>9.6237467454407297E-2</v>
      </c>
      <c r="Z39" s="17">
        <f t="shared" si="9"/>
        <v>0.26473862060915926</v>
      </c>
      <c r="AA39" s="58">
        <f t="shared" si="80"/>
        <v>1</v>
      </c>
      <c r="AB39" s="58">
        <f t="shared" si="84"/>
        <v>2.2567566130501249E-2</v>
      </c>
      <c r="AC39" s="58">
        <f t="shared" si="84"/>
        <v>0.64772311152717887</v>
      </c>
      <c r="AD39" s="58">
        <f t="shared" si="84"/>
        <v>0.12389656091798647</v>
      </c>
      <c r="AE39" s="58">
        <f t="shared" si="84"/>
        <v>0.13820004721566551</v>
      </c>
      <c r="AF39" s="58">
        <f t="shared" si="84"/>
        <v>2.7884218173118945E-2</v>
      </c>
      <c r="AG39" s="58">
        <f t="shared" si="84"/>
        <v>3.9728496035548996E-2</v>
      </c>
      <c r="AH39" s="58">
        <f t="shared" si="84"/>
        <v>0.10928869511565713</v>
      </c>
      <c r="AI39" s="59">
        <f t="shared" si="82"/>
        <v>1.1092886951156571</v>
      </c>
    </row>
    <row r="40" spans="1:35" x14ac:dyDescent="0.2">
      <c r="A40" s="49">
        <v>2023</v>
      </c>
      <c r="B40" s="49">
        <v>12</v>
      </c>
      <c r="C40" s="50">
        <v>28</v>
      </c>
      <c r="D40" s="50">
        <v>532</v>
      </c>
      <c r="E40" s="50">
        <v>61</v>
      </c>
      <c r="F40" s="50">
        <v>169</v>
      </c>
      <c r="G40" s="50">
        <v>13</v>
      </c>
      <c r="H40" s="45">
        <v>204</v>
      </c>
      <c r="I40" s="50">
        <v>13</v>
      </c>
      <c r="J40" s="50">
        <f t="shared" si="75"/>
        <v>1020</v>
      </c>
      <c r="K40" s="38">
        <v>198.51999999999998</v>
      </c>
      <c r="L40" s="38">
        <v>6177.630000000001</v>
      </c>
      <c r="M40" s="38">
        <v>1206.68</v>
      </c>
      <c r="N40" s="38">
        <v>1331.03</v>
      </c>
      <c r="O40" s="38">
        <v>210.21</v>
      </c>
      <c r="P40" s="38">
        <v>419.41528541102934</v>
      </c>
      <c r="Q40" s="38">
        <v>216.6</v>
      </c>
      <c r="R40" s="38">
        <f t="shared" si="76"/>
        <v>9760.0852854110308</v>
      </c>
      <c r="S40" s="39">
        <f>(C40*VLOOKUP($C$1,OP!$A$31:$B$37,2,FALSE)+D40*VLOOKUP($D$1,OP!$A$31:$B$37,2,FALSE)+F40*VLOOKUP($F$1,OP!$A$31:$B$37,2,FALSE)+G40*VLOOKUP($G$1,OP!$A$31:$B$37,2,FALSE)+H40*VLOOKUP($H$1,OP!$A$31:$B$37,2,FALSE))/SUM(C40:H40)</f>
        <v>9.9437735849056619</v>
      </c>
      <c r="T40" s="58">
        <f t="shared" si="77"/>
        <v>2.033998619835212E-2</v>
      </c>
      <c r="U40" s="58">
        <f t="shared" si="78"/>
        <v>0.63294836257569032</v>
      </c>
      <c r="V40" s="58">
        <f t="shared" si="83"/>
        <v>0.3435182522895428</v>
      </c>
      <c r="W40" s="58">
        <f t="shared" si="83"/>
        <v>0.37891827107845505</v>
      </c>
      <c r="X40" s="58">
        <f t="shared" si="83"/>
        <v>5.9842685561859642E-2</v>
      </c>
      <c r="Y40" s="58">
        <f t="shared" si="83"/>
        <v>0.11939934848337304</v>
      </c>
      <c r="Z40" s="17">
        <f t="shared" si="9"/>
        <v>6.1661793885632449E-2</v>
      </c>
      <c r="AA40" s="58">
        <f t="shared" si="80"/>
        <v>1</v>
      </c>
      <c r="AB40" s="58">
        <f t="shared" si="84"/>
        <v>2.0801624779940117E-2</v>
      </c>
      <c r="AC40" s="58">
        <f t="shared" si="84"/>
        <v>0.64731382877947563</v>
      </c>
      <c r="AD40" s="58">
        <f t="shared" si="84"/>
        <v>0.12644018028137288</v>
      </c>
      <c r="AE40" s="58">
        <f t="shared" si="84"/>
        <v>0.13947001123737507</v>
      </c>
      <c r="AF40" s="58">
        <f t="shared" si="84"/>
        <v>2.2026544151678484E-2</v>
      </c>
      <c r="AG40" s="58">
        <f t="shared" si="84"/>
        <v>4.3947810770157796E-2</v>
      </c>
      <c r="AH40" s="58">
        <f t="shared" si="84"/>
        <v>2.2696110857017077E-2</v>
      </c>
      <c r="AI40" s="59">
        <f t="shared" si="82"/>
        <v>1.0226961108570169</v>
      </c>
    </row>
    <row r="41" spans="1:35" x14ac:dyDescent="0.2">
      <c r="A41" s="49">
        <v>2023</v>
      </c>
      <c r="B41" s="49">
        <v>13</v>
      </c>
      <c r="C41" s="50">
        <v>36</v>
      </c>
      <c r="D41" s="50">
        <v>613</v>
      </c>
      <c r="E41" s="50">
        <v>69</v>
      </c>
      <c r="F41" s="50">
        <v>216</v>
      </c>
      <c r="G41" s="50">
        <v>20</v>
      </c>
      <c r="H41" s="45">
        <v>190</v>
      </c>
      <c r="I41" s="50">
        <v>16</v>
      </c>
      <c r="J41" s="50">
        <f t="shared" si="75"/>
        <v>1160</v>
      </c>
      <c r="K41" s="38">
        <v>276</v>
      </c>
      <c r="L41" s="38">
        <v>7091.7899999999991</v>
      </c>
      <c r="M41" s="38">
        <v>1298</v>
      </c>
      <c r="N41" s="38">
        <v>1587.97</v>
      </c>
      <c r="O41" s="38">
        <v>306.54999999999995</v>
      </c>
      <c r="P41" s="38">
        <v>384.17906858795089</v>
      </c>
      <c r="Q41" s="38">
        <v>236.74</v>
      </c>
      <c r="R41" s="38">
        <f t="shared" si="76"/>
        <v>11181.229068587949</v>
      </c>
      <c r="S41" s="39">
        <f>(C41*VLOOKUP($C$1,OP!$A$31:$B$37,2,FALSE)+D41*VLOOKUP($D$1,OP!$A$31:$B$37,2,FALSE)+F41*VLOOKUP($F$1,OP!$A$31:$B$37,2,FALSE)+G41*VLOOKUP($G$1,OP!$A$31:$B$37,2,FALSE)+H41*VLOOKUP($H$1,OP!$A$31:$B$37,2,FALSE))/SUM(C41:H41)</f>
        <v>10.190568181818183</v>
      </c>
      <c r="T41" s="58">
        <f t="shared" si="77"/>
        <v>2.4684227315884461E-2</v>
      </c>
      <c r="U41" s="58">
        <f t="shared" si="78"/>
        <v>0.63425853781346464</v>
      </c>
      <c r="V41" s="58">
        <f t="shared" si="83"/>
        <v>0.36951527453162936</v>
      </c>
      <c r="W41" s="58">
        <f t="shared" si="83"/>
        <v>0.45206407588443104</v>
      </c>
      <c r="X41" s="58">
        <f t="shared" si="83"/>
        <v>8.7268803857989963E-2</v>
      </c>
      <c r="Y41" s="58">
        <f t="shared" si="83"/>
        <v>0.10936828505283694</v>
      </c>
      <c r="Z41" s="17">
        <f t="shared" si="9"/>
        <v>6.7395258931138624E-2</v>
      </c>
      <c r="AA41" s="58">
        <f t="shared" si="80"/>
        <v>1</v>
      </c>
      <c r="AB41" s="58">
        <f t="shared" si="84"/>
        <v>2.5218171288795426E-2</v>
      </c>
      <c r="AC41" s="58">
        <f t="shared" si="84"/>
        <v>0.64797817016002346</v>
      </c>
      <c r="AD41" s="58">
        <f t="shared" si="84"/>
        <v>0.11859850120600167</v>
      </c>
      <c r="AE41" s="58">
        <f t="shared" si="84"/>
        <v>0.1450931139908278</v>
      </c>
      <c r="AF41" s="58">
        <f t="shared" si="84"/>
        <v>2.8009530465870423E-2</v>
      </c>
      <c r="AG41" s="58">
        <f t="shared" si="84"/>
        <v>3.5102512888481277E-2</v>
      </c>
      <c r="AH41" s="58">
        <f t="shared" si="84"/>
        <v>2.1630977793150107E-2</v>
      </c>
      <c r="AI41" s="59">
        <f t="shared" si="82"/>
        <v>1.02163097779315</v>
      </c>
    </row>
    <row r="42" spans="1:35" x14ac:dyDescent="0.2">
      <c r="A42" s="49">
        <v>2023</v>
      </c>
      <c r="B42" s="49">
        <v>14</v>
      </c>
      <c r="C42" s="50">
        <v>28</v>
      </c>
      <c r="D42" s="50">
        <v>619</v>
      </c>
      <c r="E42" s="50">
        <v>75</v>
      </c>
      <c r="F42" s="50">
        <v>305</v>
      </c>
      <c r="G42" s="50">
        <v>17</v>
      </c>
      <c r="H42" s="45">
        <v>253</v>
      </c>
      <c r="I42" s="50">
        <v>3</v>
      </c>
      <c r="J42" s="50">
        <f t="shared" ref="J42:J47" si="85">SUM(C42:I42)</f>
        <v>1300</v>
      </c>
      <c r="K42" s="38">
        <v>208.0376351928106</v>
      </c>
      <c r="L42" s="38">
        <v>7429.1867077724701</v>
      </c>
      <c r="M42" s="38">
        <v>1467.7809750064077</v>
      </c>
      <c r="N42" s="38">
        <v>2205.8962562547408</v>
      </c>
      <c r="O42" s="38">
        <v>299.69160666775258</v>
      </c>
      <c r="P42" s="38">
        <v>491.55691656917543</v>
      </c>
      <c r="Q42" s="38">
        <v>117.31999969482422</v>
      </c>
      <c r="R42" s="38">
        <f t="shared" ref="R42:R47" si="86">SUM(K42:Q42)</f>
        <v>12219.470097158182</v>
      </c>
      <c r="S42" s="39">
        <f>(C42*VLOOKUP($C$1,OP!$A$31:$B$37,2,FALSE)+D42*VLOOKUP($D$1,OP!$A$31:$B$37,2,FALSE)+F42*VLOOKUP($F$1,OP!$A$31:$B$37,2,FALSE)+G42*VLOOKUP($G$1,OP!$A$31:$B$37,2,FALSE)+H42*VLOOKUP($H$1,OP!$A$31:$B$37,2,FALSE))/SUM(C42:H42)</f>
        <v>9.8232074016962212</v>
      </c>
      <c r="T42" s="58">
        <f t="shared" ref="T42:T47" si="87">$K42/SUM($K42:$Q42)</f>
        <v>1.7025094667664255E-2</v>
      </c>
      <c r="U42" s="58">
        <f t="shared" ref="U42:U47" si="88">L42/SUM($K42:$Q42)</f>
        <v>0.60797944990267927</v>
      </c>
      <c r="V42" s="58">
        <f t="shared" ref="V42:Y47" si="89">M42/SUM($K$2:$Q$2)</f>
        <v>0.41784860549444947</v>
      </c>
      <c r="W42" s="58">
        <f t="shared" si="89"/>
        <v>0.62797562459034206</v>
      </c>
      <c r="X42" s="58">
        <f t="shared" si="89"/>
        <v>8.5316353091417316E-2</v>
      </c>
      <c r="Y42" s="58">
        <f t="shared" si="89"/>
        <v>0.13993666330815108</v>
      </c>
      <c r="Z42" s="17">
        <f t="shared" si="9"/>
        <v>3.3398714865395723E-2</v>
      </c>
      <c r="AA42" s="58">
        <f t="shared" ref="AA42:AA47" si="90">R42/SUM($K42:$Q42)</f>
        <v>1</v>
      </c>
      <c r="AB42" s="58">
        <f t="shared" ref="AB42:AH47" si="91">K42/SUM($K42:$P42)</f>
        <v>1.719013840659734E-2</v>
      </c>
      <c r="AC42" s="58">
        <f t="shared" si="91"/>
        <v>0.61387329093940479</v>
      </c>
      <c r="AD42" s="58">
        <f t="shared" si="91"/>
        <v>0.12128266160854</v>
      </c>
      <c r="AE42" s="58">
        <f t="shared" si="91"/>
        <v>0.18227308688867627</v>
      </c>
      <c r="AF42" s="58">
        <f t="shared" si="91"/>
        <v>2.4763501051814647E-2</v>
      </c>
      <c r="AG42" s="58">
        <f t="shared" si="91"/>
        <v>4.061732110496688E-2</v>
      </c>
      <c r="AH42" s="58">
        <f t="shared" si="91"/>
        <v>9.6941451518945208E-3</v>
      </c>
      <c r="AI42" s="59">
        <f t="shared" ref="AI42:AI47" si="92">SUM($AB42:$AH42)</f>
        <v>1.0096941451518944</v>
      </c>
    </row>
    <row r="43" spans="1:35" x14ac:dyDescent="0.2">
      <c r="A43" s="49">
        <v>2023</v>
      </c>
      <c r="B43" s="49">
        <v>15</v>
      </c>
      <c r="C43" s="50">
        <v>41</v>
      </c>
      <c r="D43" s="50">
        <v>585</v>
      </c>
      <c r="E43" s="50">
        <v>70</v>
      </c>
      <c r="F43" s="50">
        <v>225</v>
      </c>
      <c r="G43" s="50">
        <v>10</v>
      </c>
      <c r="H43" s="45">
        <v>228</v>
      </c>
      <c r="I43" s="50">
        <v>8</v>
      </c>
      <c r="J43" s="50">
        <f t="shared" si="85"/>
        <v>1167</v>
      </c>
      <c r="K43" s="38">
        <v>287.5</v>
      </c>
      <c r="L43" s="38">
        <v>6995.0729342459526</v>
      </c>
      <c r="M43" s="38">
        <v>1344.5352186629957</v>
      </c>
      <c r="N43" s="38">
        <v>1496.8125343012111</v>
      </c>
      <c r="O43" s="38">
        <v>162.09999847412109</v>
      </c>
      <c r="P43" s="38">
        <v>512.02941646596219</v>
      </c>
      <c r="Q43" s="38">
        <v>570.40000152587891</v>
      </c>
      <c r="R43" s="38">
        <f t="shared" si="86"/>
        <v>11368.450103676121</v>
      </c>
      <c r="S43" s="39">
        <f>(C43*VLOOKUP($C$1,OP!$A$31:$B$37,2,FALSE)+D43*VLOOKUP($D$1,OP!$A$31:$B$37,2,FALSE)+F43*VLOOKUP($F$1,OP!$A$31:$B$37,2,FALSE)+G43*VLOOKUP($G$1,OP!$A$31:$B$37,2,FALSE)+H43*VLOOKUP($H$1,OP!$A$31:$B$37,2,FALSE))/SUM(C43:H43)</f>
        <v>9.8622088006902473</v>
      </c>
      <c r="T43" s="58">
        <f t="shared" si="87"/>
        <v>2.5289287227203777E-2</v>
      </c>
      <c r="U43" s="58">
        <f t="shared" si="88"/>
        <v>0.61530576907612178</v>
      </c>
      <c r="V43" s="58">
        <f t="shared" si="89"/>
        <v>0.38276294332950783</v>
      </c>
      <c r="W43" s="58">
        <f t="shared" si="89"/>
        <v>0.42611332398666868</v>
      </c>
      <c r="X43" s="58">
        <f t="shared" si="89"/>
        <v>4.6146706808737718E-2</v>
      </c>
      <c r="Y43" s="58">
        <f t="shared" si="89"/>
        <v>0.14576478458681819</v>
      </c>
      <c r="Z43" s="17">
        <f t="shared" si="9"/>
        <v>0.16238175127633048</v>
      </c>
      <c r="AA43" s="58">
        <f t="shared" si="90"/>
        <v>1</v>
      </c>
      <c r="AB43" s="58">
        <f t="shared" si="91"/>
        <v>2.662517744224482E-2</v>
      </c>
      <c r="AC43" s="58">
        <f t="shared" si="91"/>
        <v>0.64780889772432215</v>
      </c>
      <c r="AD43" s="58">
        <f t="shared" si="91"/>
        <v>0.12451648269304243</v>
      </c>
      <c r="AE43" s="58">
        <f t="shared" si="91"/>
        <v>0.13861878025581184</v>
      </c>
      <c r="AF43" s="58">
        <f t="shared" si="91"/>
        <v>1.5011969470473351E-2</v>
      </c>
      <c r="AG43" s="58">
        <f t="shared" si="91"/>
        <v>4.7418692414105443E-2</v>
      </c>
      <c r="AH43" s="58">
        <f t="shared" si="91"/>
        <v>5.2824352186724322E-2</v>
      </c>
      <c r="AI43" s="59">
        <f t="shared" si="92"/>
        <v>1.0528243521867244</v>
      </c>
    </row>
    <row r="44" spans="1:35" x14ac:dyDescent="0.2">
      <c r="A44" s="49">
        <v>2023</v>
      </c>
      <c r="B44" s="49">
        <v>16</v>
      </c>
      <c r="C44" s="50">
        <v>34</v>
      </c>
      <c r="D44" s="50">
        <v>566</v>
      </c>
      <c r="E44" s="50">
        <v>88</v>
      </c>
      <c r="F44" s="50">
        <v>195</v>
      </c>
      <c r="G44" s="50">
        <v>15</v>
      </c>
      <c r="H44" s="45">
        <v>210</v>
      </c>
      <c r="I44" s="50">
        <v>3</v>
      </c>
      <c r="J44" s="50">
        <f t="shared" si="85"/>
        <v>1111</v>
      </c>
      <c r="K44" s="38">
        <v>247.9000009355091</v>
      </c>
      <c r="L44" s="38">
        <v>6661.6069756490351</v>
      </c>
      <c r="M44" s="38">
        <v>1739.1278733948807</v>
      </c>
      <c r="N44" s="38">
        <v>1327.8575427485857</v>
      </c>
      <c r="O44" s="38">
        <v>218.85000154972076</v>
      </c>
      <c r="P44" s="38">
        <v>402.69768939957891</v>
      </c>
      <c r="Q44" s="38">
        <v>137.55999946594238</v>
      </c>
      <c r="R44" s="38">
        <f t="shared" si="86"/>
        <v>10735.600083143254</v>
      </c>
      <c r="S44" s="39">
        <f>(C44*VLOOKUP($C$1,OP!$A$31:$B$37,2,FALSE)+D44*VLOOKUP($D$1,OP!$A$31:$B$37,2,FALSE)+F44*VLOOKUP($F$1,OP!$A$31:$B$37,2,FALSE)+G44*VLOOKUP($G$1,OP!$A$31:$B$37,2,FALSE)+H44*VLOOKUP($H$1,OP!$A$31:$B$37,2,FALSE))/SUM(C44:H44)</f>
        <v>9.7726173285198552</v>
      </c>
      <c r="T44" s="58">
        <f t="shared" si="87"/>
        <v>2.3091396756177135E-2</v>
      </c>
      <c r="U44" s="58">
        <f t="shared" si="88"/>
        <v>0.62051556727685009</v>
      </c>
      <c r="V44" s="58">
        <f t="shared" si="89"/>
        <v>0.49509577317651626</v>
      </c>
      <c r="W44" s="58">
        <f t="shared" si="89"/>
        <v>0.37801513439725609</v>
      </c>
      <c r="X44" s="58">
        <f t="shared" si="89"/>
        <v>6.2302325426727721E-2</v>
      </c>
      <c r="Y44" s="58">
        <f t="shared" si="89"/>
        <v>0.11464017507838076</v>
      </c>
      <c r="Z44" s="17">
        <f t="shared" si="9"/>
        <v>3.9160647894629037E-2</v>
      </c>
      <c r="AA44" s="58">
        <f t="shared" si="90"/>
        <v>1</v>
      </c>
      <c r="AB44" s="58">
        <f t="shared" si="91"/>
        <v>2.339111750646377E-2</v>
      </c>
      <c r="AC44" s="58">
        <f t="shared" si="91"/>
        <v>0.62856970940400414</v>
      </c>
      <c r="AD44" s="58">
        <f t="shared" si="91"/>
        <v>0.16409900884158929</v>
      </c>
      <c r="AE44" s="58">
        <f t="shared" si="91"/>
        <v>0.12529274585342437</v>
      </c>
      <c r="AF44" s="58">
        <f t="shared" si="91"/>
        <v>2.0650044708434817E-2</v>
      </c>
      <c r="AG44" s="58">
        <f t="shared" si="91"/>
        <v>3.7997373686083545E-2</v>
      </c>
      <c r="AH44" s="58">
        <f t="shared" si="91"/>
        <v>1.2979758368512583E-2</v>
      </c>
      <c r="AI44" s="59">
        <f t="shared" si="92"/>
        <v>1.0129797583685125</v>
      </c>
    </row>
    <row r="45" spans="1:35" x14ac:dyDescent="0.2">
      <c r="A45" s="49">
        <v>2023</v>
      </c>
      <c r="B45" s="49">
        <v>17</v>
      </c>
      <c r="C45" s="50">
        <v>38</v>
      </c>
      <c r="D45" s="50">
        <v>528</v>
      </c>
      <c r="E45" s="50">
        <v>78</v>
      </c>
      <c r="F45" s="50">
        <v>171</v>
      </c>
      <c r="G45" s="50">
        <v>16</v>
      </c>
      <c r="H45" s="45">
        <v>211</v>
      </c>
      <c r="I45" s="50">
        <v>11</v>
      </c>
      <c r="J45" s="50">
        <f t="shared" si="85"/>
        <v>1053</v>
      </c>
      <c r="K45" s="38">
        <v>268.42000092446028</v>
      </c>
      <c r="L45" s="38">
        <v>6145.7746874838158</v>
      </c>
      <c r="M45" s="38">
        <v>1541.8319789264699</v>
      </c>
      <c r="N45" s="38">
        <v>1206.6548550011057</v>
      </c>
      <c r="O45" s="38">
        <v>255.94000267982483</v>
      </c>
      <c r="P45" s="38">
        <v>509.07854542392795</v>
      </c>
      <c r="Q45" s="38">
        <v>817</v>
      </c>
      <c r="R45" s="38">
        <f t="shared" si="86"/>
        <v>10744.700070439605</v>
      </c>
      <c r="S45" s="39">
        <f>(C45*VLOOKUP($C$1,OP!$A$31:$B$37,2,FALSE)+D45*VLOOKUP($D$1,OP!$A$31:$B$37,2,FALSE)+F45*VLOOKUP($F$1,OP!$A$31:$B$37,2,FALSE)+G45*VLOOKUP($G$1,OP!$A$31:$B$37,2,FALSE)+H45*VLOOKUP($H$1,OP!$A$31:$B$37,2,FALSE))/SUM(C45:H45)</f>
        <v>9.7530134357005736</v>
      </c>
      <c r="T45" s="58">
        <f t="shared" si="87"/>
        <v>2.4981618766905071E-2</v>
      </c>
      <c r="U45" s="58">
        <f t="shared" si="88"/>
        <v>0.57198196759273245</v>
      </c>
      <c r="V45" s="58">
        <f t="shared" si="89"/>
        <v>0.43892948149049299</v>
      </c>
      <c r="W45" s="58">
        <f t="shared" si="89"/>
        <v>0.34351109399896534</v>
      </c>
      <c r="X45" s="58">
        <f t="shared" si="89"/>
        <v>7.2861125080016506E-2</v>
      </c>
      <c r="Y45" s="58">
        <f t="shared" si="89"/>
        <v>0.14492472917602872</v>
      </c>
      <c r="Z45" s="17">
        <f t="shared" si="9"/>
        <v>0.23258395939317503</v>
      </c>
      <c r="AA45" s="58">
        <f t="shared" si="90"/>
        <v>1</v>
      </c>
      <c r="AB45" s="58">
        <f t="shared" si="91"/>
        <v>2.7037480888821259E-2</v>
      </c>
      <c r="AC45" s="58">
        <f t="shared" si="91"/>
        <v>0.61905321916233891</v>
      </c>
      <c r="AD45" s="58">
        <f t="shared" si="91"/>
        <v>0.15530605960965504</v>
      </c>
      <c r="AE45" s="58">
        <f t="shared" si="91"/>
        <v>0.12154424956833676</v>
      </c>
      <c r="AF45" s="58">
        <f t="shared" si="91"/>
        <v>2.5780392322880846E-2</v>
      </c>
      <c r="AG45" s="58">
        <f t="shared" si="91"/>
        <v>5.1278598447967172E-2</v>
      </c>
      <c r="AH45" s="58">
        <f t="shared" si="91"/>
        <v>8.2294992214024726E-2</v>
      </c>
      <c r="AI45" s="59">
        <f t="shared" si="92"/>
        <v>1.0822949922140248</v>
      </c>
    </row>
    <row r="46" spans="1:35" x14ac:dyDescent="0.2">
      <c r="A46" s="49">
        <v>2023</v>
      </c>
      <c r="B46" s="49">
        <v>18</v>
      </c>
      <c r="C46" s="50">
        <v>39</v>
      </c>
      <c r="D46" s="50">
        <v>562</v>
      </c>
      <c r="E46" s="50">
        <v>53</v>
      </c>
      <c r="F46" s="50">
        <v>199</v>
      </c>
      <c r="G46" s="50">
        <v>12</v>
      </c>
      <c r="H46" s="45">
        <v>225</v>
      </c>
      <c r="I46" s="50">
        <v>3</v>
      </c>
      <c r="J46" s="50">
        <f t="shared" si="85"/>
        <v>1093</v>
      </c>
      <c r="K46" s="38">
        <v>302.64366589957962</v>
      </c>
      <c r="L46" s="38">
        <v>6772.9601341647576</v>
      </c>
      <c r="M46" s="38">
        <v>1075.8015619700784</v>
      </c>
      <c r="N46" s="38">
        <v>1533.4982434211624</v>
      </c>
      <c r="O46" s="38">
        <v>186.53000378522677</v>
      </c>
      <c r="P46" s="38">
        <v>421.21645711618402</v>
      </c>
      <c r="Q46" s="38">
        <v>98</v>
      </c>
      <c r="R46" s="38">
        <f t="shared" si="86"/>
        <v>10390.65006635699</v>
      </c>
      <c r="S46" s="39">
        <f>(C46*VLOOKUP($C$1,OP!$A$31:$B$37,2,FALSE)+D46*VLOOKUP($D$1,OP!$A$31:$B$37,2,FALSE)+F46*VLOOKUP($F$1,OP!$A$31:$B$37,2,FALSE)+G46*VLOOKUP($G$1,OP!$A$31:$B$37,2,FALSE)+H46*VLOOKUP($H$1,OP!$A$31:$B$37,2,FALSE))/SUM(C46:H46)</f>
        <v>9.9827522935779811</v>
      </c>
      <c r="T46" s="58">
        <f t="shared" si="87"/>
        <v>2.9126538182580514E-2</v>
      </c>
      <c r="U46" s="58">
        <f t="shared" si="88"/>
        <v>0.65183218479220606</v>
      </c>
      <c r="V46" s="58">
        <f t="shared" si="89"/>
        <v>0.30625971457082374</v>
      </c>
      <c r="W46" s="58">
        <f t="shared" si="89"/>
        <v>0.43655702959286768</v>
      </c>
      <c r="X46" s="58">
        <f t="shared" si="89"/>
        <v>5.3101452663392862E-2</v>
      </c>
      <c r="Y46" s="58">
        <f t="shared" si="89"/>
        <v>0.11991210692490525</v>
      </c>
      <c r="Z46" s="17">
        <f t="shared" si="9"/>
        <v>2.7898687907626871E-2</v>
      </c>
      <c r="AA46" s="58">
        <f t="shared" si="90"/>
        <v>1</v>
      </c>
      <c r="AB46" s="58">
        <f t="shared" si="91"/>
        <v>2.9403862362795571E-2</v>
      </c>
      <c r="AC46" s="58">
        <f t="shared" si="91"/>
        <v>0.65803851199635688</v>
      </c>
      <c r="AD46" s="58">
        <f t="shared" si="91"/>
        <v>0.10452133853131672</v>
      </c>
      <c r="AE46" s="58">
        <f t="shared" si="91"/>
        <v>0.1489896414951114</v>
      </c>
      <c r="AF46" s="58">
        <f t="shared" si="91"/>
        <v>1.8122641164584716E-2</v>
      </c>
      <c r="AG46" s="58">
        <f t="shared" si="91"/>
        <v>4.0924004449834621E-2</v>
      </c>
      <c r="AH46" s="58">
        <f t="shared" si="91"/>
        <v>9.5213574121524956E-3</v>
      </c>
      <c r="AI46" s="59">
        <f t="shared" si="92"/>
        <v>1.0095213574121524</v>
      </c>
    </row>
    <row r="47" spans="1:35" x14ac:dyDescent="0.2">
      <c r="A47" s="49">
        <v>2023</v>
      </c>
      <c r="B47" s="49">
        <v>19</v>
      </c>
      <c r="C47" s="50">
        <v>44</v>
      </c>
      <c r="D47" s="50">
        <v>532</v>
      </c>
      <c r="E47" s="50">
        <v>57</v>
      </c>
      <c r="F47" s="50">
        <v>162</v>
      </c>
      <c r="G47" s="50">
        <v>17</v>
      </c>
      <c r="H47" s="45">
        <v>206</v>
      </c>
      <c r="I47" s="50">
        <v>6</v>
      </c>
      <c r="J47" s="50">
        <f t="shared" si="85"/>
        <v>1024</v>
      </c>
      <c r="K47" s="38">
        <v>343.74999504254004</v>
      </c>
      <c r="L47" s="38">
        <v>6573.5382275001984</v>
      </c>
      <c r="M47" s="38">
        <v>1153.3300026513309</v>
      </c>
      <c r="N47" s="38">
        <v>1258.1227580512641</v>
      </c>
      <c r="O47" s="38">
        <v>311.09000799655917</v>
      </c>
      <c r="P47" s="38">
        <v>411.11908862097442</v>
      </c>
      <c r="Q47" s="38">
        <v>394.69999694824219</v>
      </c>
      <c r="R47" s="38">
        <f t="shared" si="86"/>
        <v>10445.650076811111</v>
      </c>
      <c r="S47" s="39">
        <f>(C47*VLOOKUP($C$1,OP!$A$24:$B$30,2,FALSE)+D47*VLOOKUP($D$1,OP!$A$24:$B$30,2,FALSE)+F47*VLOOKUP($F$1,OP!$A$24:$B$30,2,FALSE)+G47*VLOOKUP($G$1,OP!$A$24:$B$30,2,FALSE)+H47*VLOOKUP($H$1,OP!$A$24:$B$30,2,FALSE))/SUM(C47:H47)</f>
        <v>10.432495088408643</v>
      </c>
      <c r="T47" s="58">
        <f t="shared" si="87"/>
        <v>3.2908434852288428E-2</v>
      </c>
      <c r="U47" s="58">
        <f t="shared" si="88"/>
        <v>0.62930867673742652</v>
      </c>
      <c r="V47" s="58">
        <f t="shared" si="89"/>
        <v>0.32833054896399955</v>
      </c>
      <c r="W47" s="58">
        <f t="shared" si="89"/>
        <v>0.35816300179954053</v>
      </c>
      <c r="X47" s="58">
        <f t="shared" si="89"/>
        <v>8.8561255553848486E-2</v>
      </c>
      <c r="Y47" s="58">
        <f t="shared" si="89"/>
        <v>0.11703758312555673</v>
      </c>
      <c r="Z47" s="17">
        <f t="shared" si="9"/>
        <v>0.11236338808163558</v>
      </c>
      <c r="AA47" s="58">
        <f t="shared" si="90"/>
        <v>1</v>
      </c>
      <c r="AB47" s="58">
        <f t="shared" si="91"/>
        <v>3.4200746428066038E-2</v>
      </c>
      <c r="AC47" s="58">
        <f t="shared" si="91"/>
        <v>0.65402157758899993</v>
      </c>
      <c r="AD47" s="58">
        <f t="shared" si="91"/>
        <v>0.11474835647249244</v>
      </c>
      <c r="AE47" s="58">
        <f t="shared" si="91"/>
        <v>0.12517451067356505</v>
      </c>
      <c r="AF47" s="58">
        <f t="shared" si="91"/>
        <v>3.0951303660320593E-2</v>
      </c>
      <c r="AG47" s="58">
        <f t="shared" si="91"/>
        <v>4.0903505176555763E-2</v>
      </c>
      <c r="AH47" s="58">
        <f t="shared" si="91"/>
        <v>3.9269919143168935E-2</v>
      </c>
      <c r="AI47" s="59">
        <f t="shared" si="92"/>
        <v>1.0392699191431689</v>
      </c>
    </row>
    <row r="48" spans="1:35" x14ac:dyDescent="0.2">
      <c r="A48" s="49">
        <v>2023</v>
      </c>
      <c r="B48" s="49">
        <v>20</v>
      </c>
      <c r="C48" s="50">
        <v>29</v>
      </c>
      <c r="D48" s="50">
        <v>541</v>
      </c>
      <c r="E48" s="50">
        <v>64</v>
      </c>
      <c r="F48" s="50">
        <v>159</v>
      </c>
      <c r="G48" s="50">
        <v>11</v>
      </c>
      <c r="H48" s="45">
        <v>199</v>
      </c>
      <c r="I48" s="50">
        <v>2</v>
      </c>
      <c r="J48" s="50">
        <f t="shared" ref="J48:J55" si="93">SUM(C48:I48)</f>
        <v>1005</v>
      </c>
      <c r="K48" s="38">
        <v>220.55869970964378</v>
      </c>
      <c r="L48" s="38">
        <v>6617.7443391616416</v>
      </c>
      <c r="M48" s="38">
        <v>1290.3500013312839</v>
      </c>
      <c r="N48" s="38">
        <v>1259.2307078519825</v>
      </c>
      <c r="O48" s="38">
        <v>176.12000486213381</v>
      </c>
      <c r="P48" s="38">
        <v>443.06632032539903</v>
      </c>
      <c r="Q48" s="38">
        <v>152</v>
      </c>
      <c r="R48" s="38">
        <f t="shared" ref="R48:R55" si="94">SUM(K48:Q48)</f>
        <v>10159.070073242085</v>
      </c>
      <c r="S48" s="39">
        <f>(C48*VLOOKUP($C$1,OP!$A$24:$B$30,2,FALSE)+D48*VLOOKUP($D$1,OP!$A$24:$B$30,2,FALSE)+F48*VLOOKUP($F$1,OP!$A$24:$B$30,2,FALSE)+G48*VLOOKUP($G$1,OP!$A$24:$B$30,2,FALSE)+H48*VLOOKUP($H$1,OP!$A$24:$B$30,2,FALSE))/SUM(C48:H48)</f>
        <v>10.371764705882352</v>
      </c>
      <c r="T48" s="58">
        <f t="shared" ref="T48:T55" si="95">$K48/SUM($K48:$Q48)</f>
        <v>2.1710520561382094E-2</v>
      </c>
      <c r="U48" s="58">
        <f t="shared" ref="U48:U55" si="96">L48/SUM($K48:$Q48)</f>
        <v>0.6514124119088498</v>
      </c>
      <c r="V48" s="58">
        <f t="shared" ref="V48:Y49" si="97">M48/SUM($K$2:$Q$2)</f>
        <v>0.36733746917089194</v>
      </c>
      <c r="W48" s="58">
        <f t="shared" si="97"/>
        <v>0.35847841349043397</v>
      </c>
      <c r="X48" s="58">
        <f t="shared" si="97"/>
        <v>5.0137929081004062E-2</v>
      </c>
      <c r="Y48" s="58">
        <f t="shared" si="97"/>
        <v>0.1261323366646831</v>
      </c>
      <c r="Z48" s="17">
        <f t="shared" si="9"/>
        <v>4.3271434305706985E-2</v>
      </c>
      <c r="AA48" s="58">
        <f t="shared" ref="AA48:AA55" si="98">R48/SUM($K48:$Q48)</f>
        <v>1</v>
      </c>
      <c r="AB48" s="58">
        <f t="shared" ref="AB48:AH48" si="99">K48/SUM($K48:$P48)</f>
        <v>2.2040287326396957E-2</v>
      </c>
      <c r="AC48" s="58">
        <f t="shared" si="99"/>
        <v>0.66130688510484559</v>
      </c>
      <c r="AD48" s="58">
        <f t="shared" si="99"/>
        <v>0.12894383589673786</v>
      </c>
      <c r="AE48" s="58">
        <f t="shared" si="99"/>
        <v>0.12583410515122112</v>
      </c>
      <c r="AF48" s="58">
        <f t="shared" si="99"/>
        <v>1.7599557470179137E-2</v>
      </c>
      <c r="AG48" s="58">
        <f t="shared" si="99"/>
        <v>4.4275329050619379E-2</v>
      </c>
      <c r="AH48" s="58">
        <f t="shared" si="99"/>
        <v>1.51892610811663E-2</v>
      </c>
      <c r="AI48" s="59">
        <f t="shared" ref="AI48:AI55" si="100">SUM($AB48:$AH48)</f>
        <v>1.0151892610811664</v>
      </c>
    </row>
    <row r="49" spans="1:35" x14ac:dyDescent="0.2">
      <c r="A49" s="49">
        <v>2023</v>
      </c>
      <c r="B49" s="49">
        <v>21</v>
      </c>
      <c r="C49" s="13">
        <v>34</v>
      </c>
      <c r="D49" s="13">
        <v>489</v>
      </c>
      <c r="E49" s="13">
        <v>74</v>
      </c>
      <c r="F49" s="13">
        <v>159</v>
      </c>
      <c r="G49" s="13">
        <v>13</v>
      </c>
      <c r="H49" s="13">
        <v>179</v>
      </c>
      <c r="I49" s="13">
        <v>3</v>
      </c>
      <c r="J49" s="50">
        <f t="shared" si="93"/>
        <v>951</v>
      </c>
      <c r="K49" s="38">
        <v>238.9999942779541</v>
      </c>
      <c r="L49" s="38">
        <v>5844.3577261499886</v>
      </c>
      <c r="M49" s="38">
        <v>1514.9900038614132</v>
      </c>
      <c r="N49" s="38">
        <v>1200.5806185786696</v>
      </c>
      <c r="O49" s="38">
        <v>221.62779812700776</v>
      </c>
      <c r="P49" s="38">
        <v>402.80391512713493</v>
      </c>
      <c r="Q49" s="38">
        <v>93.80000004768371</v>
      </c>
      <c r="R49" s="38">
        <f t="shared" si="94"/>
        <v>9517.1600561698524</v>
      </c>
      <c r="S49" s="39">
        <f>(C49*VLOOKUP($C$1,OP!$A$24:$B$30,2,FALSE)+D49*VLOOKUP($D$1,OP!$A$24:$B$30,2,FALSE)+F49*VLOOKUP($F$1,OP!$A$24:$B$30,2,FALSE)+G49*VLOOKUP($G$1,OP!$A$24:$B$30,2,FALSE)+H49*VLOOKUP($H$1,OP!$A$24:$B$30,2,FALSE))/SUM(C49:H49)</f>
        <v>10.248048523206753</v>
      </c>
      <c r="T49" s="58">
        <f t="shared" si="95"/>
        <v>2.5112532821491583E-2</v>
      </c>
      <c r="U49" s="58">
        <f t="shared" si="96"/>
        <v>0.61408631268748781</v>
      </c>
      <c r="V49" s="58">
        <f t="shared" si="97"/>
        <v>0.43128809490718362</v>
      </c>
      <c r="W49" s="58">
        <f t="shared" si="97"/>
        <v>0.34178187740481547</v>
      </c>
      <c r="X49" s="58">
        <f t="shared" si="97"/>
        <v>6.3093109914284906E-2</v>
      </c>
      <c r="Y49" s="58">
        <f t="shared" si="97"/>
        <v>0.11467041547043021</v>
      </c>
      <c r="Z49" s="17">
        <f t="shared" si="9"/>
        <v>2.6703029868017484E-2</v>
      </c>
      <c r="AA49" s="58">
        <f t="shared" si="98"/>
        <v>1</v>
      </c>
      <c r="AB49" s="58">
        <f t="shared" ref="AB49:AH49" si="101">K49/SUM($K49:$P49)</f>
        <v>2.5362502637547059E-2</v>
      </c>
      <c r="AC49" s="58">
        <f t="shared" si="101"/>
        <v>0.62019891963621043</v>
      </c>
      <c r="AD49" s="58">
        <f t="shared" si="101"/>
        <v>0.16076961878127055</v>
      </c>
      <c r="AE49" s="58">
        <f t="shared" si="101"/>
        <v>0.12740472734018865</v>
      </c>
      <c r="AF49" s="58">
        <f t="shared" si="101"/>
        <v>2.3518978029818633E-2</v>
      </c>
      <c r="AG49" s="58">
        <f t="shared" si="101"/>
        <v>4.2745253574964621E-2</v>
      </c>
      <c r="AH49" s="58">
        <f t="shared" si="101"/>
        <v>9.9539866341776598E-3</v>
      </c>
      <c r="AI49" s="59">
        <f t="shared" si="100"/>
        <v>1.0099539866341773</v>
      </c>
    </row>
    <row r="50" spans="1:35" x14ac:dyDescent="0.2">
      <c r="A50" s="49">
        <v>2023</v>
      </c>
      <c r="B50" s="49">
        <v>22</v>
      </c>
      <c r="C50" s="50">
        <v>31</v>
      </c>
      <c r="D50" s="50">
        <v>562</v>
      </c>
      <c r="E50" s="50">
        <v>49</v>
      </c>
      <c r="F50" s="50">
        <v>147</v>
      </c>
      <c r="G50" s="50">
        <v>21</v>
      </c>
      <c r="H50" s="45">
        <v>195</v>
      </c>
      <c r="I50" s="50">
        <v>5</v>
      </c>
      <c r="J50" s="50">
        <f t="shared" si="93"/>
        <v>1010</v>
      </c>
      <c r="K50" s="38">
        <v>240.37999638569391</v>
      </c>
      <c r="L50" s="38">
        <v>6868.2757513442803</v>
      </c>
      <c r="M50" s="38">
        <v>1006.4500000190113</v>
      </c>
      <c r="N50" s="38">
        <v>1165.9992858169435</v>
      </c>
      <c r="O50" s="38">
        <v>363.12801063966748</v>
      </c>
      <c r="P50" s="38">
        <v>429.44704507651539</v>
      </c>
      <c r="Q50" s="38">
        <v>425</v>
      </c>
      <c r="R50" s="38">
        <f t="shared" si="94"/>
        <v>10498.68008928211</v>
      </c>
      <c r="S50" s="39">
        <f>(C50*VLOOKUP($C$1,OP!$A$24:$B$30,2,FALSE)+D50*VLOOKUP($D$1,OP!$A$24:$B$30,2,FALSE)+F50*VLOOKUP($F$1,OP!$A$24:$B$30,2,FALSE)+G50*VLOOKUP($G$1,OP!$A$24:$B$30,2,FALSE)+H50*VLOOKUP($H$1,OP!$A$24:$B$30,2,FALSE))/SUM(C50:H50)</f>
        <v>10.709343283582088</v>
      </c>
      <c r="T50" s="58">
        <f t="shared" si="95"/>
        <v>2.2896211175259352E-2</v>
      </c>
      <c r="U50" s="58">
        <f t="shared" si="96"/>
        <v>0.65420373732084325</v>
      </c>
      <c r="V50" s="58">
        <f t="shared" ref="V50:Y51" si="102">M50/SUM($K$2:$Q$2)</f>
        <v>0.2865166780118516</v>
      </c>
      <c r="W50" s="58">
        <f t="shared" si="102"/>
        <v>0.33193724668900743</v>
      </c>
      <c r="X50" s="58">
        <f t="shared" si="102"/>
        <v>0.10337545958523972</v>
      </c>
      <c r="Y50" s="58">
        <f t="shared" si="102"/>
        <v>0.12225519472900277</v>
      </c>
      <c r="Z50" s="17">
        <f t="shared" si="9"/>
        <v>0.12098920776266756</v>
      </c>
      <c r="AA50" s="58">
        <f t="shared" si="98"/>
        <v>1</v>
      </c>
      <c r="AB50" s="58">
        <f t="shared" ref="AB50:AH51" si="103">K50/SUM($K50:$P50)</f>
        <v>2.3862182862194142E-2</v>
      </c>
      <c r="AC50" s="58">
        <f t="shared" si="103"/>
        <v>0.68180403690323466</v>
      </c>
      <c r="AD50" s="58">
        <f t="shared" si="103"/>
        <v>9.9908870551668957E-2</v>
      </c>
      <c r="AE50" s="58">
        <f t="shared" si="103"/>
        <v>0.11574710289415566</v>
      </c>
      <c r="AF50" s="58">
        <f t="shared" si="103"/>
        <v>3.6047204936160065E-2</v>
      </c>
      <c r="AG50" s="58">
        <f t="shared" si="103"/>
        <v>4.2630601852586672E-2</v>
      </c>
      <c r="AH50" s="58">
        <f t="shared" si="103"/>
        <v>4.2189149966374122E-2</v>
      </c>
      <c r="AI50" s="59">
        <f t="shared" si="100"/>
        <v>1.0421891499663742</v>
      </c>
    </row>
    <row r="51" spans="1:35" x14ac:dyDescent="0.2">
      <c r="A51" s="49">
        <v>2023</v>
      </c>
      <c r="B51" s="49">
        <v>23</v>
      </c>
      <c r="C51" s="50">
        <v>37</v>
      </c>
      <c r="D51" s="50">
        <v>532</v>
      </c>
      <c r="E51" s="50">
        <v>67</v>
      </c>
      <c r="F51" s="50">
        <v>173</v>
      </c>
      <c r="G51" s="50">
        <v>20</v>
      </c>
      <c r="H51" s="45">
        <v>228</v>
      </c>
      <c r="I51" s="50">
        <v>7</v>
      </c>
      <c r="J51" s="50">
        <f t="shared" si="93"/>
        <v>1064</v>
      </c>
      <c r="K51" s="38">
        <v>280.82499527528881</v>
      </c>
      <c r="L51" s="38">
        <v>6490.1981977560063</v>
      </c>
      <c r="M51" s="38">
        <v>1381.6500011205674</v>
      </c>
      <c r="N51" s="38">
        <v>1304.8163028666677</v>
      </c>
      <c r="O51" s="38">
        <v>311.27000764012337</v>
      </c>
      <c r="P51" s="38">
        <v>501.70056110797492</v>
      </c>
      <c r="Q51" s="38">
        <v>425</v>
      </c>
      <c r="R51" s="38">
        <f t="shared" si="94"/>
        <v>10695.460065766629</v>
      </c>
      <c r="S51" s="39">
        <f>(C51*VLOOKUP($C$1,OP!$A$24:$B$30,2,FALSE)+D51*VLOOKUP($D$1,OP!$A$24:$B$30,2,FALSE)+F51*VLOOKUP($F$1,OP!$A$24:$B$30,2,FALSE)+G51*VLOOKUP($G$1,OP!$A$24:$B$30,2,FALSE)+H51*VLOOKUP($H$1,OP!$A$24:$B$30,2,FALSE))/SUM(C51:H51)</f>
        <v>10.183500473036897</v>
      </c>
      <c r="T51" s="58">
        <f t="shared" si="95"/>
        <v>2.6256467094308192E-2</v>
      </c>
      <c r="U51" s="58">
        <f t="shared" si="96"/>
        <v>0.6068180478303532</v>
      </c>
      <c r="V51" s="58">
        <f t="shared" si="102"/>
        <v>0.39332879774321455</v>
      </c>
      <c r="W51" s="58">
        <f t="shared" si="102"/>
        <v>0.37145574296388473</v>
      </c>
      <c r="X51" s="58">
        <f t="shared" si="102"/>
        <v>8.8612497940371765E-2</v>
      </c>
      <c r="Y51" s="58">
        <f t="shared" si="102"/>
        <v>0.14282436099421097</v>
      </c>
      <c r="Z51" s="17">
        <f t="shared" si="9"/>
        <v>0.12098920776266756</v>
      </c>
      <c r="AA51" s="58">
        <f t="shared" si="98"/>
        <v>1</v>
      </c>
      <c r="AB51" s="58">
        <f t="shared" si="103"/>
        <v>2.7342981081376408E-2</v>
      </c>
      <c r="AC51" s="58">
        <f t="shared" si="103"/>
        <v>0.63192867273677988</v>
      </c>
      <c r="AD51" s="58">
        <f t="shared" si="103"/>
        <v>0.13452659299322589</v>
      </c>
      <c r="AE51" s="58">
        <f t="shared" si="103"/>
        <v>0.12704555536084167</v>
      </c>
      <c r="AF51" s="58">
        <f t="shared" si="103"/>
        <v>3.0307309083226441E-2</v>
      </c>
      <c r="AG51" s="58">
        <f t="shared" si="103"/>
        <v>4.8848888744549727E-2</v>
      </c>
      <c r="AH51" s="58">
        <f t="shared" si="103"/>
        <v>4.1380814226288143E-2</v>
      </c>
      <c r="AI51" s="59">
        <f t="shared" si="100"/>
        <v>1.0413808142262881</v>
      </c>
    </row>
    <row r="52" spans="1:35" x14ac:dyDescent="0.2">
      <c r="A52" s="49">
        <v>2023</v>
      </c>
      <c r="B52" s="49">
        <v>24</v>
      </c>
      <c r="C52" s="50">
        <v>36</v>
      </c>
      <c r="D52" s="50">
        <v>523</v>
      </c>
      <c r="E52" s="50">
        <v>59</v>
      </c>
      <c r="F52" s="50">
        <v>170</v>
      </c>
      <c r="G52" s="50">
        <v>20</v>
      </c>
      <c r="H52" s="45">
        <v>218</v>
      </c>
      <c r="I52" s="50">
        <v>8</v>
      </c>
      <c r="J52" s="50">
        <f t="shared" si="93"/>
        <v>1034</v>
      </c>
      <c r="K52" s="38">
        <v>289.14999569058421</v>
      </c>
      <c r="L52" s="38">
        <v>6302.5659643570216</v>
      </c>
      <c r="M52" s="38">
        <v>1220.8342362626124</v>
      </c>
      <c r="N52" s="38">
        <v>1289.0216249331827</v>
      </c>
      <c r="O52" s="38">
        <v>331.18000742197034</v>
      </c>
      <c r="P52" s="38">
        <v>498.51822184240893</v>
      </c>
      <c r="Q52" s="38">
        <v>578</v>
      </c>
      <c r="R52" s="38">
        <f t="shared" si="94"/>
        <v>10509.270050507781</v>
      </c>
      <c r="S52" s="39">
        <f>(C52*VLOOKUP($C$1,OP!$A$24:$B$30,2,FALSE)+D52*VLOOKUP($D$1,OP!$A$24:$B$30,2,FALSE)+F52*VLOOKUP($F$1,OP!$A$24:$B$30,2,FALSE)+G52*VLOOKUP($G$1,OP!$A$24:$B$30,2,FALSE)+H52*VLOOKUP($H$1,OP!$A$24:$B$30,2,FALSE))/SUM(C52:H52)</f>
        <v>10.298216374269007</v>
      </c>
      <c r="T52" s="58">
        <f t="shared" si="95"/>
        <v>2.7513803936993056E-2</v>
      </c>
      <c r="U52" s="58">
        <f t="shared" si="96"/>
        <v>0.5997149120792169</v>
      </c>
      <c r="V52" s="58">
        <f t="shared" ref="V52:Y55" si="104">M52/SUM($K$2:$Q$2)</f>
        <v>0.3475476871881289</v>
      </c>
      <c r="W52" s="58">
        <f t="shared" si="104"/>
        <v>0.36695930632849921</v>
      </c>
      <c r="X52" s="58">
        <f t="shared" si="104"/>
        <v>9.4280486411337766E-2</v>
      </c>
      <c r="Y52" s="58">
        <f t="shared" si="104"/>
        <v>0.1419184110963925</v>
      </c>
      <c r="Z52" s="17">
        <f t="shared" si="9"/>
        <v>0.16454532255722787</v>
      </c>
      <c r="AA52" s="58">
        <f t="shared" si="98"/>
        <v>1</v>
      </c>
      <c r="AB52" s="58">
        <f t="shared" ref="AB52:AH55" si="105">K52/SUM($K52:$P52)</f>
        <v>2.9115107556238501E-2</v>
      </c>
      <c r="AC52" s="58">
        <f t="shared" si="105"/>
        <v>0.63461832497795934</v>
      </c>
      <c r="AD52" s="58">
        <f t="shared" si="105"/>
        <v>0.12292830927502488</v>
      </c>
      <c r="AE52" s="58">
        <f t="shared" si="105"/>
        <v>0.12979423763300804</v>
      </c>
      <c r="AF52" s="58">
        <f t="shared" si="105"/>
        <v>3.3347195850850643E-2</v>
      </c>
      <c r="AG52" s="58">
        <f t="shared" si="105"/>
        <v>5.0196824706918525E-2</v>
      </c>
      <c r="AH52" s="58">
        <f t="shared" si="105"/>
        <v>5.8200008363527192E-2</v>
      </c>
      <c r="AI52" s="59">
        <f t="shared" si="100"/>
        <v>1.058200008363527</v>
      </c>
    </row>
    <row r="53" spans="1:35" x14ac:dyDescent="0.2">
      <c r="A53" s="49">
        <v>2023</v>
      </c>
      <c r="B53" s="49">
        <v>25</v>
      </c>
      <c r="C53" s="50">
        <v>24</v>
      </c>
      <c r="D53" s="50">
        <v>489</v>
      </c>
      <c r="E53" s="50">
        <v>46</v>
      </c>
      <c r="F53" s="50">
        <v>153</v>
      </c>
      <c r="G53" s="50">
        <v>23</v>
      </c>
      <c r="H53" s="45">
        <v>197</v>
      </c>
      <c r="I53" s="50">
        <v>1</v>
      </c>
      <c r="J53" s="50">
        <f t="shared" si="93"/>
        <v>933</v>
      </c>
      <c r="K53" s="38">
        <v>175.13999652233753</v>
      </c>
      <c r="L53" s="38">
        <v>5786.0351528299389</v>
      </c>
      <c r="M53" s="38">
        <v>954.375</v>
      </c>
      <c r="N53" s="38">
        <v>1151.5387316518686</v>
      </c>
      <c r="O53" s="38">
        <v>343.22000966072085</v>
      </c>
      <c r="P53" s="38">
        <v>432.95114789088626</v>
      </c>
      <c r="Q53" s="38">
        <v>114</v>
      </c>
      <c r="R53" s="38">
        <f t="shared" si="94"/>
        <v>8957.2600385557525</v>
      </c>
      <c r="S53" s="39">
        <f>(C53*VLOOKUP($C$1,OP!$A$24:$B$30,2,FALSE)+D53*VLOOKUP($D$1,OP!$A$24:$B$30,2,FALSE)+F53*VLOOKUP($F$1,OP!$A$24:$B$30,2,FALSE)+G53*VLOOKUP($G$1,OP!$A$24:$B$30,2,FALSE)+H53*VLOOKUP($H$1,OP!$A$24:$B$30,2,FALSE))/SUM(C53:H53)</f>
        <v>10.46601931330472</v>
      </c>
      <c r="T53" s="58">
        <f t="shared" si="95"/>
        <v>1.9552853860272286E-2</v>
      </c>
      <c r="U53" s="58">
        <f t="shared" si="96"/>
        <v>0.64596038609177919</v>
      </c>
      <c r="V53" s="58">
        <f t="shared" si="104"/>
        <v>0.27169194154940202</v>
      </c>
      <c r="W53" s="58">
        <f t="shared" si="104"/>
        <v>0.32782060906020377</v>
      </c>
      <c r="X53" s="58">
        <f t="shared" si="104"/>
        <v>9.7708040134460522E-2</v>
      </c>
      <c r="Y53" s="58">
        <f t="shared" si="104"/>
        <v>0.12325274443119022</v>
      </c>
      <c r="Z53" s="17">
        <f t="shared" si="9"/>
        <v>3.2453575729280239E-2</v>
      </c>
      <c r="AA53" s="58">
        <f t="shared" si="98"/>
        <v>1</v>
      </c>
      <c r="AB53" s="58">
        <f t="shared" si="105"/>
        <v>1.9804913092993329E-2</v>
      </c>
      <c r="AC53" s="58">
        <f t="shared" si="105"/>
        <v>0.65428757354226708</v>
      </c>
      <c r="AD53" s="58">
        <f t="shared" si="105"/>
        <v>0.10792117339522053</v>
      </c>
      <c r="AE53" s="58">
        <f t="shared" si="105"/>
        <v>0.13021654080410075</v>
      </c>
      <c r="AF53" s="58">
        <f t="shared" si="105"/>
        <v>3.8811479947928142E-2</v>
      </c>
      <c r="AG53" s="58">
        <f t="shared" si="105"/>
        <v>4.8958319217490089E-2</v>
      </c>
      <c r="AH53" s="58">
        <f t="shared" si="105"/>
        <v>1.2891173560765046E-2</v>
      </c>
      <c r="AI53" s="59">
        <f t="shared" si="100"/>
        <v>1.0128911735607649</v>
      </c>
    </row>
    <row r="54" spans="1:35" x14ac:dyDescent="0.2">
      <c r="A54" s="49">
        <v>2023</v>
      </c>
      <c r="B54" s="49">
        <v>26</v>
      </c>
      <c r="C54" s="50">
        <v>45</v>
      </c>
      <c r="D54" s="50">
        <v>588</v>
      </c>
      <c r="E54" s="50">
        <v>60</v>
      </c>
      <c r="F54" s="50">
        <v>141</v>
      </c>
      <c r="G54" s="50">
        <v>16</v>
      </c>
      <c r="H54" s="45">
        <v>202</v>
      </c>
      <c r="I54" s="50">
        <v>7</v>
      </c>
      <c r="J54" s="50">
        <f t="shared" si="93"/>
        <v>1059</v>
      </c>
      <c r="K54" s="38">
        <v>351.729992967844</v>
      </c>
      <c r="L54" s="38">
        <v>7026.3556283703947</v>
      </c>
      <c r="M54" s="38">
        <v>1220.3832558204176</v>
      </c>
      <c r="N54" s="38">
        <v>1015.1352619998303</v>
      </c>
      <c r="O54" s="38">
        <v>224.45000303387641</v>
      </c>
      <c r="P54" s="38">
        <v>487.46593191516564</v>
      </c>
      <c r="Q54" s="38">
        <v>355.42000001974895</v>
      </c>
      <c r="R54" s="38">
        <f t="shared" si="94"/>
        <v>10680.940074127277</v>
      </c>
      <c r="S54" s="39">
        <f>(C54*VLOOKUP($C$1,OP!$A$24:$B$30,2,FALSE)+D54*VLOOKUP($D$1,OP!$A$24:$B$30,2,FALSE)+F54*VLOOKUP($F$1,OP!$A$24:$B$30,2,FALSE)+G54*VLOOKUP($G$1,OP!$A$24:$B$30,2,FALSE)+H54*VLOOKUP($H$1,OP!$A$24:$B$30,2,FALSE))/SUM(C54:H54)</f>
        <v>10.615456273764257</v>
      </c>
      <c r="T54" s="58">
        <f t="shared" si="95"/>
        <v>3.2930621324226778E-2</v>
      </c>
      <c r="U54" s="58">
        <f t="shared" si="96"/>
        <v>0.657840562685163</v>
      </c>
      <c r="V54" s="58">
        <f t="shared" si="104"/>
        <v>0.34741930185538156</v>
      </c>
      <c r="W54" s="58">
        <f t="shared" si="104"/>
        <v>0.28898920263837041</v>
      </c>
      <c r="X54" s="58">
        <f t="shared" si="104"/>
        <v>6.3896536586816557E-2</v>
      </c>
      <c r="Y54" s="58">
        <f t="shared" si="104"/>
        <v>0.13877203979695607</v>
      </c>
      <c r="Z54" s="17">
        <f t="shared" si="9"/>
        <v>0.10118113935387461</v>
      </c>
      <c r="AA54" s="58">
        <f t="shared" si="98"/>
        <v>1</v>
      </c>
      <c r="AB54" s="58">
        <f t="shared" si="105"/>
        <v>3.4064143059471537E-2</v>
      </c>
      <c r="AC54" s="58">
        <f t="shared" si="105"/>
        <v>0.68048442867200643</v>
      </c>
      <c r="AD54" s="58">
        <f t="shared" si="105"/>
        <v>0.11819097217976207</v>
      </c>
      <c r="AE54" s="58">
        <f t="shared" si="105"/>
        <v>9.8313233107299156E-2</v>
      </c>
      <c r="AF54" s="58">
        <f t="shared" si="105"/>
        <v>2.1737404162015195E-2</v>
      </c>
      <c r="AG54" s="58">
        <f t="shared" si="105"/>
        <v>4.7209818819445672E-2</v>
      </c>
      <c r="AH54" s="58">
        <f t="shared" si="105"/>
        <v>3.4421510729615155E-2</v>
      </c>
      <c r="AI54" s="59">
        <f t="shared" si="100"/>
        <v>1.0344215107296151</v>
      </c>
    </row>
    <row r="55" spans="1:35" x14ac:dyDescent="0.2">
      <c r="A55" s="49">
        <v>2023</v>
      </c>
      <c r="B55" s="49">
        <v>27</v>
      </c>
      <c r="C55" s="50">
        <v>37</v>
      </c>
      <c r="D55" s="50">
        <v>615</v>
      </c>
      <c r="E55" s="50">
        <v>67</v>
      </c>
      <c r="F55" s="50">
        <v>145</v>
      </c>
      <c r="G55" s="50">
        <v>16</v>
      </c>
      <c r="H55" s="45">
        <v>249</v>
      </c>
      <c r="I55" s="50">
        <v>4</v>
      </c>
      <c r="J55" s="50">
        <f t="shared" si="93"/>
        <v>1133</v>
      </c>
      <c r="K55" s="38">
        <v>290.69999599456787</v>
      </c>
      <c r="L55" s="38">
        <v>7616.3622516595124</v>
      </c>
      <c r="M55" s="38">
        <v>1371.6000030994417</v>
      </c>
      <c r="N55" s="38">
        <v>1125.666378891553</v>
      </c>
      <c r="O55" s="38">
        <v>231.53000331304247</v>
      </c>
      <c r="P55" s="38">
        <v>550.77146662345353</v>
      </c>
      <c r="Q55" s="38">
        <v>293</v>
      </c>
      <c r="R55" s="38">
        <f t="shared" si="94"/>
        <v>11479.630099581571</v>
      </c>
      <c r="S55" s="39">
        <f>(C55*VLOOKUP($C$1,OP!$A$24:$B$30,2,FALSE)+D55*VLOOKUP($D$1,OP!$A$24:$B$30,2,FALSE)+F55*VLOOKUP($F$1,OP!$A$24:$B$30,2,FALSE)+G55*VLOOKUP($G$1,OP!$A$24:$B$30,2,FALSE)+H55*VLOOKUP($H$1,OP!$A$24:$B$30,2,FALSE))/SUM(C55:H55)</f>
        <v>10.290008857395923</v>
      </c>
      <c r="T55" s="58">
        <f t="shared" si="95"/>
        <v>2.5323115246123112E-2</v>
      </c>
      <c r="U55" s="58">
        <f t="shared" si="96"/>
        <v>0.6634675669503608</v>
      </c>
      <c r="V55" s="58">
        <f t="shared" si="104"/>
        <v>0.39046775939358541</v>
      </c>
      <c r="W55" s="58">
        <f t="shared" si="104"/>
        <v>0.32045525502861122</v>
      </c>
      <c r="X55" s="58">
        <f t="shared" si="104"/>
        <v>6.59120745273713E-2</v>
      </c>
      <c r="Y55" s="58">
        <f t="shared" si="104"/>
        <v>0.15679389036483327</v>
      </c>
      <c r="Z55" s="17">
        <f t="shared" si="9"/>
        <v>8.3411383234027275E-2</v>
      </c>
      <c r="AA55" s="58">
        <f t="shared" si="98"/>
        <v>1</v>
      </c>
      <c r="AB55" s="58">
        <f t="shared" si="105"/>
        <v>2.5986377792668887E-2</v>
      </c>
      <c r="AC55" s="58">
        <f t="shared" si="105"/>
        <v>0.68084509667879323</v>
      </c>
      <c r="AD55" s="58">
        <f t="shared" si="105"/>
        <v>0.1226106513659324</v>
      </c>
      <c r="AE55" s="58">
        <f t="shared" si="105"/>
        <v>0.10062604813702188</v>
      </c>
      <c r="AF55" s="58">
        <f t="shared" si="105"/>
        <v>2.0697028618270188E-2</v>
      </c>
      <c r="AG55" s="58">
        <f t="shared" si="105"/>
        <v>4.9234797407313471E-2</v>
      </c>
      <c r="AH55" s="58">
        <f t="shared" si="105"/>
        <v>2.6191980729832077E-2</v>
      </c>
      <c r="AI55" s="59">
        <f t="shared" si="100"/>
        <v>1.0261919807298321</v>
      </c>
    </row>
    <row r="56" spans="1:35" x14ac:dyDescent="0.2">
      <c r="A56" s="49">
        <v>2023</v>
      </c>
      <c r="B56" s="27">
        <v>28</v>
      </c>
      <c r="C56" s="22">
        <v>34</v>
      </c>
      <c r="D56" s="22">
        <v>565</v>
      </c>
      <c r="E56" s="22">
        <v>65</v>
      </c>
      <c r="F56" s="22">
        <v>179</v>
      </c>
      <c r="G56" s="22">
        <v>16</v>
      </c>
      <c r="H56">
        <v>219</v>
      </c>
      <c r="I56" s="22">
        <v>4</v>
      </c>
      <c r="J56" s="22">
        <f t="shared" ref="J56:J60" si="106">SUM(C56:I56)</f>
        <v>1082</v>
      </c>
      <c r="K56" s="16">
        <v>238.9999942779541</v>
      </c>
      <c r="L56" s="16">
        <v>6746.5770757477503</v>
      </c>
      <c r="M56" s="16">
        <v>1337.3015962346756</v>
      </c>
      <c r="N56" s="16">
        <v>1224.464014515321</v>
      </c>
      <c r="O56" s="16">
        <v>212.72000671744348</v>
      </c>
      <c r="P56" s="16">
        <v>425.18738282785409</v>
      </c>
      <c r="Q56" s="16">
        <v>203</v>
      </c>
      <c r="R56" s="16">
        <f t="shared" ref="R56:R60" si="107">SUM(K56:Q56)</f>
        <v>10388.250070320999</v>
      </c>
      <c r="S56" s="39">
        <f>(C56*VLOOKUP($C$1,OP!$A$24:$B$30,2,FALSE)+D56*VLOOKUP($D$1,OP!$A$24:$B$30,2,FALSE)+F56*VLOOKUP($F$1,OP!$A$24:$B$30,2,FALSE)+G56*VLOOKUP($G$1,OP!$A$24:$B$30,2,FALSE)+H56*VLOOKUP($H$1,OP!$A$24:$B$30,2,FALSE))/SUM(C56:H56)</f>
        <v>10.352050092764379</v>
      </c>
      <c r="T56" s="62">
        <f t="shared" ref="T56:T60" si="108">$K56/SUM($K56:$Q56)</f>
        <v>2.300676174139972E-2</v>
      </c>
      <c r="U56" s="62">
        <f t="shared" ref="U56:U60" si="109">L56/SUM($K56:$Q56)</f>
        <v>0.64944307559774406</v>
      </c>
      <c r="V56" s="62">
        <f t="shared" ref="V56:V60" si="110">M56/SUM($K$2:$Q$2)</f>
        <v>0.38070367216043322</v>
      </c>
      <c r="W56" s="62">
        <f t="shared" ref="W56:W60" si="111">N56/SUM($K$2:$Q$2)</f>
        <v>0.34858101423553917</v>
      </c>
      <c r="X56" s="62">
        <f t="shared" ref="X56:X60" si="112">O56/SUM($K$2:$Q$2)</f>
        <v>6.0557235501206605E-2</v>
      </c>
      <c r="Y56" s="62">
        <f t="shared" ref="Y56:Y60" si="113">P56/SUM($K$2:$Q$2)</f>
        <v>0.12104255199770378</v>
      </c>
      <c r="Z56" s="17">
        <f t="shared" si="9"/>
        <v>5.7790139237227089E-2</v>
      </c>
      <c r="AA56" s="62">
        <f t="shared" ref="AA56:AA60" si="114">R56/SUM($K56:$Q56)</f>
        <v>1</v>
      </c>
      <c r="AB56" s="62">
        <f t="shared" ref="AB56:AB66" si="115">K56/SUM($K56:$P56)</f>
        <v>2.3465304496978517E-2</v>
      </c>
      <c r="AC56" s="62">
        <f t="shared" ref="AC56:AC66" si="116">L56/SUM($K56:$P56)</f>
        <v>0.66238698403750873</v>
      </c>
      <c r="AD56" s="62">
        <f t="shared" ref="AD56:AD66" si="117">M56/SUM($K56:$P56)</f>
        <v>0.13129786573738284</v>
      </c>
      <c r="AE56" s="62">
        <f t="shared" ref="AE56:AE60" si="118">N56/SUM($K56:$P56)</f>
        <v>0.12021933738115187</v>
      </c>
      <c r="AF56" s="62">
        <f t="shared" ref="AF56:AF60" si="119">O56/SUM($K56:$P56)</f>
        <v>2.0885103973764228E-2</v>
      </c>
      <c r="AG56" s="62">
        <f t="shared" ref="AG56:AG60" si="120">P56/SUM($K56:$P56)</f>
        <v>4.1745404373213772E-2</v>
      </c>
      <c r="AH56" s="62">
        <f t="shared" ref="AH56:AH60" si="121">Q56/SUM($K56:$P56)</f>
        <v>1.9930782121052256E-2</v>
      </c>
      <c r="AI56" s="63">
        <f t="shared" ref="AI56:AI60" si="122">SUM($AB56:$AH56)</f>
        <v>1.0199307821210519</v>
      </c>
    </row>
    <row r="57" spans="1:35" x14ac:dyDescent="0.2">
      <c r="A57" s="49">
        <v>2023</v>
      </c>
      <c r="B57" s="27">
        <v>29</v>
      </c>
      <c r="C57" s="22">
        <v>41</v>
      </c>
      <c r="D57" s="22">
        <v>712</v>
      </c>
      <c r="E57" s="22">
        <v>89</v>
      </c>
      <c r="F57" s="22">
        <v>198</v>
      </c>
      <c r="G57" s="22">
        <v>19</v>
      </c>
      <c r="H57">
        <v>260</v>
      </c>
      <c r="I57" s="22">
        <v>8</v>
      </c>
      <c r="J57" s="22">
        <f t="shared" si="106"/>
        <v>1327</v>
      </c>
      <c r="K57" s="16">
        <v>294.09667714978377</v>
      </c>
      <c r="L57" s="16">
        <v>8836.9882975890014</v>
      </c>
      <c r="M57" s="16">
        <v>1841.5296865492971</v>
      </c>
      <c r="N57" s="16">
        <v>1474.3705317569011</v>
      </c>
      <c r="O57" s="16">
        <v>283.31185554124625</v>
      </c>
      <c r="P57" s="16">
        <v>522.4330238205921</v>
      </c>
      <c r="Q57" s="16">
        <v>294</v>
      </c>
      <c r="R57" s="16">
        <f t="shared" si="107"/>
        <v>13546.730072406823</v>
      </c>
      <c r="S57" s="39">
        <f>(C57*VLOOKUP($C$1,OP!$A$24:$B$30,2,FALSE)+D57*VLOOKUP($D$1,OP!$A$24:$B$30,2,FALSE)+F57*VLOOKUP($F$1,OP!$A$24:$B$30,2,FALSE)+G57*VLOOKUP($G$1,OP!$A$24:$B$30,2,FALSE)+H57*VLOOKUP($H$1,OP!$A$24:$B$30,2,FALSE))/SUM(C57:H57)</f>
        <v>10.372683851402577</v>
      </c>
      <c r="T57" s="62">
        <f t="shared" si="108"/>
        <v>2.1709790892550953E-2</v>
      </c>
      <c r="U57" s="62">
        <f t="shared" si="109"/>
        <v>0.65233368129102687</v>
      </c>
      <c r="V57" s="62">
        <f t="shared" si="110"/>
        <v>0.52424757140478351</v>
      </c>
      <c r="W57" s="62">
        <f t="shared" si="111"/>
        <v>0.4197245237315067</v>
      </c>
      <c r="X57" s="62">
        <f t="shared" si="112"/>
        <v>8.0653357533427533E-2</v>
      </c>
      <c r="Y57" s="62">
        <f t="shared" si="113"/>
        <v>0.14872648861437238</v>
      </c>
      <c r="Z57" s="17">
        <f t="shared" si="9"/>
        <v>8.3696063722880618E-2</v>
      </c>
      <c r="AA57" s="62">
        <f t="shared" si="114"/>
        <v>1</v>
      </c>
      <c r="AB57" s="62">
        <f t="shared" si="115"/>
        <v>2.2191403246197183E-2</v>
      </c>
      <c r="AC57" s="62">
        <f t="shared" si="116"/>
        <v>0.66680512236405343</v>
      </c>
      <c r="AD57" s="62">
        <f t="shared" si="117"/>
        <v>0.13895474189001253</v>
      </c>
      <c r="AE57" s="62">
        <f t="shared" si="118"/>
        <v>0.11125032530668161</v>
      </c>
      <c r="AF57" s="62">
        <f t="shared" si="119"/>
        <v>2.1377622119620677E-2</v>
      </c>
      <c r="AG57" s="62">
        <f t="shared" si="120"/>
        <v>3.942078507343455E-2</v>
      </c>
      <c r="AH57" s="62">
        <f t="shared" si="121"/>
        <v>2.2184108360595832E-2</v>
      </c>
      <c r="AI57" s="63">
        <f t="shared" si="122"/>
        <v>1.0221841083605958</v>
      </c>
    </row>
    <row r="58" spans="1:35" x14ac:dyDescent="0.2">
      <c r="A58" s="49">
        <v>2023</v>
      </c>
      <c r="B58" s="27">
        <v>30</v>
      </c>
      <c r="C58" s="22">
        <v>33</v>
      </c>
      <c r="D58" s="22">
        <v>641</v>
      </c>
      <c r="E58" s="22">
        <v>82</v>
      </c>
      <c r="F58" s="22">
        <v>163</v>
      </c>
      <c r="G58" s="22">
        <v>12</v>
      </c>
      <c r="H58">
        <v>302</v>
      </c>
      <c r="I58" s="22">
        <v>6</v>
      </c>
      <c r="J58" s="22">
        <f t="shared" si="106"/>
        <v>1239</v>
      </c>
      <c r="K58" s="16">
        <v>245.49999523162842</v>
      </c>
      <c r="L58" s="16">
        <v>7937.6284702440616</v>
      </c>
      <c r="M58" s="16">
        <v>1684.697357653481</v>
      </c>
      <c r="N58" s="16">
        <v>1196.4727295256066</v>
      </c>
      <c r="O58" s="16">
        <v>181.06000208725902</v>
      </c>
      <c r="P58" s="16">
        <v>628.32536669296519</v>
      </c>
      <c r="Q58" s="16">
        <v>441.89553041801406</v>
      </c>
      <c r="R58" s="16">
        <f t="shared" si="107"/>
        <v>12315.579451853017</v>
      </c>
      <c r="S58" s="39">
        <f>(C58*VLOOKUP($C$1,OP!$A$24:$B$30,2,FALSE)+D58*VLOOKUP($D$1,OP!$A$24:$B$30,2,FALSE)+F58*VLOOKUP($F$1,OP!$A$24:$B$30,2,FALSE)+G58*VLOOKUP($G$1,OP!$A$24:$B$30,2,FALSE)+H58*VLOOKUP($H$1,OP!$A$24:$B$30,2,FALSE))/SUM(C58:H58)</f>
        <v>9.8922546634225466</v>
      </c>
      <c r="T58" s="62">
        <f t="shared" si="108"/>
        <v>1.9934100233886292E-2</v>
      </c>
      <c r="U58" s="62">
        <f t="shared" si="109"/>
        <v>0.64451928561507976</v>
      </c>
      <c r="V58" s="62">
        <f t="shared" si="110"/>
        <v>0.47960046734671546</v>
      </c>
      <c r="W58" s="62">
        <f t="shared" si="111"/>
        <v>0.34061244154103426</v>
      </c>
      <c r="X58" s="62">
        <f t="shared" si="112"/>
        <v>5.1544249905986828E-2</v>
      </c>
      <c r="Y58" s="62">
        <f t="shared" si="113"/>
        <v>0.17887197254910456</v>
      </c>
      <c r="Z58" s="17">
        <f t="shared" si="9"/>
        <v>0.12579903562150418</v>
      </c>
      <c r="AA58" s="62">
        <f t="shared" si="114"/>
        <v>1</v>
      </c>
      <c r="AB58" s="62">
        <f t="shared" si="115"/>
        <v>2.0675975279116101E-2</v>
      </c>
      <c r="AC58" s="62">
        <f t="shared" si="116"/>
        <v>0.66850596013547536</v>
      </c>
      <c r="AD58" s="62">
        <f t="shared" si="117"/>
        <v>0.14188497595191804</v>
      </c>
      <c r="AE58" s="62">
        <f t="shared" si="118"/>
        <v>0.10076676602159426</v>
      </c>
      <c r="AF58" s="62">
        <f t="shared" si="119"/>
        <v>1.5248848064786357E-2</v>
      </c>
      <c r="AG58" s="62">
        <f t="shared" si="120"/>
        <v>5.2917474547109933E-2</v>
      </c>
      <c r="AH58" s="62">
        <f t="shared" si="121"/>
        <v>3.72163797977038E-2</v>
      </c>
      <c r="AI58" s="63">
        <f t="shared" si="122"/>
        <v>1.0372163797977039</v>
      </c>
    </row>
    <row r="59" spans="1:35" x14ac:dyDescent="0.2">
      <c r="A59" s="49">
        <v>2023</v>
      </c>
      <c r="B59" s="27">
        <v>31</v>
      </c>
      <c r="C59" s="22">
        <v>39</v>
      </c>
      <c r="D59" s="22">
        <v>522</v>
      </c>
      <c r="E59" s="22">
        <v>83</v>
      </c>
      <c r="F59" s="22">
        <v>157</v>
      </c>
      <c r="G59" s="22">
        <v>13</v>
      </c>
      <c r="H59">
        <v>194</v>
      </c>
      <c r="I59" s="22">
        <v>1</v>
      </c>
      <c r="J59" s="22">
        <f t="shared" si="106"/>
        <v>1009</v>
      </c>
      <c r="K59" s="16">
        <v>295.72105992025934</v>
      </c>
      <c r="L59" s="16">
        <v>6434.6610322321458</v>
      </c>
      <c r="M59" s="16">
        <v>1706.2122268736996</v>
      </c>
      <c r="N59" s="16">
        <v>1080.7635028402128</v>
      </c>
      <c r="O59" s="16">
        <v>183.21675512167587</v>
      </c>
      <c r="P59" s="16">
        <v>413.6854953910838</v>
      </c>
      <c r="Q59" s="16">
        <v>46</v>
      </c>
      <c r="R59" s="16">
        <f t="shared" si="107"/>
        <v>10160.260072379077</v>
      </c>
      <c r="S59" s="39">
        <f>(C59*VLOOKUP($C$1,OP!$A$24:$B$30,2,FALSE)+D59*VLOOKUP($D$1,OP!$A$24:$B$30,2,FALSE)+F59*VLOOKUP($F$1,OP!$A$24:$B$30,2,FALSE)+G59*VLOOKUP($G$1,OP!$A$24:$B$30,2,FALSE)+H59*VLOOKUP($H$1,OP!$A$24:$B$30,2,FALSE))/SUM(C59:H59)</f>
        <v>10.178948412698414</v>
      </c>
      <c r="T59" s="62">
        <f t="shared" si="108"/>
        <v>2.9105658498268613E-2</v>
      </c>
      <c r="U59" s="62">
        <f t="shared" si="109"/>
        <v>0.63331656733127673</v>
      </c>
      <c r="V59" s="62">
        <f t="shared" si="110"/>
        <v>0.48572533083394281</v>
      </c>
      <c r="W59" s="62">
        <f t="shared" si="111"/>
        <v>0.30767228232339494</v>
      </c>
      <c r="X59" s="62">
        <f t="shared" si="112"/>
        <v>5.2158235414160536E-2</v>
      </c>
      <c r="Y59" s="62">
        <f t="shared" si="113"/>
        <v>0.11776818905946797</v>
      </c>
      <c r="Z59" s="17">
        <f t="shared" si="9"/>
        <v>1.309530248725343E-2</v>
      </c>
      <c r="AA59" s="62">
        <f t="shared" si="114"/>
        <v>1</v>
      </c>
      <c r="AB59" s="62">
        <f t="shared" si="115"/>
        <v>2.923803202646932E-2</v>
      </c>
      <c r="AC59" s="62">
        <f t="shared" si="116"/>
        <v>0.636196912694038</v>
      </c>
      <c r="AD59" s="62">
        <f t="shared" si="117"/>
        <v>0.1686937269423372</v>
      </c>
      <c r="AE59" s="62">
        <f t="shared" si="118"/>
        <v>0.10685541948754691</v>
      </c>
      <c r="AF59" s="62">
        <f t="shared" si="119"/>
        <v>1.811469685479223E-2</v>
      </c>
      <c r="AG59" s="62">
        <f t="shared" si="120"/>
        <v>4.090121199481641E-2</v>
      </c>
      <c r="AH59" s="62">
        <f t="shared" si="121"/>
        <v>4.5480341291223962E-3</v>
      </c>
      <c r="AI59" s="63">
        <f t="shared" si="122"/>
        <v>1.0045480341291226</v>
      </c>
    </row>
    <row r="60" spans="1:35" x14ac:dyDescent="0.2">
      <c r="A60" s="49">
        <v>2023</v>
      </c>
      <c r="B60" s="49">
        <v>32</v>
      </c>
      <c r="C60" s="50">
        <v>41</v>
      </c>
      <c r="D60" s="50">
        <v>616</v>
      </c>
      <c r="E60" s="50">
        <v>70</v>
      </c>
      <c r="F60" s="50">
        <v>220</v>
      </c>
      <c r="G60" s="50">
        <v>13</v>
      </c>
      <c r="H60" s="45">
        <v>268</v>
      </c>
      <c r="I60" s="50">
        <v>2</v>
      </c>
      <c r="J60" s="50">
        <f t="shared" si="106"/>
        <v>1230</v>
      </c>
      <c r="K60" s="38">
        <v>293.20476021450077</v>
      </c>
      <c r="L60" s="38">
        <v>7612.0650495003565</v>
      </c>
      <c r="M60" s="38">
        <v>1445.7706751494461</v>
      </c>
      <c r="N60" s="38">
        <v>1578.4006086002114</v>
      </c>
      <c r="O60" s="38">
        <v>179.63000573206216</v>
      </c>
      <c r="P60" s="38">
        <v>621.25047060102202</v>
      </c>
      <c r="Q60" s="38">
        <v>166.77999877929688</v>
      </c>
      <c r="R60" s="38">
        <f t="shared" si="107"/>
        <v>11897.101568576896</v>
      </c>
      <c r="S60" s="39">
        <f>(C60*VLOOKUP($C$1,OP!$A$24:$B$30,2,FALSE)+D60*VLOOKUP($D$1,OP!$A$24:$B$30,2,FALSE)+F60*VLOOKUP($F$1,OP!$A$24:$B$30,2,FALSE)+G60*VLOOKUP($G$1,OP!$A$24:$B$30,2,FALSE)+H60*VLOOKUP($H$1,OP!$A$24:$B$30,2,FALSE))/SUM(C60:H60)</f>
        <v>10.163086319218241</v>
      </c>
      <c r="T60" s="58">
        <f t="shared" si="108"/>
        <v>2.4645058170212231E-2</v>
      </c>
      <c r="U60" s="58">
        <f t="shared" si="109"/>
        <v>0.63982517133464245</v>
      </c>
      <c r="V60" s="58">
        <f t="shared" si="110"/>
        <v>0.41158270257136109</v>
      </c>
      <c r="W60" s="58">
        <f t="shared" si="111"/>
        <v>0.44933985686271033</v>
      </c>
      <c r="X60" s="58">
        <f t="shared" si="112"/>
        <v>5.1137157844530899E-2</v>
      </c>
      <c r="Y60" s="58">
        <f t="shared" si="113"/>
        <v>0.17685788767106364</v>
      </c>
      <c r="Z60" s="17">
        <f t="shared" si="9"/>
        <v>4.7479011583448916E-2</v>
      </c>
      <c r="AA60" s="58">
        <f t="shared" si="114"/>
        <v>1</v>
      </c>
      <c r="AB60" s="58">
        <f t="shared" si="115"/>
        <v>2.4995458007683574E-2</v>
      </c>
      <c r="AC60" s="58">
        <f t="shared" si="116"/>
        <v>0.64892211216948747</v>
      </c>
      <c r="AD60" s="58">
        <f t="shared" si="117"/>
        <v>0.12325072817030984</v>
      </c>
      <c r="AE60" s="58">
        <f t="shared" si="118"/>
        <v>0.13455731790543282</v>
      </c>
      <c r="AF60" s="58">
        <f t="shared" si="119"/>
        <v>1.5313306175216949E-2</v>
      </c>
      <c r="AG60" s="58">
        <f t="shared" si="120"/>
        <v>5.2961077571869276E-2</v>
      </c>
      <c r="AH60" s="58">
        <f t="shared" si="121"/>
        <v>1.4217853942615708E-2</v>
      </c>
      <c r="AI60" s="59">
        <f t="shared" si="122"/>
        <v>1.0142178539426157</v>
      </c>
    </row>
    <row r="61" spans="1:35" x14ac:dyDescent="0.2">
      <c r="A61" s="49">
        <v>2023</v>
      </c>
      <c r="B61" s="49">
        <v>33</v>
      </c>
      <c r="C61" s="50">
        <v>43</v>
      </c>
      <c r="D61" s="50">
        <v>569</v>
      </c>
      <c r="E61" s="50">
        <v>70</v>
      </c>
      <c r="F61" s="50">
        <v>168</v>
      </c>
      <c r="G61" s="50">
        <v>18</v>
      </c>
      <c r="H61" s="45">
        <v>251</v>
      </c>
      <c r="I61" s="50">
        <v>6</v>
      </c>
      <c r="J61" s="50">
        <f t="shared" ref="J61:J66" si="123">SUM(C61:I61)</f>
        <v>1125</v>
      </c>
      <c r="K61" s="38">
        <v>299.29999256134033</v>
      </c>
      <c r="L61" s="38">
        <v>6952.3001078608049</v>
      </c>
      <c r="M61" s="38">
        <v>1441.1500015497209</v>
      </c>
      <c r="N61" s="38">
        <v>1165.4922665704003</v>
      </c>
      <c r="O61" s="38">
        <v>284.8388236365501</v>
      </c>
      <c r="P61" s="38">
        <v>535.53480697589907</v>
      </c>
      <c r="Q61" s="38">
        <v>436.63256560200847</v>
      </c>
      <c r="R61" s="38">
        <f t="shared" ref="R61:R66" si="124">SUM(K61:Q61)</f>
        <v>11115.248564756723</v>
      </c>
      <c r="S61" s="39">
        <f>(C61*VLOOKUP($C$1,OP!$A$24:$B$30,2,FALSE)+D61*VLOOKUP($D$1,OP!$A$24:$B$30,2,FALSE)+F61*VLOOKUP($F$1,OP!$A$24:$B$30,2,FALSE)+G61*VLOOKUP($G$1,OP!$A$24:$B$30,2,FALSE)+H61*VLOOKUP($H$1,OP!$A$24:$B$30,2,FALSE))/SUM(C61:H61)</f>
        <v>10.126496872207328</v>
      </c>
      <c r="T61" s="58">
        <f t="shared" ref="T61:T66" si="125">$K61/SUM($K61:$Q61)</f>
        <v>2.6926972511468174E-2</v>
      </c>
      <c r="U61" s="58">
        <f t="shared" ref="U61:U66" si="126">L61/SUM($K61:$Q61)</f>
        <v>0.62547410139837645</v>
      </c>
      <c r="V61" s="58">
        <f t="shared" ref="V61:Y66" si="127">M61/SUM($K$2:$Q$2)</f>
        <v>0.41026728695215964</v>
      </c>
      <c r="W61" s="58">
        <f t="shared" si="127"/>
        <v>0.33179290820204349</v>
      </c>
      <c r="X61" s="58">
        <f t="shared" si="127"/>
        <v>8.1088055557262076E-2</v>
      </c>
      <c r="Y61" s="58">
        <f t="shared" si="127"/>
        <v>0.15245631064787557</v>
      </c>
      <c r="Z61" s="17">
        <f t="shared" si="9"/>
        <v>0.12430077222486582</v>
      </c>
      <c r="AA61" s="58">
        <f t="shared" ref="AA61:AA66" si="128">R61/SUM($K61:$Q61)</f>
        <v>1</v>
      </c>
      <c r="AB61" s="58">
        <f t="shared" si="115"/>
        <v>2.8027975964772214E-2</v>
      </c>
      <c r="AC61" s="58">
        <f t="shared" si="116"/>
        <v>0.65104879774786617</v>
      </c>
      <c r="AD61" s="58">
        <f t="shared" si="117"/>
        <v>0.13495662749403087</v>
      </c>
      <c r="AE61" s="58">
        <f t="shared" ref="AE61:AH66" si="129">N61/SUM($K61:$P61)</f>
        <v>0.10914263296504501</v>
      </c>
      <c r="AF61" s="58">
        <f t="shared" si="129"/>
        <v>2.6673758440147775E-2</v>
      </c>
      <c r="AG61" s="58">
        <f t="shared" si="129"/>
        <v>5.0150207388138156E-2</v>
      </c>
      <c r="AH61" s="58">
        <f t="shared" si="129"/>
        <v>4.0888497688892543E-2</v>
      </c>
      <c r="AI61" s="59">
        <f t="shared" ref="AI61:AI66" si="130">SUM($AB61:$AH61)</f>
        <v>1.0408884976888928</v>
      </c>
    </row>
    <row r="62" spans="1:35" x14ac:dyDescent="0.2">
      <c r="A62" s="49">
        <v>2023</v>
      </c>
      <c r="B62" s="49">
        <v>34</v>
      </c>
      <c r="C62" s="50">
        <v>41</v>
      </c>
      <c r="D62" s="50">
        <v>466</v>
      </c>
      <c r="E62" s="50">
        <v>65</v>
      </c>
      <c r="F62" s="50">
        <v>167</v>
      </c>
      <c r="G62" s="50">
        <v>20</v>
      </c>
      <c r="H62" s="45">
        <v>244</v>
      </c>
      <c r="I62" s="50">
        <v>4</v>
      </c>
      <c r="J62" s="50">
        <f t="shared" si="123"/>
        <v>1007</v>
      </c>
      <c r="K62" s="38">
        <v>291.99999332427979</v>
      </c>
      <c r="L62" s="38">
        <v>5719.4821967694888</v>
      </c>
      <c r="M62" s="38">
        <v>1351.2700023651123</v>
      </c>
      <c r="N62" s="38">
        <v>1117.6845863074245</v>
      </c>
      <c r="O62" s="38">
        <v>279.64294156844505</v>
      </c>
      <c r="P62" s="38">
        <v>503.28558461409739</v>
      </c>
      <c r="Q62" s="38">
        <v>258</v>
      </c>
      <c r="R62" s="38">
        <f t="shared" si="124"/>
        <v>9521.3653049488476</v>
      </c>
      <c r="S62" s="39">
        <f>(C62*VLOOKUP($C$1,OP!$A$24:$B$30,2,FALSE)+D62*VLOOKUP($D$1,OP!$A$24:$B$30,2,FALSE)+F62*VLOOKUP($F$1,OP!$A$24:$B$30,2,FALSE)+G62*VLOOKUP($G$1,OP!$A$24:$B$30,2,FALSE)+H62*VLOOKUP($H$1,OP!$A$24:$B$30,2,FALSE))/SUM(C62:H62)</f>
        <v>9.8342971086739794</v>
      </c>
      <c r="T62" s="58">
        <f t="shared" si="125"/>
        <v>3.0667869992605911E-2</v>
      </c>
      <c r="U62" s="58">
        <f t="shared" si="126"/>
        <v>0.60069979604676205</v>
      </c>
      <c r="V62" s="58">
        <f t="shared" si="127"/>
        <v>0.3846802048461479</v>
      </c>
      <c r="W62" s="58">
        <f t="shared" si="127"/>
        <v>0.31818299441383557</v>
      </c>
      <c r="X62" s="58">
        <f t="shared" si="127"/>
        <v>7.9608889310089651E-2</v>
      </c>
      <c r="Y62" s="58">
        <f t="shared" si="127"/>
        <v>0.14327558626077797</v>
      </c>
      <c r="Z62" s="17">
        <f t="shared" si="9"/>
        <v>7.3447566124160535E-2</v>
      </c>
      <c r="AA62" s="58">
        <f t="shared" si="128"/>
        <v>1</v>
      </c>
      <c r="AB62" s="58">
        <f t="shared" si="115"/>
        <v>3.1522020746421617E-2</v>
      </c>
      <c r="AC62" s="58">
        <f t="shared" si="116"/>
        <v>0.61743027598338596</v>
      </c>
      <c r="AD62" s="58">
        <f t="shared" si="117"/>
        <v>0.14587247267936326</v>
      </c>
      <c r="AE62" s="58">
        <f t="shared" si="129"/>
        <v>0.12065642987331118</v>
      </c>
      <c r="AF62" s="58">
        <f t="shared" si="129"/>
        <v>3.0188050709718743E-2</v>
      </c>
      <c r="AG62" s="58">
        <f t="shared" si="129"/>
        <v>5.43307500077993E-2</v>
      </c>
      <c r="AH62" s="58">
        <f t="shared" si="129"/>
        <v>2.7851649104474636E-2</v>
      </c>
      <c r="AI62" s="59">
        <f t="shared" si="130"/>
        <v>1.0278516491044747</v>
      </c>
    </row>
    <row r="63" spans="1:35" x14ac:dyDescent="0.2">
      <c r="A63" s="49">
        <v>2023</v>
      </c>
      <c r="B63" s="49">
        <v>35</v>
      </c>
      <c r="C63" s="50">
        <v>39</v>
      </c>
      <c r="D63" s="50">
        <v>435</v>
      </c>
      <c r="E63" s="50">
        <v>48</v>
      </c>
      <c r="F63" s="50">
        <v>143</v>
      </c>
      <c r="G63" s="50">
        <v>9</v>
      </c>
      <c r="H63" s="45">
        <v>208</v>
      </c>
      <c r="I63" s="50">
        <v>4</v>
      </c>
      <c r="J63" s="50">
        <f t="shared" si="123"/>
        <v>886</v>
      </c>
      <c r="K63" s="38">
        <v>271.53727377683208</v>
      </c>
      <c r="L63" s="38">
        <v>5274.8307072793059</v>
      </c>
      <c r="M63" s="38">
        <v>988.42770501607311</v>
      </c>
      <c r="N63" s="38">
        <v>1033.7518104924111</v>
      </c>
      <c r="O63" s="38">
        <v>110.96611145270964</v>
      </c>
      <c r="P63" s="38">
        <v>436.21822937616224</v>
      </c>
      <c r="Q63" s="38">
        <v>274</v>
      </c>
      <c r="R63" s="38">
        <f t="shared" si="124"/>
        <v>8389.7318373934941</v>
      </c>
      <c r="S63" s="39">
        <f>(C63*VLOOKUP($C$1,OP!$A$24:$B$30,2,FALSE)+D63*VLOOKUP($D$1,OP!$A$24:$B$30,2,FALSE)+F63*VLOOKUP($F$1,OP!$A$24:$B$30,2,FALSE)+G63*VLOOKUP($G$1,OP!$A$24:$B$30,2,FALSE)+H63*VLOOKUP($H$1,OP!$A$24:$B$30,2,FALSE))/SUM(C63:H63)</f>
        <v>10.037154195011338</v>
      </c>
      <c r="T63" s="58">
        <f t="shared" si="125"/>
        <v>3.2365429436799827E-2</v>
      </c>
      <c r="U63" s="58">
        <f t="shared" si="126"/>
        <v>0.62872458971442891</v>
      </c>
      <c r="V63" s="58">
        <f t="shared" si="127"/>
        <v>0.2813860822601561</v>
      </c>
      <c r="W63" s="58">
        <f t="shared" si="127"/>
        <v>0.29428897076400012</v>
      </c>
      <c r="X63" s="58">
        <f t="shared" si="127"/>
        <v>3.1589886854511084E-2</v>
      </c>
      <c r="Y63" s="58">
        <f t="shared" si="127"/>
        <v>0.12418281878554227</v>
      </c>
      <c r="Z63" s="17">
        <f t="shared" si="9"/>
        <v>7.8002453945813899E-2</v>
      </c>
      <c r="AA63" s="58">
        <f t="shared" si="128"/>
        <v>1</v>
      </c>
      <c r="AB63" s="58">
        <f t="shared" si="115"/>
        <v>3.3458137752373163E-2</v>
      </c>
      <c r="AC63" s="58">
        <f t="shared" si="116"/>
        <v>0.64995133069520039</v>
      </c>
      <c r="AD63" s="58">
        <f t="shared" si="117"/>
        <v>0.12179156788570326</v>
      </c>
      <c r="AE63" s="58">
        <f t="shared" si="129"/>
        <v>0.12737628980412666</v>
      </c>
      <c r="AF63" s="58">
        <f t="shared" si="129"/>
        <v>1.3672964271863902E-2</v>
      </c>
      <c r="AG63" s="58">
        <f t="shared" si="129"/>
        <v>5.3749709590732504E-2</v>
      </c>
      <c r="AH63" s="58">
        <f t="shared" si="129"/>
        <v>3.3761588663826496E-2</v>
      </c>
      <c r="AI63" s="59">
        <f t="shared" si="130"/>
        <v>1.0337615886638263</v>
      </c>
    </row>
    <row r="64" spans="1:35" x14ac:dyDescent="0.2">
      <c r="A64" s="49">
        <v>2023</v>
      </c>
      <c r="B64" s="49">
        <v>36</v>
      </c>
      <c r="C64" s="50">
        <v>23</v>
      </c>
      <c r="D64" s="50">
        <v>455</v>
      </c>
      <c r="E64" s="50">
        <v>65</v>
      </c>
      <c r="F64" s="50">
        <v>149</v>
      </c>
      <c r="G64" s="50">
        <v>21</v>
      </c>
      <c r="H64" s="45">
        <v>181</v>
      </c>
      <c r="I64" s="50">
        <v>0</v>
      </c>
      <c r="J64" s="50">
        <f t="shared" si="123"/>
        <v>894</v>
      </c>
      <c r="K64" s="38">
        <v>167.90000438690186</v>
      </c>
      <c r="L64" s="38">
        <v>5860.1114770729409</v>
      </c>
      <c r="M64" s="38">
        <v>1351.5777106254211</v>
      </c>
      <c r="N64" s="38">
        <v>1062.4370442769964</v>
      </c>
      <c r="O64" s="38">
        <v>334.55756545775029</v>
      </c>
      <c r="P64" s="38">
        <v>417.91774419360587</v>
      </c>
      <c r="Q64" s="38">
        <v>0</v>
      </c>
      <c r="R64" s="38">
        <f t="shared" si="124"/>
        <v>9194.5015460136165</v>
      </c>
      <c r="S64" s="39">
        <f>(C64*VLOOKUP($C$1,OP!$A$17:$B$23,2,FALSE)+D64*VLOOKUP($D$1,OP!$A$17:$B$23,2,FALSE)+F64*VLOOKUP($F$1,OP!$A$17:$B$23,2,FALSE)+G64*VLOOKUP($G$1,OP!$A$17:$B$23,2,FALSE)+H64*VLOOKUP($H$1,OP!$A$17:$B$23,2,FALSE))/SUM(C64:H64)</f>
        <v>11.535195140278923</v>
      </c>
      <c r="T64" s="58">
        <f t="shared" si="125"/>
        <v>1.8260914259098347E-2</v>
      </c>
      <c r="U64" s="58">
        <f t="shared" si="126"/>
        <v>0.63734955589992381</v>
      </c>
      <c r="V64" s="58">
        <f t="shared" si="127"/>
        <v>0.38476780338411681</v>
      </c>
      <c r="W64" s="58">
        <f t="shared" si="127"/>
        <v>0.30245509714066809</v>
      </c>
      <c r="X64" s="58">
        <f t="shared" si="127"/>
        <v>9.5242011284094111E-2</v>
      </c>
      <c r="Y64" s="58">
        <f t="shared" si="127"/>
        <v>0.1189730277175189</v>
      </c>
      <c r="Z64" s="17">
        <f t="shared" si="9"/>
        <v>0</v>
      </c>
      <c r="AA64" s="58">
        <f t="shared" si="128"/>
        <v>1</v>
      </c>
      <c r="AB64" s="58">
        <f t="shared" si="115"/>
        <v>1.8260914259098347E-2</v>
      </c>
      <c r="AC64" s="58">
        <f t="shared" si="116"/>
        <v>0.63734955589992381</v>
      </c>
      <c r="AD64" s="58">
        <f t="shared" si="117"/>
        <v>0.14699847554122317</v>
      </c>
      <c r="AE64" s="58">
        <f t="shared" si="129"/>
        <v>0.11555134761357763</v>
      </c>
      <c r="AF64" s="58">
        <f t="shared" si="129"/>
        <v>3.6386699570767012E-2</v>
      </c>
      <c r="AG64" s="58">
        <f t="shared" si="129"/>
        <v>4.5453007115410081E-2</v>
      </c>
      <c r="AH64" s="58">
        <f t="shared" si="129"/>
        <v>0</v>
      </c>
      <c r="AI64" s="59">
        <f t="shared" si="130"/>
        <v>1</v>
      </c>
    </row>
    <row r="65" spans="1:35" x14ac:dyDescent="0.2">
      <c r="A65" s="49">
        <v>2023</v>
      </c>
      <c r="B65" s="49">
        <v>37</v>
      </c>
      <c r="C65" s="50">
        <v>26</v>
      </c>
      <c r="D65" s="50">
        <v>453</v>
      </c>
      <c r="E65" s="50">
        <v>67</v>
      </c>
      <c r="F65" s="50">
        <v>154</v>
      </c>
      <c r="G65" s="50">
        <v>19</v>
      </c>
      <c r="H65" s="45">
        <v>186</v>
      </c>
      <c r="I65" s="50">
        <v>2</v>
      </c>
      <c r="J65" s="50">
        <f t="shared" si="123"/>
        <v>907</v>
      </c>
      <c r="K65" s="38">
        <v>207.3500050601894</v>
      </c>
      <c r="L65" s="38">
        <v>5668.9943975570386</v>
      </c>
      <c r="M65" s="38">
        <v>1388.0400169851655</v>
      </c>
      <c r="N65" s="38">
        <v>1098.8560223070883</v>
      </c>
      <c r="O65" s="38">
        <v>270.7284517487916</v>
      </c>
      <c r="P65" s="38">
        <v>415.12641153116823</v>
      </c>
      <c r="Q65" s="38">
        <v>88.80000004768371</v>
      </c>
      <c r="R65" s="38">
        <f t="shared" si="124"/>
        <v>9137.8953052371253</v>
      </c>
      <c r="S65" s="39">
        <f>(C65*VLOOKUP($C$1,OP!$A$17:$B$23,2,FALSE)+D65*VLOOKUP($D$1,OP!$A$17:$B$23,2,FALSE)+F65*VLOOKUP($F$1,OP!$A$17:$B$23,2,FALSE)+G65*VLOOKUP($G$1,OP!$A$17:$B$23,2,FALSE)+H65*VLOOKUP($H$1,OP!$A$17:$B$23,2,FALSE))/SUM(C65:H65)</f>
        <v>11.479287543213465</v>
      </c>
      <c r="T65" s="58">
        <f t="shared" si="125"/>
        <v>2.269122135174307E-2</v>
      </c>
      <c r="U65" s="58">
        <f t="shared" si="126"/>
        <v>0.62038294467086041</v>
      </c>
      <c r="V65" s="58">
        <f t="shared" si="127"/>
        <v>0.39514791058332893</v>
      </c>
      <c r="W65" s="58">
        <f t="shared" si="127"/>
        <v>0.31282286960981354</v>
      </c>
      <c r="X65" s="58">
        <f t="shared" si="127"/>
        <v>7.7071107990352619E-2</v>
      </c>
      <c r="Y65" s="58">
        <f t="shared" si="127"/>
        <v>0.11817838977062387</v>
      </c>
      <c r="Z65" s="17">
        <f t="shared" si="9"/>
        <v>2.5279627423750808E-2</v>
      </c>
      <c r="AA65" s="58">
        <f t="shared" si="128"/>
        <v>1</v>
      </c>
      <c r="AB65" s="58">
        <f t="shared" si="115"/>
        <v>2.2913893385704435E-2</v>
      </c>
      <c r="AC65" s="58">
        <f t="shared" si="116"/>
        <v>0.62647084668298336</v>
      </c>
      <c r="AD65" s="58">
        <f t="shared" si="117"/>
        <v>0.15338992133160068</v>
      </c>
      <c r="AE65" s="58">
        <f t="shared" si="129"/>
        <v>0.12143269412544705</v>
      </c>
      <c r="AF65" s="58">
        <f t="shared" si="129"/>
        <v>2.9917736814368091E-2</v>
      </c>
      <c r="AG65" s="58">
        <f t="shared" si="129"/>
        <v>4.5874907659896463E-2</v>
      </c>
      <c r="AH65" s="58">
        <f t="shared" si="129"/>
        <v>9.8131356840455656E-3</v>
      </c>
      <c r="AI65" s="59">
        <f t="shared" si="130"/>
        <v>1.0098131356840456</v>
      </c>
    </row>
    <row r="66" spans="1:35" x14ac:dyDescent="0.2">
      <c r="A66" s="49">
        <v>2023</v>
      </c>
      <c r="B66" s="49">
        <v>38</v>
      </c>
      <c r="C66" s="50">
        <v>26</v>
      </c>
      <c r="D66" s="50">
        <v>412</v>
      </c>
      <c r="E66" s="50">
        <v>63</v>
      </c>
      <c r="F66" s="50">
        <v>150</v>
      </c>
      <c r="G66" s="50">
        <v>11</v>
      </c>
      <c r="H66" s="45">
        <v>159</v>
      </c>
      <c r="I66" s="50">
        <v>6</v>
      </c>
      <c r="J66" s="50">
        <f t="shared" si="123"/>
        <v>827</v>
      </c>
      <c r="K66" s="38">
        <v>189.80000495910645</v>
      </c>
      <c r="L66" s="38">
        <v>5089.0189707480686</v>
      </c>
      <c r="M66" s="38">
        <v>1288.1558904429523</v>
      </c>
      <c r="N66" s="38">
        <v>1068.2255802022939</v>
      </c>
      <c r="O66" s="38">
        <v>192.26767442181119</v>
      </c>
      <c r="P66" s="38">
        <v>355.00849898751915</v>
      </c>
      <c r="Q66" s="38">
        <v>401</v>
      </c>
      <c r="R66" s="38">
        <f t="shared" si="124"/>
        <v>8583.4766197617519</v>
      </c>
      <c r="S66" s="39">
        <f>(C66*VLOOKUP($C$1,OP!$A$17:$B$23,2,FALSE)+D66*VLOOKUP($D$1,OP!$A$17:$B$23,2,FALSE)+F66*VLOOKUP($F$1,OP!$A$17:$B$23,2,FALSE)+G66*VLOOKUP($G$1,OP!$A$17:$B$23,2,FALSE)+H66*VLOOKUP($H$1,OP!$A$17:$B$23,2,FALSE))/SUM(C66:H66)</f>
        <v>11.595632666089708</v>
      </c>
      <c r="T66" s="58">
        <f t="shared" si="125"/>
        <v>2.2112252804665371E-2</v>
      </c>
      <c r="U66" s="58">
        <f t="shared" si="126"/>
        <v>0.59288551669513634</v>
      </c>
      <c r="V66" s="58">
        <f t="shared" si="127"/>
        <v>0.36671284861060327</v>
      </c>
      <c r="W66" s="58">
        <f t="shared" si="127"/>
        <v>0.3041029803776269</v>
      </c>
      <c r="X66" s="58">
        <f t="shared" si="127"/>
        <v>5.4734855545095142E-2</v>
      </c>
      <c r="Y66" s="58">
        <f t="shared" si="127"/>
        <v>0.10106399303885578</v>
      </c>
      <c r="Z66" s="17">
        <f t="shared" si="9"/>
        <v>0.11415687603018751</v>
      </c>
      <c r="AA66" s="58">
        <f t="shared" si="128"/>
        <v>1</v>
      </c>
      <c r="AB66" s="58">
        <f t="shared" si="115"/>
        <v>2.3195911675532883E-2</v>
      </c>
      <c r="AC66" s="58">
        <f t="shared" si="116"/>
        <v>0.6219411563556958</v>
      </c>
      <c r="AD66" s="58">
        <f t="shared" si="117"/>
        <v>0.1574286063136297</v>
      </c>
      <c r="AE66" s="58">
        <f t="shared" si="129"/>
        <v>0.13055039810592178</v>
      </c>
      <c r="AF66" s="58">
        <f t="shared" si="129"/>
        <v>2.3497491451116351E-2</v>
      </c>
      <c r="AG66" s="58">
        <f t="shared" si="129"/>
        <v>4.3386436098103498E-2</v>
      </c>
      <c r="AH66" s="58">
        <f t="shared" si="129"/>
        <v>4.9007167222639231E-2</v>
      </c>
      <c r="AI66" s="59">
        <f t="shared" si="130"/>
        <v>1.0490071672226393</v>
      </c>
    </row>
    <row r="67" spans="1:35" x14ac:dyDescent="0.2">
      <c r="A67" s="49">
        <v>2023</v>
      </c>
      <c r="B67" s="49">
        <v>39</v>
      </c>
      <c r="C67" s="50">
        <v>24</v>
      </c>
      <c r="D67" s="50">
        <v>453</v>
      </c>
      <c r="E67" s="50">
        <v>52</v>
      </c>
      <c r="F67" s="50">
        <v>145</v>
      </c>
      <c r="G67" s="50">
        <v>15</v>
      </c>
      <c r="H67" s="45">
        <v>195</v>
      </c>
      <c r="I67" s="50">
        <v>0</v>
      </c>
      <c r="J67" s="50">
        <f>SUM(C67:I67)</f>
        <v>884</v>
      </c>
      <c r="K67" s="38">
        <v>175.20000457763672</v>
      </c>
      <c r="L67" s="38">
        <v>5536.0803998475358</v>
      </c>
      <c r="M67" s="38">
        <v>1067.1515800088091</v>
      </c>
      <c r="N67" s="38">
        <v>1060.6861271881166</v>
      </c>
      <c r="O67" s="38">
        <v>251.66296842736415</v>
      </c>
      <c r="P67" s="38">
        <v>438.11684256219212</v>
      </c>
      <c r="Q67" s="38">
        <v>0</v>
      </c>
      <c r="R67" s="38">
        <f>SUM(K67:Q67)</f>
        <v>8528.8979226116535</v>
      </c>
      <c r="S67" s="39">
        <f>(C67*VLOOKUP($C$1,OP!$A$17:$B$23,2,FALSE)+D67*VLOOKUP($D$1,OP!$A$17:$B$23,2,FALSE)+F67*VLOOKUP($F$1,OP!$A$17:$B$23,2,FALSE)+G67*VLOOKUP($G$1,OP!$A$17:$B$23,2,FALSE)+H67*VLOOKUP($H$1,OP!$A$17:$B$23,2,FALSE))/SUM(C67:H67)</f>
        <v>11.464338752116907</v>
      </c>
      <c r="T67" s="58">
        <f>$K67/SUM($K67:$Q67)</f>
        <v>2.0541927710630674E-2</v>
      </c>
      <c r="U67" s="58">
        <f>L67/SUM($K67:$Q67)</f>
        <v>0.649096805950788</v>
      </c>
      <c r="V67" s="58">
        <f>M67/SUM($K$2:$Q$2)</f>
        <v>0.30379723347751708</v>
      </c>
      <c r="W67" s="58">
        <f>N67/SUM($K$2:$Q$2)</f>
        <v>0.30195664520786414</v>
      </c>
      <c r="X67" s="58">
        <f>O67/SUM($K$2:$Q$2)</f>
        <v>7.1643536878183547E-2</v>
      </c>
      <c r="Y67" s="58">
        <f>P67/SUM($K$2:$Q$2)</f>
        <v>0.12472331691548465</v>
      </c>
      <c r="Z67" s="58"/>
      <c r="AA67" s="58">
        <f>R67/SUM($K67:$Q67)</f>
        <v>1</v>
      </c>
      <c r="AB67" s="58">
        <f t="shared" ref="AB67:AH67" si="131">K67/SUM($K67:$P67)</f>
        <v>2.0541927710630674E-2</v>
      </c>
      <c r="AC67" s="58">
        <f t="shared" si="131"/>
        <v>0.649096805950788</v>
      </c>
      <c r="AD67" s="58">
        <f t="shared" si="131"/>
        <v>0.12512186095926847</v>
      </c>
      <c r="AE67" s="58">
        <f t="shared" si="131"/>
        <v>0.12436379668421703</v>
      </c>
      <c r="AF67" s="58">
        <f t="shared" si="131"/>
        <v>2.9507091151854452E-2</v>
      </c>
      <c r="AG67" s="58">
        <f t="shared" si="131"/>
        <v>5.1368517543241433E-2</v>
      </c>
      <c r="AH67" s="58">
        <f t="shared" si="131"/>
        <v>0</v>
      </c>
      <c r="AI67" s="59">
        <f>SUM($AB67:$AH67)</f>
        <v>1</v>
      </c>
    </row>
    <row r="68" spans="1:35" x14ac:dyDescent="0.2">
      <c r="A68" s="49">
        <v>2023</v>
      </c>
      <c r="B68" s="27">
        <v>40</v>
      </c>
      <c r="C68" s="22">
        <v>50</v>
      </c>
      <c r="D68" s="22">
        <v>536</v>
      </c>
      <c r="E68" s="22">
        <v>76</v>
      </c>
      <c r="F68" s="22">
        <v>123</v>
      </c>
      <c r="G68" s="22">
        <v>11</v>
      </c>
      <c r="H68">
        <v>211</v>
      </c>
      <c r="I68" s="22">
        <v>2</v>
      </c>
      <c r="J68" s="22">
        <f t="shared" ref="J68:J72" si="132">SUM(C68:I68)</f>
        <v>1009</v>
      </c>
      <c r="K68" s="16">
        <v>451.61849023434507</v>
      </c>
      <c r="L68" s="16">
        <v>6860.7422864647806</v>
      </c>
      <c r="M68" s="16">
        <v>1504.5964277788116</v>
      </c>
      <c r="N68" s="16">
        <v>859.84668303050273</v>
      </c>
      <c r="O68" s="16">
        <v>170.80499607355563</v>
      </c>
      <c r="P68" s="16">
        <v>487.88872246391531</v>
      </c>
      <c r="Q68" s="16">
        <v>142</v>
      </c>
      <c r="R68" s="16">
        <f t="shared" ref="R68:R72" si="133">SUM(K68:Q68)</f>
        <v>10477.49760604591</v>
      </c>
      <c r="S68" s="39">
        <f>(C68*VLOOKUP($C$1,OP!$A$17:$B$23,2,FALSE)+D68*VLOOKUP($D$1,OP!$A$17:$B$23,2,FALSE)+F68*VLOOKUP($F$1,OP!$A$17:$B$23,2,FALSE)+G68*VLOOKUP($G$1,OP!$A$17:$B$23,2,FALSE)+H68*VLOOKUP($H$1,OP!$A$17:$B$23,2,FALSE))/SUM(C68:H68)</f>
        <v>11.126582943518182</v>
      </c>
      <c r="T68" s="62">
        <f t="shared" ref="T68:T72" si="134">$K68/SUM($K68:$Q68)</f>
        <v>4.3103659596518948E-2</v>
      </c>
      <c r="U68" s="62">
        <f t="shared" ref="U68:U72" si="135">L68/SUM($K68:$Q68)</f>
        <v>0.65480733515089273</v>
      </c>
      <c r="V68" s="62">
        <f t="shared" ref="V68:V72" si="136">M68/SUM($K$2:$Q$2)</f>
        <v>0.42832924658705429</v>
      </c>
      <c r="W68" s="62">
        <f t="shared" ref="W68:W72" si="137">N68/SUM($K$2:$Q$2)</f>
        <v>0.24478157406404247</v>
      </c>
      <c r="X68" s="62">
        <f t="shared" ref="X68:X72" si="138">O68/SUM($K$2:$Q$2)</f>
        <v>4.862484978081185E-2</v>
      </c>
      <c r="Y68" s="62">
        <f t="shared" ref="Y68:Y72" si="139">P68/SUM($K$2:$Q$2)</f>
        <v>0.13889240001705669</v>
      </c>
      <c r="Z68" s="62"/>
      <c r="AA68" s="62">
        <f t="shared" ref="AA68:AA72" si="140">R68/SUM($K68:$Q68)</f>
        <v>1</v>
      </c>
      <c r="AB68" s="62">
        <f t="shared" ref="AB68:AB72" si="141">K68/SUM($K68:$P68)</f>
        <v>4.3695863271272374E-2</v>
      </c>
      <c r="AC68" s="62">
        <f t="shared" ref="AC68:AC72" si="142">L68/SUM($K68:$P68)</f>
        <v>0.66380377103967225</v>
      </c>
      <c r="AD68" s="62">
        <f t="shared" ref="AD68:AD72" si="143">M68/SUM($K68:$P68)</f>
        <v>0.14557561572058944</v>
      </c>
      <c r="AE68" s="62">
        <f t="shared" ref="AE68:AE72" si="144">N68/SUM($K68:$P68)</f>
        <v>8.3193544791449817E-2</v>
      </c>
      <c r="AF68" s="62">
        <f t="shared" ref="AF68:AF72" si="145">O68/SUM($K68:$P68)</f>
        <v>1.6526054437247469E-2</v>
      </c>
      <c r="AG68" s="62">
        <f t="shared" ref="AG68:AG72" si="146">P68/SUM($K68:$P68)</f>
        <v>4.7205150739768657E-2</v>
      </c>
      <c r="AH68" s="62">
        <f t="shared" ref="AH68:AH72" si="147">Q68/SUM($K68:$P68)</f>
        <v>1.373905789663527E-2</v>
      </c>
      <c r="AI68" s="63">
        <f t="shared" ref="AI68:AI72" si="148">SUM($AB68:$AH68)</f>
        <v>1.0137390578966352</v>
      </c>
    </row>
    <row r="69" spans="1:35" x14ac:dyDescent="0.2">
      <c r="A69" s="49">
        <v>2023</v>
      </c>
      <c r="B69" s="27">
        <v>41</v>
      </c>
      <c r="C69" s="22">
        <v>48</v>
      </c>
      <c r="D69" s="22">
        <v>515</v>
      </c>
      <c r="E69" s="22">
        <v>76</v>
      </c>
      <c r="F69" s="22">
        <v>116</v>
      </c>
      <c r="G69" s="22">
        <v>15</v>
      </c>
      <c r="H69">
        <v>182</v>
      </c>
      <c r="I69" s="22">
        <v>3</v>
      </c>
      <c r="J69" s="22">
        <f t="shared" si="132"/>
        <v>955</v>
      </c>
      <c r="K69" s="16">
        <v>419.47001163737326</v>
      </c>
      <c r="L69" s="16">
        <v>6516.4260148297453</v>
      </c>
      <c r="M69" s="16">
        <v>1435.0954918276207</v>
      </c>
      <c r="N69" s="16">
        <v>748.35458345564223</v>
      </c>
      <c r="O69" s="16">
        <v>242.37499349117277</v>
      </c>
      <c r="P69" s="16">
        <v>397.71575299829368</v>
      </c>
      <c r="Q69" s="16">
        <v>302</v>
      </c>
      <c r="R69" s="16">
        <f t="shared" si="133"/>
        <v>10061.436848239848</v>
      </c>
      <c r="S69" s="39">
        <f>(C69*VLOOKUP($C$1,OP!$A$17:$B$23,2,FALSE)+D69*VLOOKUP($D$1,OP!$A$17:$B$23,2,FALSE)+F69*VLOOKUP($F$1,OP!$A$17:$B$23,2,FALSE)+G69*VLOOKUP($G$1,OP!$A$17:$B$23,2,FALSE)+H69*VLOOKUP($H$1,OP!$A$17:$B$23,2,FALSE))/SUM(C69:H69)</f>
        <v>11.310968636358051</v>
      </c>
      <c r="T69" s="62">
        <f t="shared" si="134"/>
        <v>4.1690865625296405E-2</v>
      </c>
      <c r="U69" s="62">
        <f t="shared" si="135"/>
        <v>0.64766356069409037</v>
      </c>
      <c r="V69" s="62">
        <f t="shared" si="136"/>
        <v>0.40854368616470488</v>
      </c>
      <c r="W69" s="62">
        <f t="shared" si="137"/>
        <v>0.21304194865378642</v>
      </c>
      <c r="X69" s="62">
        <f t="shared" si="138"/>
        <v>6.8999431632891059E-2</v>
      </c>
      <c r="Y69" s="62">
        <f t="shared" si="139"/>
        <v>0.11322191498822665</v>
      </c>
      <c r="Z69" s="62"/>
      <c r="AA69" s="62">
        <f t="shared" si="140"/>
        <v>1</v>
      </c>
      <c r="AB69" s="62">
        <f t="shared" si="141"/>
        <v>4.2980964799523888E-2</v>
      </c>
      <c r="AC69" s="62">
        <f t="shared" si="142"/>
        <v>0.66770512644948443</v>
      </c>
      <c r="AD69" s="62">
        <f t="shared" si="143"/>
        <v>0.14704695712913451</v>
      </c>
      <c r="AE69" s="62">
        <f t="shared" si="144"/>
        <v>7.6680098974216002E-2</v>
      </c>
      <c r="AF69" s="62">
        <f t="shared" si="145"/>
        <v>2.483493640669298E-2</v>
      </c>
      <c r="AG69" s="62">
        <f t="shared" si="146"/>
        <v>4.0751916240948191E-2</v>
      </c>
      <c r="AH69" s="62">
        <f t="shared" si="147"/>
        <v>3.0944408442426356E-2</v>
      </c>
      <c r="AI69" s="63">
        <f t="shared" si="148"/>
        <v>1.0309444084424264</v>
      </c>
    </row>
    <row r="70" spans="1:35" x14ac:dyDescent="0.2">
      <c r="A70" s="49">
        <v>2023</v>
      </c>
      <c r="B70" s="27">
        <v>42</v>
      </c>
      <c r="C70" s="22">
        <v>30</v>
      </c>
      <c r="D70" s="22">
        <v>517</v>
      </c>
      <c r="E70" s="22">
        <v>66</v>
      </c>
      <c r="F70" s="22">
        <v>116</v>
      </c>
      <c r="G70" s="22">
        <v>13</v>
      </c>
      <c r="H70">
        <v>198</v>
      </c>
      <c r="I70" s="22">
        <v>1</v>
      </c>
      <c r="J70" s="22">
        <f t="shared" si="132"/>
        <v>941</v>
      </c>
      <c r="K70" s="16">
        <v>339.6900108817095</v>
      </c>
      <c r="L70" s="16">
        <v>6656.1861696657143</v>
      </c>
      <c r="M70" s="16">
        <v>1327.1091315771828</v>
      </c>
      <c r="N70" s="16">
        <v>798.36976816635081</v>
      </c>
      <c r="O70" s="16">
        <v>202.9268921077753</v>
      </c>
      <c r="P70" s="16">
        <v>434.98236325812712</v>
      </c>
      <c r="Q70" s="16">
        <v>28</v>
      </c>
      <c r="R70" s="16">
        <f t="shared" si="133"/>
        <v>9787.2643356568587</v>
      </c>
      <c r="S70" s="39">
        <f>(C70*VLOOKUP($C$1,OP!$A$17:$B$23,2,FALSE)+D70*VLOOKUP($D$1,OP!$A$17:$B$23,2,FALSE)+F70*VLOOKUP($F$1,OP!$A$17:$B$23,2,FALSE)+G70*VLOOKUP($G$1,OP!$A$17:$B$23,2,FALSE)+H70*VLOOKUP($H$1,OP!$A$17:$B$23,2,FALSE))/SUM(C70:H70)</f>
        <v>11.221234641346275</v>
      </c>
      <c r="T70" s="62">
        <f t="shared" si="134"/>
        <v>3.4707350208592447E-2</v>
      </c>
      <c r="U70" s="62">
        <f t="shared" si="135"/>
        <v>0.68008648192079235</v>
      </c>
      <c r="V70" s="62">
        <f t="shared" si="136"/>
        <v>0.37780207633911783</v>
      </c>
      <c r="W70" s="62">
        <f t="shared" si="137"/>
        <v>0.22728029588732082</v>
      </c>
      <c r="X70" s="62">
        <f t="shared" si="138"/>
        <v>5.776932684672953E-2</v>
      </c>
      <c r="Y70" s="62">
        <f t="shared" si="139"/>
        <v>0.12383099181490276</v>
      </c>
      <c r="Z70" s="62"/>
      <c r="AA70" s="62">
        <f t="shared" si="140"/>
        <v>1</v>
      </c>
      <c r="AB70" s="62">
        <f t="shared" si="141"/>
        <v>3.4806927981303241E-2</v>
      </c>
      <c r="AC70" s="62">
        <f t="shared" si="142"/>
        <v>0.6820376967704822</v>
      </c>
      <c r="AD70" s="62">
        <f t="shared" si="143"/>
        <v>0.13598454616383338</v>
      </c>
      <c r="AE70" s="62">
        <f t="shared" si="144"/>
        <v>8.18063473544203E-2</v>
      </c>
      <c r="AF70" s="62">
        <f t="shared" si="145"/>
        <v>2.0793257066145147E-2</v>
      </c>
      <c r="AG70" s="62">
        <f t="shared" si="146"/>
        <v>4.4571224663815821E-2</v>
      </c>
      <c r="AH70" s="62">
        <f t="shared" si="147"/>
        <v>2.8690687163476065E-3</v>
      </c>
      <c r="AI70" s="63">
        <f t="shared" si="148"/>
        <v>1.0028690687163475</v>
      </c>
    </row>
    <row r="71" spans="1:35" x14ac:dyDescent="0.2">
      <c r="A71" s="49">
        <v>2023</v>
      </c>
      <c r="B71" s="27">
        <v>43</v>
      </c>
      <c r="C71" s="22">
        <v>38</v>
      </c>
      <c r="D71" s="22">
        <v>467</v>
      </c>
      <c r="E71" s="22">
        <v>55</v>
      </c>
      <c r="F71" s="22">
        <v>112</v>
      </c>
      <c r="G71" s="22">
        <v>14</v>
      </c>
      <c r="H71">
        <v>189</v>
      </c>
      <c r="I71" s="22">
        <v>4</v>
      </c>
      <c r="J71" s="22">
        <f t="shared" si="132"/>
        <v>879</v>
      </c>
      <c r="K71" s="16">
        <v>403.38833836252536</v>
      </c>
      <c r="L71" s="16">
        <v>5950.2080694691203</v>
      </c>
      <c r="M71" s="16">
        <v>1081.3602381594196</v>
      </c>
      <c r="N71" s="16">
        <v>804.08614956993597</v>
      </c>
      <c r="O71" s="16">
        <v>214.31699940063791</v>
      </c>
      <c r="P71" s="16">
        <v>433.50191212274433</v>
      </c>
      <c r="Q71" s="16">
        <v>285.51918010305758</v>
      </c>
      <c r="R71" s="16">
        <f t="shared" si="133"/>
        <v>9172.3808871874426</v>
      </c>
      <c r="S71" s="39">
        <f>(C71*VLOOKUP($C$1,OP!$A$17:$B$23,2,FALSE)+D71*VLOOKUP($D$1,OP!$A$17:$B$23,2,FALSE)+F71*VLOOKUP($F$1,OP!$A$17:$B$23,2,FALSE)+G71*VLOOKUP($G$1,OP!$A$17:$B$23,2,FALSE)+H71*VLOOKUP($H$1,OP!$A$17:$B$23,2,FALSE))/SUM(C71:H71)</f>
        <v>11.285605659983291</v>
      </c>
      <c r="T71" s="62">
        <f t="shared" si="134"/>
        <v>4.3978585639199035E-2</v>
      </c>
      <c r="U71" s="62">
        <f t="shared" si="135"/>
        <v>0.64870922202770109</v>
      </c>
      <c r="V71" s="62">
        <f t="shared" si="136"/>
        <v>0.30784216122578278</v>
      </c>
      <c r="W71" s="62">
        <f t="shared" si="137"/>
        <v>0.22890763813976556</v>
      </c>
      <c r="X71" s="62">
        <f t="shared" si="138"/>
        <v>6.1011868158953597E-2</v>
      </c>
      <c r="Y71" s="62">
        <f t="shared" si="139"/>
        <v>0.12340953626195851</v>
      </c>
      <c r="Z71" s="62"/>
      <c r="AA71" s="62">
        <f t="shared" si="140"/>
        <v>1</v>
      </c>
      <c r="AB71" s="62">
        <f t="shared" si="141"/>
        <v>4.5391539967472909E-2</v>
      </c>
      <c r="AC71" s="62">
        <f t="shared" si="142"/>
        <v>0.66955110426954911</v>
      </c>
      <c r="AD71" s="62">
        <f t="shared" si="143"/>
        <v>0.12168077706187171</v>
      </c>
      <c r="AE71" s="62">
        <f t="shared" si="144"/>
        <v>9.0480326584686077E-2</v>
      </c>
      <c r="AF71" s="62">
        <f t="shared" si="145"/>
        <v>2.4116162315183744E-2</v>
      </c>
      <c r="AG71" s="62">
        <f t="shared" si="146"/>
        <v>4.8780089801236291E-2</v>
      </c>
      <c r="AH71" s="62">
        <f t="shared" si="147"/>
        <v>3.212823486107011E-2</v>
      </c>
      <c r="AI71" s="63">
        <f t="shared" si="148"/>
        <v>1.0321282348610701</v>
      </c>
    </row>
    <row r="72" spans="1:35" x14ac:dyDescent="0.2">
      <c r="A72" s="49">
        <v>2023</v>
      </c>
      <c r="B72" s="49">
        <v>44</v>
      </c>
      <c r="C72" s="50">
        <v>43</v>
      </c>
      <c r="D72" s="50">
        <v>486</v>
      </c>
      <c r="E72" s="50">
        <v>78</v>
      </c>
      <c r="F72" s="50">
        <v>125</v>
      </c>
      <c r="G72" s="50">
        <v>9</v>
      </c>
      <c r="H72" s="45">
        <v>191</v>
      </c>
      <c r="I72" s="50">
        <v>2</v>
      </c>
      <c r="J72" s="50">
        <f t="shared" si="132"/>
        <v>934</v>
      </c>
      <c r="K72" s="38">
        <v>507.7465195479482</v>
      </c>
      <c r="L72" s="38">
        <v>6165.2674300271892</v>
      </c>
      <c r="M72" s="38">
        <v>1587.0930174970829</v>
      </c>
      <c r="N72" s="38">
        <v>819.44626599165531</v>
      </c>
      <c r="O72" s="38">
        <v>139.87000049393401</v>
      </c>
      <c r="P72" s="38">
        <v>454.20434174666781</v>
      </c>
      <c r="Q72" s="38">
        <v>192</v>
      </c>
      <c r="R72" s="38">
        <f t="shared" si="133"/>
        <v>9865.6275753044793</v>
      </c>
      <c r="S72" s="39">
        <f>(C72*VLOOKUP($C$1,OP!$A$17:$B$23,2,FALSE)+D72*VLOOKUP($D$1,OP!$A$17:$B$23,2,FALSE)+F72*VLOOKUP($F$1,OP!$A$17:$B$23,2,FALSE)+G72*VLOOKUP($G$1,OP!$A$17:$B$23,2,FALSE)+H72*VLOOKUP($H$1,OP!$A$17:$B$23,2,FALSE))/SUM(C72:H72)</f>
        <v>11.114407898658484</v>
      </c>
      <c r="T72" s="58">
        <f t="shared" si="134"/>
        <v>5.1466215977879926E-2</v>
      </c>
      <c r="U72" s="58">
        <f t="shared" si="135"/>
        <v>0.62492399829282153</v>
      </c>
      <c r="V72" s="58">
        <f t="shared" si="136"/>
        <v>0.4518144160767848</v>
      </c>
      <c r="W72" s="58">
        <f t="shared" si="137"/>
        <v>0.23328036359154475</v>
      </c>
      <c r="X72" s="58">
        <f t="shared" si="138"/>
        <v>3.9818260116529398E-2</v>
      </c>
      <c r="Y72" s="58">
        <f t="shared" si="139"/>
        <v>0.12930311404774883</v>
      </c>
      <c r="Z72" s="58"/>
      <c r="AA72" s="58">
        <f t="shared" si="140"/>
        <v>1</v>
      </c>
      <c r="AB72" s="58">
        <f t="shared" si="141"/>
        <v>5.2487705940236877E-2</v>
      </c>
      <c r="AC72" s="58">
        <f t="shared" si="142"/>
        <v>0.63732735026582166</v>
      </c>
      <c r="AD72" s="58">
        <f t="shared" si="143"/>
        <v>0.16406389486698106</v>
      </c>
      <c r="AE72" s="58">
        <f t="shared" si="144"/>
        <v>8.4709304716629338E-2</v>
      </c>
      <c r="AF72" s="58">
        <f t="shared" si="145"/>
        <v>1.4458898629817427E-2</v>
      </c>
      <c r="AG72" s="58">
        <f t="shared" si="146"/>
        <v>4.6952845580513436E-2</v>
      </c>
      <c r="AH72" s="58">
        <f t="shared" si="147"/>
        <v>1.9847776700660999E-2</v>
      </c>
      <c r="AI72" s="59">
        <f t="shared" si="148"/>
        <v>1.0198477767006608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"/>
  <sheetViews>
    <sheetView topLeftCell="A46" workbookViewId="0">
      <selection activeCell="A68" sqref="A68:A72"/>
    </sheetView>
  </sheetViews>
  <sheetFormatPr defaultRowHeight="12.75" x14ac:dyDescent="0.2"/>
  <cols>
    <col min="1" max="1" width="10.5703125" customWidth="1"/>
    <col min="2" max="2" width="10.5703125" bestFit="1" customWidth="1"/>
    <col min="10" max="10" width="17" customWidth="1"/>
    <col min="11" max="11" width="20.5703125" customWidth="1"/>
  </cols>
  <sheetData>
    <row r="1" spans="1:10" x14ac:dyDescent="0.2">
      <c r="A1" s="44" t="s">
        <v>76</v>
      </c>
      <c r="B1" s="44" t="s">
        <v>13</v>
      </c>
      <c r="C1" s="45" t="s">
        <v>18</v>
      </c>
      <c r="D1" s="45" t="s">
        <v>16</v>
      </c>
      <c r="E1" s="45" t="s">
        <v>22</v>
      </c>
      <c r="F1" s="45" t="s">
        <v>21</v>
      </c>
      <c r="G1" s="45" t="s">
        <v>17</v>
      </c>
      <c r="H1" s="45" t="s">
        <v>20</v>
      </c>
      <c r="I1" s="46" t="s">
        <v>25</v>
      </c>
      <c r="J1" s="44" t="s">
        <v>28</v>
      </c>
    </row>
    <row r="2" spans="1:10" x14ac:dyDescent="0.2">
      <c r="A2" s="45">
        <v>2022</v>
      </c>
      <c r="B2" s="45">
        <v>27</v>
      </c>
      <c r="C2" s="45">
        <v>0</v>
      </c>
      <c r="D2" s="45">
        <v>0</v>
      </c>
      <c r="E2" s="45">
        <v>0</v>
      </c>
      <c r="F2" s="45">
        <v>44</v>
      </c>
      <c r="G2" s="45">
        <v>17</v>
      </c>
      <c r="H2" s="45">
        <v>32</v>
      </c>
      <c r="I2" s="45">
        <f t="shared" ref="I2:I14" si="0">SUM(C2:H2)</f>
        <v>93</v>
      </c>
      <c r="J2" s="47">
        <f>(C2*VLOOKUP($C$1,OP!$A$52:$B$58,2,FALSE)+D2*VLOOKUP($D$1,OP!$A$52:$B$58,2,FALSE)+E2*VLOOKUP($E$1,OP!$A$52:$B$58,2,FALSE)+F2*VLOOKUP($F$1,OP!$A$52:$B$58,2,FALSE)+G2*VLOOKUP($G$1,OP!$A$52:$B$58,2,FALSE)+H2*VLOOKUP($H$1,OP!$A$52:$B$58,2,FALSE))/SUM(C2:H2)</f>
        <v>7.1062365591397834</v>
      </c>
    </row>
    <row r="3" spans="1:10" x14ac:dyDescent="0.2">
      <c r="A3" s="45">
        <v>2022</v>
      </c>
      <c r="B3" s="44">
        <v>28</v>
      </c>
      <c r="C3" s="45">
        <v>5</v>
      </c>
      <c r="D3" s="45">
        <v>0</v>
      </c>
      <c r="E3" s="45">
        <v>0</v>
      </c>
      <c r="F3" s="45">
        <v>17</v>
      </c>
      <c r="G3" s="45">
        <v>5</v>
      </c>
      <c r="H3" s="45">
        <v>11</v>
      </c>
      <c r="I3" s="45">
        <f t="shared" si="0"/>
        <v>38</v>
      </c>
      <c r="J3" s="47">
        <f>(C3*VLOOKUP($C$1,OP!$A$52:$B$58,2,FALSE)+D3*VLOOKUP($D$1,OP!$A$52:$B$58,2,FALSE)+E3*VLOOKUP($E$1,OP!$A$52:$B$58,2,FALSE)+F3*VLOOKUP($F$1,OP!$A$52:$B$58,2,FALSE)+G3*VLOOKUP($G$1,OP!$A$52:$B$58,2,FALSE)+H3*VLOOKUP($H$1,OP!$A$52:$B$58,2,FALSE))/SUM(C3:H3)</f>
        <v>7.4123684210526308</v>
      </c>
    </row>
    <row r="4" spans="1:10" x14ac:dyDescent="0.2">
      <c r="A4" s="45">
        <v>2022</v>
      </c>
      <c r="B4" s="46">
        <v>29</v>
      </c>
      <c r="C4" s="45">
        <v>0</v>
      </c>
      <c r="D4" s="45">
        <v>33</v>
      </c>
      <c r="E4" s="45">
        <v>5</v>
      </c>
      <c r="F4" s="45">
        <v>21</v>
      </c>
      <c r="G4" s="45">
        <v>9</v>
      </c>
      <c r="H4" s="45">
        <v>13</v>
      </c>
      <c r="I4" s="45">
        <f t="shared" si="0"/>
        <v>81</v>
      </c>
      <c r="J4" s="47">
        <f>(C4*VLOOKUP($C$1,OP!$A$52:$B$58,2,FALSE)+D4*VLOOKUP($D$1,OP!$A$52:$B$58,2,FALSE)+E4*VLOOKUP($E$1,OP!$A$52:$B$58,2,FALSE)+F4*VLOOKUP($F$1,OP!$A$52:$B$58,2,FALSE)+G4*VLOOKUP($G$1,OP!$A$52:$B$58,2,FALSE)+H4*VLOOKUP($H$1,OP!$A$52:$B$58,2,FALSE))/SUM(C4:H4)</f>
        <v>9.2016049382716059</v>
      </c>
    </row>
    <row r="5" spans="1:10" x14ac:dyDescent="0.2">
      <c r="A5" s="45">
        <v>2022</v>
      </c>
      <c r="B5" s="46">
        <v>30</v>
      </c>
      <c r="C5" s="45">
        <v>5</v>
      </c>
      <c r="D5" s="45">
        <v>42</v>
      </c>
      <c r="E5" s="45">
        <v>1</v>
      </c>
      <c r="F5" s="45">
        <v>16</v>
      </c>
      <c r="G5" s="45">
        <v>10</v>
      </c>
      <c r="H5" s="45">
        <v>16</v>
      </c>
      <c r="I5" s="45">
        <f t="shared" si="0"/>
        <v>90</v>
      </c>
      <c r="J5" s="47">
        <f>(C5*VLOOKUP($C$1,OP!$A$52:$B$58,2,FALSE)+D5*VLOOKUP($D$1,OP!$A$52:$B$58,2,FALSE)+E5*VLOOKUP($E$1,OP!$A$52:$B$58,2,FALSE)+F5*VLOOKUP($F$1,OP!$A$52:$B$58,2,FALSE)+G5*VLOOKUP($G$1,OP!$A$52:$B$58,2,FALSE)+H5*VLOOKUP($H$1,OP!$A$52:$B$58,2,FALSE))/SUM(C5:H5)</f>
        <v>8.8357777777777784</v>
      </c>
    </row>
    <row r="6" spans="1:10" x14ac:dyDescent="0.2">
      <c r="A6" s="45">
        <v>2022</v>
      </c>
      <c r="B6" s="46">
        <v>31</v>
      </c>
      <c r="C6" s="45">
        <v>2</v>
      </c>
      <c r="D6" s="45">
        <v>45</v>
      </c>
      <c r="E6" s="45">
        <v>13</v>
      </c>
      <c r="F6" s="45">
        <v>16</v>
      </c>
      <c r="G6" s="45">
        <v>5</v>
      </c>
      <c r="H6" s="45">
        <v>13</v>
      </c>
      <c r="I6" s="45">
        <f t="shared" si="0"/>
        <v>94</v>
      </c>
      <c r="J6" s="47">
        <f>(C6*VLOOKUP($C$1,OP!$A$52:$B$58,2,FALSE)+D6*VLOOKUP($D$1,OP!$A$52:$B$58,2,FALSE)+E6*VLOOKUP($E$1,OP!$A$52:$B$58,2,FALSE)+F6*VLOOKUP($F$1,OP!$A$52:$B$58,2,FALSE)+G6*VLOOKUP($G$1,OP!$A$52:$B$58,2,FALSE)+H6*VLOOKUP($H$1,OP!$A$52:$B$58,2,FALSE))/SUM(C6:H6)</f>
        <v>9.8862765957446808</v>
      </c>
    </row>
    <row r="7" spans="1:10" x14ac:dyDescent="0.2">
      <c r="A7" s="45">
        <v>2022</v>
      </c>
      <c r="B7" s="46">
        <v>32</v>
      </c>
      <c r="C7" s="45">
        <v>0</v>
      </c>
      <c r="D7" s="45">
        <v>18</v>
      </c>
      <c r="E7" s="45">
        <v>0</v>
      </c>
      <c r="F7" s="45">
        <v>15</v>
      </c>
      <c r="G7" s="45">
        <v>2</v>
      </c>
      <c r="H7" s="45">
        <v>6</v>
      </c>
      <c r="I7" s="45">
        <f t="shared" si="0"/>
        <v>41</v>
      </c>
      <c r="J7" s="47">
        <f>(C7*VLOOKUP($C$1,OP!$A$45:$B$51,2,FALSE)+D7*VLOOKUP($D$1,OP!$A$45:$B$51,2,FALSE)+E7*VLOOKUP($E$1,OP!$A$45:$B$51,2,FALSE)+F7*VLOOKUP($F$1,OP!$A$45:$B$51,2,FALSE)+G7*VLOOKUP($G$1,OP!$A$45:$B$51,2,FALSE)+H7*VLOOKUP($H$1,OP!$A$45:$B$51,2,FALSE))/SUM(C7:H7)</f>
        <v>10.65341463414634</v>
      </c>
    </row>
    <row r="8" spans="1:10" x14ac:dyDescent="0.2">
      <c r="A8" s="45">
        <v>2022</v>
      </c>
      <c r="B8" s="46">
        <v>33</v>
      </c>
      <c r="C8" s="45">
        <v>1</v>
      </c>
      <c r="D8" s="45">
        <v>33</v>
      </c>
      <c r="E8" s="45">
        <v>0</v>
      </c>
      <c r="F8" s="45">
        <v>20</v>
      </c>
      <c r="G8" s="45">
        <v>2</v>
      </c>
      <c r="H8" s="45">
        <v>7</v>
      </c>
      <c r="I8" s="45">
        <f t="shared" si="0"/>
        <v>63</v>
      </c>
      <c r="J8" s="47">
        <f>(C8*VLOOKUP($C$1,OP!$A$45:$B$51,2,FALSE)+D8*VLOOKUP($D$1,OP!$A$45:$B$51,2,FALSE)+E8*VLOOKUP($E$1,OP!$A$45:$B$51,2,FALSE)+F8*VLOOKUP($F$1,OP!$A$45:$B$51,2,FALSE)+G8*VLOOKUP($G$1,OP!$A$45:$B$51,2,FALSE)+H8*VLOOKUP($H$1,OP!$A$45:$B$51,2,FALSE))/SUM(C8:H8)</f>
        <v>11.008888888888889</v>
      </c>
    </row>
    <row r="9" spans="1:10" x14ac:dyDescent="0.2">
      <c r="A9" s="45">
        <v>2022</v>
      </c>
      <c r="B9" s="46">
        <v>34</v>
      </c>
      <c r="C9" s="45">
        <v>4</v>
      </c>
      <c r="D9" s="45">
        <v>29</v>
      </c>
      <c r="E9" s="45">
        <v>9</v>
      </c>
      <c r="F9" s="45">
        <v>17</v>
      </c>
      <c r="G9" s="45">
        <v>8</v>
      </c>
      <c r="H9" s="45">
        <v>5</v>
      </c>
      <c r="I9" s="45">
        <f t="shared" si="0"/>
        <v>72</v>
      </c>
      <c r="J9" s="47">
        <f>(C9*VLOOKUP($C$1,OP!$A$45:$B$51,2,FALSE)+D9*VLOOKUP($D$1,OP!$A$45:$B$51,2,FALSE)+E9*VLOOKUP($E$1,OP!$A$45:$B$51,2,FALSE)+F9*VLOOKUP($F$1,OP!$A$45:$B$51,2,FALSE)+G9*VLOOKUP($G$1,OP!$A$45:$B$51,2,FALSE)+H9*VLOOKUP($H$1,OP!$A$45:$B$51,2,FALSE))/SUM(C9:H9)</f>
        <v>12.317361111111111</v>
      </c>
    </row>
    <row r="10" spans="1:10" x14ac:dyDescent="0.2">
      <c r="A10" s="45">
        <v>2022</v>
      </c>
      <c r="B10" s="46">
        <v>35</v>
      </c>
      <c r="C10" s="45">
        <v>1</v>
      </c>
      <c r="D10" s="45">
        <v>36</v>
      </c>
      <c r="E10" s="45">
        <v>5</v>
      </c>
      <c r="F10" s="45">
        <v>21</v>
      </c>
      <c r="G10" s="45">
        <v>3</v>
      </c>
      <c r="H10" s="45">
        <v>3</v>
      </c>
      <c r="I10" s="45">
        <f t="shared" si="0"/>
        <v>69</v>
      </c>
      <c r="J10" s="47">
        <f>(C10*VLOOKUP($C$1,OP!$A$45:$B$51,2,FALSE)+D10*VLOOKUP($D$1,OP!$A$45:$B$51,2,FALSE)+E10*VLOOKUP($E$1,OP!$A$45:$B$51,2,FALSE)+F10*VLOOKUP($F$1,OP!$A$45:$B$51,2,FALSE)+G10*VLOOKUP($G$1,OP!$A$45:$B$51,2,FALSE)+H10*VLOOKUP($H$1,OP!$A$45:$B$51,2,FALSE))/SUM(C10:H10)</f>
        <v>11.958695652173912</v>
      </c>
    </row>
    <row r="11" spans="1:10" x14ac:dyDescent="0.2">
      <c r="A11" s="45">
        <v>2022</v>
      </c>
      <c r="B11" s="46">
        <v>36</v>
      </c>
      <c r="C11" s="45">
        <v>6</v>
      </c>
      <c r="D11" s="45">
        <v>43</v>
      </c>
      <c r="E11" s="45">
        <v>4</v>
      </c>
      <c r="F11" s="45">
        <v>22</v>
      </c>
      <c r="G11" s="45">
        <v>4</v>
      </c>
      <c r="H11" s="45">
        <v>7</v>
      </c>
      <c r="I11" s="45">
        <f t="shared" si="0"/>
        <v>86</v>
      </c>
      <c r="J11" s="47">
        <f>(C11*VLOOKUP($C$1,OP!$A$45:$B$51,2,FALSE)+D11*VLOOKUP($D$1,OP!$A$45:$B$51,2,FALSE)+E11*VLOOKUP($E$1,OP!$A$45:$B$51,2,FALSE)+F11*VLOOKUP($F$1,OP!$A$45:$B$51,2,FALSE)+G11*VLOOKUP($G$1,OP!$A$45:$B$51,2,FALSE)+H11*VLOOKUP($H$1,OP!$A$45:$B$51,2,FALSE))/SUM(C11:H11)</f>
        <v>11.538372093023256</v>
      </c>
    </row>
    <row r="12" spans="1:10" x14ac:dyDescent="0.2">
      <c r="A12" s="45">
        <v>2022</v>
      </c>
      <c r="B12" s="46">
        <v>37</v>
      </c>
      <c r="C12" s="45">
        <v>4</v>
      </c>
      <c r="D12" s="45">
        <v>41</v>
      </c>
      <c r="E12" s="45">
        <v>6</v>
      </c>
      <c r="F12" s="45">
        <v>11</v>
      </c>
      <c r="G12" s="45">
        <v>3</v>
      </c>
      <c r="H12" s="45">
        <v>8</v>
      </c>
      <c r="I12" s="45">
        <f t="shared" si="0"/>
        <v>73</v>
      </c>
      <c r="J12" s="47">
        <f>(C12*VLOOKUP($C$1,OP!$A$45:$B$51,2,FALSE)+D12*VLOOKUP($D$1,OP!$A$45:$B$51,2,FALSE)+E12*VLOOKUP($E$1,OP!$A$45:$B$51,2,FALSE)+F12*VLOOKUP($F$1,OP!$A$45:$B$51,2,FALSE)+G12*VLOOKUP($G$1,OP!$A$45:$B$51,2,FALSE)+H12*VLOOKUP($H$1,OP!$A$45:$B$51,2,FALSE))/SUM(C12:H12)</f>
        <v>11.79082191780822</v>
      </c>
    </row>
    <row r="13" spans="1:10" x14ac:dyDescent="0.2">
      <c r="A13" s="45">
        <v>2022</v>
      </c>
      <c r="B13" s="44">
        <v>38</v>
      </c>
      <c r="C13" s="45">
        <v>0</v>
      </c>
      <c r="D13" s="45">
        <v>24</v>
      </c>
      <c r="E13" s="45">
        <v>0</v>
      </c>
      <c r="F13" s="45">
        <v>13</v>
      </c>
      <c r="G13" s="45">
        <v>6</v>
      </c>
      <c r="H13" s="45">
        <v>8</v>
      </c>
      <c r="I13" s="45">
        <f t="shared" si="0"/>
        <v>51</v>
      </c>
      <c r="J13" s="47">
        <f>(C13*VLOOKUP($C$1,OP!$A$45:$B$51,2,FALSE)+D13*VLOOKUP($D$1,OP!$A$45:$B$51,2,FALSE)+E13*VLOOKUP($E$1,OP!$A$45:$B$51,2,FALSE)+F13*VLOOKUP($F$1,OP!$A$45:$B$51,2,FALSE)+G13*VLOOKUP($G$1,OP!$A$45:$B$51,2,FALSE)+H13*VLOOKUP($H$1,OP!$A$45:$B$51,2,FALSE))/SUM(C13:H13)</f>
        <v>11.26686274509804</v>
      </c>
    </row>
    <row r="14" spans="1:10" x14ac:dyDescent="0.2">
      <c r="A14" s="45">
        <v>2022</v>
      </c>
      <c r="B14" s="44">
        <v>39</v>
      </c>
      <c r="C14" s="45">
        <v>1</v>
      </c>
      <c r="D14" s="45">
        <v>27</v>
      </c>
      <c r="E14" s="45">
        <v>0</v>
      </c>
      <c r="F14" s="45">
        <v>17</v>
      </c>
      <c r="G14" s="45">
        <v>10</v>
      </c>
      <c r="H14" s="45">
        <v>20</v>
      </c>
      <c r="I14" s="45">
        <f t="shared" si="0"/>
        <v>75</v>
      </c>
      <c r="J14" s="47">
        <f>(C14*VLOOKUP($C$1,OP!$A$45:$B$51,2,FALSE)+D14*VLOOKUP($D$1,OP!$A$45:$B$51,2,FALSE)+E14*VLOOKUP($E$1,OP!$A$45:$B$51,2,FALSE)+F14*VLOOKUP($F$1,OP!$A$45:$B$51,2,FALSE)+G14*VLOOKUP($G$1,OP!$A$45:$B$51,2,FALSE)+H14*VLOOKUP($H$1,OP!$A$45:$B$51,2,FALSE))/SUM(C14:H14)</f>
        <v>10.407333333333332</v>
      </c>
    </row>
    <row r="15" spans="1:10" x14ac:dyDescent="0.2">
      <c r="A15" s="45">
        <v>2022</v>
      </c>
      <c r="B15" s="44">
        <v>40</v>
      </c>
      <c r="C15" s="45">
        <v>1</v>
      </c>
      <c r="D15" s="45">
        <v>37</v>
      </c>
      <c r="E15" s="45">
        <v>7</v>
      </c>
      <c r="F15" s="45">
        <v>19</v>
      </c>
      <c r="G15" s="45">
        <v>13</v>
      </c>
      <c r="H15" s="45">
        <v>8</v>
      </c>
      <c r="I15" s="45">
        <f t="shared" ref="I15:I20" si="1">SUM(C15:H15)</f>
        <v>85</v>
      </c>
      <c r="J15" s="47">
        <f>(C15*VLOOKUP($C$1,OP!$A$45:$B$51,2,FALSE)+D15*VLOOKUP($D$1,OP!$A$45:$B$51,2,FALSE)+E15*VLOOKUP($E$1,OP!$A$45:$B$51,2,FALSE)+F15*VLOOKUP($F$1,OP!$A$45:$B$51,2,FALSE)+G15*VLOOKUP($G$1,OP!$A$45:$B$51,2,FALSE)+H15*VLOOKUP($H$1,OP!$A$45:$B$51,2,FALSE))/SUM(C15:H15)</f>
        <v>12.336117647058822</v>
      </c>
    </row>
    <row r="16" spans="1:10" x14ac:dyDescent="0.2">
      <c r="A16" s="45">
        <v>2022</v>
      </c>
      <c r="B16" s="44">
        <v>41</v>
      </c>
      <c r="C16" s="48">
        <v>2</v>
      </c>
      <c r="D16" s="48">
        <v>44</v>
      </c>
      <c r="E16" s="48">
        <v>8</v>
      </c>
      <c r="F16" s="48">
        <v>12</v>
      </c>
      <c r="G16" s="48">
        <v>11</v>
      </c>
      <c r="H16" s="48">
        <v>6</v>
      </c>
      <c r="I16" s="45">
        <f t="shared" si="1"/>
        <v>83</v>
      </c>
      <c r="J16" s="47">
        <f>(C16*VLOOKUP($C$1,OP!$A$45:$B$51,2,FALSE)+D16*VLOOKUP($D$1,OP!$A$45:$B$51,2,FALSE)+E16*VLOOKUP($E$1,OP!$A$45:$B$51,2,FALSE)+F16*VLOOKUP($F$1,OP!$A$45:$B$51,2,FALSE)+G16*VLOOKUP($G$1,OP!$A$45:$B$51,2,FALSE)+H16*VLOOKUP($H$1,OP!$A$45:$B$51,2,FALSE))/SUM(C16:H16)</f>
        <v>12.719036144578311</v>
      </c>
    </row>
    <row r="17" spans="1:10" x14ac:dyDescent="0.2">
      <c r="A17" s="45">
        <v>2022</v>
      </c>
      <c r="B17" s="44">
        <v>42</v>
      </c>
      <c r="C17" s="45">
        <v>5</v>
      </c>
      <c r="D17" s="45">
        <v>33</v>
      </c>
      <c r="E17" s="45">
        <v>2</v>
      </c>
      <c r="F17" s="45">
        <v>14</v>
      </c>
      <c r="G17" s="45">
        <v>16</v>
      </c>
      <c r="H17" s="45">
        <v>4</v>
      </c>
      <c r="I17" s="45">
        <f t="shared" si="1"/>
        <v>74</v>
      </c>
      <c r="J17" s="47">
        <f>(C17*VLOOKUP($C$1,OP!$A$38:$B$44,2,FALSE)+D17*VLOOKUP($D$1,OP!$A$38:$B$44,2,FALSE)+E17*VLOOKUP($E$1,OP!$A$38:$B$44,2,FALSE)+F17*VLOOKUP($F$1,OP!$A$38:$B$44,2,FALSE)+G17*VLOOKUP($G$1,OP!$A$38:$B$44,2,FALSE)+H17*VLOOKUP($H$1,OP!$A$38:$B$44,2,FALSE))/SUM(C17:H17)</f>
        <v>12.701891891891892</v>
      </c>
    </row>
    <row r="18" spans="1:10" x14ac:dyDescent="0.2">
      <c r="A18" s="45">
        <v>2022</v>
      </c>
      <c r="B18" s="52">
        <v>43</v>
      </c>
      <c r="C18" s="13">
        <v>3</v>
      </c>
      <c r="D18" s="13">
        <v>61</v>
      </c>
      <c r="E18" s="13">
        <v>7</v>
      </c>
      <c r="F18" s="13">
        <v>5</v>
      </c>
      <c r="G18" s="13">
        <v>33</v>
      </c>
      <c r="H18" s="13">
        <v>10</v>
      </c>
      <c r="I18">
        <f t="shared" si="1"/>
        <v>119</v>
      </c>
      <c r="J18" s="47">
        <f>(C18*VLOOKUP($C$1,OP!$A$38:$B$44,2,FALSE)+D18*VLOOKUP($D$1,OP!$A$38:$B$44,2,FALSE)+E18*VLOOKUP($E$1,OP!$A$38:$B$44,2,FALSE)+F18*VLOOKUP($F$1,OP!$A$38:$B$44,2,FALSE)+G18*VLOOKUP($G$1,OP!$A$38:$B$44,2,FALSE)+H18*VLOOKUP($H$1,OP!$A$38:$B$44,2,FALSE))/SUM(C18:H18)</f>
        <v>13.471848739495798</v>
      </c>
    </row>
    <row r="19" spans="1:10" x14ac:dyDescent="0.2">
      <c r="A19" s="45">
        <v>2022</v>
      </c>
      <c r="B19" s="52">
        <v>44</v>
      </c>
      <c r="C19" s="13">
        <v>3</v>
      </c>
      <c r="D19" s="13">
        <v>42</v>
      </c>
      <c r="E19" s="13">
        <v>4</v>
      </c>
      <c r="F19" s="13">
        <v>1</v>
      </c>
      <c r="G19" s="13">
        <v>13</v>
      </c>
      <c r="H19" s="13">
        <v>7</v>
      </c>
      <c r="I19">
        <f t="shared" si="1"/>
        <v>70</v>
      </c>
      <c r="J19" s="47">
        <f>(C19*VLOOKUP($C$1,OP!$A$38:$B$44,2,FALSE)+D19*VLOOKUP($D$1,OP!$A$38:$B$44,2,FALSE)+E19*VLOOKUP($E$1,OP!$A$38:$B$44,2,FALSE)+F19*VLOOKUP($F$1,OP!$A$38:$B$44,2,FALSE)+G19*VLOOKUP($G$1,OP!$A$38:$B$44,2,FALSE)+H19*VLOOKUP($H$1,OP!$A$38:$B$44,2,FALSE))/SUM(C19:H19)</f>
        <v>12.774999999999999</v>
      </c>
    </row>
    <row r="20" spans="1:10" x14ac:dyDescent="0.2">
      <c r="A20" s="45">
        <v>2022</v>
      </c>
      <c r="B20" s="52">
        <v>45</v>
      </c>
      <c r="C20">
        <v>2</v>
      </c>
      <c r="D20">
        <v>32</v>
      </c>
      <c r="E20">
        <v>0</v>
      </c>
      <c r="F20">
        <v>2</v>
      </c>
      <c r="G20">
        <v>7</v>
      </c>
      <c r="H20">
        <v>9</v>
      </c>
      <c r="I20">
        <f t="shared" si="1"/>
        <v>52</v>
      </c>
      <c r="J20" s="47">
        <f>(C20*VLOOKUP($C$1,OP!$A$38:$B$44,2,FALSE)+D20*VLOOKUP($D$1,OP!$A$38:$B$44,2,FALSE)+E20*VLOOKUP($E$1,OP!$A$38:$B$44,2,FALSE)+F20*VLOOKUP($F$1,OP!$A$38:$B$44,2,FALSE)+G20*VLOOKUP($G$1,OP!$A$38:$B$44,2,FALSE)+H20*VLOOKUP($H$1,OP!$A$38:$B$44,2,FALSE))/SUM(C20:H20)</f>
        <v>11.37269230769231</v>
      </c>
    </row>
    <row r="21" spans="1:10" x14ac:dyDescent="0.2">
      <c r="A21" s="45">
        <v>2022</v>
      </c>
      <c r="B21" s="52">
        <v>46</v>
      </c>
      <c r="C21">
        <v>0</v>
      </c>
      <c r="D21">
        <v>35</v>
      </c>
      <c r="E21">
        <v>1</v>
      </c>
      <c r="F21">
        <v>2</v>
      </c>
      <c r="G21">
        <v>16</v>
      </c>
      <c r="H21">
        <v>2</v>
      </c>
      <c r="I21">
        <f t="shared" ref="I21:I26" si="2">SUM(C21:H21)</f>
        <v>56</v>
      </c>
      <c r="J21" s="47">
        <f>(C21*VLOOKUP($C$1,OP!$A$38:$B$44,2,FALSE)+D21*VLOOKUP($D$1,OP!$A$38:$B$44,2,FALSE)+E21*VLOOKUP($E$1,OP!$A$38:$B$44,2,FALSE)+F21*VLOOKUP($F$1,OP!$A$38:$B$44,2,FALSE)+G21*VLOOKUP($G$1,OP!$A$38:$B$44,2,FALSE)+H21*VLOOKUP($H$1,OP!$A$38:$B$44,2,FALSE))/SUM(C21:H21)</f>
        <v>13.873571428571429</v>
      </c>
    </row>
    <row r="22" spans="1:10" x14ac:dyDescent="0.2">
      <c r="A22" s="45">
        <v>2022</v>
      </c>
      <c r="B22" s="52">
        <v>47</v>
      </c>
      <c r="C22">
        <v>0</v>
      </c>
      <c r="D22">
        <v>40</v>
      </c>
      <c r="E22">
        <v>2</v>
      </c>
      <c r="F22">
        <v>9</v>
      </c>
      <c r="G22">
        <v>21</v>
      </c>
      <c r="H22">
        <v>2</v>
      </c>
      <c r="I22">
        <f t="shared" si="2"/>
        <v>74</v>
      </c>
      <c r="J22" s="47">
        <f>(C22*VLOOKUP($C$1,OP!$A$38:$B$44,2,FALSE)+D22*VLOOKUP($D$1,OP!$A$38:$B$44,2,FALSE)+E22*VLOOKUP($E$1,OP!$A$38:$B$44,2,FALSE)+F22*VLOOKUP($F$1,OP!$A$38:$B$44,2,FALSE)+G22*VLOOKUP($G$1,OP!$A$38:$B$44,2,FALSE)+H22*VLOOKUP($H$1,OP!$A$38:$B$44,2,FALSE))/SUM(C22:H22)</f>
        <v>13.749864864864865</v>
      </c>
    </row>
    <row r="23" spans="1:10" x14ac:dyDescent="0.2">
      <c r="A23" s="45">
        <v>2022</v>
      </c>
      <c r="B23" s="52">
        <v>48</v>
      </c>
      <c r="C23">
        <v>0</v>
      </c>
      <c r="D23">
        <v>24</v>
      </c>
      <c r="E23">
        <v>30</v>
      </c>
      <c r="F23">
        <v>4</v>
      </c>
      <c r="G23">
        <v>7</v>
      </c>
      <c r="H23">
        <v>2</v>
      </c>
      <c r="I23">
        <f t="shared" si="2"/>
        <v>67</v>
      </c>
      <c r="J23" s="47">
        <f>(C23*VLOOKUP($C$1,OP!$A$38:$B$44,2,FALSE)+D23*VLOOKUP($D$1,OP!$A$38:$B$44,2,FALSE)+E23*VLOOKUP($E$1,OP!$A$38:$B$44,2,FALSE)+F23*VLOOKUP($F$1,OP!$A$38:$B$44,2,FALSE)+G23*VLOOKUP($G$1,OP!$A$38:$B$44,2,FALSE)+H23*VLOOKUP($H$1,OP!$A$38:$B$44,2,FALSE))/SUM(C23:H23)</f>
        <v>14.991044776119404</v>
      </c>
    </row>
    <row r="24" spans="1:10" x14ac:dyDescent="0.2">
      <c r="A24" s="45">
        <v>2022</v>
      </c>
      <c r="B24" s="52">
        <v>49</v>
      </c>
      <c r="C24" s="13">
        <v>0</v>
      </c>
      <c r="D24" s="13">
        <v>41</v>
      </c>
      <c r="E24" s="13">
        <v>27</v>
      </c>
      <c r="F24" s="13">
        <v>3</v>
      </c>
      <c r="G24" s="13">
        <v>11</v>
      </c>
      <c r="H24" s="13">
        <v>2</v>
      </c>
      <c r="I24">
        <f t="shared" si="2"/>
        <v>84</v>
      </c>
      <c r="J24" s="47">
        <f>(C24*VLOOKUP($C$1,OP!$A$38:$B$44,2,FALSE)+D24*VLOOKUP($D$1,OP!$A$38:$B$44,2,FALSE)+E24*VLOOKUP($E$1,OP!$A$38:$B$44,2,FALSE)+F24*VLOOKUP($F$1,OP!$A$38:$B$44,2,FALSE)+G24*VLOOKUP($G$1,OP!$A$38:$B$44,2,FALSE)+H24*VLOOKUP($H$1,OP!$A$38:$B$44,2,FALSE))/SUM(C24:H24)</f>
        <v>14.623928571428573</v>
      </c>
    </row>
    <row r="25" spans="1:10" x14ac:dyDescent="0.2">
      <c r="A25" s="45">
        <v>2022</v>
      </c>
      <c r="B25" s="52">
        <v>50</v>
      </c>
      <c r="C25" s="13">
        <v>2</v>
      </c>
      <c r="D25" s="13">
        <v>28</v>
      </c>
      <c r="E25" s="13">
        <v>15</v>
      </c>
      <c r="F25" s="13">
        <v>8</v>
      </c>
      <c r="G25" s="13">
        <v>12</v>
      </c>
      <c r="H25" s="13">
        <v>4</v>
      </c>
      <c r="I25">
        <f t="shared" si="2"/>
        <v>69</v>
      </c>
      <c r="J25" s="47">
        <f>(C25*VLOOKUP($C$1,OP!$A$38:$B$44,2,FALSE)+D25*VLOOKUP($D$1,OP!$A$38:$B$44,2,FALSE)+E25*VLOOKUP($E$1,OP!$A$38:$B$44,2,FALSE)+F25*VLOOKUP($F$1,OP!$A$38:$B$44,2,FALSE)+G25*VLOOKUP($G$1,OP!$A$38:$B$44,2,FALSE)+H25*VLOOKUP($H$1,OP!$A$38:$B$44,2,FALSE))/SUM(C25:H25)</f>
        <v>13.701739130434783</v>
      </c>
    </row>
    <row r="26" spans="1:10" x14ac:dyDescent="0.2">
      <c r="A26" s="45">
        <v>2022</v>
      </c>
      <c r="B26" s="52">
        <v>51</v>
      </c>
      <c r="C26">
        <v>5</v>
      </c>
      <c r="D26">
        <v>12</v>
      </c>
      <c r="E26">
        <v>17</v>
      </c>
      <c r="F26">
        <v>4</v>
      </c>
      <c r="G26">
        <v>12</v>
      </c>
      <c r="H26">
        <v>1</v>
      </c>
      <c r="I26">
        <f t="shared" si="2"/>
        <v>51</v>
      </c>
      <c r="J26" s="47">
        <f>(C26*VLOOKUP($C$1,OP!$A$38:$B$44,2,FALSE)+D26*VLOOKUP($D$1,OP!$A$38:$B$44,2,FALSE)+E26*VLOOKUP($E$1,OP!$A$38:$B$44,2,FALSE)+F26*VLOOKUP($F$1,OP!$A$38:$B$44,2,FALSE)+G26*VLOOKUP($G$1,OP!$A$38:$B$44,2,FALSE)+H26*VLOOKUP($H$1,OP!$A$38:$B$44,2,FALSE))/SUM(C26:H26)</f>
        <v>15.005098039215687</v>
      </c>
    </row>
    <row r="27" spans="1:10" x14ac:dyDescent="0.2">
      <c r="A27" s="45">
        <v>2022</v>
      </c>
      <c r="B27" s="52">
        <v>52</v>
      </c>
      <c r="C27">
        <v>2</v>
      </c>
      <c r="D27">
        <v>18</v>
      </c>
      <c r="E27">
        <v>9</v>
      </c>
      <c r="F27">
        <v>2</v>
      </c>
      <c r="G27">
        <v>9</v>
      </c>
      <c r="H27">
        <v>0</v>
      </c>
      <c r="I27">
        <f t="shared" ref="I27:I32" si="3">SUM(C27:H27)</f>
        <v>40</v>
      </c>
      <c r="J27" s="47">
        <f>(C27*VLOOKUP($C$1,OP!$A$38:$B$44,2,FALSE)+D27*VLOOKUP($D$1,OP!$A$38:$B$44,2,FALSE)+E27*VLOOKUP($E$1,OP!$A$38:$B$44,2,FALSE)+F27*VLOOKUP($F$1,OP!$A$38:$B$44,2,FALSE)+G27*VLOOKUP($G$1,OP!$A$38:$B$44,2,FALSE)+H27*VLOOKUP($H$1,OP!$A$38:$B$44,2,FALSE))/SUM(C27:H27)</f>
        <v>14.773</v>
      </c>
    </row>
    <row r="28" spans="1:10" x14ac:dyDescent="0.2">
      <c r="A28" s="45">
        <v>2022</v>
      </c>
      <c r="B28" s="52">
        <v>53</v>
      </c>
      <c r="C28" s="13">
        <v>1</v>
      </c>
      <c r="D28" s="13">
        <v>21</v>
      </c>
      <c r="E28" s="13">
        <v>8</v>
      </c>
      <c r="F28" s="13">
        <v>5</v>
      </c>
      <c r="G28" s="13">
        <v>7</v>
      </c>
      <c r="H28" s="13">
        <v>6</v>
      </c>
      <c r="I28">
        <f t="shared" si="3"/>
        <v>48</v>
      </c>
      <c r="J28" s="47">
        <f>(C28*VLOOKUP($C$1,OP!$A$38:$B$44,2,FALSE)+D28*VLOOKUP($D$1,OP!$A$38:$B$44,2,FALSE)+E28*VLOOKUP($E$1,OP!$A$38:$B$44,2,FALSE)+F28*VLOOKUP($F$1,OP!$A$38:$B$44,2,FALSE)+G28*VLOOKUP($G$1,OP!$A$38:$B$44,2,FALSE)+H28*VLOOKUP($H$1,OP!$A$38:$B$44,2,FALSE))/SUM(C28:H28)</f>
        <v>12.647708333333334</v>
      </c>
    </row>
    <row r="29" spans="1:10" x14ac:dyDescent="0.2">
      <c r="A29" s="52">
        <v>2023</v>
      </c>
      <c r="B29" s="52">
        <v>1</v>
      </c>
      <c r="C29" s="13">
        <v>4</v>
      </c>
      <c r="D29" s="13">
        <v>28</v>
      </c>
      <c r="E29" s="13">
        <v>10</v>
      </c>
      <c r="F29" s="13">
        <v>7</v>
      </c>
      <c r="G29" s="13">
        <v>5</v>
      </c>
      <c r="H29" s="13">
        <v>4</v>
      </c>
      <c r="I29">
        <f t="shared" si="3"/>
        <v>58</v>
      </c>
      <c r="J29" s="11">
        <f>(C29*VLOOKUP($C$1,OP!$A$31:$B$37,2,FALSE)+D29*VLOOKUP($D$1,OP!$A$31:$B$37,2,FALSE)+E29*VLOOKUP($E$1,OP!$A$31:$B$37,2,FALSE)+F29*VLOOKUP($F$1,OP!$A$31:$B$37,2,FALSE)+G29*VLOOKUP($G$1,OP!$A$31:$B$37,2,FALSE)+H29*VLOOKUP($H$1,OP!$A$31:$B$37,2,FALSE))/SUM(C29:H29)</f>
        <v>13.190344827586209</v>
      </c>
    </row>
    <row r="30" spans="1:10" x14ac:dyDescent="0.2">
      <c r="A30" s="52">
        <v>2023</v>
      </c>
      <c r="B30" s="52">
        <v>2</v>
      </c>
      <c r="C30">
        <v>2</v>
      </c>
      <c r="D30">
        <v>17</v>
      </c>
      <c r="E30">
        <v>5</v>
      </c>
      <c r="F30">
        <v>0</v>
      </c>
      <c r="G30">
        <v>7</v>
      </c>
      <c r="H30">
        <v>2</v>
      </c>
      <c r="I30">
        <f t="shared" si="3"/>
        <v>33</v>
      </c>
      <c r="J30" s="11">
        <f>(C30*VLOOKUP($C$1,OP!$A$31:$B$37,2,FALSE)+D30*VLOOKUP($D$1,OP!$A$31:$B$37,2,FALSE)+E30*VLOOKUP($E$1,OP!$A$31:$B$37,2,FALSE)+F30*VLOOKUP($F$1,OP!$A$31:$B$37,2,FALSE)+G30*VLOOKUP($G$1,OP!$A$31:$B$37,2,FALSE)+H30*VLOOKUP($H$1,OP!$A$31:$B$37,2,FALSE))/SUM(C30:H30)</f>
        <v>14.081212121212122</v>
      </c>
    </row>
    <row r="31" spans="1:10" x14ac:dyDescent="0.2">
      <c r="A31" s="52">
        <v>2023</v>
      </c>
      <c r="B31" s="52">
        <v>3</v>
      </c>
      <c r="C31">
        <v>3</v>
      </c>
      <c r="D31">
        <v>15</v>
      </c>
      <c r="E31">
        <v>5</v>
      </c>
      <c r="F31">
        <v>2</v>
      </c>
      <c r="G31">
        <v>4</v>
      </c>
      <c r="H31">
        <v>3</v>
      </c>
      <c r="I31">
        <f t="shared" si="3"/>
        <v>32</v>
      </c>
      <c r="J31" s="11">
        <f>(C31*VLOOKUP($C$1,OP!$A$31:$B$37,2,FALSE)+D31*VLOOKUP($D$1,OP!$A$31:$B$37,2,FALSE)+E31*VLOOKUP($E$1,OP!$A$31:$B$37,2,FALSE)+F31*VLOOKUP($F$1,OP!$A$31:$B$37,2,FALSE)+G31*VLOOKUP($G$1,OP!$A$31:$B$37,2,FALSE)+H31*VLOOKUP($H$1,OP!$A$31:$B$37,2,FALSE))/SUM(C31:H31)</f>
        <v>13.164999999999999</v>
      </c>
    </row>
    <row r="32" spans="1:10" x14ac:dyDescent="0.2">
      <c r="A32" s="52">
        <v>2023</v>
      </c>
      <c r="B32" s="52">
        <v>4</v>
      </c>
      <c r="C32">
        <v>1</v>
      </c>
      <c r="D32">
        <v>21</v>
      </c>
      <c r="E32">
        <v>1</v>
      </c>
      <c r="F32">
        <v>3</v>
      </c>
      <c r="G32">
        <v>6</v>
      </c>
      <c r="H32">
        <v>3</v>
      </c>
      <c r="I32">
        <f t="shared" si="3"/>
        <v>35</v>
      </c>
      <c r="J32" s="11">
        <f>(C32*VLOOKUP($C$1,OP!$A$31:$B$37,2,FALSE)+D32*VLOOKUP($D$1,OP!$A$31:$B$37,2,FALSE)+E32*VLOOKUP($E$1,OP!$A$31:$B$37,2,FALSE)+F32*VLOOKUP($F$1,OP!$A$31:$B$37,2,FALSE)+G32*VLOOKUP($G$1,OP!$A$31:$B$37,2,FALSE)+H32*VLOOKUP($H$1,OP!$A$31:$B$37,2,FALSE))/SUM(C32:H32)</f>
        <v>12.799142857142854</v>
      </c>
    </row>
    <row r="33" spans="1:10" x14ac:dyDescent="0.2">
      <c r="A33" s="52">
        <v>2023</v>
      </c>
      <c r="B33" s="52">
        <v>5</v>
      </c>
      <c r="C33">
        <v>2</v>
      </c>
      <c r="D33">
        <v>37</v>
      </c>
      <c r="E33">
        <v>6</v>
      </c>
      <c r="F33">
        <v>6</v>
      </c>
      <c r="G33">
        <v>17</v>
      </c>
      <c r="H33">
        <v>5</v>
      </c>
      <c r="I33">
        <f>SUM(C33:H33)</f>
        <v>73</v>
      </c>
      <c r="J33" s="11">
        <f>(C33*VLOOKUP($C$1,OP!$A$31:$B$37,2,FALSE)+D33*VLOOKUP($D$1,OP!$A$31:$B$37,2,FALSE)+E33*VLOOKUP($E$1,OP!$A$31:$B$37,2,FALSE)+F33*VLOOKUP($F$1,OP!$A$31:$B$37,2,FALSE)+G33*VLOOKUP($G$1,OP!$A$31:$B$37,2,FALSE)+H33*VLOOKUP($H$1,OP!$A$31:$B$37,2,FALSE))/SUM(C33:H33)</f>
        <v>13.504794520547945</v>
      </c>
    </row>
    <row r="34" spans="1:10" x14ac:dyDescent="0.2">
      <c r="A34" s="52">
        <v>2023</v>
      </c>
      <c r="B34" s="52">
        <v>6</v>
      </c>
      <c r="C34" s="13">
        <v>0</v>
      </c>
      <c r="D34" s="13">
        <v>31</v>
      </c>
      <c r="E34" s="13">
        <v>2</v>
      </c>
      <c r="F34" s="13">
        <v>10</v>
      </c>
      <c r="G34" s="13">
        <v>10</v>
      </c>
      <c r="H34" s="13">
        <v>5</v>
      </c>
      <c r="I34">
        <f>SUM(C34:H34)</f>
        <v>58</v>
      </c>
      <c r="J34" s="11">
        <f>(C34*VLOOKUP($C$1,OP!$A$31:$B$37,2,FALSE)+D34*VLOOKUP($D$1,OP!$A$31:$B$37,2,FALSE)+E34*VLOOKUP($E$1,OP!$A$31:$B$37,2,FALSE)+F34*VLOOKUP($F$1,OP!$A$31:$B$37,2,FALSE)+G34*VLOOKUP($G$1,OP!$A$31:$B$37,2,FALSE)+H34*VLOOKUP($H$1,OP!$A$31:$B$37,2,FALSE))/SUM(C34:H34)</f>
        <v>12.611034482758622</v>
      </c>
    </row>
    <row r="35" spans="1:10" x14ac:dyDescent="0.2">
      <c r="A35" s="52">
        <v>2023</v>
      </c>
      <c r="B35" s="52">
        <v>7</v>
      </c>
      <c r="C35">
        <v>1</v>
      </c>
      <c r="D35">
        <v>19</v>
      </c>
      <c r="E35">
        <v>0</v>
      </c>
      <c r="F35">
        <v>6</v>
      </c>
      <c r="G35">
        <v>2</v>
      </c>
      <c r="H35">
        <v>1</v>
      </c>
      <c r="I35">
        <f>SUM(C35:H35)</f>
        <v>29</v>
      </c>
      <c r="J35" s="11">
        <f>(C35*VLOOKUP($C$1,OP!$A$31:$B$37,2,FALSE)+D35*VLOOKUP($D$1,OP!$A$31:$B$37,2,FALSE)+E35*VLOOKUP($E$1,OP!$A$31:$B$37,2,FALSE)+F35*VLOOKUP($F$1,OP!$A$31:$B$37,2,FALSE)+G35*VLOOKUP($G$1,OP!$A$31:$B$37,2,FALSE)+H35*VLOOKUP($H$1,OP!$A$31:$B$37,2,FALSE))/SUM(C35:H35)</f>
        <v>12.230344827586206</v>
      </c>
    </row>
    <row r="36" spans="1:10" x14ac:dyDescent="0.2">
      <c r="A36" s="52">
        <v>2023</v>
      </c>
      <c r="B36" s="52">
        <v>8</v>
      </c>
      <c r="C36">
        <v>2</v>
      </c>
      <c r="D36">
        <v>23</v>
      </c>
      <c r="E36">
        <v>5</v>
      </c>
      <c r="F36">
        <v>3</v>
      </c>
      <c r="G36">
        <v>12</v>
      </c>
      <c r="H36">
        <v>2</v>
      </c>
      <c r="I36">
        <f>SUM(C36:H36)</f>
        <v>47</v>
      </c>
      <c r="J36" s="11">
        <f>(C36*VLOOKUP($C$1,OP!$A$31:$B$37,2,FALSE)+D36*VLOOKUP($D$1,OP!$A$31:$B$37,2,FALSE)+E36*VLOOKUP($E$1,OP!$A$31:$B$37,2,FALSE)+F36*VLOOKUP($F$1,OP!$A$31:$B$37,2,FALSE)+G36*VLOOKUP($G$1,OP!$A$31:$B$37,2,FALSE)+H36*VLOOKUP($H$1,OP!$A$31:$B$37,2,FALSE))/SUM(C36:H36)</f>
        <v>13.969787234042551</v>
      </c>
    </row>
    <row r="37" spans="1:10" x14ac:dyDescent="0.2">
      <c r="A37" s="52">
        <v>2023</v>
      </c>
      <c r="B37" s="52">
        <v>9</v>
      </c>
      <c r="C37">
        <v>5</v>
      </c>
      <c r="D37">
        <v>42</v>
      </c>
      <c r="E37">
        <v>7</v>
      </c>
      <c r="F37">
        <v>8</v>
      </c>
      <c r="G37">
        <v>14</v>
      </c>
      <c r="H37">
        <v>1</v>
      </c>
      <c r="I37">
        <f t="shared" ref="I37:I41" si="4">SUM(C37:H37)</f>
        <v>77</v>
      </c>
      <c r="J37" s="11">
        <f>(C37*VLOOKUP($C$1,OP!$A$31:$B$37,2,FALSE)+D37*VLOOKUP($D$1,OP!$A$31:$B$37,2,FALSE)+E37*VLOOKUP($E$1,OP!$A$31:$B$37,2,FALSE)+F37*VLOOKUP($F$1,OP!$A$31:$B$37,2,FALSE)+G37*VLOOKUP($G$1,OP!$A$31:$B$37,2,FALSE)+H37*VLOOKUP($H$1,OP!$A$31:$B$37,2,FALSE))/SUM(C37:H37)</f>
        <v>13.64038961038961</v>
      </c>
    </row>
    <row r="38" spans="1:10" x14ac:dyDescent="0.2">
      <c r="A38" s="52">
        <v>2023</v>
      </c>
      <c r="B38" s="52">
        <v>10</v>
      </c>
      <c r="C38">
        <v>1</v>
      </c>
      <c r="D38">
        <v>19</v>
      </c>
      <c r="E38">
        <v>4</v>
      </c>
      <c r="F38">
        <v>2</v>
      </c>
      <c r="G38">
        <v>14</v>
      </c>
      <c r="H38">
        <v>3</v>
      </c>
      <c r="I38">
        <f t="shared" si="4"/>
        <v>43</v>
      </c>
      <c r="J38" s="11">
        <f>(C38*VLOOKUP($C$1,OP!$A$31:$B$37,2,FALSE)+D38*VLOOKUP($D$1,OP!$A$31:$B$37,2,FALSE)+E38*VLOOKUP($E$1,OP!$A$31:$B$37,2,FALSE)+F38*VLOOKUP($F$1,OP!$A$31:$B$37,2,FALSE)+G38*VLOOKUP($G$1,OP!$A$31:$B$37,2,FALSE)+H38*VLOOKUP($H$1,OP!$A$31:$B$37,2,FALSE))/SUM(C38:H38)</f>
        <v>14.050697674418604</v>
      </c>
    </row>
    <row r="39" spans="1:10" x14ac:dyDescent="0.2">
      <c r="A39" s="52">
        <v>2023</v>
      </c>
      <c r="B39" s="52">
        <v>11</v>
      </c>
      <c r="C39">
        <v>1</v>
      </c>
      <c r="D39">
        <v>7</v>
      </c>
      <c r="E39">
        <v>1</v>
      </c>
      <c r="F39">
        <v>6</v>
      </c>
      <c r="G39">
        <v>5</v>
      </c>
      <c r="H39">
        <v>0</v>
      </c>
      <c r="I39">
        <f t="shared" si="4"/>
        <v>20</v>
      </c>
      <c r="J39" s="11">
        <f>(C39*VLOOKUP($C$1,OP!$A$31:$B$37,2,FALSE)+D39*VLOOKUP($D$1,OP!$A$31:$B$37,2,FALSE)+E39*VLOOKUP($E$1,OP!$A$31:$B$37,2,FALSE)+F39*VLOOKUP($F$1,OP!$A$31:$B$37,2,FALSE)+G39*VLOOKUP($G$1,OP!$A$31:$B$37,2,FALSE)+H39*VLOOKUP($H$1,OP!$A$31:$B$37,2,FALSE))/SUM(C39:H39)</f>
        <v>13.122</v>
      </c>
    </row>
    <row r="40" spans="1:10" x14ac:dyDescent="0.2">
      <c r="A40" s="52">
        <v>2023</v>
      </c>
      <c r="B40" s="52">
        <v>12</v>
      </c>
      <c r="C40">
        <v>1</v>
      </c>
      <c r="D40">
        <v>10</v>
      </c>
      <c r="E40">
        <v>3</v>
      </c>
      <c r="F40">
        <v>6</v>
      </c>
      <c r="G40">
        <v>4</v>
      </c>
      <c r="H40">
        <v>0</v>
      </c>
      <c r="I40">
        <f t="shared" si="4"/>
        <v>24</v>
      </c>
      <c r="J40" s="11">
        <f>(C40*VLOOKUP($C$1,OP!$A$31:$B$37,2,FALSE)+D40*VLOOKUP($D$1,OP!$A$31:$B$37,2,FALSE)+E40*VLOOKUP($E$1,OP!$A$31:$B$37,2,FALSE)+F40*VLOOKUP($F$1,OP!$A$31:$B$37,2,FALSE)+G40*VLOOKUP($G$1,OP!$A$31:$B$37,2,FALSE)+H40*VLOOKUP($H$1,OP!$A$31:$B$37,2,FALSE))/SUM(C40:H40)</f>
        <v>13.438333333333333</v>
      </c>
    </row>
    <row r="41" spans="1:10" x14ac:dyDescent="0.2">
      <c r="A41" s="52">
        <v>2023</v>
      </c>
      <c r="B41" s="52">
        <v>13</v>
      </c>
      <c r="C41">
        <v>1</v>
      </c>
      <c r="D41">
        <v>11</v>
      </c>
      <c r="E41">
        <v>3</v>
      </c>
      <c r="F41">
        <v>6</v>
      </c>
      <c r="G41">
        <v>3</v>
      </c>
      <c r="H41">
        <v>0</v>
      </c>
      <c r="I41">
        <f t="shared" si="4"/>
        <v>24</v>
      </c>
      <c r="J41" s="11">
        <f>(C41*VLOOKUP($C$1,OP!$A$31:$B$37,2,FALSE)+D41*VLOOKUP($D$1,OP!$A$31:$B$37,2,FALSE)+E41*VLOOKUP($E$1,OP!$A$31:$B$37,2,FALSE)+F41*VLOOKUP($F$1,OP!$A$31:$B$37,2,FALSE)+G41*VLOOKUP($G$1,OP!$A$31:$B$37,2,FALSE)+H41*VLOOKUP($H$1,OP!$A$31:$B$37,2,FALSE))/SUM(C41:H41)</f>
        <v>13.279166666666667</v>
      </c>
    </row>
    <row r="42" spans="1:10" x14ac:dyDescent="0.2">
      <c r="A42" s="52">
        <v>2023</v>
      </c>
      <c r="B42" s="52">
        <v>14</v>
      </c>
      <c r="C42">
        <v>1</v>
      </c>
      <c r="D42">
        <v>10</v>
      </c>
      <c r="E42">
        <v>3</v>
      </c>
      <c r="F42">
        <v>6</v>
      </c>
      <c r="G42">
        <v>4</v>
      </c>
      <c r="H42">
        <v>0</v>
      </c>
      <c r="I42">
        <f t="shared" ref="I42:I47" si="5">SUM(C42:H42)</f>
        <v>24</v>
      </c>
      <c r="J42" s="11">
        <f>(C42*VLOOKUP($C$1,OP!$A$31:$B$37,2,FALSE)+D42*VLOOKUP($D$1,OP!$A$31:$B$37,2,FALSE)+E42*VLOOKUP($E$1,OP!$A$31:$B$37,2,FALSE)+F42*VLOOKUP($F$1,OP!$A$31:$B$37,2,FALSE)+G42*VLOOKUP($G$1,OP!$A$31:$B$37,2,FALSE)+H42*VLOOKUP($H$1,OP!$A$31:$B$37,2,FALSE))/SUM(C42:H42)</f>
        <v>13.438333333333333</v>
      </c>
    </row>
    <row r="43" spans="1:10" x14ac:dyDescent="0.2">
      <c r="A43" s="52">
        <v>2023</v>
      </c>
      <c r="B43" s="52">
        <v>15</v>
      </c>
      <c r="C43">
        <v>1</v>
      </c>
      <c r="D43">
        <v>25</v>
      </c>
      <c r="E43">
        <v>1</v>
      </c>
      <c r="F43">
        <v>3</v>
      </c>
      <c r="G43">
        <v>17</v>
      </c>
      <c r="H43">
        <v>0</v>
      </c>
      <c r="I43">
        <f t="shared" si="5"/>
        <v>47</v>
      </c>
      <c r="J43" s="11">
        <f>(C43*VLOOKUP($C$1,OP!$A$31:$B$37,2,FALSE)+D43*VLOOKUP($D$1,OP!$A$31:$B$37,2,FALSE)+E43*VLOOKUP($E$1,OP!$A$31:$B$37,2,FALSE)+F43*VLOOKUP($F$1,OP!$A$31:$B$37,2,FALSE)+G43*VLOOKUP($G$1,OP!$A$31:$B$37,2,FALSE)+H43*VLOOKUP($H$1,OP!$A$31:$B$37,2,FALSE))/SUM(C43:H43)</f>
        <v>14.318936170212766</v>
      </c>
    </row>
    <row r="44" spans="1:10" x14ac:dyDescent="0.2">
      <c r="A44" s="52">
        <v>2023</v>
      </c>
      <c r="B44" s="52">
        <v>16</v>
      </c>
      <c r="C44">
        <v>2</v>
      </c>
      <c r="D44">
        <v>19</v>
      </c>
      <c r="E44">
        <v>4</v>
      </c>
      <c r="F44">
        <v>3</v>
      </c>
      <c r="G44">
        <v>5</v>
      </c>
      <c r="H44">
        <v>0</v>
      </c>
      <c r="I44">
        <f t="shared" si="5"/>
        <v>33</v>
      </c>
      <c r="J44" s="11">
        <f>(C44*VLOOKUP($C$1,OP!$A$31:$B$37,2,FALSE)+D44*VLOOKUP($D$1,OP!$A$31:$B$37,2,FALSE)+E44*VLOOKUP($E$1,OP!$A$31:$B$37,2,FALSE)+F44*VLOOKUP($F$1,OP!$A$31:$B$37,2,FALSE)+G44*VLOOKUP($G$1,OP!$A$31:$B$37,2,FALSE)+H44*VLOOKUP($H$1,OP!$A$31:$B$37,2,FALSE))/SUM(C44:H44)</f>
        <v>13.869393939393937</v>
      </c>
    </row>
    <row r="45" spans="1:10" x14ac:dyDescent="0.2">
      <c r="A45" s="52">
        <v>2023</v>
      </c>
      <c r="B45" s="52">
        <v>17</v>
      </c>
      <c r="C45">
        <v>2</v>
      </c>
      <c r="D45">
        <v>17</v>
      </c>
      <c r="E45">
        <v>3</v>
      </c>
      <c r="F45">
        <v>4</v>
      </c>
      <c r="G45">
        <v>6</v>
      </c>
      <c r="H45">
        <v>6</v>
      </c>
      <c r="I45">
        <f t="shared" si="5"/>
        <v>38</v>
      </c>
      <c r="J45" s="11">
        <f>(C45*VLOOKUP($C$1,OP!$A$31:$B$37,2,FALSE)+D45*VLOOKUP($D$1,OP!$A$31:$B$37,2,FALSE)+E45*VLOOKUP($E$1,OP!$A$31:$B$37,2,FALSE)+F45*VLOOKUP($F$1,OP!$A$31:$B$37,2,FALSE)+G45*VLOOKUP($G$1,OP!$A$31:$B$37,2,FALSE)+H45*VLOOKUP($H$1,OP!$A$31:$B$37,2,FALSE))/SUM(C45:H45)</f>
        <v>12.273421052631578</v>
      </c>
    </row>
    <row r="46" spans="1:10" x14ac:dyDescent="0.2">
      <c r="A46" s="52">
        <v>2023</v>
      </c>
      <c r="B46" s="52">
        <v>18</v>
      </c>
      <c r="C46">
        <v>0</v>
      </c>
      <c r="D46">
        <v>10</v>
      </c>
      <c r="E46">
        <v>2</v>
      </c>
      <c r="F46">
        <v>3</v>
      </c>
      <c r="G46">
        <v>4</v>
      </c>
      <c r="H46">
        <v>1</v>
      </c>
      <c r="I46">
        <f t="shared" si="5"/>
        <v>20</v>
      </c>
      <c r="J46" s="11">
        <f>(C46*VLOOKUP($C$1,OP!$A$31:$B$37,2,FALSE)+D46*VLOOKUP($D$1,OP!$A$31:$B$37,2,FALSE)+E46*VLOOKUP($E$1,OP!$A$31:$B$37,2,FALSE)+F46*VLOOKUP($F$1,OP!$A$31:$B$37,2,FALSE)+G46*VLOOKUP($G$1,OP!$A$31:$B$37,2,FALSE)+H46*VLOOKUP($H$1,OP!$A$31:$B$37,2,FALSE))/SUM(C46:H46)</f>
        <v>13.482000000000003</v>
      </c>
    </row>
    <row r="47" spans="1:10" x14ac:dyDescent="0.2">
      <c r="A47" s="52">
        <v>2023</v>
      </c>
      <c r="B47" s="52">
        <v>19</v>
      </c>
      <c r="C47" s="13">
        <v>4</v>
      </c>
      <c r="D47" s="13">
        <v>23</v>
      </c>
      <c r="E47" s="13">
        <v>0</v>
      </c>
      <c r="F47" s="13">
        <v>3</v>
      </c>
      <c r="G47" s="13">
        <v>15</v>
      </c>
      <c r="H47" s="13">
        <v>0</v>
      </c>
      <c r="I47">
        <f t="shared" si="5"/>
        <v>45</v>
      </c>
      <c r="J47" s="11">
        <f>(C47*VLOOKUP($C$1,OP!$A$24:$B$30,2,FALSE)+D47*VLOOKUP($D$1,OP!$A$24:$B$30,2,FALSE)+E47*VLOOKUP($E$1,OP!$A$24:$B$30,2,FALSE)+F47*VLOOKUP($F$1,OP!$A$24:$B$30,2,FALSE)+G47*VLOOKUP($G$1,OP!$A$24:$B$30,2,FALSE)+H47*VLOOKUP($H$1,OP!$A$24:$B$30,2,FALSE))/SUM(C47:H47)</f>
        <v>14.965333333333335</v>
      </c>
    </row>
    <row r="48" spans="1:10" x14ac:dyDescent="0.2">
      <c r="A48" s="52">
        <v>2023</v>
      </c>
      <c r="B48" s="52">
        <v>20</v>
      </c>
      <c r="C48" s="13">
        <v>2</v>
      </c>
      <c r="D48" s="13">
        <v>18</v>
      </c>
      <c r="E48" s="13">
        <v>2</v>
      </c>
      <c r="F48" s="13">
        <v>8</v>
      </c>
      <c r="G48" s="13">
        <v>11</v>
      </c>
      <c r="H48" s="13">
        <v>0</v>
      </c>
      <c r="I48">
        <f t="shared" ref="I48:I55" si="6">SUM(C48:H48)</f>
        <v>41</v>
      </c>
      <c r="J48" s="11">
        <f>(C48*VLOOKUP($C$1,OP!$A$24:$B$30,2,FALSE)+D48*VLOOKUP($D$1,OP!$A$24:$B$30,2,FALSE)+E48*VLOOKUP($E$1,OP!$A$24:$B$30,2,FALSE)+F48*VLOOKUP($F$1,OP!$A$24:$B$30,2,FALSE)+G48*VLOOKUP($G$1,OP!$A$24:$B$30,2,FALSE)+H48*VLOOKUP($H$1,OP!$A$24:$B$30,2,FALSE))/SUM(C48:H48)</f>
        <v>14.640975609756097</v>
      </c>
    </row>
    <row r="49" spans="1:10" x14ac:dyDescent="0.2">
      <c r="A49" s="52">
        <v>2023</v>
      </c>
      <c r="B49" s="52">
        <v>21</v>
      </c>
      <c r="C49">
        <v>2</v>
      </c>
      <c r="D49">
        <v>14</v>
      </c>
      <c r="E49">
        <v>0</v>
      </c>
      <c r="F49">
        <v>5</v>
      </c>
      <c r="G49">
        <v>7</v>
      </c>
      <c r="H49">
        <v>2</v>
      </c>
      <c r="I49">
        <f t="shared" si="6"/>
        <v>30</v>
      </c>
      <c r="J49" s="11">
        <f>(C49*VLOOKUP($C$1,OP!$A$24:$B$30,2,FALSE)+D49*VLOOKUP($D$1,OP!$A$24:$B$30,2,FALSE)+E49*VLOOKUP($E$1,OP!$A$24:$B$30,2,FALSE)+F49*VLOOKUP($F$1,OP!$A$24:$B$30,2,FALSE)+G49*VLOOKUP($G$1,OP!$A$24:$B$30,2,FALSE)+H49*VLOOKUP($H$1,OP!$A$24:$B$30,2,FALSE))/SUM(C49:H49)</f>
        <v>13.525</v>
      </c>
    </row>
    <row r="50" spans="1:10" x14ac:dyDescent="0.2">
      <c r="A50" s="52">
        <v>2023</v>
      </c>
      <c r="B50" s="52">
        <v>22</v>
      </c>
      <c r="C50">
        <v>2</v>
      </c>
      <c r="D50">
        <v>21</v>
      </c>
      <c r="E50">
        <v>1</v>
      </c>
      <c r="F50">
        <v>6</v>
      </c>
      <c r="G50">
        <v>7</v>
      </c>
      <c r="H50">
        <v>2</v>
      </c>
      <c r="I50">
        <f t="shared" si="6"/>
        <v>39</v>
      </c>
      <c r="J50" s="11">
        <f>(C50*VLOOKUP($C$1,OP!$A$24:$B$30,2,FALSE)+D50*VLOOKUP($D$1,OP!$A$24:$B$30,2,FALSE)+E50*VLOOKUP($E$1,OP!$A$24:$B$30,2,FALSE)+F50*VLOOKUP($F$1,OP!$A$24:$B$30,2,FALSE)+G50*VLOOKUP($G$1,OP!$A$24:$B$30,2,FALSE)+H50*VLOOKUP($H$1,OP!$A$24:$B$30,2,FALSE))/SUM(C50:H50)</f>
        <v>13.716666666666665</v>
      </c>
    </row>
    <row r="51" spans="1:10" x14ac:dyDescent="0.2">
      <c r="A51" s="52">
        <v>2023</v>
      </c>
      <c r="B51" s="52">
        <v>23</v>
      </c>
      <c r="C51">
        <v>2</v>
      </c>
      <c r="D51">
        <v>15</v>
      </c>
      <c r="E51">
        <v>2</v>
      </c>
      <c r="F51">
        <v>4</v>
      </c>
      <c r="G51">
        <v>8</v>
      </c>
      <c r="H51">
        <v>2</v>
      </c>
      <c r="I51">
        <f t="shared" si="6"/>
        <v>33</v>
      </c>
      <c r="J51" s="11">
        <f>(C51*VLOOKUP($C$1,OP!$A$24:$B$30,2,FALSE)+D51*VLOOKUP($D$1,OP!$A$24:$B$30,2,FALSE)+E51*VLOOKUP($E$1,OP!$A$24:$B$30,2,FALSE)+F51*VLOOKUP($F$1,OP!$A$24:$B$30,2,FALSE)+G51*VLOOKUP($G$1,OP!$A$24:$B$30,2,FALSE)+H51*VLOOKUP($H$1,OP!$A$24:$B$30,2,FALSE))/SUM(C51:H51)</f>
        <v>14.153030303030302</v>
      </c>
    </row>
    <row r="52" spans="1:10" x14ac:dyDescent="0.2">
      <c r="A52" s="52">
        <v>2023</v>
      </c>
      <c r="B52" s="52">
        <v>24</v>
      </c>
      <c r="C52" s="13">
        <v>1</v>
      </c>
      <c r="D52" s="13">
        <v>17</v>
      </c>
      <c r="E52" s="13">
        <v>2</v>
      </c>
      <c r="F52" s="13">
        <v>4</v>
      </c>
      <c r="G52" s="13">
        <v>3</v>
      </c>
      <c r="H52" s="13">
        <v>6</v>
      </c>
      <c r="I52">
        <f t="shared" si="6"/>
        <v>33</v>
      </c>
      <c r="J52" s="11">
        <f>(C52*VLOOKUP($C$1,OP!$A$24:$B$30,2,FALSE)+D52*VLOOKUP($D$1,OP!$A$24:$B$30,2,FALSE)+E52*VLOOKUP($E$1,OP!$A$24:$B$30,2,FALSE)+F52*VLOOKUP($F$1,OP!$A$24:$B$30,2,FALSE)+G52*VLOOKUP($G$1,OP!$A$24:$B$30,2,FALSE)+H52*VLOOKUP($H$1,OP!$A$24:$B$30,2,FALSE))/SUM(C52:H52)</f>
        <v>12.247272727272726</v>
      </c>
    </row>
    <row r="53" spans="1:10" x14ac:dyDescent="0.2">
      <c r="A53" s="52">
        <v>2023</v>
      </c>
      <c r="B53" s="52">
        <v>25</v>
      </c>
      <c r="C53" s="13">
        <v>0</v>
      </c>
      <c r="D53" s="13">
        <v>13</v>
      </c>
      <c r="E53" s="13">
        <v>1</v>
      </c>
      <c r="F53" s="13">
        <v>6</v>
      </c>
      <c r="G53" s="13">
        <v>5</v>
      </c>
      <c r="H53" s="13">
        <v>2</v>
      </c>
      <c r="I53">
        <f t="shared" si="6"/>
        <v>27</v>
      </c>
      <c r="J53" s="11">
        <f>(C53*VLOOKUP($C$1,OP!$A$24:$B$30,2,FALSE)+D53*VLOOKUP($D$1,OP!$A$24:$B$30,2,FALSE)+E53*VLOOKUP($E$1,OP!$A$24:$B$30,2,FALSE)+F53*VLOOKUP($F$1,OP!$A$24:$B$30,2,FALSE)+G53*VLOOKUP($G$1,OP!$A$24:$B$30,2,FALSE)+H53*VLOOKUP($H$1,OP!$A$24:$B$30,2,FALSE))/SUM(C53:H53)</f>
        <v>13.40185185185185</v>
      </c>
    </row>
    <row r="54" spans="1:10" x14ac:dyDescent="0.2">
      <c r="A54" s="52">
        <v>2023</v>
      </c>
      <c r="B54" s="52">
        <v>26</v>
      </c>
      <c r="C54" s="13">
        <v>0</v>
      </c>
      <c r="D54" s="13">
        <v>32</v>
      </c>
      <c r="E54" s="13">
        <v>2</v>
      </c>
      <c r="F54" s="13">
        <v>5</v>
      </c>
      <c r="G54" s="13">
        <v>6</v>
      </c>
      <c r="H54" s="13">
        <v>7</v>
      </c>
      <c r="I54">
        <f t="shared" si="6"/>
        <v>52</v>
      </c>
      <c r="J54" s="11">
        <f>(C54*VLOOKUP($C$1,OP!$A$24:$B$30,2,FALSE)+D54*VLOOKUP($D$1,OP!$A$24:$B$30,2,FALSE)+E54*VLOOKUP($E$1,OP!$A$24:$B$30,2,FALSE)+F54*VLOOKUP($F$1,OP!$A$24:$B$30,2,FALSE)+G54*VLOOKUP($G$1,OP!$A$24:$B$30,2,FALSE)+H54*VLOOKUP($H$1,OP!$A$24:$B$30,2,FALSE))/SUM(C54:H54)</f>
        <v>12.881538461538462</v>
      </c>
    </row>
    <row r="55" spans="1:10" x14ac:dyDescent="0.2">
      <c r="A55" s="52">
        <v>2023</v>
      </c>
      <c r="B55" s="52">
        <v>27</v>
      </c>
      <c r="C55" s="13">
        <v>0</v>
      </c>
      <c r="D55" s="13">
        <v>34</v>
      </c>
      <c r="E55" s="13">
        <v>3</v>
      </c>
      <c r="F55" s="13">
        <v>4</v>
      </c>
      <c r="G55" s="13">
        <v>4</v>
      </c>
      <c r="H55" s="13">
        <v>5</v>
      </c>
      <c r="I55">
        <f t="shared" si="6"/>
        <v>50</v>
      </c>
      <c r="J55" s="11">
        <f>(C55*VLOOKUP($C$1,OP!$A$24:$B$30,2,FALSE)+D55*VLOOKUP($D$1,OP!$A$24:$B$30,2,FALSE)+E55*VLOOKUP($E$1,OP!$A$24:$B$30,2,FALSE)+F55*VLOOKUP($F$1,OP!$A$24:$B$30,2,FALSE)+G55*VLOOKUP($G$1,OP!$A$24:$B$30,2,FALSE)+H55*VLOOKUP($H$1,OP!$A$24:$B$30,2,FALSE))/SUM(C55:H55)</f>
        <v>13.323400000000001</v>
      </c>
    </row>
    <row r="56" spans="1:10" x14ac:dyDescent="0.2">
      <c r="A56" s="52">
        <v>2023</v>
      </c>
      <c r="B56" s="52">
        <v>28</v>
      </c>
      <c r="C56">
        <v>2</v>
      </c>
      <c r="D56">
        <v>17</v>
      </c>
      <c r="E56">
        <v>2</v>
      </c>
      <c r="F56">
        <v>0</v>
      </c>
      <c r="G56">
        <v>4</v>
      </c>
      <c r="H56">
        <v>4</v>
      </c>
      <c r="I56">
        <f>SUM(C56:H56)</f>
        <v>29</v>
      </c>
      <c r="J56" s="11">
        <f>(C56*VLOOKUP($C$1,OP!$A$24:$B$30,2,FALSE)+D56*VLOOKUP($D$1,OP!$A$24:$B$30,2,FALSE)+E56*VLOOKUP($E$1,OP!$A$24:$B$30,2,FALSE)+F56*VLOOKUP($F$1,OP!$A$24:$B$30,2,FALSE)+G56*VLOOKUP($G$1,OP!$A$24:$B$30,2,FALSE)+H56*VLOOKUP($H$1,OP!$A$24:$B$30,2,FALSE))/SUM(C56:H56)</f>
        <v>13.320344827586208</v>
      </c>
    </row>
    <row r="57" spans="1:10" x14ac:dyDescent="0.2">
      <c r="A57" s="52">
        <v>2023</v>
      </c>
      <c r="B57" s="52">
        <v>29</v>
      </c>
      <c r="C57">
        <v>1</v>
      </c>
      <c r="D57">
        <v>31</v>
      </c>
      <c r="E57">
        <v>0</v>
      </c>
      <c r="F57">
        <v>3</v>
      </c>
      <c r="G57">
        <v>9</v>
      </c>
      <c r="H57">
        <v>13</v>
      </c>
      <c r="I57">
        <f t="shared" ref="I57:I60" si="7">SUM(C57:H57)</f>
        <v>57</v>
      </c>
      <c r="J57" s="11">
        <f>(C57*VLOOKUP($C$1,OP!$A$24:$B$30,2,FALSE)+D57*VLOOKUP($D$1,OP!$A$24:$B$30,2,FALSE)+E57*VLOOKUP($E$1,OP!$A$24:$B$30,2,FALSE)+F57*VLOOKUP($F$1,OP!$A$24:$B$30,2,FALSE)+G57*VLOOKUP($G$1,OP!$A$24:$B$30,2,FALSE)+H57*VLOOKUP($H$1,OP!$A$24:$B$30,2,FALSE))/SUM(C57:H57)</f>
        <v>11.868771929824561</v>
      </c>
    </row>
    <row r="58" spans="1:10" x14ac:dyDescent="0.2">
      <c r="A58" s="52">
        <v>2023</v>
      </c>
      <c r="B58" s="52">
        <v>30</v>
      </c>
      <c r="C58">
        <v>0</v>
      </c>
      <c r="D58">
        <v>20</v>
      </c>
      <c r="E58">
        <v>0</v>
      </c>
      <c r="F58">
        <v>0</v>
      </c>
      <c r="G58">
        <v>7</v>
      </c>
      <c r="H58">
        <v>7</v>
      </c>
      <c r="I58">
        <f t="shared" si="7"/>
        <v>34</v>
      </c>
      <c r="J58" s="11">
        <f>(C58*VLOOKUP($C$1,OP!$A$24:$B$30,2,FALSE)+D58*VLOOKUP($D$1,OP!$A$24:$B$30,2,FALSE)+E58*VLOOKUP($E$1,OP!$A$24:$B$30,2,FALSE)+F58*VLOOKUP($F$1,OP!$A$24:$B$30,2,FALSE)+G58*VLOOKUP($G$1,OP!$A$24:$B$30,2,FALSE)+H58*VLOOKUP($H$1,OP!$A$24:$B$30,2,FALSE))/SUM(C58:H58)</f>
        <v>12.511470588235293</v>
      </c>
    </row>
    <row r="59" spans="1:10" x14ac:dyDescent="0.2">
      <c r="A59" s="52">
        <v>2023</v>
      </c>
      <c r="B59" s="52">
        <v>31</v>
      </c>
      <c r="C59">
        <v>2</v>
      </c>
      <c r="D59">
        <v>22</v>
      </c>
      <c r="E59">
        <v>9</v>
      </c>
      <c r="F59">
        <v>5</v>
      </c>
      <c r="G59">
        <v>6</v>
      </c>
      <c r="H59">
        <v>9</v>
      </c>
      <c r="I59">
        <f t="shared" si="7"/>
        <v>53</v>
      </c>
      <c r="J59" s="11">
        <f>(C59*VLOOKUP($C$1,OP!$A$24:$B$30,2,FALSE)+D59*VLOOKUP($D$1,OP!$A$24:$B$30,2,FALSE)+E59*VLOOKUP($E$1,OP!$A$24:$B$30,2,FALSE)+F59*VLOOKUP($F$1,OP!$A$24:$B$30,2,FALSE)+G59*VLOOKUP($G$1,OP!$A$24:$B$30,2,FALSE)+H59*VLOOKUP($H$1,OP!$A$24:$B$30,2,FALSE))/SUM(C59:H59)</f>
        <v>13.196981132075473</v>
      </c>
    </row>
    <row r="60" spans="1:10" x14ac:dyDescent="0.2">
      <c r="A60" s="52">
        <v>2023</v>
      </c>
      <c r="B60" s="52">
        <v>32</v>
      </c>
      <c r="C60">
        <v>0</v>
      </c>
      <c r="D60">
        <v>35</v>
      </c>
      <c r="E60">
        <v>2</v>
      </c>
      <c r="F60">
        <v>4</v>
      </c>
      <c r="G60">
        <v>16</v>
      </c>
      <c r="H60">
        <v>9</v>
      </c>
      <c r="I60">
        <f t="shared" si="7"/>
        <v>66</v>
      </c>
      <c r="J60" s="11">
        <f>(C60*VLOOKUP($C$1,OP!$A$24:$B$30,2,FALSE)+D60*VLOOKUP($D$1,OP!$A$24:$B$30,2,FALSE)+E60*VLOOKUP($E$1,OP!$A$24:$B$30,2,FALSE)+F60*VLOOKUP($F$1,OP!$A$24:$B$30,2,FALSE)+G60*VLOOKUP($G$1,OP!$A$24:$B$30,2,FALSE)+H60*VLOOKUP($H$1,OP!$A$24:$B$30,2,FALSE))/SUM(C60:H60)</f>
        <v>13.417272727272726</v>
      </c>
    </row>
    <row r="61" spans="1:10" x14ac:dyDescent="0.2">
      <c r="A61" s="52">
        <v>2023</v>
      </c>
      <c r="B61" s="52">
        <v>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11">
        <v>0</v>
      </c>
    </row>
    <row r="62" spans="1:10" x14ac:dyDescent="0.2">
      <c r="A62" s="52">
        <v>2023</v>
      </c>
      <c r="B62" s="52">
        <v>34</v>
      </c>
      <c r="C62" s="13">
        <v>0</v>
      </c>
      <c r="D62" s="13">
        <v>35</v>
      </c>
      <c r="E62" s="13">
        <v>2</v>
      </c>
      <c r="F62" s="13">
        <v>4</v>
      </c>
      <c r="G62" s="13">
        <v>16</v>
      </c>
      <c r="H62" s="13">
        <v>9</v>
      </c>
      <c r="I62">
        <f t="shared" ref="I62:I67" si="8">SUM(C62:H62)</f>
        <v>66</v>
      </c>
      <c r="J62" s="11">
        <f>(C62*VLOOKUP($C$1,OP!$A$24:$B$30,2,FALSE)+D62*VLOOKUP($D$1,OP!$A$24:$B$30,2,FALSE)+E62*VLOOKUP($E$1,OP!$A$24:$B$30,2,FALSE)+F62*VLOOKUP($F$1,OP!$A$24:$B$30,2,FALSE)+G62*VLOOKUP($G$1,OP!$A$24:$B$30,2,FALSE)+H62*VLOOKUP($H$1,OP!$A$24:$B$30,2,FALSE))/SUM(C62:H62)</f>
        <v>13.417272727272726</v>
      </c>
    </row>
    <row r="63" spans="1:10" x14ac:dyDescent="0.2">
      <c r="A63" s="52">
        <v>2023</v>
      </c>
      <c r="B63" s="52">
        <v>35</v>
      </c>
      <c r="C63" s="13">
        <v>0</v>
      </c>
      <c r="D63" s="13">
        <v>31</v>
      </c>
      <c r="E63" s="13">
        <v>6</v>
      </c>
      <c r="F63" s="13">
        <v>10</v>
      </c>
      <c r="G63" s="13">
        <v>12</v>
      </c>
      <c r="H63" s="13">
        <v>5</v>
      </c>
      <c r="I63">
        <f t="shared" si="8"/>
        <v>64</v>
      </c>
      <c r="J63" s="11">
        <f>(C63*VLOOKUP($C$1,OP!$A$17:$B$23,2,FALSE)+D63*VLOOKUP($D$1,OP!$A$17:$B$23,2,FALSE)+E63*VLOOKUP($E$1,OP!$A$17:$B$23,2,FALSE)+F63*VLOOKUP($F$1,OP!$A$17:$B$23,2,FALSE)+G63*VLOOKUP($G$1,OP!$A$17:$B$23,2,FALSE)+H63*VLOOKUP($H$1,OP!$A$17:$B$23,2,FALSE))/SUM(C63:H63)</f>
        <v>15.414969104075293</v>
      </c>
    </row>
    <row r="64" spans="1:10" x14ac:dyDescent="0.2">
      <c r="A64" s="52">
        <v>2023</v>
      </c>
      <c r="B64" s="52">
        <v>36</v>
      </c>
      <c r="C64" s="13">
        <v>0</v>
      </c>
      <c r="D64" s="13">
        <v>13</v>
      </c>
      <c r="E64" s="13">
        <v>2</v>
      </c>
      <c r="F64" s="13">
        <v>6</v>
      </c>
      <c r="G64" s="13">
        <v>8</v>
      </c>
      <c r="H64" s="13">
        <v>8</v>
      </c>
      <c r="I64">
        <f t="shared" si="8"/>
        <v>37</v>
      </c>
      <c r="J64" s="11">
        <f>(C64*VLOOKUP($C$1,OP!$A$17:$B$23,2,FALSE)+D64*VLOOKUP($D$1,OP!$A$17:$B$23,2,FALSE)+E64*VLOOKUP($E$1,OP!$A$17:$B$23,2,FALSE)+F64*VLOOKUP($F$1,OP!$A$17:$B$23,2,FALSE)+G64*VLOOKUP($G$1,OP!$A$17:$B$23,2,FALSE)+H64*VLOOKUP($H$1,OP!$A$17:$B$23,2,FALSE))/SUM(C64:H64)</f>
        <v>13.738015647226174</v>
      </c>
    </row>
    <row r="65" spans="1:10" x14ac:dyDescent="0.2">
      <c r="A65" s="52">
        <v>2023</v>
      </c>
      <c r="B65" s="52">
        <v>37</v>
      </c>
      <c r="C65" s="13">
        <v>0</v>
      </c>
      <c r="D65" s="13">
        <v>5</v>
      </c>
      <c r="E65" s="13">
        <v>0</v>
      </c>
      <c r="F65" s="13">
        <v>0</v>
      </c>
      <c r="G65" s="13">
        <v>0</v>
      </c>
      <c r="H65" s="13">
        <v>0</v>
      </c>
      <c r="I65">
        <f t="shared" si="8"/>
        <v>5</v>
      </c>
      <c r="J65" s="11">
        <f>(C65*VLOOKUP($C$1,OP!$A$17:$B$23,2,FALSE)+D65*VLOOKUP($D$1,OP!$A$17:$B$23,2,FALSE)+E65*VLOOKUP($E$1,OP!$A$17:$B$23,2,FALSE)+F65*VLOOKUP($F$1,OP!$A$17:$B$23,2,FALSE)+G65*VLOOKUP($G$1,OP!$A$17:$B$23,2,FALSE)+H65*VLOOKUP($H$1,OP!$A$17:$B$23,2,FALSE))/SUM(C65:H65)</f>
        <v>14.144736842105264</v>
      </c>
    </row>
    <row r="66" spans="1:10" x14ac:dyDescent="0.2">
      <c r="A66" s="52">
        <v>2023</v>
      </c>
      <c r="B66" s="52">
        <v>38</v>
      </c>
      <c r="C66" s="13">
        <v>1</v>
      </c>
      <c r="D66" s="13">
        <v>11</v>
      </c>
      <c r="E66" s="13">
        <v>0</v>
      </c>
      <c r="F66" s="13">
        <v>4</v>
      </c>
      <c r="G66" s="13">
        <v>4</v>
      </c>
      <c r="H66" s="13">
        <v>1</v>
      </c>
      <c r="I66">
        <f t="shared" si="8"/>
        <v>21</v>
      </c>
      <c r="J66" s="11">
        <f>(C66*VLOOKUP($C$1,OP!$A$17:$B$23,2,FALSE)+D66*VLOOKUP($D$1,OP!$A$17:$B$23,2,FALSE)+E66*VLOOKUP($E$1,OP!$A$17:$B$23,2,FALSE)+F66*VLOOKUP($F$1,OP!$A$17:$B$23,2,FALSE)+G66*VLOOKUP($G$1,OP!$A$17:$B$23,2,FALSE)+H66*VLOOKUP($H$1,OP!$A$17:$B$23,2,FALSE))/SUM(C66:H66)</f>
        <v>15.447447612085769</v>
      </c>
    </row>
    <row r="67" spans="1:10" x14ac:dyDescent="0.2">
      <c r="A67" s="52">
        <v>2023</v>
      </c>
      <c r="B67" s="52">
        <v>39</v>
      </c>
      <c r="C67" s="13">
        <v>1</v>
      </c>
      <c r="D67" s="13">
        <v>15</v>
      </c>
      <c r="E67" s="13">
        <v>1</v>
      </c>
      <c r="F67" s="13">
        <v>2</v>
      </c>
      <c r="G67" s="13">
        <v>7</v>
      </c>
      <c r="H67" s="13">
        <v>3</v>
      </c>
      <c r="I67">
        <f t="shared" si="8"/>
        <v>29</v>
      </c>
      <c r="J67" s="11">
        <f>(C67*VLOOKUP($C$1,OP!$A$17:$B$23,2,FALSE)+D67*VLOOKUP($D$1,OP!$A$17:$B$23,2,FALSE)+E67*VLOOKUP($E$1,OP!$A$17:$B$23,2,FALSE)+F67*VLOOKUP($F$1,OP!$A$17:$B$23,2,FALSE)+G67*VLOOKUP($G$1,OP!$A$17:$B$23,2,FALSE)+H67*VLOOKUP($H$1,OP!$A$17:$B$23,2,FALSE))/SUM(C67:H67)</f>
        <v>14.698407567049811</v>
      </c>
    </row>
    <row r="68" spans="1:10" x14ac:dyDescent="0.2">
      <c r="A68" s="52">
        <v>2023</v>
      </c>
      <c r="B68" s="52">
        <v>40</v>
      </c>
      <c r="C68" s="13">
        <v>1</v>
      </c>
      <c r="D68" s="13">
        <v>16</v>
      </c>
      <c r="E68" s="13">
        <v>1</v>
      </c>
      <c r="F68" s="13">
        <v>0</v>
      </c>
      <c r="G68" s="13">
        <v>8</v>
      </c>
      <c r="H68" s="13">
        <v>5</v>
      </c>
      <c r="I68">
        <f>SUM(C68:H68)</f>
        <v>31</v>
      </c>
      <c r="J68" s="11">
        <f>(C68*VLOOKUP($C$1,OP!$A$17:$B$23,2,FALSE)+D68*VLOOKUP($D$1,OP!$A$17:$B$23,2,FALSE)+E68*VLOOKUP($E$1,OP!$A$17:$B$23,2,FALSE)+F68*VLOOKUP($F$1,OP!$A$17:$B$23,2,FALSE)+G68*VLOOKUP($G$1,OP!$A$17:$B$23,2,FALSE)+H68*VLOOKUP($H$1,OP!$A$17:$B$23,2,FALSE))/SUM(C68:H68)</f>
        <v>13.777215973401246</v>
      </c>
    </row>
    <row r="69" spans="1:10" x14ac:dyDescent="0.2">
      <c r="A69" s="52">
        <v>2023</v>
      </c>
      <c r="B69" s="52">
        <v>41</v>
      </c>
      <c r="C69" s="13">
        <v>0</v>
      </c>
      <c r="D69" s="13">
        <v>28</v>
      </c>
      <c r="E69" s="13">
        <v>3</v>
      </c>
      <c r="F69" s="13">
        <v>5</v>
      </c>
      <c r="G69" s="13">
        <v>4</v>
      </c>
      <c r="H69" s="13">
        <v>8</v>
      </c>
      <c r="I69">
        <f>SUM(C69:H69)</f>
        <v>48</v>
      </c>
      <c r="J69" s="11">
        <f>(C69*VLOOKUP($C$1,OP!$A$17:$B$23,2,FALSE)+D69*VLOOKUP($D$1,OP!$A$17:$B$23,2,FALSE)+E69*VLOOKUP($E$1,OP!$A$17:$B$23,2,FALSE)+F69*VLOOKUP($F$1,OP!$A$17:$B$23,2,FALSE)+G69*VLOOKUP($G$1,OP!$A$17:$B$23,2,FALSE)+H69*VLOOKUP($H$1,OP!$A$17:$B$23,2,FALSE))/SUM(C69:H69)</f>
        <v>13.38032102826511</v>
      </c>
    </row>
    <row r="70" spans="1:10" x14ac:dyDescent="0.2">
      <c r="A70" s="52">
        <v>2023</v>
      </c>
      <c r="B70" s="52">
        <v>42</v>
      </c>
      <c r="C70" s="13">
        <v>1</v>
      </c>
      <c r="D70" s="13">
        <v>16</v>
      </c>
      <c r="E70" s="13">
        <v>1</v>
      </c>
      <c r="F70" s="13">
        <v>0</v>
      </c>
      <c r="G70" s="13">
        <v>8</v>
      </c>
      <c r="H70" s="13">
        <v>5</v>
      </c>
      <c r="I70">
        <f t="shared" ref="I70:I72" si="9">SUM(C70:H70)</f>
        <v>31</v>
      </c>
      <c r="J70" s="11">
        <f>(C70*VLOOKUP($C$1,OP!$A$17:$B$23,2,FALSE)+D70*VLOOKUP($D$1,OP!$A$17:$B$23,2,FALSE)+E70*VLOOKUP($E$1,OP!$A$17:$B$23,2,FALSE)+F70*VLOOKUP($F$1,OP!$A$17:$B$23,2,FALSE)+G70*VLOOKUP($G$1,OP!$A$17:$B$23,2,FALSE)+H70*VLOOKUP($H$1,OP!$A$17:$B$23,2,FALSE))/SUM(C70:H70)</f>
        <v>13.777215973401246</v>
      </c>
    </row>
    <row r="71" spans="1:10" x14ac:dyDescent="0.2">
      <c r="A71" s="52">
        <v>2023</v>
      </c>
      <c r="B71" s="52">
        <v>43</v>
      </c>
      <c r="C71" s="13">
        <v>0</v>
      </c>
      <c r="D71" s="13">
        <v>29</v>
      </c>
      <c r="E71" s="13">
        <v>2</v>
      </c>
      <c r="F71" s="13">
        <v>3</v>
      </c>
      <c r="G71" s="13">
        <v>10</v>
      </c>
      <c r="H71" s="13">
        <v>1</v>
      </c>
      <c r="I71">
        <f t="shared" si="9"/>
        <v>45</v>
      </c>
      <c r="J71" s="11">
        <f>(C71*VLOOKUP($C$1,OP!$A$17:$B$23,2,FALSE)+D71*VLOOKUP($D$1,OP!$A$17:$B$23,2,FALSE)+E71*VLOOKUP($E$1,OP!$A$17:$B$23,2,FALSE)+F71*VLOOKUP($F$1,OP!$A$17:$B$23,2,FALSE)+G71*VLOOKUP($G$1,OP!$A$17:$B$23,2,FALSE)+H71*VLOOKUP($H$1,OP!$A$17:$B$23,2,FALSE))/SUM(C71:H71)</f>
        <v>15.632973927875243</v>
      </c>
    </row>
    <row r="72" spans="1:10" x14ac:dyDescent="0.2">
      <c r="A72" s="52">
        <v>2023</v>
      </c>
      <c r="B72" s="52">
        <v>44</v>
      </c>
      <c r="C72" s="13">
        <v>1</v>
      </c>
      <c r="D72" s="13">
        <v>42</v>
      </c>
      <c r="E72" s="13">
        <v>6</v>
      </c>
      <c r="F72" s="13">
        <v>7</v>
      </c>
      <c r="G72" s="13">
        <v>8</v>
      </c>
      <c r="H72" s="13">
        <v>3</v>
      </c>
      <c r="I72">
        <f t="shared" si="9"/>
        <v>67</v>
      </c>
      <c r="J72" s="11">
        <f>(C72*VLOOKUP($C$1,OP!$A$17:$B$23,2,FALSE)+D72*VLOOKUP($D$1,OP!$A$17:$B$23,2,FALSE)+E72*VLOOKUP($E$1,OP!$A$17:$B$23,2,FALSE)+F72*VLOOKUP($F$1,OP!$A$17:$B$23,2,FALSE)+G72*VLOOKUP($G$1,OP!$A$17:$B$23,2,FALSE)+H72*VLOOKUP($H$1,OP!$A$17:$B$23,2,FALSE))/SUM(C72:H72)</f>
        <v>15.176211322772104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AA81-92E1-4191-98F5-D9E75D89EE86}">
  <dimension ref="A1:J287"/>
  <sheetViews>
    <sheetView topLeftCell="A250" workbookViewId="0">
      <selection activeCell="I288" sqref="I288"/>
    </sheetView>
  </sheetViews>
  <sheetFormatPr defaultRowHeight="12.75" x14ac:dyDescent="0.2"/>
  <cols>
    <col min="1" max="2" width="9.5703125" customWidth="1"/>
  </cols>
  <sheetData>
    <row r="1" spans="1:10" x14ac:dyDescent="0.2">
      <c r="A1" t="s">
        <v>76</v>
      </c>
      <c r="B1" t="s">
        <v>13</v>
      </c>
      <c r="C1" t="s">
        <v>55</v>
      </c>
      <c r="D1" t="s">
        <v>18</v>
      </c>
      <c r="E1" t="s">
        <v>16</v>
      </c>
      <c r="F1" t="s">
        <v>22</v>
      </c>
      <c r="G1" t="s">
        <v>21</v>
      </c>
      <c r="H1" t="s">
        <v>17</v>
      </c>
      <c r="I1" t="s">
        <v>20</v>
      </c>
      <c r="J1" t="s">
        <v>61</v>
      </c>
    </row>
    <row r="2" spans="1:10" x14ac:dyDescent="0.2">
      <c r="A2">
        <v>2022</v>
      </c>
      <c r="B2">
        <v>41</v>
      </c>
      <c r="C2" t="s">
        <v>56</v>
      </c>
      <c r="D2">
        <v>0</v>
      </c>
      <c r="E2">
        <v>7</v>
      </c>
      <c r="F2">
        <v>0</v>
      </c>
      <c r="G2">
        <v>1</v>
      </c>
      <c r="H2">
        <v>3</v>
      </c>
      <c r="I2">
        <v>2</v>
      </c>
      <c r="J2">
        <f>SUM(D2:I2)</f>
        <v>13</v>
      </c>
    </row>
    <row r="3" spans="1:10" x14ac:dyDescent="0.2">
      <c r="A3">
        <v>2022</v>
      </c>
      <c r="B3">
        <v>41</v>
      </c>
      <c r="C3" t="s">
        <v>57</v>
      </c>
      <c r="D3">
        <v>0</v>
      </c>
      <c r="E3">
        <v>3</v>
      </c>
      <c r="F3">
        <v>4</v>
      </c>
      <c r="G3">
        <v>2</v>
      </c>
      <c r="H3">
        <v>4</v>
      </c>
      <c r="I3">
        <v>0</v>
      </c>
      <c r="J3">
        <f t="shared" ref="J3:J6" si="0">SUM(D3:I3)</f>
        <v>13</v>
      </c>
    </row>
    <row r="4" spans="1:10" x14ac:dyDescent="0.2">
      <c r="A4">
        <v>2022</v>
      </c>
      <c r="B4">
        <v>41</v>
      </c>
      <c r="C4" t="s">
        <v>58</v>
      </c>
      <c r="D4">
        <v>0</v>
      </c>
      <c r="E4">
        <v>5</v>
      </c>
      <c r="F4">
        <v>4</v>
      </c>
      <c r="G4">
        <v>3</v>
      </c>
      <c r="H4">
        <v>3</v>
      </c>
      <c r="I4">
        <v>0</v>
      </c>
      <c r="J4">
        <f t="shared" si="0"/>
        <v>15</v>
      </c>
    </row>
    <row r="5" spans="1:10" x14ac:dyDescent="0.2">
      <c r="A5">
        <v>2022</v>
      </c>
      <c r="B5">
        <v>41</v>
      </c>
      <c r="C5" t="s">
        <v>59</v>
      </c>
      <c r="D5">
        <v>2</v>
      </c>
      <c r="E5">
        <v>21</v>
      </c>
      <c r="F5">
        <v>0</v>
      </c>
      <c r="G5">
        <v>1</v>
      </c>
      <c r="H5">
        <v>0</v>
      </c>
      <c r="I5">
        <v>4</v>
      </c>
      <c r="J5">
        <f t="shared" si="0"/>
        <v>28</v>
      </c>
    </row>
    <row r="6" spans="1:10" x14ac:dyDescent="0.2">
      <c r="A6">
        <v>2022</v>
      </c>
      <c r="B6">
        <v>41</v>
      </c>
      <c r="C6" t="s">
        <v>60</v>
      </c>
      <c r="D6">
        <v>0</v>
      </c>
      <c r="E6">
        <v>8</v>
      </c>
      <c r="F6">
        <v>0</v>
      </c>
      <c r="G6">
        <v>4</v>
      </c>
      <c r="H6">
        <v>2</v>
      </c>
      <c r="I6">
        <v>0</v>
      </c>
      <c r="J6">
        <f t="shared" si="0"/>
        <v>14</v>
      </c>
    </row>
    <row r="7" spans="1:10" x14ac:dyDescent="0.2">
      <c r="A7">
        <v>2022</v>
      </c>
      <c r="B7">
        <v>42</v>
      </c>
      <c r="C7" t="s">
        <v>56</v>
      </c>
      <c r="D7">
        <v>1</v>
      </c>
      <c r="E7">
        <v>8</v>
      </c>
      <c r="F7">
        <v>0</v>
      </c>
      <c r="G7">
        <v>4</v>
      </c>
      <c r="H7">
        <v>3</v>
      </c>
      <c r="I7">
        <v>0</v>
      </c>
      <c r="J7">
        <f t="shared" ref="J7:J11" si="1">SUM(D7:I7)</f>
        <v>16</v>
      </c>
    </row>
    <row r="8" spans="1:10" x14ac:dyDescent="0.2">
      <c r="A8">
        <v>2022</v>
      </c>
      <c r="B8">
        <v>42</v>
      </c>
      <c r="C8" t="s">
        <v>57</v>
      </c>
      <c r="D8">
        <v>0</v>
      </c>
      <c r="E8">
        <v>5</v>
      </c>
      <c r="F8">
        <v>0</v>
      </c>
      <c r="G8">
        <v>4</v>
      </c>
      <c r="H8">
        <v>4</v>
      </c>
      <c r="I8">
        <v>0</v>
      </c>
      <c r="J8">
        <f t="shared" si="1"/>
        <v>13</v>
      </c>
    </row>
    <row r="9" spans="1:10" x14ac:dyDescent="0.2">
      <c r="A9">
        <v>2022</v>
      </c>
      <c r="B9">
        <v>42</v>
      </c>
      <c r="C9" t="s">
        <v>58</v>
      </c>
      <c r="D9">
        <v>0</v>
      </c>
      <c r="E9">
        <v>3</v>
      </c>
      <c r="F9">
        <v>2</v>
      </c>
      <c r="G9">
        <v>4</v>
      </c>
      <c r="H9">
        <v>7</v>
      </c>
      <c r="I9">
        <v>0</v>
      </c>
      <c r="J9">
        <f t="shared" si="1"/>
        <v>16</v>
      </c>
    </row>
    <row r="10" spans="1:10" x14ac:dyDescent="0.2">
      <c r="A10">
        <v>2022</v>
      </c>
      <c r="B10">
        <v>42</v>
      </c>
      <c r="C10" t="s">
        <v>59</v>
      </c>
      <c r="D10">
        <v>2</v>
      </c>
      <c r="E10">
        <v>8</v>
      </c>
      <c r="F10">
        <v>0</v>
      </c>
      <c r="G10">
        <v>1</v>
      </c>
      <c r="H10">
        <v>0</v>
      </c>
      <c r="I10">
        <v>2</v>
      </c>
      <c r="J10">
        <f t="shared" si="1"/>
        <v>13</v>
      </c>
    </row>
    <row r="11" spans="1:10" x14ac:dyDescent="0.2">
      <c r="A11">
        <v>2022</v>
      </c>
      <c r="B11">
        <v>42</v>
      </c>
      <c r="C11" t="s">
        <v>60</v>
      </c>
      <c r="D11">
        <v>2</v>
      </c>
      <c r="E11">
        <v>8</v>
      </c>
      <c r="F11">
        <v>0</v>
      </c>
      <c r="G11">
        <v>3</v>
      </c>
      <c r="H11">
        <v>0</v>
      </c>
      <c r="I11">
        <v>2</v>
      </c>
      <c r="J11">
        <f t="shared" si="1"/>
        <v>15</v>
      </c>
    </row>
    <row r="12" spans="1:10" x14ac:dyDescent="0.2">
      <c r="A12">
        <v>2022</v>
      </c>
      <c r="B12">
        <v>42</v>
      </c>
      <c r="C12" t="s">
        <v>69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f>SUM(D12:I12)</f>
        <v>1</v>
      </c>
    </row>
    <row r="13" spans="1:10" x14ac:dyDescent="0.2">
      <c r="A13">
        <v>2022</v>
      </c>
      <c r="B13">
        <v>43</v>
      </c>
      <c r="C13" t="s">
        <v>56</v>
      </c>
      <c r="D13">
        <v>0</v>
      </c>
      <c r="E13">
        <v>5</v>
      </c>
      <c r="F13">
        <v>1</v>
      </c>
      <c r="G13">
        <v>2</v>
      </c>
      <c r="H13">
        <v>3</v>
      </c>
      <c r="I13">
        <v>3</v>
      </c>
      <c r="J13">
        <f t="shared" ref="J13:J18" si="2">SUM(D13:I13)</f>
        <v>14</v>
      </c>
    </row>
    <row r="14" spans="1:10" x14ac:dyDescent="0.2">
      <c r="A14">
        <v>2022</v>
      </c>
      <c r="B14">
        <v>43</v>
      </c>
      <c r="C14" t="s">
        <v>57</v>
      </c>
      <c r="D14">
        <v>0</v>
      </c>
      <c r="E14">
        <v>10</v>
      </c>
      <c r="F14">
        <v>1</v>
      </c>
      <c r="G14">
        <v>6</v>
      </c>
      <c r="H14">
        <v>0</v>
      </c>
      <c r="I14">
        <v>1</v>
      </c>
      <c r="J14">
        <f t="shared" si="2"/>
        <v>18</v>
      </c>
    </row>
    <row r="15" spans="1:10" x14ac:dyDescent="0.2">
      <c r="A15">
        <v>2022</v>
      </c>
      <c r="B15">
        <v>43</v>
      </c>
      <c r="C15" t="s">
        <v>58</v>
      </c>
      <c r="D15">
        <v>0</v>
      </c>
      <c r="E15">
        <v>17</v>
      </c>
      <c r="F15">
        <v>3</v>
      </c>
      <c r="G15">
        <v>13</v>
      </c>
      <c r="H15">
        <v>1</v>
      </c>
      <c r="I15">
        <v>4</v>
      </c>
      <c r="J15">
        <f t="shared" si="2"/>
        <v>38</v>
      </c>
    </row>
    <row r="16" spans="1:10" x14ac:dyDescent="0.2">
      <c r="A16">
        <v>2022</v>
      </c>
      <c r="B16">
        <v>43</v>
      </c>
      <c r="C16" t="s">
        <v>59</v>
      </c>
      <c r="D16">
        <v>3</v>
      </c>
      <c r="E16">
        <v>14</v>
      </c>
      <c r="F16">
        <v>2</v>
      </c>
      <c r="G16">
        <v>11</v>
      </c>
      <c r="H16">
        <v>1</v>
      </c>
      <c r="I16">
        <v>1</v>
      </c>
      <c r="J16">
        <f t="shared" si="2"/>
        <v>32</v>
      </c>
    </row>
    <row r="17" spans="1:10" x14ac:dyDescent="0.2">
      <c r="A17">
        <v>2022</v>
      </c>
      <c r="B17">
        <v>43</v>
      </c>
      <c r="C17" t="s">
        <v>60</v>
      </c>
      <c r="D17">
        <v>0</v>
      </c>
      <c r="E17">
        <v>10</v>
      </c>
      <c r="F17">
        <v>0</v>
      </c>
      <c r="G17">
        <v>1</v>
      </c>
      <c r="H17">
        <v>0</v>
      </c>
      <c r="I17">
        <v>1</v>
      </c>
      <c r="J17">
        <f t="shared" si="2"/>
        <v>12</v>
      </c>
    </row>
    <row r="18" spans="1:10" x14ac:dyDescent="0.2">
      <c r="A18">
        <v>2022</v>
      </c>
      <c r="B18">
        <v>43</v>
      </c>
      <c r="C18" t="s">
        <v>69</v>
      </c>
      <c r="D18">
        <v>0</v>
      </c>
      <c r="E18">
        <v>5</v>
      </c>
      <c r="F18">
        <v>0</v>
      </c>
      <c r="G18">
        <v>0</v>
      </c>
      <c r="H18">
        <v>0</v>
      </c>
      <c r="I18">
        <v>0</v>
      </c>
      <c r="J18">
        <f t="shared" si="2"/>
        <v>5</v>
      </c>
    </row>
    <row r="19" spans="1:10" x14ac:dyDescent="0.2">
      <c r="A19">
        <v>2022</v>
      </c>
      <c r="B19">
        <v>44</v>
      </c>
      <c r="C19" t="s">
        <v>56</v>
      </c>
      <c r="D19">
        <v>2</v>
      </c>
      <c r="E19">
        <v>11</v>
      </c>
      <c r="F19">
        <v>0</v>
      </c>
      <c r="G19">
        <v>1</v>
      </c>
      <c r="H19">
        <v>0</v>
      </c>
      <c r="I19">
        <v>3</v>
      </c>
      <c r="J19">
        <f>SUM(D19:I19)</f>
        <v>17</v>
      </c>
    </row>
    <row r="20" spans="1:10" x14ac:dyDescent="0.2">
      <c r="A20">
        <v>2022</v>
      </c>
      <c r="B20">
        <v>44</v>
      </c>
      <c r="C20" t="s">
        <v>57</v>
      </c>
      <c r="D20">
        <v>0</v>
      </c>
      <c r="E20">
        <v>3</v>
      </c>
      <c r="F20">
        <v>0</v>
      </c>
      <c r="G20">
        <v>4</v>
      </c>
      <c r="H20">
        <v>1</v>
      </c>
      <c r="I20">
        <v>1</v>
      </c>
      <c r="J20">
        <f t="shared" ref="J20:J24" si="3">SUM(D20:I20)</f>
        <v>9</v>
      </c>
    </row>
    <row r="21" spans="1:10" x14ac:dyDescent="0.2">
      <c r="A21">
        <v>2022</v>
      </c>
      <c r="B21">
        <v>44</v>
      </c>
      <c r="C21" t="s">
        <v>58</v>
      </c>
      <c r="D21">
        <v>0</v>
      </c>
      <c r="E21">
        <v>6</v>
      </c>
      <c r="F21">
        <v>0</v>
      </c>
      <c r="G21">
        <v>2</v>
      </c>
      <c r="H21">
        <v>0</v>
      </c>
      <c r="I21">
        <v>1</v>
      </c>
      <c r="J21">
        <f t="shared" si="3"/>
        <v>9</v>
      </c>
    </row>
    <row r="22" spans="1:10" x14ac:dyDescent="0.2">
      <c r="A22">
        <v>2022</v>
      </c>
      <c r="B22">
        <v>44</v>
      </c>
      <c r="C22" t="s">
        <v>59</v>
      </c>
      <c r="D22">
        <v>1</v>
      </c>
      <c r="E22">
        <v>13</v>
      </c>
      <c r="F22">
        <v>2</v>
      </c>
      <c r="G22">
        <v>3</v>
      </c>
      <c r="H22">
        <v>0</v>
      </c>
      <c r="I22">
        <v>2</v>
      </c>
      <c r="J22">
        <f t="shared" si="3"/>
        <v>21</v>
      </c>
    </row>
    <row r="23" spans="1:10" x14ac:dyDescent="0.2">
      <c r="A23">
        <v>2022</v>
      </c>
      <c r="B23">
        <v>44</v>
      </c>
      <c r="C23" t="s">
        <v>60</v>
      </c>
      <c r="D23">
        <v>0</v>
      </c>
      <c r="E23">
        <v>8</v>
      </c>
      <c r="F23">
        <v>1</v>
      </c>
      <c r="G23">
        <v>3</v>
      </c>
      <c r="H23">
        <v>0</v>
      </c>
      <c r="I23">
        <v>0</v>
      </c>
      <c r="J23">
        <f t="shared" si="3"/>
        <v>12</v>
      </c>
    </row>
    <row r="24" spans="1:10" x14ac:dyDescent="0.2">
      <c r="A24">
        <v>2022</v>
      </c>
      <c r="B24">
        <v>44</v>
      </c>
      <c r="C24" t="s">
        <v>69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f t="shared" si="3"/>
        <v>2</v>
      </c>
    </row>
    <row r="25" spans="1:10" x14ac:dyDescent="0.2">
      <c r="A25">
        <v>2022</v>
      </c>
      <c r="B25">
        <v>45</v>
      </c>
      <c r="C25" t="s">
        <v>56</v>
      </c>
      <c r="D25">
        <v>0</v>
      </c>
      <c r="E25">
        <v>4</v>
      </c>
      <c r="F25">
        <v>0</v>
      </c>
      <c r="G25">
        <v>0</v>
      </c>
      <c r="H25">
        <v>0</v>
      </c>
      <c r="I25">
        <v>1</v>
      </c>
      <c r="J25">
        <f>SUM(D25:I25)</f>
        <v>5</v>
      </c>
    </row>
    <row r="26" spans="1:10" x14ac:dyDescent="0.2">
      <c r="A26">
        <v>2022</v>
      </c>
      <c r="B26">
        <v>45</v>
      </c>
      <c r="C26" t="s">
        <v>57</v>
      </c>
      <c r="D26">
        <v>0</v>
      </c>
      <c r="E26">
        <v>3</v>
      </c>
      <c r="F26">
        <v>0</v>
      </c>
      <c r="G26">
        <v>1</v>
      </c>
      <c r="H26">
        <v>0</v>
      </c>
      <c r="I26">
        <v>1</v>
      </c>
      <c r="J26">
        <f t="shared" ref="J26:J30" si="4">SUM(D26:I26)</f>
        <v>5</v>
      </c>
    </row>
    <row r="27" spans="1:10" x14ac:dyDescent="0.2">
      <c r="A27">
        <v>2022</v>
      </c>
      <c r="B27">
        <v>45</v>
      </c>
      <c r="C27" t="s">
        <v>58</v>
      </c>
      <c r="D27">
        <v>1</v>
      </c>
      <c r="E27">
        <v>5</v>
      </c>
      <c r="F27">
        <v>0</v>
      </c>
      <c r="G27">
        <v>1</v>
      </c>
      <c r="H27">
        <v>0</v>
      </c>
      <c r="I27">
        <v>2</v>
      </c>
      <c r="J27">
        <f t="shared" si="4"/>
        <v>9</v>
      </c>
    </row>
    <row r="28" spans="1:10" x14ac:dyDescent="0.2">
      <c r="A28">
        <v>2022</v>
      </c>
      <c r="B28">
        <v>45</v>
      </c>
      <c r="C28" t="s">
        <v>59</v>
      </c>
      <c r="D28">
        <v>1</v>
      </c>
      <c r="E28">
        <v>8</v>
      </c>
      <c r="F28">
        <v>0</v>
      </c>
      <c r="G28">
        <v>2</v>
      </c>
      <c r="H28">
        <v>1</v>
      </c>
      <c r="I28">
        <v>3</v>
      </c>
      <c r="J28">
        <f t="shared" si="4"/>
        <v>15</v>
      </c>
    </row>
    <row r="29" spans="1:10" x14ac:dyDescent="0.2">
      <c r="A29">
        <v>2022</v>
      </c>
      <c r="B29">
        <v>45</v>
      </c>
      <c r="C29" t="s">
        <v>60</v>
      </c>
      <c r="D29">
        <v>0</v>
      </c>
      <c r="E29">
        <v>9</v>
      </c>
      <c r="F29">
        <v>0</v>
      </c>
      <c r="G29">
        <v>3</v>
      </c>
      <c r="H29">
        <v>0</v>
      </c>
      <c r="I29">
        <v>2</v>
      </c>
      <c r="J29">
        <f t="shared" si="4"/>
        <v>14</v>
      </c>
    </row>
    <row r="30" spans="1:10" x14ac:dyDescent="0.2">
      <c r="A30">
        <v>2022</v>
      </c>
      <c r="B30">
        <v>45</v>
      </c>
      <c r="C30" t="s">
        <v>69</v>
      </c>
      <c r="D30">
        <v>0</v>
      </c>
      <c r="E30">
        <v>3</v>
      </c>
      <c r="F30">
        <v>0</v>
      </c>
      <c r="G30">
        <v>0</v>
      </c>
      <c r="H30">
        <v>1</v>
      </c>
      <c r="I30">
        <v>0</v>
      </c>
      <c r="J30">
        <f t="shared" si="4"/>
        <v>4</v>
      </c>
    </row>
    <row r="31" spans="1:10" x14ac:dyDescent="0.2">
      <c r="A31">
        <v>2022</v>
      </c>
      <c r="B31">
        <v>46</v>
      </c>
      <c r="C31" t="s">
        <v>56</v>
      </c>
      <c r="D31">
        <v>0</v>
      </c>
      <c r="E31">
        <v>1</v>
      </c>
      <c r="F31">
        <v>0</v>
      </c>
      <c r="G31">
        <v>3</v>
      </c>
      <c r="H31">
        <v>0</v>
      </c>
      <c r="I31">
        <v>1</v>
      </c>
      <c r="J31">
        <f>SUM(D31:I31)</f>
        <v>5</v>
      </c>
    </row>
    <row r="32" spans="1:10" x14ac:dyDescent="0.2">
      <c r="A32">
        <v>2022</v>
      </c>
      <c r="B32">
        <v>46</v>
      </c>
      <c r="C32" t="s">
        <v>57</v>
      </c>
      <c r="D32">
        <v>0</v>
      </c>
      <c r="E32">
        <v>3</v>
      </c>
      <c r="F32">
        <v>0</v>
      </c>
      <c r="G32">
        <v>4</v>
      </c>
      <c r="H32">
        <v>1</v>
      </c>
      <c r="I32">
        <v>0</v>
      </c>
      <c r="J32">
        <f t="shared" ref="J32:J36" si="5">SUM(D32:I32)</f>
        <v>8</v>
      </c>
    </row>
    <row r="33" spans="1:10" x14ac:dyDescent="0.2">
      <c r="A33">
        <v>2022</v>
      </c>
      <c r="B33">
        <v>46</v>
      </c>
      <c r="C33" t="s">
        <v>58</v>
      </c>
      <c r="D33">
        <v>0</v>
      </c>
      <c r="E33">
        <v>12</v>
      </c>
      <c r="F33">
        <v>0</v>
      </c>
      <c r="G33">
        <v>4</v>
      </c>
      <c r="H33">
        <v>1</v>
      </c>
      <c r="I33">
        <v>1</v>
      </c>
      <c r="J33">
        <f t="shared" si="5"/>
        <v>18</v>
      </c>
    </row>
    <row r="34" spans="1:10" x14ac:dyDescent="0.2">
      <c r="A34">
        <v>2022</v>
      </c>
      <c r="B34">
        <v>46</v>
      </c>
      <c r="C34" t="s">
        <v>59</v>
      </c>
      <c r="D34">
        <v>0</v>
      </c>
      <c r="E34">
        <v>6</v>
      </c>
      <c r="F34">
        <v>1</v>
      </c>
      <c r="G34">
        <v>3</v>
      </c>
      <c r="H34">
        <v>0</v>
      </c>
      <c r="I34">
        <v>0</v>
      </c>
      <c r="J34">
        <f t="shared" si="5"/>
        <v>10</v>
      </c>
    </row>
    <row r="35" spans="1:10" x14ac:dyDescent="0.2">
      <c r="A35">
        <v>2022</v>
      </c>
      <c r="B35">
        <v>46</v>
      </c>
      <c r="C35" t="s">
        <v>60</v>
      </c>
      <c r="D35">
        <v>0</v>
      </c>
      <c r="E35">
        <v>13</v>
      </c>
      <c r="F35">
        <v>0</v>
      </c>
      <c r="G35">
        <v>2</v>
      </c>
      <c r="H35">
        <v>0</v>
      </c>
      <c r="I35">
        <v>0</v>
      </c>
      <c r="J35">
        <f t="shared" si="5"/>
        <v>15</v>
      </c>
    </row>
    <row r="36" spans="1:10" x14ac:dyDescent="0.2">
      <c r="A36">
        <v>2022</v>
      </c>
      <c r="B36">
        <v>46</v>
      </c>
      <c r="C36" t="s">
        <v>69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5"/>
        <v>0</v>
      </c>
    </row>
    <row r="37" spans="1:10" x14ac:dyDescent="0.2">
      <c r="A37">
        <v>2022</v>
      </c>
      <c r="B37">
        <v>47</v>
      </c>
      <c r="C37" t="s">
        <v>56</v>
      </c>
      <c r="D37">
        <v>0</v>
      </c>
      <c r="E37">
        <v>4</v>
      </c>
      <c r="F37">
        <v>0</v>
      </c>
      <c r="G37">
        <v>1</v>
      </c>
      <c r="H37">
        <v>3</v>
      </c>
      <c r="I37">
        <v>0</v>
      </c>
      <c r="J37">
        <f>SUM(D37:I37)</f>
        <v>8</v>
      </c>
    </row>
    <row r="38" spans="1:10" x14ac:dyDescent="0.2">
      <c r="A38">
        <v>2022</v>
      </c>
      <c r="B38">
        <v>47</v>
      </c>
      <c r="C38" t="s">
        <v>57</v>
      </c>
      <c r="D38">
        <v>0</v>
      </c>
      <c r="E38">
        <v>6</v>
      </c>
      <c r="F38">
        <v>0</v>
      </c>
      <c r="G38">
        <v>5</v>
      </c>
      <c r="H38">
        <v>4</v>
      </c>
      <c r="I38">
        <v>0</v>
      </c>
      <c r="J38">
        <f t="shared" ref="J38:J42" si="6">SUM(D38:I38)</f>
        <v>15</v>
      </c>
    </row>
    <row r="39" spans="1:10" x14ac:dyDescent="0.2">
      <c r="A39">
        <v>2022</v>
      </c>
      <c r="B39">
        <v>47</v>
      </c>
      <c r="C39" t="s">
        <v>58</v>
      </c>
      <c r="D39">
        <v>0</v>
      </c>
      <c r="E39">
        <v>9</v>
      </c>
      <c r="F39">
        <v>1</v>
      </c>
      <c r="G39">
        <v>6</v>
      </c>
      <c r="H39">
        <v>0</v>
      </c>
      <c r="I39">
        <v>0</v>
      </c>
      <c r="J39">
        <f t="shared" si="6"/>
        <v>16</v>
      </c>
    </row>
    <row r="40" spans="1:10" x14ac:dyDescent="0.2">
      <c r="A40">
        <v>2022</v>
      </c>
      <c r="B40">
        <v>47</v>
      </c>
      <c r="C40" t="s">
        <v>59</v>
      </c>
      <c r="D40">
        <v>0</v>
      </c>
      <c r="E40">
        <v>12</v>
      </c>
      <c r="F40">
        <v>1</v>
      </c>
      <c r="G40">
        <v>8</v>
      </c>
      <c r="H40">
        <v>0</v>
      </c>
      <c r="I40">
        <v>2</v>
      </c>
      <c r="J40">
        <f t="shared" si="6"/>
        <v>23</v>
      </c>
    </row>
    <row r="41" spans="1:10" x14ac:dyDescent="0.2">
      <c r="A41">
        <v>2022</v>
      </c>
      <c r="B41">
        <v>47</v>
      </c>
      <c r="C41" t="s">
        <v>60</v>
      </c>
      <c r="D41">
        <v>0</v>
      </c>
      <c r="E41">
        <v>7</v>
      </c>
      <c r="F41">
        <v>0</v>
      </c>
      <c r="G41">
        <v>1</v>
      </c>
      <c r="H41">
        <v>2</v>
      </c>
      <c r="I41">
        <v>0</v>
      </c>
      <c r="J41">
        <f t="shared" si="6"/>
        <v>10</v>
      </c>
    </row>
    <row r="42" spans="1:10" x14ac:dyDescent="0.2">
      <c r="A42">
        <v>2022</v>
      </c>
      <c r="B42">
        <v>47</v>
      </c>
      <c r="C42" t="s">
        <v>69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f t="shared" si="6"/>
        <v>2</v>
      </c>
    </row>
    <row r="43" spans="1:10" x14ac:dyDescent="0.2">
      <c r="A43">
        <v>2022</v>
      </c>
      <c r="B43">
        <v>48</v>
      </c>
      <c r="C43" t="s">
        <v>56</v>
      </c>
      <c r="D43">
        <v>0</v>
      </c>
      <c r="E43">
        <v>4</v>
      </c>
      <c r="F43">
        <v>6</v>
      </c>
      <c r="G43">
        <v>2</v>
      </c>
      <c r="H43">
        <v>1</v>
      </c>
      <c r="I43">
        <v>1</v>
      </c>
      <c r="J43">
        <f>SUM(D43:I43)</f>
        <v>14</v>
      </c>
    </row>
    <row r="44" spans="1:10" x14ac:dyDescent="0.2">
      <c r="A44">
        <v>2022</v>
      </c>
      <c r="B44">
        <v>48</v>
      </c>
      <c r="C44" t="s">
        <v>57</v>
      </c>
      <c r="D44">
        <v>0</v>
      </c>
      <c r="E44">
        <v>1</v>
      </c>
      <c r="F44">
        <v>5</v>
      </c>
      <c r="G44">
        <v>0</v>
      </c>
      <c r="H44">
        <v>2</v>
      </c>
      <c r="I44">
        <v>0</v>
      </c>
      <c r="J44">
        <f t="shared" ref="J44:J48" si="7">SUM(D44:I44)</f>
        <v>8</v>
      </c>
    </row>
    <row r="45" spans="1:10" x14ac:dyDescent="0.2">
      <c r="A45">
        <v>2022</v>
      </c>
      <c r="B45">
        <v>48</v>
      </c>
      <c r="C45" t="s">
        <v>58</v>
      </c>
      <c r="D45">
        <v>0</v>
      </c>
      <c r="E45">
        <v>8</v>
      </c>
      <c r="F45">
        <v>9</v>
      </c>
      <c r="G45">
        <v>4</v>
      </c>
      <c r="H45">
        <v>0</v>
      </c>
      <c r="I45">
        <v>0</v>
      </c>
      <c r="J45">
        <f t="shared" si="7"/>
        <v>21</v>
      </c>
    </row>
    <row r="46" spans="1:10" x14ac:dyDescent="0.2">
      <c r="A46">
        <v>2022</v>
      </c>
      <c r="B46">
        <v>48</v>
      </c>
      <c r="C46" t="s">
        <v>59</v>
      </c>
      <c r="D46">
        <v>0</v>
      </c>
      <c r="E46">
        <v>7</v>
      </c>
      <c r="F46">
        <v>6</v>
      </c>
      <c r="G46">
        <v>1</v>
      </c>
      <c r="H46">
        <v>0</v>
      </c>
      <c r="I46">
        <v>0</v>
      </c>
      <c r="J46">
        <f t="shared" si="7"/>
        <v>14</v>
      </c>
    </row>
    <row r="47" spans="1:10" x14ac:dyDescent="0.2">
      <c r="A47">
        <v>2022</v>
      </c>
      <c r="B47">
        <v>48</v>
      </c>
      <c r="C47" t="s">
        <v>60</v>
      </c>
      <c r="D47">
        <v>0</v>
      </c>
      <c r="E47">
        <v>4</v>
      </c>
      <c r="F47">
        <v>4</v>
      </c>
      <c r="G47">
        <v>0</v>
      </c>
      <c r="H47">
        <v>1</v>
      </c>
      <c r="I47">
        <v>1</v>
      </c>
      <c r="J47">
        <f t="shared" si="7"/>
        <v>10</v>
      </c>
    </row>
    <row r="48" spans="1:10" x14ac:dyDescent="0.2">
      <c r="A48">
        <v>2022</v>
      </c>
      <c r="B48">
        <v>48</v>
      </c>
      <c r="C48" t="s">
        <v>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7"/>
        <v>0</v>
      </c>
    </row>
    <row r="49" spans="1:10" x14ac:dyDescent="0.2">
      <c r="A49">
        <v>2022</v>
      </c>
      <c r="B49">
        <v>49</v>
      </c>
      <c r="C49" t="s">
        <v>56</v>
      </c>
      <c r="D49">
        <v>0</v>
      </c>
      <c r="E49">
        <v>1</v>
      </c>
      <c r="F49">
        <v>2</v>
      </c>
      <c r="G49">
        <v>1</v>
      </c>
      <c r="H49">
        <v>1</v>
      </c>
      <c r="I49">
        <v>0</v>
      </c>
      <c r="J49">
        <f>SUM(D49:I49)</f>
        <v>5</v>
      </c>
    </row>
    <row r="50" spans="1:10" x14ac:dyDescent="0.2">
      <c r="A50">
        <v>2022</v>
      </c>
      <c r="B50">
        <v>49</v>
      </c>
      <c r="C50" t="s">
        <v>57</v>
      </c>
      <c r="D50">
        <v>0</v>
      </c>
      <c r="E50">
        <v>1</v>
      </c>
      <c r="F50">
        <v>3</v>
      </c>
      <c r="G50">
        <v>1</v>
      </c>
      <c r="H50">
        <v>0</v>
      </c>
      <c r="I50">
        <v>0</v>
      </c>
      <c r="J50">
        <f t="shared" ref="J50:J54" si="8">SUM(D50:I50)</f>
        <v>5</v>
      </c>
    </row>
    <row r="51" spans="1:10" x14ac:dyDescent="0.2">
      <c r="A51">
        <v>2022</v>
      </c>
      <c r="B51">
        <v>49</v>
      </c>
      <c r="C51" t="s">
        <v>58</v>
      </c>
      <c r="D51">
        <v>0</v>
      </c>
      <c r="E51">
        <v>6</v>
      </c>
      <c r="F51">
        <v>14</v>
      </c>
      <c r="G51">
        <v>1</v>
      </c>
      <c r="H51">
        <v>1</v>
      </c>
      <c r="I51">
        <v>2</v>
      </c>
      <c r="J51">
        <f t="shared" si="8"/>
        <v>24</v>
      </c>
    </row>
    <row r="52" spans="1:10" x14ac:dyDescent="0.2">
      <c r="A52">
        <v>2022</v>
      </c>
      <c r="B52">
        <v>49</v>
      </c>
      <c r="C52" t="s">
        <v>59</v>
      </c>
      <c r="D52">
        <v>0</v>
      </c>
      <c r="E52">
        <v>25</v>
      </c>
      <c r="F52">
        <v>4</v>
      </c>
      <c r="G52">
        <v>4</v>
      </c>
      <c r="H52">
        <v>0</v>
      </c>
      <c r="I52">
        <v>0</v>
      </c>
      <c r="J52">
        <f t="shared" si="8"/>
        <v>33</v>
      </c>
    </row>
    <row r="53" spans="1:10" x14ac:dyDescent="0.2">
      <c r="A53">
        <v>2022</v>
      </c>
      <c r="B53">
        <v>49</v>
      </c>
      <c r="C53" t="s">
        <v>60</v>
      </c>
      <c r="D53">
        <v>0</v>
      </c>
      <c r="E53">
        <v>7</v>
      </c>
      <c r="F53">
        <v>2</v>
      </c>
      <c r="G53">
        <v>3</v>
      </c>
      <c r="H53">
        <v>1</v>
      </c>
      <c r="I53">
        <v>0</v>
      </c>
      <c r="J53">
        <f t="shared" si="8"/>
        <v>13</v>
      </c>
    </row>
    <row r="54" spans="1:10" x14ac:dyDescent="0.2">
      <c r="A54">
        <v>2022</v>
      </c>
      <c r="B54">
        <v>49</v>
      </c>
      <c r="C54" t="s">
        <v>69</v>
      </c>
      <c r="D54">
        <v>0</v>
      </c>
      <c r="E54">
        <v>1</v>
      </c>
      <c r="F54">
        <v>2</v>
      </c>
      <c r="G54">
        <v>1</v>
      </c>
      <c r="H54">
        <v>0</v>
      </c>
      <c r="I54">
        <v>0</v>
      </c>
      <c r="J54">
        <f t="shared" si="8"/>
        <v>4</v>
      </c>
    </row>
    <row r="55" spans="1:10" x14ac:dyDescent="0.2">
      <c r="A55">
        <v>2022</v>
      </c>
      <c r="B55">
        <v>50</v>
      </c>
      <c r="C55" t="s">
        <v>56</v>
      </c>
      <c r="D55">
        <v>1</v>
      </c>
      <c r="E55">
        <v>2</v>
      </c>
      <c r="F55">
        <v>5</v>
      </c>
      <c r="G55">
        <v>3</v>
      </c>
      <c r="H55">
        <v>5</v>
      </c>
      <c r="I55">
        <v>2</v>
      </c>
      <c r="J55">
        <f>SUM(D55:I55)</f>
        <v>18</v>
      </c>
    </row>
    <row r="56" spans="1:10" x14ac:dyDescent="0.2">
      <c r="A56">
        <v>2022</v>
      </c>
      <c r="B56">
        <v>50</v>
      </c>
      <c r="C56" t="s">
        <v>57</v>
      </c>
      <c r="D56">
        <v>0</v>
      </c>
      <c r="E56">
        <v>1</v>
      </c>
      <c r="F56">
        <v>3</v>
      </c>
      <c r="G56">
        <v>5</v>
      </c>
      <c r="H56">
        <v>3</v>
      </c>
      <c r="I56">
        <v>0</v>
      </c>
      <c r="J56">
        <f t="shared" ref="J56:J60" si="9">SUM(D56:I56)</f>
        <v>12</v>
      </c>
    </row>
    <row r="57" spans="1:10" x14ac:dyDescent="0.2">
      <c r="A57">
        <v>2022</v>
      </c>
      <c r="B57">
        <v>50</v>
      </c>
      <c r="C57" t="s">
        <v>58</v>
      </c>
      <c r="D57">
        <v>0</v>
      </c>
      <c r="E57">
        <v>3</v>
      </c>
      <c r="F57">
        <v>2</v>
      </c>
      <c r="G57">
        <v>0</v>
      </c>
      <c r="H57">
        <v>0</v>
      </c>
      <c r="I57">
        <v>0</v>
      </c>
      <c r="J57">
        <f t="shared" si="9"/>
        <v>5</v>
      </c>
    </row>
    <row r="58" spans="1:10" x14ac:dyDescent="0.2">
      <c r="A58">
        <v>2022</v>
      </c>
      <c r="B58">
        <v>50</v>
      </c>
      <c r="C58" t="s">
        <v>59</v>
      </c>
      <c r="D58">
        <v>1</v>
      </c>
      <c r="E58">
        <v>12</v>
      </c>
      <c r="F58">
        <v>3</v>
      </c>
      <c r="G58">
        <v>1</v>
      </c>
      <c r="H58">
        <v>0</v>
      </c>
      <c r="I58">
        <v>2</v>
      </c>
      <c r="J58">
        <f t="shared" si="9"/>
        <v>19</v>
      </c>
    </row>
    <row r="59" spans="1:10" x14ac:dyDescent="0.2">
      <c r="A59">
        <v>2022</v>
      </c>
      <c r="B59">
        <v>50</v>
      </c>
      <c r="C59" t="s">
        <v>60</v>
      </c>
      <c r="D59">
        <v>0</v>
      </c>
      <c r="E59">
        <v>7</v>
      </c>
      <c r="F59">
        <v>1</v>
      </c>
      <c r="G59">
        <v>3</v>
      </c>
      <c r="H59">
        <v>0</v>
      </c>
      <c r="I59">
        <v>0</v>
      </c>
      <c r="J59">
        <f t="shared" si="9"/>
        <v>11</v>
      </c>
    </row>
    <row r="60" spans="1:10" x14ac:dyDescent="0.2">
      <c r="A60">
        <v>2022</v>
      </c>
      <c r="B60">
        <v>50</v>
      </c>
      <c r="C60" t="s">
        <v>69</v>
      </c>
      <c r="D60">
        <v>0</v>
      </c>
      <c r="E60">
        <v>3</v>
      </c>
      <c r="F60">
        <v>1</v>
      </c>
      <c r="G60">
        <v>0</v>
      </c>
      <c r="H60">
        <v>0</v>
      </c>
      <c r="I60">
        <v>0</v>
      </c>
      <c r="J60">
        <f t="shared" si="9"/>
        <v>4</v>
      </c>
    </row>
    <row r="61" spans="1:10" x14ac:dyDescent="0.2">
      <c r="A61">
        <v>2022</v>
      </c>
      <c r="B61">
        <v>51</v>
      </c>
      <c r="C61" t="s">
        <v>56</v>
      </c>
      <c r="D61">
        <v>0</v>
      </c>
      <c r="E61">
        <v>2</v>
      </c>
      <c r="F61">
        <v>0</v>
      </c>
      <c r="G61">
        <v>3</v>
      </c>
      <c r="H61">
        <v>2</v>
      </c>
      <c r="I61">
        <v>1</v>
      </c>
      <c r="J61">
        <f>SUM(D61:I61)</f>
        <v>8</v>
      </c>
    </row>
    <row r="62" spans="1:10" x14ac:dyDescent="0.2">
      <c r="A62">
        <v>2022</v>
      </c>
      <c r="B62">
        <v>51</v>
      </c>
      <c r="C62" t="s">
        <v>57</v>
      </c>
      <c r="D62">
        <v>0</v>
      </c>
      <c r="E62">
        <v>0</v>
      </c>
      <c r="F62">
        <v>1</v>
      </c>
      <c r="G62">
        <v>2</v>
      </c>
      <c r="H62">
        <v>1</v>
      </c>
      <c r="I62">
        <v>0</v>
      </c>
      <c r="J62">
        <f t="shared" ref="J62:J66" si="10">SUM(D62:I62)</f>
        <v>4</v>
      </c>
    </row>
    <row r="63" spans="1:10" x14ac:dyDescent="0.2">
      <c r="A63">
        <v>2022</v>
      </c>
      <c r="B63">
        <v>51</v>
      </c>
      <c r="C63" t="s">
        <v>58</v>
      </c>
      <c r="D63">
        <v>0</v>
      </c>
      <c r="E63">
        <v>5</v>
      </c>
      <c r="F63">
        <v>15</v>
      </c>
      <c r="G63">
        <v>3</v>
      </c>
      <c r="H63">
        <v>1</v>
      </c>
      <c r="I63">
        <v>0</v>
      </c>
      <c r="J63">
        <f t="shared" si="10"/>
        <v>24</v>
      </c>
    </row>
    <row r="64" spans="1:10" x14ac:dyDescent="0.2">
      <c r="A64">
        <v>2022</v>
      </c>
      <c r="B64">
        <v>51</v>
      </c>
      <c r="C64" t="s">
        <v>59</v>
      </c>
      <c r="D64">
        <v>0</v>
      </c>
      <c r="E64">
        <v>5</v>
      </c>
      <c r="F64">
        <v>1</v>
      </c>
      <c r="G64">
        <v>1</v>
      </c>
      <c r="H64">
        <v>0</v>
      </c>
      <c r="I64">
        <v>0</v>
      </c>
      <c r="J64">
        <f t="shared" si="10"/>
        <v>7</v>
      </c>
    </row>
    <row r="65" spans="1:10" x14ac:dyDescent="0.2">
      <c r="A65">
        <v>2022</v>
      </c>
      <c r="B65">
        <v>51</v>
      </c>
      <c r="C65" t="s">
        <v>60</v>
      </c>
      <c r="D65">
        <v>5</v>
      </c>
      <c r="E65">
        <v>0</v>
      </c>
      <c r="F65">
        <v>0</v>
      </c>
      <c r="G65">
        <v>3</v>
      </c>
      <c r="H65">
        <v>0</v>
      </c>
      <c r="I65">
        <v>0</v>
      </c>
      <c r="J65">
        <f t="shared" si="10"/>
        <v>8</v>
      </c>
    </row>
    <row r="66" spans="1:10" x14ac:dyDescent="0.2">
      <c r="A66">
        <v>2022</v>
      </c>
      <c r="B66">
        <v>51</v>
      </c>
      <c r="C66" t="s">
        <v>69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10"/>
        <v>0</v>
      </c>
    </row>
    <row r="67" spans="1:10" x14ac:dyDescent="0.2">
      <c r="A67">
        <v>2022</v>
      </c>
      <c r="B67">
        <v>52</v>
      </c>
      <c r="C67" t="s">
        <v>56</v>
      </c>
      <c r="D67">
        <v>0</v>
      </c>
      <c r="E67">
        <v>2</v>
      </c>
      <c r="F67">
        <v>1</v>
      </c>
      <c r="G67">
        <v>3</v>
      </c>
      <c r="H67">
        <v>0</v>
      </c>
      <c r="I67">
        <v>0</v>
      </c>
      <c r="J67">
        <f>SUM(D67:I67)</f>
        <v>6</v>
      </c>
    </row>
    <row r="68" spans="1:10" x14ac:dyDescent="0.2">
      <c r="A68">
        <v>2022</v>
      </c>
      <c r="B68">
        <v>52</v>
      </c>
      <c r="C68" t="s">
        <v>57</v>
      </c>
      <c r="D68">
        <v>0</v>
      </c>
      <c r="E68">
        <v>2</v>
      </c>
      <c r="F68">
        <v>0</v>
      </c>
      <c r="G68">
        <v>2</v>
      </c>
      <c r="H68">
        <v>0</v>
      </c>
      <c r="I68">
        <v>0</v>
      </c>
      <c r="J68">
        <f t="shared" ref="J68:J72" si="11">SUM(D68:I68)</f>
        <v>4</v>
      </c>
    </row>
    <row r="69" spans="1:10" x14ac:dyDescent="0.2">
      <c r="A69">
        <v>2022</v>
      </c>
      <c r="B69">
        <v>52</v>
      </c>
      <c r="C69" t="s">
        <v>58</v>
      </c>
      <c r="D69">
        <v>1</v>
      </c>
      <c r="E69">
        <v>2</v>
      </c>
      <c r="F69">
        <v>5</v>
      </c>
      <c r="G69">
        <v>0</v>
      </c>
      <c r="H69">
        <v>1</v>
      </c>
      <c r="I69">
        <v>0</v>
      </c>
      <c r="J69">
        <f t="shared" si="11"/>
        <v>9</v>
      </c>
    </row>
    <row r="70" spans="1:10" x14ac:dyDescent="0.2">
      <c r="A70">
        <v>2022</v>
      </c>
      <c r="B70">
        <v>52</v>
      </c>
      <c r="C70" t="s">
        <v>59</v>
      </c>
      <c r="D70">
        <v>1</v>
      </c>
      <c r="E70">
        <v>8</v>
      </c>
      <c r="F70">
        <v>2</v>
      </c>
      <c r="G70">
        <v>1</v>
      </c>
      <c r="H70">
        <v>1</v>
      </c>
      <c r="I70">
        <v>0</v>
      </c>
      <c r="J70">
        <f t="shared" si="11"/>
        <v>13</v>
      </c>
    </row>
    <row r="71" spans="1:10" x14ac:dyDescent="0.2">
      <c r="A71">
        <v>2022</v>
      </c>
      <c r="B71">
        <v>52</v>
      </c>
      <c r="C71" t="s">
        <v>60</v>
      </c>
      <c r="D71">
        <v>0</v>
      </c>
      <c r="E71">
        <v>3</v>
      </c>
      <c r="F71">
        <v>0</v>
      </c>
      <c r="G71">
        <v>1</v>
      </c>
      <c r="H71">
        <v>0</v>
      </c>
      <c r="I71">
        <v>0</v>
      </c>
      <c r="J71">
        <f t="shared" si="11"/>
        <v>4</v>
      </c>
    </row>
    <row r="72" spans="1:10" x14ac:dyDescent="0.2">
      <c r="A72">
        <v>2022</v>
      </c>
      <c r="B72">
        <v>52</v>
      </c>
      <c r="C72" t="s">
        <v>69</v>
      </c>
      <c r="D72">
        <v>0</v>
      </c>
      <c r="E72">
        <v>1</v>
      </c>
      <c r="F72">
        <v>1</v>
      </c>
      <c r="G72">
        <v>2</v>
      </c>
      <c r="H72">
        <v>0</v>
      </c>
      <c r="I72">
        <v>0</v>
      </c>
      <c r="J72">
        <f t="shared" si="11"/>
        <v>4</v>
      </c>
    </row>
    <row r="73" spans="1:10" x14ac:dyDescent="0.2">
      <c r="A73">
        <v>2022</v>
      </c>
      <c r="B73">
        <v>53</v>
      </c>
      <c r="C73" t="s">
        <v>56</v>
      </c>
      <c r="D73">
        <v>0</v>
      </c>
      <c r="E73">
        <v>1</v>
      </c>
      <c r="F73">
        <v>2</v>
      </c>
      <c r="G73">
        <v>1</v>
      </c>
      <c r="H73">
        <v>4</v>
      </c>
      <c r="I73">
        <v>0</v>
      </c>
      <c r="J73">
        <f>SUM(D73:I73)</f>
        <v>8</v>
      </c>
    </row>
    <row r="74" spans="1:10" x14ac:dyDescent="0.2">
      <c r="A74">
        <v>2022</v>
      </c>
      <c r="B74">
        <v>53</v>
      </c>
      <c r="C74" t="s">
        <v>57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f t="shared" ref="J74:J77" si="12">SUM(D74:I74)</f>
        <v>1</v>
      </c>
    </row>
    <row r="75" spans="1:10" x14ac:dyDescent="0.2">
      <c r="A75">
        <v>2022</v>
      </c>
      <c r="B75">
        <v>53</v>
      </c>
      <c r="C75" t="s">
        <v>59</v>
      </c>
      <c r="D75">
        <v>1</v>
      </c>
      <c r="E75">
        <v>11</v>
      </c>
      <c r="F75">
        <v>3</v>
      </c>
      <c r="G75">
        <v>2</v>
      </c>
      <c r="H75">
        <v>0</v>
      </c>
      <c r="I75">
        <v>5</v>
      </c>
      <c r="J75">
        <f t="shared" si="12"/>
        <v>22</v>
      </c>
    </row>
    <row r="76" spans="1:10" x14ac:dyDescent="0.2">
      <c r="A76">
        <v>2022</v>
      </c>
      <c r="B76">
        <v>53</v>
      </c>
      <c r="C76" t="s">
        <v>60</v>
      </c>
      <c r="D76">
        <v>0</v>
      </c>
      <c r="E76">
        <v>9</v>
      </c>
      <c r="F76">
        <v>3</v>
      </c>
      <c r="G76">
        <v>3</v>
      </c>
      <c r="H76">
        <v>0</v>
      </c>
      <c r="I76">
        <v>0</v>
      </c>
      <c r="J76">
        <f t="shared" si="12"/>
        <v>15</v>
      </c>
    </row>
    <row r="77" spans="1:10" x14ac:dyDescent="0.2">
      <c r="A77">
        <v>2022</v>
      </c>
      <c r="B77">
        <v>53</v>
      </c>
      <c r="C77" t="s">
        <v>69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f t="shared" si="12"/>
        <v>2</v>
      </c>
    </row>
    <row r="78" spans="1:10" x14ac:dyDescent="0.2">
      <c r="A78">
        <v>2023</v>
      </c>
      <c r="B78">
        <v>1</v>
      </c>
      <c r="C78" t="s">
        <v>56</v>
      </c>
      <c r="D78">
        <v>0</v>
      </c>
      <c r="E78">
        <v>7</v>
      </c>
      <c r="F78">
        <v>0</v>
      </c>
      <c r="G78">
        <v>2</v>
      </c>
      <c r="H78">
        <v>4</v>
      </c>
      <c r="I78">
        <v>1</v>
      </c>
      <c r="J78">
        <f>SUM(D78:I78)</f>
        <v>14</v>
      </c>
    </row>
    <row r="79" spans="1:10" x14ac:dyDescent="0.2">
      <c r="A79">
        <v>2023</v>
      </c>
      <c r="B79">
        <v>1</v>
      </c>
      <c r="C79" t="s">
        <v>57</v>
      </c>
      <c r="D79">
        <v>0</v>
      </c>
      <c r="E79">
        <v>2</v>
      </c>
      <c r="F79">
        <v>0</v>
      </c>
      <c r="G79">
        <v>0</v>
      </c>
      <c r="H79">
        <v>2</v>
      </c>
      <c r="I79">
        <v>0</v>
      </c>
      <c r="J79">
        <f t="shared" ref="J79:J82" si="13">SUM(D79:I79)</f>
        <v>4</v>
      </c>
    </row>
    <row r="80" spans="1:10" x14ac:dyDescent="0.2">
      <c r="A80">
        <v>2023</v>
      </c>
      <c r="B80">
        <v>1</v>
      </c>
      <c r="C80" t="s">
        <v>59</v>
      </c>
      <c r="D80">
        <v>4</v>
      </c>
      <c r="E80">
        <v>14</v>
      </c>
      <c r="F80">
        <v>10</v>
      </c>
      <c r="G80">
        <v>1</v>
      </c>
      <c r="H80">
        <v>1</v>
      </c>
      <c r="I80">
        <v>3</v>
      </c>
      <c r="J80">
        <f t="shared" si="13"/>
        <v>33</v>
      </c>
    </row>
    <row r="81" spans="1:10" x14ac:dyDescent="0.2">
      <c r="A81">
        <v>2023</v>
      </c>
      <c r="B81">
        <v>1</v>
      </c>
      <c r="C81" t="s">
        <v>60</v>
      </c>
      <c r="D81">
        <v>0</v>
      </c>
      <c r="E81">
        <v>5</v>
      </c>
      <c r="F81">
        <v>0</v>
      </c>
      <c r="G81">
        <v>2</v>
      </c>
      <c r="H81">
        <v>0</v>
      </c>
      <c r="I81">
        <v>0</v>
      </c>
      <c r="J81">
        <f t="shared" si="13"/>
        <v>7</v>
      </c>
    </row>
    <row r="82" spans="1:10" x14ac:dyDescent="0.2">
      <c r="A82">
        <v>2023</v>
      </c>
      <c r="B82">
        <v>1</v>
      </c>
      <c r="C82" t="s">
        <v>69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13"/>
        <v>0</v>
      </c>
    </row>
    <row r="83" spans="1:10" x14ac:dyDescent="0.2">
      <c r="A83">
        <v>2023</v>
      </c>
      <c r="B83">
        <v>2</v>
      </c>
      <c r="C83" t="s">
        <v>56</v>
      </c>
      <c r="D83">
        <v>0</v>
      </c>
      <c r="E83">
        <v>3</v>
      </c>
      <c r="F83">
        <v>0</v>
      </c>
      <c r="G83">
        <v>1</v>
      </c>
      <c r="H83">
        <v>0</v>
      </c>
      <c r="I83">
        <v>0</v>
      </c>
      <c r="J83">
        <f>SUM(D83:I83)</f>
        <v>4</v>
      </c>
    </row>
    <row r="84" spans="1:10" x14ac:dyDescent="0.2">
      <c r="A84">
        <v>2023</v>
      </c>
      <c r="B84">
        <v>2</v>
      </c>
      <c r="C84" t="s">
        <v>57</v>
      </c>
      <c r="D84">
        <v>0</v>
      </c>
      <c r="E84">
        <v>3</v>
      </c>
      <c r="F84">
        <v>0</v>
      </c>
      <c r="G84">
        <v>2</v>
      </c>
      <c r="I84">
        <v>0</v>
      </c>
      <c r="J84">
        <f t="shared" ref="J84:J87" si="14">SUM(D84:I84)</f>
        <v>5</v>
      </c>
    </row>
    <row r="85" spans="1:10" x14ac:dyDescent="0.2">
      <c r="A85">
        <v>2023</v>
      </c>
      <c r="B85">
        <v>2</v>
      </c>
      <c r="C85" t="s">
        <v>59</v>
      </c>
      <c r="D85">
        <v>2</v>
      </c>
      <c r="E85">
        <v>4</v>
      </c>
      <c r="F85">
        <v>5</v>
      </c>
      <c r="G85">
        <v>1</v>
      </c>
      <c r="H85">
        <v>0</v>
      </c>
      <c r="I85">
        <v>2</v>
      </c>
      <c r="J85">
        <f t="shared" si="14"/>
        <v>14</v>
      </c>
    </row>
    <row r="86" spans="1:10" x14ac:dyDescent="0.2">
      <c r="A86">
        <v>2023</v>
      </c>
      <c r="B86">
        <v>2</v>
      </c>
      <c r="C86" t="s">
        <v>60</v>
      </c>
      <c r="D86">
        <v>0</v>
      </c>
      <c r="E86">
        <v>5</v>
      </c>
      <c r="F86">
        <v>0</v>
      </c>
      <c r="G86">
        <v>3</v>
      </c>
      <c r="H86">
        <v>0</v>
      </c>
      <c r="I86">
        <v>0</v>
      </c>
      <c r="J86">
        <f t="shared" si="14"/>
        <v>8</v>
      </c>
    </row>
    <row r="87" spans="1:10" x14ac:dyDescent="0.2">
      <c r="A87">
        <v>2023</v>
      </c>
      <c r="B87">
        <v>2</v>
      </c>
      <c r="C87" t="s">
        <v>69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f t="shared" si="14"/>
        <v>2</v>
      </c>
    </row>
    <row r="88" spans="1:10" x14ac:dyDescent="0.2">
      <c r="A88">
        <v>2023</v>
      </c>
      <c r="B88">
        <v>3</v>
      </c>
      <c r="C88" t="s">
        <v>56</v>
      </c>
      <c r="D88">
        <v>0</v>
      </c>
      <c r="E88">
        <v>3</v>
      </c>
      <c r="F88">
        <v>0</v>
      </c>
      <c r="G88">
        <v>3</v>
      </c>
      <c r="H88">
        <v>2</v>
      </c>
      <c r="I88">
        <v>1</v>
      </c>
      <c r="J88">
        <f>SUM(D88:I88)</f>
        <v>9</v>
      </c>
    </row>
    <row r="89" spans="1:10" x14ac:dyDescent="0.2">
      <c r="A89">
        <v>2023</v>
      </c>
      <c r="B89">
        <v>3</v>
      </c>
      <c r="C89" t="s">
        <v>57</v>
      </c>
      <c r="D89">
        <v>0</v>
      </c>
      <c r="E89">
        <v>3</v>
      </c>
      <c r="F89">
        <v>0</v>
      </c>
      <c r="G89">
        <v>1</v>
      </c>
      <c r="H89">
        <v>0</v>
      </c>
      <c r="I89">
        <v>0</v>
      </c>
      <c r="J89">
        <f t="shared" ref="J89:J92" si="15">SUM(D89:I89)</f>
        <v>4</v>
      </c>
    </row>
    <row r="90" spans="1:10" x14ac:dyDescent="0.2">
      <c r="A90">
        <v>2023</v>
      </c>
      <c r="B90">
        <v>3</v>
      </c>
      <c r="C90" t="s">
        <v>59</v>
      </c>
      <c r="D90">
        <v>3</v>
      </c>
      <c r="E90">
        <v>9</v>
      </c>
      <c r="F90">
        <v>5</v>
      </c>
      <c r="G90">
        <v>0</v>
      </c>
      <c r="H90">
        <v>0</v>
      </c>
      <c r="I90">
        <v>2</v>
      </c>
      <c r="J90">
        <f t="shared" si="15"/>
        <v>19</v>
      </c>
    </row>
    <row r="91" spans="1:10" x14ac:dyDescent="0.2">
      <c r="A91">
        <v>2023</v>
      </c>
      <c r="B91">
        <v>3</v>
      </c>
      <c r="C91" t="s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15"/>
        <v>0</v>
      </c>
    </row>
    <row r="92" spans="1:10" x14ac:dyDescent="0.2">
      <c r="A92">
        <v>2023</v>
      </c>
      <c r="B92">
        <v>3</v>
      </c>
      <c r="C92" t="s">
        <v>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15"/>
        <v>0</v>
      </c>
    </row>
    <row r="93" spans="1:10" x14ac:dyDescent="0.2">
      <c r="A93">
        <v>2023</v>
      </c>
      <c r="B93">
        <v>4</v>
      </c>
      <c r="C93" t="s">
        <v>56</v>
      </c>
      <c r="D93">
        <v>0</v>
      </c>
      <c r="E93">
        <v>3</v>
      </c>
      <c r="F93">
        <v>1</v>
      </c>
      <c r="G93">
        <v>2</v>
      </c>
      <c r="H93">
        <v>3</v>
      </c>
      <c r="I93">
        <v>0</v>
      </c>
      <c r="J93">
        <f>SUM(D93:I93)</f>
        <v>9</v>
      </c>
    </row>
    <row r="94" spans="1:10" x14ac:dyDescent="0.2">
      <c r="A94">
        <v>2023</v>
      </c>
      <c r="B94">
        <v>4</v>
      </c>
      <c r="C94" t="s">
        <v>57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ref="J94:J97" si="16">SUM(D94:I94)</f>
        <v>1</v>
      </c>
    </row>
    <row r="95" spans="1:10" x14ac:dyDescent="0.2">
      <c r="A95">
        <v>2023</v>
      </c>
      <c r="B95">
        <v>4</v>
      </c>
      <c r="C95" t="s">
        <v>59</v>
      </c>
      <c r="D95">
        <v>1</v>
      </c>
      <c r="E95">
        <v>7</v>
      </c>
      <c r="F95">
        <v>0</v>
      </c>
      <c r="G95">
        <v>0</v>
      </c>
      <c r="H95">
        <v>0</v>
      </c>
      <c r="I95">
        <v>1</v>
      </c>
      <c r="J95">
        <f t="shared" si="16"/>
        <v>9</v>
      </c>
    </row>
    <row r="96" spans="1:10" x14ac:dyDescent="0.2">
      <c r="A96">
        <v>2023</v>
      </c>
      <c r="B96">
        <v>4</v>
      </c>
      <c r="C96" t="s">
        <v>60</v>
      </c>
      <c r="D96">
        <v>0</v>
      </c>
      <c r="E96">
        <v>10</v>
      </c>
      <c r="F96">
        <v>0</v>
      </c>
      <c r="G96">
        <v>4</v>
      </c>
      <c r="H96">
        <v>0</v>
      </c>
      <c r="I96">
        <v>2</v>
      </c>
      <c r="J96">
        <f t="shared" si="16"/>
        <v>16</v>
      </c>
    </row>
    <row r="97" spans="1:10" x14ac:dyDescent="0.2">
      <c r="A97">
        <v>2023</v>
      </c>
      <c r="B97">
        <v>4</v>
      </c>
      <c r="C97" t="s">
        <v>69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si="16"/>
        <v>0</v>
      </c>
    </row>
    <row r="98" spans="1:10" x14ac:dyDescent="0.2">
      <c r="A98">
        <v>2023</v>
      </c>
      <c r="B98">
        <v>5</v>
      </c>
      <c r="C98" t="s">
        <v>56</v>
      </c>
      <c r="D98">
        <v>0</v>
      </c>
      <c r="E98">
        <v>3</v>
      </c>
      <c r="F98">
        <v>2</v>
      </c>
      <c r="G98">
        <v>2</v>
      </c>
      <c r="H98">
        <v>2</v>
      </c>
      <c r="I98">
        <v>0</v>
      </c>
      <c r="J98">
        <f t="shared" ref="J98:J102" si="17">SUM(D98:I98)</f>
        <v>9</v>
      </c>
    </row>
    <row r="99" spans="1:10" x14ac:dyDescent="0.2">
      <c r="A99">
        <v>2023</v>
      </c>
      <c r="B99">
        <v>5</v>
      </c>
      <c r="C99" t="s">
        <v>57</v>
      </c>
      <c r="D99">
        <v>0</v>
      </c>
      <c r="E99">
        <v>6</v>
      </c>
      <c r="F99">
        <v>0</v>
      </c>
      <c r="G99">
        <v>6</v>
      </c>
      <c r="H99">
        <v>3</v>
      </c>
      <c r="I99">
        <v>2</v>
      </c>
      <c r="J99">
        <f t="shared" si="17"/>
        <v>17</v>
      </c>
    </row>
    <row r="100" spans="1:10" x14ac:dyDescent="0.2">
      <c r="A100">
        <v>2023</v>
      </c>
      <c r="B100">
        <v>5</v>
      </c>
      <c r="C100" t="s">
        <v>59</v>
      </c>
      <c r="D100">
        <v>2</v>
      </c>
      <c r="E100">
        <v>19</v>
      </c>
      <c r="F100">
        <v>4</v>
      </c>
      <c r="G100">
        <v>4</v>
      </c>
      <c r="H100">
        <v>1</v>
      </c>
      <c r="I100">
        <v>2</v>
      </c>
      <c r="J100">
        <f t="shared" si="17"/>
        <v>32</v>
      </c>
    </row>
    <row r="101" spans="1:10" x14ac:dyDescent="0.2">
      <c r="A101">
        <v>2023</v>
      </c>
      <c r="B101">
        <v>5</v>
      </c>
      <c r="C101" t="s">
        <v>60</v>
      </c>
      <c r="D101">
        <v>0</v>
      </c>
      <c r="E101">
        <v>8</v>
      </c>
      <c r="F101">
        <v>0</v>
      </c>
      <c r="G101">
        <v>5</v>
      </c>
      <c r="H101">
        <v>0</v>
      </c>
      <c r="I101">
        <v>1</v>
      </c>
      <c r="J101">
        <f t="shared" si="17"/>
        <v>14</v>
      </c>
    </row>
    <row r="102" spans="1:10" x14ac:dyDescent="0.2">
      <c r="A102">
        <v>2023</v>
      </c>
      <c r="B102">
        <v>5</v>
      </c>
      <c r="C102" t="s">
        <v>69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17"/>
        <v>1</v>
      </c>
    </row>
    <row r="103" spans="1:10" x14ac:dyDescent="0.2">
      <c r="A103">
        <v>2023</v>
      </c>
      <c r="B103">
        <v>6</v>
      </c>
      <c r="C103" t="s">
        <v>56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0</v>
      </c>
      <c r="J103">
        <f>SUM(D103:I103)</f>
        <v>3</v>
      </c>
    </row>
    <row r="104" spans="1:10" x14ac:dyDescent="0.2">
      <c r="A104">
        <v>2023</v>
      </c>
      <c r="B104">
        <v>6</v>
      </c>
      <c r="C104" t="s">
        <v>57</v>
      </c>
      <c r="D104">
        <v>0</v>
      </c>
      <c r="E104">
        <v>2</v>
      </c>
      <c r="F104">
        <v>0</v>
      </c>
      <c r="G104">
        <v>0</v>
      </c>
      <c r="H104">
        <v>2</v>
      </c>
      <c r="I104">
        <v>0</v>
      </c>
      <c r="J104">
        <f t="shared" ref="J104:J107" si="18">SUM(D104:I104)</f>
        <v>4</v>
      </c>
    </row>
    <row r="105" spans="1:10" x14ac:dyDescent="0.2">
      <c r="A105">
        <v>2023</v>
      </c>
      <c r="B105">
        <v>6</v>
      </c>
      <c r="C105" t="s">
        <v>59</v>
      </c>
      <c r="D105">
        <v>0</v>
      </c>
      <c r="E105">
        <v>18</v>
      </c>
      <c r="F105">
        <v>0</v>
      </c>
      <c r="G105">
        <v>5</v>
      </c>
      <c r="H105">
        <v>0</v>
      </c>
      <c r="I105">
        <v>1</v>
      </c>
      <c r="J105">
        <f t="shared" si="18"/>
        <v>24</v>
      </c>
    </row>
    <row r="106" spans="1:10" x14ac:dyDescent="0.2">
      <c r="A106">
        <v>2023</v>
      </c>
      <c r="B106">
        <v>6</v>
      </c>
      <c r="C106" t="s">
        <v>60</v>
      </c>
      <c r="D106">
        <v>0</v>
      </c>
      <c r="E106">
        <v>7</v>
      </c>
      <c r="F106">
        <v>2</v>
      </c>
      <c r="G106">
        <v>4</v>
      </c>
      <c r="H106">
        <v>6</v>
      </c>
      <c r="I106">
        <v>4</v>
      </c>
      <c r="J106">
        <f t="shared" si="18"/>
        <v>23</v>
      </c>
    </row>
    <row r="107" spans="1:10" x14ac:dyDescent="0.2">
      <c r="A107">
        <v>2023</v>
      </c>
      <c r="B107">
        <v>6</v>
      </c>
      <c r="C107" t="s">
        <v>69</v>
      </c>
      <c r="D107">
        <v>0</v>
      </c>
      <c r="E107">
        <v>3</v>
      </c>
      <c r="F107">
        <v>0</v>
      </c>
      <c r="G107">
        <v>0</v>
      </c>
      <c r="H107">
        <v>1</v>
      </c>
      <c r="I107">
        <v>0</v>
      </c>
      <c r="J107">
        <f t="shared" si="18"/>
        <v>4</v>
      </c>
    </row>
    <row r="108" spans="1:10" x14ac:dyDescent="0.2">
      <c r="A108">
        <v>2023</v>
      </c>
      <c r="B108">
        <v>8</v>
      </c>
      <c r="C108" t="s">
        <v>56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2023</v>
      </c>
      <c r="B109">
        <v>8</v>
      </c>
      <c r="C109" t="s">
        <v>57</v>
      </c>
      <c r="D109">
        <v>0</v>
      </c>
      <c r="E109">
        <v>3</v>
      </c>
      <c r="F109">
        <v>0</v>
      </c>
      <c r="G109">
        <v>2</v>
      </c>
      <c r="H109">
        <v>1</v>
      </c>
      <c r="I109">
        <v>0</v>
      </c>
      <c r="J109">
        <f t="shared" ref="J109:J112" si="19">SUM(D109:I109)</f>
        <v>6</v>
      </c>
    </row>
    <row r="110" spans="1:10" x14ac:dyDescent="0.2">
      <c r="A110">
        <v>2023</v>
      </c>
      <c r="B110">
        <v>8</v>
      </c>
      <c r="C110" t="s">
        <v>59</v>
      </c>
      <c r="D110">
        <v>2</v>
      </c>
      <c r="E110">
        <v>14</v>
      </c>
      <c r="F110">
        <v>1</v>
      </c>
      <c r="G110">
        <v>6</v>
      </c>
      <c r="H110">
        <v>0</v>
      </c>
      <c r="I110">
        <v>1</v>
      </c>
      <c r="J110">
        <f t="shared" si="19"/>
        <v>24</v>
      </c>
    </row>
    <row r="111" spans="1:10" x14ac:dyDescent="0.2">
      <c r="A111">
        <v>2023</v>
      </c>
      <c r="B111">
        <v>8</v>
      </c>
      <c r="C111" t="s">
        <v>60</v>
      </c>
      <c r="D111">
        <v>0</v>
      </c>
      <c r="E111">
        <v>6</v>
      </c>
      <c r="F111">
        <v>4</v>
      </c>
      <c r="G111">
        <v>4</v>
      </c>
      <c r="H111">
        <v>1</v>
      </c>
      <c r="I111">
        <v>1</v>
      </c>
      <c r="J111">
        <f t="shared" si="19"/>
        <v>16</v>
      </c>
    </row>
    <row r="112" spans="1:10" x14ac:dyDescent="0.2">
      <c r="A112">
        <v>2023</v>
      </c>
      <c r="B112">
        <v>8</v>
      </c>
      <c r="C112" t="s">
        <v>69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f t="shared" si="19"/>
        <v>1</v>
      </c>
    </row>
    <row r="113" spans="1:10" x14ac:dyDescent="0.2">
      <c r="A113">
        <v>2023</v>
      </c>
      <c r="B113">
        <v>9</v>
      </c>
      <c r="C113" t="s">
        <v>56</v>
      </c>
      <c r="D113">
        <v>3</v>
      </c>
      <c r="E113">
        <v>2</v>
      </c>
      <c r="F113">
        <v>0</v>
      </c>
      <c r="G113">
        <v>0</v>
      </c>
      <c r="H113">
        <v>1</v>
      </c>
      <c r="I113">
        <v>0</v>
      </c>
      <c r="J113">
        <f>SUM(D113:I113)</f>
        <v>6</v>
      </c>
    </row>
    <row r="114" spans="1:10" x14ac:dyDescent="0.2">
      <c r="A114">
        <v>2023</v>
      </c>
      <c r="B114">
        <v>9</v>
      </c>
      <c r="C114" t="s">
        <v>57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f t="shared" ref="J114:J117" si="20">SUM(D114:I114)</f>
        <v>2</v>
      </c>
    </row>
    <row r="115" spans="1:10" x14ac:dyDescent="0.2">
      <c r="A115">
        <v>2023</v>
      </c>
      <c r="B115">
        <v>9</v>
      </c>
      <c r="C115" s="61" t="s">
        <v>59</v>
      </c>
      <c r="D115">
        <v>2</v>
      </c>
      <c r="E115">
        <v>22</v>
      </c>
      <c r="F115">
        <v>4</v>
      </c>
      <c r="G115">
        <v>9</v>
      </c>
      <c r="H115">
        <v>1</v>
      </c>
      <c r="I115">
        <v>0</v>
      </c>
      <c r="J115">
        <f t="shared" si="20"/>
        <v>38</v>
      </c>
    </row>
    <row r="116" spans="1:10" x14ac:dyDescent="0.2">
      <c r="A116">
        <v>2023</v>
      </c>
      <c r="B116">
        <v>9</v>
      </c>
      <c r="C116" t="s">
        <v>60</v>
      </c>
      <c r="D116">
        <v>0</v>
      </c>
      <c r="E116">
        <v>8</v>
      </c>
      <c r="F116">
        <v>0</v>
      </c>
      <c r="G116">
        <v>4</v>
      </c>
      <c r="H116">
        <v>0</v>
      </c>
      <c r="I116">
        <v>0</v>
      </c>
      <c r="J116">
        <f t="shared" si="20"/>
        <v>12</v>
      </c>
    </row>
    <row r="117" spans="1:10" x14ac:dyDescent="0.2">
      <c r="A117">
        <v>2023</v>
      </c>
      <c r="B117">
        <v>9</v>
      </c>
      <c r="C117" t="s">
        <v>69</v>
      </c>
      <c r="D117">
        <v>0</v>
      </c>
      <c r="E117">
        <v>10</v>
      </c>
      <c r="F117">
        <v>2</v>
      </c>
      <c r="G117">
        <v>0</v>
      </c>
      <c r="H117">
        <v>6</v>
      </c>
      <c r="I117">
        <v>1</v>
      </c>
      <c r="J117">
        <f t="shared" si="20"/>
        <v>19</v>
      </c>
    </row>
    <row r="118" spans="1:10" x14ac:dyDescent="0.2">
      <c r="A118">
        <v>2023</v>
      </c>
      <c r="B118">
        <v>10</v>
      </c>
      <c r="C118" t="s">
        <v>56</v>
      </c>
      <c r="D118">
        <v>1</v>
      </c>
      <c r="E118">
        <v>2</v>
      </c>
      <c r="F118">
        <v>1</v>
      </c>
      <c r="G118">
        <v>4</v>
      </c>
      <c r="H118">
        <v>2</v>
      </c>
      <c r="I118">
        <v>0</v>
      </c>
      <c r="J118">
        <f t="shared" ref="J118:J122" si="21">SUM(D118:I118)</f>
        <v>10</v>
      </c>
    </row>
    <row r="119" spans="1:10" x14ac:dyDescent="0.2">
      <c r="A119">
        <v>2023</v>
      </c>
      <c r="B119">
        <v>10</v>
      </c>
      <c r="C119" t="s">
        <v>57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21"/>
        <v>0</v>
      </c>
    </row>
    <row r="120" spans="1:10" x14ac:dyDescent="0.2">
      <c r="A120">
        <v>2023</v>
      </c>
      <c r="B120">
        <v>10</v>
      </c>
      <c r="C120" s="61" t="s">
        <v>78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21"/>
        <v>0</v>
      </c>
    </row>
    <row r="121" spans="1:10" x14ac:dyDescent="0.2">
      <c r="A121">
        <v>2023</v>
      </c>
      <c r="B121">
        <v>10</v>
      </c>
      <c r="C121" t="s">
        <v>60</v>
      </c>
      <c r="D121">
        <v>0</v>
      </c>
      <c r="E121">
        <v>14</v>
      </c>
      <c r="F121">
        <v>3</v>
      </c>
      <c r="G121">
        <v>7</v>
      </c>
      <c r="H121">
        <v>0</v>
      </c>
      <c r="I121">
        <v>3</v>
      </c>
      <c r="J121">
        <f t="shared" si="21"/>
        <v>27</v>
      </c>
    </row>
    <row r="122" spans="1:10" x14ac:dyDescent="0.2">
      <c r="A122">
        <v>2023</v>
      </c>
      <c r="B122">
        <v>10</v>
      </c>
      <c r="C122" t="s">
        <v>69</v>
      </c>
      <c r="D122">
        <v>0</v>
      </c>
      <c r="E122">
        <v>3</v>
      </c>
      <c r="F122">
        <v>0</v>
      </c>
      <c r="G122">
        <v>3</v>
      </c>
      <c r="H122">
        <v>0</v>
      </c>
      <c r="I122">
        <v>0</v>
      </c>
      <c r="J122">
        <f t="shared" si="21"/>
        <v>6</v>
      </c>
    </row>
    <row r="123" spans="1:10" x14ac:dyDescent="0.2">
      <c r="A123">
        <v>2023</v>
      </c>
      <c r="B123">
        <v>11</v>
      </c>
      <c r="C123" t="s">
        <v>56</v>
      </c>
      <c r="D123">
        <v>1</v>
      </c>
      <c r="E123">
        <v>4</v>
      </c>
      <c r="F123">
        <v>1</v>
      </c>
      <c r="G123">
        <v>1</v>
      </c>
      <c r="H123">
        <v>4</v>
      </c>
      <c r="I123">
        <v>0</v>
      </c>
      <c r="J123">
        <f t="shared" ref="J123:J127" si="22">SUM(D123:I123)</f>
        <v>11</v>
      </c>
    </row>
    <row r="124" spans="1:10" x14ac:dyDescent="0.2">
      <c r="A124">
        <v>2023</v>
      </c>
      <c r="B124">
        <v>11</v>
      </c>
      <c r="C124" t="s">
        <v>57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22"/>
        <v>0</v>
      </c>
    </row>
    <row r="125" spans="1:10" x14ac:dyDescent="0.2">
      <c r="A125">
        <v>2023</v>
      </c>
      <c r="B125">
        <v>11</v>
      </c>
      <c r="C125" s="61" t="s">
        <v>78</v>
      </c>
      <c r="D125">
        <v>0</v>
      </c>
      <c r="E125">
        <v>1</v>
      </c>
      <c r="F125">
        <v>0</v>
      </c>
      <c r="G125">
        <v>3</v>
      </c>
      <c r="H125">
        <v>0</v>
      </c>
      <c r="I125">
        <v>0</v>
      </c>
      <c r="J125">
        <f t="shared" si="22"/>
        <v>4</v>
      </c>
    </row>
    <row r="126" spans="1:10" x14ac:dyDescent="0.2">
      <c r="A126">
        <v>2023</v>
      </c>
      <c r="B126">
        <v>11</v>
      </c>
      <c r="C126" t="s">
        <v>60</v>
      </c>
      <c r="D126">
        <v>0</v>
      </c>
      <c r="E126">
        <v>2</v>
      </c>
      <c r="F126">
        <v>0</v>
      </c>
      <c r="G126">
        <v>1</v>
      </c>
      <c r="H126">
        <v>1</v>
      </c>
      <c r="I126">
        <v>0</v>
      </c>
      <c r="J126">
        <f t="shared" si="22"/>
        <v>4</v>
      </c>
    </row>
    <row r="127" spans="1:10" x14ac:dyDescent="0.2">
      <c r="A127">
        <v>2023</v>
      </c>
      <c r="B127">
        <v>11</v>
      </c>
      <c r="C127" t="s">
        <v>69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f t="shared" si="22"/>
        <v>1</v>
      </c>
    </row>
    <row r="128" spans="1:10" x14ac:dyDescent="0.2">
      <c r="A128">
        <v>2023</v>
      </c>
      <c r="B128">
        <v>12</v>
      </c>
      <c r="C128" t="s">
        <v>56</v>
      </c>
      <c r="D128">
        <v>1</v>
      </c>
      <c r="E128">
        <v>0</v>
      </c>
      <c r="F128">
        <v>2</v>
      </c>
      <c r="G128">
        <v>1</v>
      </c>
      <c r="H128">
        <v>3</v>
      </c>
      <c r="I128">
        <v>0</v>
      </c>
      <c r="J128">
        <f t="shared" ref="J128:J132" si="23">SUM(D128:I128)</f>
        <v>7</v>
      </c>
    </row>
    <row r="129" spans="1:10" x14ac:dyDescent="0.2">
      <c r="A129">
        <v>2023</v>
      </c>
      <c r="B129">
        <v>12</v>
      </c>
      <c r="C129" t="s">
        <v>57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f t="shared" si="23"/>
        <v>1</v>
      </c>
    </row>
    <row r="130" spans="1:10" x14ac:dyDescent="0.2">
      <c r="A130">
        <v>2023</v>
      </c>
      <c r="B130">
        <v>12</v>
      </c>
      <c r="C130" s="61" t="s">
        <v>78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23"/>
        <v>0</v>
      </c>
    </row>
    <row r="131" spans="1:10" x14ac:dyDescent="0.2">
      <c r="A131">
        <v>2023</v>
      </c>
      <c r="B131">
        <v>12</v>
      </c>
      <c r="C131" t="s">
        <v>60</v>
      </c>
      <c r="D131">
        <v>0</v>
      </c>
      <c r="E131">
        <v>8</v>
      </c>
      <c r="F131">
        <v>0</v>
      </c>
      <c r="G131">
        <v>3</v>
      </c>
      <c r="H131">
        <v>2</v>
      </c>
      <c r="I131">
        <v>0</v>
      </c>
      <c r="J131">
        <f t="shared" si="23"/>
        <v>13</v>
      </c>
    </row>
    <row r="132" spans="1:10" x14ac:dyDescent="0.2">
      <c r="A132">
        <v>2023</v>
      </c>
      <c r="B132">
        <v>12</v>
      </c>
      <c r="C132" t="s">
        <v>69</v>
      </c>
      <c r="D132">
        <v>0</v>
      </c>
      <c r="E132">
        <v>2</v>
      </c>
      <c r="F132">
        <v>0</v>
      </c>
      <c r="G132">
        <v>0</v>
      </c>
      <c r="H132">
        <v>1</v>
      </c>
      <c r="I132">
        <v>0</v>
      </c>
      <c r="J132">
        <f t="shared" si="23"/>
        <v>3</v>
      </c>
    </row>
    <row r="133" spans="1:10" x14ac:dyDescent="0.2">
      <c r="A133">
        <v>2023</v>
      </c>
      <c r="B133">
        <v>13</v>
      </c>
      <c r="C133" t="s">
        <v>56</v>
      </c>
      <c r="D133">
        <v>1</v>
      </c>
      <c r="E133">
        <v>1</v>
      </c>
      <c r="F133">
        <v>2</v>
      </c>
      <c r="G133">
        <v>0</v>
      </c>
      <c r="H133">
        <v>3</v>
      </c>
      <c r="I133">
        <v>0</v>
      </c>
      <c r="J133">
        <f t="shared" ref="J133:J137" si="24">SUM(D133:I133)</f>
        <v>7</v>
      </c>
    </row>
    <row r="134" spans="1:10" x14ac:dyDescent="0.2">
      <c r="A134">
        <v>2023</v>
      </c>
      <c r="B134">
        <v>13</v>
      </c>
      <c r="C134" t="s">
        <v>57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f t="shared" si="24"/>
        <v>1</v>
      </c>
    </row>
    <row r="135" spans="1:10" x14ac:dyDescent="0.2">
      <c r="A135">
        <v>2023</v>
      </c>
      <c r="B135">
        <v>13</v>
      </c>
      <c r="C135" s="61" t="s">
        <v>78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24"/>
        <v>0</v>
      </c>
    </row>
    <row r="136" spans="1:10" x14ac:dyDescent="0.2">
      <c r="A136">
        <v>2023</v>
      </c>
      <c r="B136">
        <v>13</v>
      </c>
      <c r="C136" t="s">
        <v>60</v>
      </c>
      <c r="D136">
        <v>0</v>
      </c>
      <c r="E136">
        <v>8</v>
      </c>
      <c r="F136">
        <v>0</v>
      </c>
      <c r="G136">
        <v>3</v>
      </c>
      <c r="H136">
        <v>2</v>
      </c>
      <c r="I136">
        <v>0</v>
      </c>
      <c r="J136">
        <f t="shared" si="24"/>
        <v>13</v>
      </c>
    </row>
    <row r="137" spans="1:10" x14ac:dyDescent="0.2">
      <c r="A137">
        <v>2023</v>
      </c>
      <c r="B137">
        <v>13</v>
      </c>
      <c r="C137" t="s">
        <v>69</v>
      </c>
      <c r="D137">
        <v>0</v>
      </c>
      <c r="E137">
        <v>2</v>
      </c>
      <c r="F137">
        <v>0</v>
      </c>
      <c r="G137">
        <v>0</v>
      </c>
      <c r="H137">
        <v>1</v>
      </c>
      <c r="I137">
        <v>0</v>
      </c>
      <c r="J137">
        <f t="shared" si="24"/>
        <v>3</v>
      </c>
    </row>
    <row r="138" spans="1:10" x14ac:dyDescent="0.2">
      <c r="A138">
        <v>2023</v>
      </c>
      <c r="B138">
        <v>14</v>
      </c>
      <c r="C138" t="s">
        <v>56</v>
      </c>
      <c r="D138">
        <v>1</v>
      </c>
      <c r="E138">
        <v>0</v>
      </c>
      <c r="F138">
        <v>2</v>
      </c>
      <c r="G138">
        <v>1</v>
      </c>
      <c r="H138">
        <v>3</v>
      </c>
      <c r="I138">
        <v>0</v>
      </c>
      <c r="J138">
        <f t="shared" ref="J138:J142" si="25">SUM(D138:I138)</f>
        <v>7</v>
      </c>
    </row>
    <row r="139" spans="1:10" x14ac:dyDescent="0.2">
      <c r="A139">
        <v>2023</v>
      </c>
      <c r="B139">
        <v>14</v>
      </c>
      <c r="C139" t="s">
        <v>57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f t="shared" si="25"/>
        <v>1</v>
      </c>
    </row>
    <row r="140" spans="1:10" x14ac:dyDescent="0.2">
      <c r="A140">
        <v>2023</v>
      </c>
      <c r="B140">
        <v>14</v>
      </c>
      <c r="C140" s="61" t="s">
        <v>78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25"/>
        <v>0</v>
      </c>
    </row>
    <row r="141" spans="1:10" x14ac:dyDescent="0.2">
      <c r="A141">
        <v>2023</v>
      </c>
      <c r="B141">
        <v>14</v>
      </c>
      <c r="C141" t="s">
        <v>60</v>
      </c>
      <c r="D141">
        <v>0</v>
      </c>
      <c r="E141">
        <v>8</v>
      </c>
      <c r="F141">
        <v>0</v>
      </c>
      <c r="G141">
        <v>3</v>
      </c>
      <c r="H141">
        <v>2</v>
      </c>
      <c r="I141">
        <v>0</v>
      </c>
      <c r="J141">
        <f t="shared" si="25"/>
        <v>13</v>
      </c>
    </row>
    <row r="142" spans="1:10" x14ac:dyDescent="0.2">
      <c r="A142">
        <v>2023</v>
      </c>
      <c r="B142">
        <v>14</v>
      </c>
      <c r="C142" t="s">
        <v>69</v>
      </c>
      <c r="D142">
        <v>0</v>
      </c>
      <c r="E142">
        <v>2</v>
      </c>
      <c r="F142">
        <v>0</v>
      </c>
      <c r="G142">
        <v>0</v>
      </c>
      <c r="H142">
        <v>1</v>
      </c>
      <c r="I142">
        <v>0</v>
      </c>
      <c r="J142">
        <f t="shared" si="25"/>
        <v>3</v>
      </c>
    </row>
    <row r="143" spans="1:10" x14ac:dyDescent="0.2">
      <c r="A143">
        <v>2023</v>
      </c>
      <c r="B143">
        <v>15</v>
      </c>
      <c r="C143" t="s">
        <v>56</v>
      </c>
      <c r="D143">
        <v>1</v>
      </c>
      <c r="E143">
        <v>3</v>
      </c>
      <c r="F143">
        <v>0</v>
      </c>
      <c r="G143">
        <v>2</v>
      </c>
      <c r="H143">
        <v>2</v>
      </c>
      <c r="I143">
        <v>0</v>
      </c>
      <c r="J143">
        <f t="shared" ref="J143:J147" si="26">SUM(D143:I143)</f>
        <v>8</v>
      </c>
    </row>
    <row r="144" spans="1:10" x14ac:dyDescent="0.2">
      <c r="A144">
        <v>2023</v>
      </c>
      <c r="B144">
        <v>15</v>
      </c>
      <c r="C144" t="s">
        <v>57</v>
      </c>
      <c r="D144">
        <v>0</v>
      </c>
      <c r="E144">
        <v>1</v>
      </c>
      <c r="F144">
        <v>0</v>
      </c>
      <c r="G144">
        <v>2</v>
      </c>
      <c r="H144">
        <v>0</v>
      </c>
      <c r="I144">
        <v>0</v>
      </c>
      <c r="J144">
        <f t="shared" si="26"/>
        <v>3</v>
      </c>
    </row>
    <row r="145" spans="1:10" x14ac:dyDescent="0.2">
      <c r="A145">
        <v>2023</v>
      </c>
      <c r="B145">
        <v>15</v>
      </c>
      <c r="C145" s="61" t="s">
        <v>78</v>
      </c>
      <c r="D145">
        <v>0</v>
      </c>
      <c r="E145">
        <v>6</v>
      </c>
      <c r="F145">
        <v>0</v>
      </c>
      <c r="G145">
        <v>6</v>
      </c>
      <c r="H145">
        <v>0</v>
      </c>
      <c r="I145">
        <v>0</v>
      </c>
      <c r="J145">
        <f t="shared" si="26"/>
        <v>12</v>
      </c>
    </row>
    <row r="146" spans="1:10" x14ac:dyDescent="0.2">
      <c r="A146">
        <v>2023</v>
      </c>
      <c r="B146">
        <v>15</v>
      </c>
      <c r="C146" t="s">
        <v>60</v>
      </c>
      <c r="D146">
        <v>0</v>
      </c>
      <c r="E146">
        <v>9</v>
      </c>
      <c r="F146">
        <v>1</v>
      </c>
      <c r="G146">
        <v>7</v>
      </c>
      <c r="H146">
        <v>1</v>
      </c>
      <c r="I146">
        <v>0</v>
      </c>
      <c r="J146">
        <f t="shared" si="26"/>
        <v>18</v>
      </c>
    </row>
    <row r="147" spans="1:10" x14ac:dyDescent="0.2">
      <c r="A147">
        <v>2023</v>
      </c>
      <c r="B147">
        <v>15</v>
      </c>
      <c r="C147" t="s">
        <v>69</v>
      </c>
      <c r="D147">
        <v>0</v>
      </c>
      <c r="E147">
        <v>6</v>
      </c>
      <c r="F147">
        <v>0</v>
      </c>
      <c r="G147">
        <v>0</v>
      </c>
      <c r="H147">
        <v>0</v>
      </c>
      <c r="I147">
        <v>0</v>
      </c>
      <c r="J147">
        <f t="shared" si="26"/>
        <v>6</v>
      </c>
    </row>
    <row r="148" spans="1:10" x14ac:dyDescent="0.2">
      <c r="A148">
        <v>2023</v>
      </c>
      <c r="B148">
        <v>16</v>
      </c>
      <c r="C148" t="s">
        <v>56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0</v>
      </c>
      <c r="J148">
        <f t="shared" ref="J148:J152" si="27">SUM(D148:I148)</f>
        <v>6</v>
      </c>
    </row>
    <row r="149" spans="1:10" x14ac:dyDescent="0.2">
      <c r="A149">
        <v>2023</v>
      </c>
      <c r="B149">
        <v>16</v>
      </c>
      <c r="C149" t="s">
        <v>57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0</v>
      </c>
      <c r="J149">
        <f t="shared" si="27"/>
        <v>2</v>
      </c>
    </row>
    <row r="150" spans="1:10" x14ac:dyDescent="0.2">
      <c r="A150">
        <v>2023</v>
      </c>
      <c r="B150">
        <v>16</v>
      </c>
      <c r="C150" s="61" t="s">
        <v>78</v>
      </c>
      <c r="D150">
        <v>0</v>
      </c>
      <c r="E150">
        <v>6</v>
      </c>
      <c r="F150">
        <v>2</v>
      </c>
      <c r="G150">
        <v>0</v>
      </c>
      <c r="H150">
        <v>0</v>
      </c>
      <c r="I150">
        <v>0</v>
      </c>
      <c r="J150">
        <f t="shared" si="27"/>
        <v>8</v>
      </c>
    </row>
    <row r="151" spans="1:10" x14ac:dyDescent="0.2">
      <c r="A151">
        <v>2023</v>
      </c>
      <c r="B151">
        <v>16</v>
      </c>
      <c r="C151" t="s">
        <v>60</v>
      </c>
      <c r="D151">
        <v>0</v>
      </c>
      <c r="E151">
        <v>6</v>
      </c>
      <c r="F151">
        <v>1</v>
      </c>
      <c r="G151">
        <v>2</v>
      </c>
      <c r="H151">
        <v>1</v>
      </c>
      <c r="I151">
        <v>0</v>
      </c>
      <c r="J151">
        <f t="shared" si="27"/>
        <v>10</v>
      </c>
    </row>
    <row r="152" spans="1:10" x14ac:dyDescent="0.2">
      <c r="A152">
        <v>2023</v>
      </c>
      <c r="B152">
        <v>16</v>
      </c>
      <c r="C152" t="s">
        <v>69</v>
      </c>
      <c r="D152">
        <v>0</v>
      </c>
      <c r="E152">
        <v>5</v>
      </c>
      <c r="F152">
        <v>0</v>
      </c>
      <c r="G152">
        <v>1</v>
      </c>
      <c r="H152">
        <v>1</v>
      </c>
      <c r="I152">
        <v>0</v>
      </c>
      <c r="J152">
        <f t="shared" si="27"/>
        <v>7</v>
      </c>
    </row>
    <row r="153" spans="1:10" x14ac:dyDescent="0.2">
      <c r="A153">
        <v>2023</v>
      </c>
      <c r="B153">
        <v>17</v>
      </c>
      <c r="C153" t="s">
        <v>56</v>
      </c>
      <c r="D153">
        <v>1</v>
      </c>
      <c r="E153">
        <v>3</v>
      </c>
      <c r="F153">
        <v>2</v>
      </c>
      <c r="G153">
        <v>0</v>
      </c>
      <c r="H153">
        <v>1</v>
      </c>
      <c r="I153">
        <v>0</v>
      </c>
      <c r="J153">
        <f t="shared" ref="J153:J157" si="28">SUM(D153:I153)</f>
        <v>7</v>
      </c>
    </row>
    <row r="154" spans="1:10" x14ac:dyDescent="0.2">
      <c r="A154">
        <v>2023</v>
      </c>
      <c r="B154">
        <v>17</v>
      </c>
      <c r="C154" t="s">
        <v>57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8"/>
        <v>3</v>
      </c>
    </row>
    <row r="155" spans="1:10" x14ac:dyDescent="0.2">
      <c r="A155">
        <v>2023</v>
      </c>
      <c r="B155">
        <v>17</v>
      </c>
      <c r="C155" s="61" t="s">
        <v>78</v>
      </c>
      <c r="D155">
        <v>1</v>
      </c>
      <c r="E155">
        <v>0</v>
      </c>
      <c r="F155">
        <v>0</v>
      </c>
      <c r="G155">
        <v>3</v>
      </c>
      <c r="H155">
        <v>0</v>
      </c>
      <c r="I155">
        <v>0</v>
      </c>
      <c r="J155">
        <f t="shared" si="28"/>
        <v>4</v>
      </c>
    </row>
    <row r="156" spans="1:10" x14ac:dyDescent="0.2">
      <c r="A156">
        <v>2023</v>
      </c>
      <c r="B156">
        <v>17</v>
      </c>
      <c r="C156" t="s">
        <v>60</v>
      </c>
      <c r="D156">
        <v>0</v>
      </c>
      <c r="E156">
        <v>9</v>
      </c>
      <c r="F156">
        <v>1</v>
      </c>
      <c r="G156">
        <v>2</v>
      </c>
      <c r="H156">
        <v>2</v>
      </c>
      <c r="I156">
        <v>3</v>
      </c>
      <c r="J156">
        <f t="shared" si="28"/>
        <v>17</v>
      </c>
    </row>
    <row r="157" spans="1:10" x14ac:dyDescent="0.2">
      <c r="A157">
        <v>2023</v>
      </c>
      <c r="B157">
        <v>17</v>
      </c>
      <c r="C157" t="s">
        <v>69</v>
      </c>
      <c r="D157">
        <v>0</v>
      </c>
      <c r="E157">
        <v>4</v>
      </c>
      <c r="F157">
        <v>0</v>
      </c>
      <c r="G157">
        <v>0</v>
      </c>
      <c r="H157">
        <v>1</v>
      </c>
      <c r="I157">
        <v>2</v>
      </c>
      <c r="J157">
        <f t="shared" si="28"/>
        <v>7</v>
      </c>
    </row>
    <row r="158" spans="1:10" x14ac:dyDescent="0.2">
      <c r="A158">
        <v>2023</v>
      </c>
      <c r="B158">
        <v>18</v>
      </c>
      <c r="C158" t="s">
        <v>56</v>
      </c>
      <c r="D158">
        <v>0</v>
      </c>
      <c r="E158">
        <v>2</v>
      </c>
      <c r="F158">
        <v>1</v>
      </c>
      <c r="G158">
        <v>0</v>
      </c>
      <c r="H158">
        <v>1</v>
      </c>
      <c r="I158">
        <v>0</v>
      </c>
      <c r="J158">
        <f t="shared" ref="J158:J162" si="29">SUM(D158:I158)</f>
        <v>4</v>
      </c>
    </row>
    <row r="159" spans="1:10" x14ac:dyDescent="0.2">
      <c r="A159">
        <v>2023</v>
      </c>
      <c r="B159">
        <v>18</v>
      </c>
      <c r="C159" t="s">
        <v>57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f t="shared" si="29"/>
        <v>2</v>
      </c>
    </row>
    <row r="160" spans="1:10" x14ac:dyDescent="0.2">
      <c r="A160">
        <v>2023</v>
      </c>
      <c r="B160">
        <v>18</v>
      </c>
      <c r="C160" s="61" t="s">
        <v>78</v>
      </c>
      <c r="D160">
        <v>0</v>
      </c>
      <c r="E160">
        <v>2</v>
      </c>
      <c r="F160">
        <v>0</v>
      </c>
      <c r="G160">
        <v>1</v>
      </c>
      <c r="H160">
        <v>0</v>
      </c>
      <c r="I160">
        <v>0</v>
      </c>
      <c r="J160">
        <f t="shared" si="29"/>
        <v>3</v>
      </c>
    </row>
    <row r="161" spans="1:10" x14ac:dyDescent="0.2">
      <c r="A161">
        <v>2023</v>
      </c>
      <c r="B161">
        <v>18</v>
      </c>
      <c r="C161" t="s">
        <v>60</v>
      </c>
      <c r="D161">
        <v>0</v>
      </c>
      <c r="E161">
        <v>4</v>
      </c>
      <c r="F161">
        <v>0</v>
      </c>
      <c r="G161">
        <v>2</v>
      </c>
      <c r="H161">
        <v>0</v>
      </c>
      <c r="I161">
        <v>1</v>
      </c>
      <c r="J161">
        <f t="shared" si="29"/>
        <v>7</v>
      </c>
    </row>
    <row r="162" spans="1:10" x14ac:dyDescent="0.2">
      <c r="A162">
        <v>2023</v>
      </c>
      <c r="B162">
        <v>18</v>
      </c>
      <c r="C162" t="s">
        <v>69</v>
      </c>
      <c r="D162">
        <v>0</v>
      </c>
      <c r="E162">
        <v>2</v>
      </c>
      <c r="F162">
        <v>0</v>
      </c>
      <c r="G162">
        <v>0</v>
      </c>
      <c r="H162">
        <v>2</v>
      </c>
      <c r="I162">
        <v>0</v>
      </c>
      <c r="J162">
        <f t="shared" si="29"/>
        <v>4</v>
      </c>
    </row>
    <row r="163" spans="1:10" x14ac:dyDescent="0.2">
      <c r="A163">
        <v>2023</v>
      </c>
      <c r="B163">
        <v>19</v>
      </c>
      <c r="C163" t="s">
        <v>56</v>
      </c>
      <c r="D163">
        <v>0</v>
      </c>
      <c r="E163">
        <v>2</v>
      </c>
      <c r="F163">
        <v>0</v>
      </c>
      <c r="G163">
        <v>1</v>
      </c>
      <c r="H163">
        <v>1</v>
      </c>
      <c r="I163">
        <v>0</v>
      </c>
      <c r="J163">
        <f t="shared" ref="J163:J167" si="30">SUM(D163:I163)</f>
        <v>4</v>
      </c>
    </row>
    <row r="164" spans="1:10" x14ac:dyDescent="0.2">
      <c r="A164">
        <v>2023</v>
      </c>
      <c r="B164">
        <v>19</v>
      </c>
      <c r="C164" t="s">
        <v>57</v>
      </c>
      <c r="D164">
        <v>0</v>
      </c>
      <c r="E164">
        <v>0</v>
      </c>
      <c r="F164">
        <v>0</v>
      </c>
      <c r="G164">
        <v>2</v>
      </c>
      <c r="H164">
        <v>0</v>
      </c>
      <c r="I164">
        <v>0</v>
      </c>
      <c r="J164">
        <f t="shared" si="30"/>
        <v>2</v>
      </c>
    </row>
    <row r="165" spans="1:10" x14ac:dyDescent="0.2">
      <c r="A165">
        <v>2023</v>
      </c>
      <c r="B165">
        <v>19</v>
      </c>
      <c r="C165" s="61" t="s">
        <v>78</v>
      </c>
      <c r="D165">
        <v>0</v>
      </c>
      <c r="E165">
        <v>5</v>
      </c>
      <c r="F165">
        <v>0</v>
      </c>
      <c r="G165">
        <v>3</v>
      </c>
      <c r="H165">
        <v>2</v>
      </c>
      <c r="I165">
        <v>0</v>
      </c>
      <c r="J165">
        <f t="shared" si="30"/>
        <v>10</v>
      </c>
    </row>
    <row r="166" spans="1:10" x14ac:dyDescent="0.2">
      <c r="A166">
        <v>2023</v>
      </c>
      <c r="B166">
        <v>19</v>
      </c>
      <c r="C166" t="s">
        <v>60</v>
      </c>
      <c r="D166">
        <v>4</v>
      </c>
      <c r="E166">
        <v>9</v>
      </c>
      <c r="F166">
        <v>0</v>
      </c>
      <c r="G166">
        <v>6</v>
      </c>
      <c r="H166">
        <v>0</v>
      </c>
      <c r="I166">
        <v>0</v>
      </c>
      <c r="J166">
        <f t="shared" si="30"/>
        <v>19</v>
      </c>
    </row>
    <row r="167" spans="1:10" x14ac:dyDescent="0.2">
      <c r="A167">
        <v>2023</v>
      </c>
      <c r="B167">
        <v>19</v>
      </c>
      <c r="C167" t="s">
        <v>69</v>
      </c>
      <c r="D167">
        <v>0</v>
      </c>
      <c r="E167">
        <v>7</v>
      </c>
      <c r="F167">
        <v>0</v>
      </c>
      <c r="G167">
        <v>3</v>
      </c>
      <c r="H167">
        <v>0</v>
      </c>
      <c r="I167">
        <v>0</v>
      </c>
      <c r="J167">
        <f t="shared" si="30"/>
        <v>10</v>
      </c>
    </row>
    <row r="168" spans="1:10" x14ac:dyDescent="0.2">
      <c r="A168">
        <v>2023</v>
      </c>
      <c r="B168">
        <v>20</v>
      </c>
      <c r="C168" t="s">
        <v>56</v>
      </c>
      <c r="D168">
        <v>2</v>
      </c>
      <c r="E168">
        <v>4</v>
      </c>
      <c r="F168">
        <v>2</v>
      </c>
      <c r="G168">
        <v>1</v>
      </c>
      <c r="H168">
        <v>1</v>
      </c>
      <c r="I168">
        <v>0</v>
      </c>
      <c r="J168">
        <f t="shared" ref="J168:J172" si="31">SUM(D168:I168)</f>
        <v>10</v>
      </c>
    </row>
    <row r="169" spans="1:10" x14ac:dyDescent="0.2">
      <c r="A169">
        <v>2023</v>
      </c>
      <c r="B169">
        <v>20</v>
      </c>
      <c r="C169" t="s">
        <v>57</v>
      </c>
      <c r="D169">
        <v>0</v>
      </c>
      <c r="E169">
        <v>5</v>
      </c>
      <c r="F169">
        <v>0</v>
      </c>
      <c r="G169">
        <v>6</v>
      </c>
      <c r="H169">
        <v>0</v>
      </c>
      <c r="I169">
        <v>0</v>
      </c>
      <c r="J169">
        <f t="shared" si="31"/>
        <v>11</v>
      </c>
    </row>
    <row r="170" spans="1:10" x14ac:dyDescent="0.2">
      <c r="A170">
        <v>2023</v>
      </c>
      <c r="B170">
        <v>20</v>
      </c>
      <c r="C170" s="61" t="s">
        <v>78</v>
      </c>
      <c r="D170">
        <v>0</v>
      </c>
      <c r="E170">
        <v>3</v>
      </c>
      <c r="F170">
        <v>0</v>
      </c>
      <c r="G170">
        <v>0</v>
      </c>
      <c r="H170">
        <v>2</v>
      </c>
      <c r="I170">
        <v>0</v>
      </c>
      <c r="J170">
        <f t="shared" si="31"/>
        <v>5</v>
      </c>
    </row>
    <row r="171" spans="1:10" x14ac:dyDescent="0.2">
      <c r="A171">
        <v>2023</v>
      </c>
      <c r="B171">
        <v>20</v>
      </c>
      <c r="C171" t="s">
        <v>60</v>
      </c>
      <c r="D171">
        <v>0</v>
      </c>
      <c r="E171">
        <v>6</v>
      </c>
      <c r="F171">
        <v>0</v>
      </c>
      <c r="G171">
        <v>3</v>
      </c>
      <c r="H171">
        <v>2</v>
      </c>
      <c r="I171">
        <v>0</v>
      </c>
      <c r="J171">
        <f t="shared" si="31"/>
        <v>11</v>
      </c>
    </row>
    <row r="172" spans="1:10" x14ac:dyDescent="0.2">
      <c r="A172">
        <v>2023</v>
      </c>
      <c r="B172">
        <v>20</v>
      </c>
      <c r="C172" t="s">
        <v>69</v>
      </c>
      <c r="D172">
        <v>0</v>
      </c>
      <c r="E172">
        <v>0</v>
      </c>
      <c r="F172">
        <v>0</v>
      </c>
      <c r="G172">
        <v>1</v>
      </c>
      <c r="H172">
        <v>3</v>
      </c>
      <c r="I172">
        <v>0</v>
      </c>
      <c r="J172">
        <f t="shared" si="31"/>
        <v>4</v>
      </c>
    </row>
    <row r="173" spans="1:10" x14ac:dyDescent="0.2">
      <c r="A173">
        <v>2023</v>
      </c>
      <c r="B173">
        <v>21</v>
      </c>
      <c r="C173" t="s">
        <v>56</v>
      </c>
      <c r="D173">
        <v>0</v>
      </c>
      <c r="E173">
        <v>1</v>
      </c>
      <c r="F173">
        <v>0</v>
      </c>
      <c r="G173">
        <v>0</v>
      </c>
      <c r="H173">
        <v>2</v>
      </c>
      <c r="I173">
        <v>0</v>
      </c>
      <c r="J173">
        <f t="shared" ref="J173:J177" si="32">SUM(D173:I173)</f>
        <v>3</v>
      </c>
    </row>
    <row r="174" spans="1:10" x14ac:dyDescent="0.2">
      <c r="A174">
        <v>2023</v>
      </c>
      <c r="B174">
        <v>21</v>
      </c>
      <c r="C174" t="s">
        <v>57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0</v>
      </c>
      <c r="J174">
        <f t="shared" si="32"/>
        <v>2</v>
      </c>
    </row>
    <row r="175" spans="1:10" x14ac:dyDescent="0.2">
      <c r="A175">
        <v>2023</v>
      </c>
      <c r="B175">
        <v>21</v>
      </c>
      <c r="C175" s="61" t="s">
        <v>78</v>
      </c>
      <c r="D175">
        <v>1</v>
      </c>
      <c r="E175">
        <v>3</v>
      </c>
      <c r="F175">
        <v>0</v>
      </c>
      <c r="G175">
        <v>2</v>
      </c>
      <c r="H175">
        <v>2</v>
      </c>
      <c r="I175">
        <v>1</v>
      </c>
      <c r="J175">
        <f t="shared" si="32"/>
        <v>9</v>
      </c>
    </row>
    <row r="176" spans="1:10" x14ac:dyDescent="0.2">
      <c r="A176">
        <v>2023</v>
      </c>
      <c r="B176">
        <v>21</v>
      </c>
      <c r="C176" t="s">
        <v>60</v>
      </c>
      <c r="D176">
        <v>1</v>
      </c>
      <c r="E176">
        <v>6</v>
      </c>
      <c r="F176">
        <v>0</v>
      </c>
      <c r="G176">
        <v>3</v>
      </c>
      <c r="H176">
        <v>1</v>
      </c>
      <c r="I176">
        <v>1</v>
      </c>
      <c r="J176">
        <f t="shared" si="32"/>
        <v>12</v>
      </c>
    </row>
    <row r="177" spans="1:10" x14ac:dyDescent="0.2">
      <c r="A177">
        <v>2023</v>
      </c>
      <c r="B177">
        <v>21</v>
      </c>
      <c r="C177" t="s">
        <v>69</v>
      </c>
      <c r="D177">
        <v>0</v>
      </c>
      <c r="E177">
        <v>3</v>
      </c>
      <c r="F177">
        <v>0</v>
      </c>
      <c r="G177">
        <v>1</v>
      </c>
      <c r="H177">
        <v>0</v>
      </c>
      <c r="I177">
        <v>0</v>
      </c>
      <c r="J177">
        <f t="shared" si="32"/>
        <v>4</v>
      </c>
    </row>
    <row r="178" spans="1:10" x14ac:dyDescent="0.2">
      <c r="A178">
        <v>2023</v>
      </c>
      <c r="B178">
        <v>22</v>
      </c>
      <c r="C178" t="s">
        <v>56</v>
      </c>
      <c r="D178">
        <v>0</v>
      </c>
      <c r="E178">
        <v>2</v>
      </c>
      <c r="F178">
        <v>1</v>
      </c>
      <c r="G178">
        <v>1</v>
      </c>
      <c r="H178">
        <v>3</v>
      </c>
      <c r="I178">
        <v>0</v>
      </c>
      <c r="J178">
        <f t="shared" ref="J178:J182" si="33">SUM(D178:I178)</f>
        <v>7</v>
      </c>
    </row>
    <row r="179" spans="1:10" x14ac:dyDescent="0.2">
      <c r="A179">
        <v>2023</v>
      </c>
      <c r="B179">
        <v>22</v>
      </c>
      <c r="C179" t="s">
        <v>57</v>
      </c>
      <c r="D179">
        <v>0</v>
      </c>
      <c r="E179">
        <v>2</v>
      </c>
      <c r="F179">
        <v>0</v>
      </c>
      <c r="G179">
        <v>0</v>
      </c>
      <c r="H179">
        <v>1</v>
      </c>
      <c r="I179">
        <v>0</v>
      </c>
      <c r="J179">
        <f t="shared" si="33"/>
        <v>3</v>
      </c>
    </row>
    <row r="180" spans="1:10" x14ac:dyDescent="0.2">
      <c r="A180">
        <v>2023</v>
      </c>
      <c r="B180">
        <v>22</v>
      </c>
      <c r="C180" s="61" t="s">
        <v>78</v>
      </c>
      <c r="D180">
        <v>0</v>
      </c>
      <c r="E180">
        <v>4</v>
      </c>
      <c r="F180">
        <v>0</v>
      </c>
      <c r="G180">
        <v>1</v>
      </c>
      <c r="H180">
        <v>2</v>
      </c>
      <c r="I180">
        <v>0</v>
      </c>
      <c r="J180">
        <f t="shared" si="33"/>
        <v>7</v>
      </c>
    </row>
    <row r="181" spans="1:10" x14ac:dyDescent="0.2">
      <c r="A181">
        <v>2023</v>
      </c>
      <c r="B181">
        <v>22</v>
      </c>
      <c r="C181" t="s">
        <v>60</v>
      </c>
      <c r="D181">
        <v>2</v>
      </c>
      <c r="E181">
        <v>9</v>
      </c>
      <c r="F181">
        <v>0</v>
      </c>
      <c r="G181">
        <v>4</v>
      </c>
      <c r="H181">
        <v>0</v>
      </c>
      <c r="I181">
        <v>2</v>
      </c>
      <c r="J181">
        <f t="shared" si="33"/>
        <v>17</v>
      </c>
    </row>
    <row r="182" spans="1:10" x14ac:dyDescent="0.2">
      <c r="A182">
        <v>2023</v>
      </c>
      <c r="B182">
        <v>22</v>
      </c>
      <c r="C182" t="s">
        <v>69</v>
      </c>
      <c r="D182">
        <v>0</v>
      </c>
      <c r="E182">
        <v>4</v>
      </c>
      <c r="F182">
        <v>0</v>
      </c>
      <c r="G182">
        <v>1</v>
      </c>
      <c r="H182">
        <v>0</v>
      </c>
      <c r="I182">
        <v>0</v>
      </c>
      <c r="J182">
        <f t="shared" si="33"/>
        <v>5</v>
      </c>
    </row>
    <row r="183" spans="1:10" x14ac:dyDescent="0.2">
      <c r="A183">
        <v>2023</v>
      </c>
      <c r="B183">
        <v>23</v>
      </c>
      <c r="C183" t="s">
        <v>56</v>
      </c>
      <c r="D183">
        <v>0</v>
      </c>
      <c r="E183">
        <v>2</v>
      </c>
      <c r="F183">
        <v>0</v>
      </c>
      <c r="G183">
        <v>1</v>
      </c>
      <c r="H183">
        <v>2</v>
      </c>
      <c r="I183">
        <v>0</v>
      </c>
      <c r="J183">
        <f t="shared" ref="J183:J187" si="34">SUM(D183:I183)</f>
        <v>5</v>
      </c>
    </row>
    <row r="184" spans="1:10" x14ac:dyDescent="0.2">
      <c r="A184">
        <v>2023</v>
      </c>
      <c r="B184">
        <v>23</v>
      </c>
      <c r="C184" t="s">
        <v>57</v>
      </c>
      <c r="D184">
        <v>0</v>
      </c>
      <c r="E184">
        <v>2</v>
      </c>
      <c r="F184">
        <v>0</v>
      </c>
      <c r="G184">
        <v>2</v>
      </c>
      <c r="H184">
        <v>0</v>
      </c>
      <c r="I184">
        <v>0</v>
      </c>
      <c r="J184">
        <f t="shared" si="34"/>
        <v>4</v>
      </c>
    </row>
    <row r="185" spans="1:10" x14ac:dyDescent="0.2">
      <c r="A185">
        <v>2023</v>
      </c>
      <c r="B185">
        <v>23</v>
      </c>
      <c r="C185" s="61" t="s">
        <v>78</v>
      </c>
      <c r="D185">
        <v>1</v>
      </c>
      <c r="E185">
        <v>4</v>
      </c>
      <c r="F185">
        <v>0</v>
      </c>
      <c r="G185">
        <v>2</v>
      </c>
      <c r="H185">
        <v>1</v>
      </c>
      <c r="I185">
        <v>0</v>
      </c>
      <c r="J185">
        <f t="shared" si="34"/>
        <v>8</v>
      </c>
    </row>
    <row r="186" spans="1:10" x14ac:dyDescent="0.2">
      <c r="A186">
        <v>2023</v>
      </c>
      <c r="B186">
        <v>23</v>
      </c>
      <c r="C186" t="s">
        <v>60</v>
      </c>
      <c r="D186">
        <v>1</v>
      </c>
      <c r="E186">
        <v>7</v>
      </c>
      <c r="F186">
        <v>2</v>
      </c>
      <c r="G186">
        <v>3</v>
      </c>
      <c r="H186">
        <v>1</v>
      </c>
      <c r="I186">
        <v>2</v>
      </c>
      <c r="J186">
        <f t="shared" si="34"/>
        <v>16</v>
      </c>
    </row>
    <row r="187" spans="1:10" x14ac:dyDescent="0.2">
      <c r="A187">
        <v>2023</v>
      </c>
      <c r="B187">
        <v>23</v>
      </c>
      <c r="C187" t="s">
        <v>69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34"/>
        <v>0</v>
      </c>
    </row>
    <row r="188" spans="1:10" x14ac:dyDescent="0.2">
      <c r="A188">
        <v>2023</v>
      </c>
      <c r="B188">
        <v>24</v>
      </c>
      <c r="C188" t="s">
        <v>56</v>
      </c>
      <c r="D188">
        <v>0</v>
      </c>
      <c r="E188">
        <v>3</v>
      </c>
      <c r="F188">
        <v>2</v>
      </c>
      <c r="G188">
        <v>1</v>
      </c>
      <c r="H188">
        <v>1</v>
      </c>
      <c r="I188">
        <v>1</v>
      </c>
      <c r="J188">
        <f t="shared" ref="J188:J192" si="35">SUM(D188:I188)</f>
        <v>8</v>
      </c>
    </row>
    <row r="189" spans="1:10" x14ac:dyDescent="0.2">
      <c r="A189">
        <v>2023</v>
      </c>
      <c r="B189">
        <v>24</v>
      </c>
      <c r="C189" t="s">
        <v>57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5"/>
        <v>0</v>
      </c>
    </row>
    <row r="190" spans="1:10" x14ac:dyDescent="0.2">
      <c r="A190">
        <v>2023</v>
      </c>
      <c r="B190">
        <v>24</v>
      </c>
      <c r="C190" s="61" t="s">
        <v>78</v>
      </c>
      <c r="D190">
        <v>0</v>
      </c>
      <c r="E190">
        <v>5</v>
      </c>
      <c r="F190">
        <v>0</v>
      </c>
      <c r="G190">
        <v>1</v>
      </c>
      <c r="H190">
        <v>3</v>
      </c>
      <c r="I190">
        <v>0</v>
      </c>
      <c r="J190">
        <f t="shared" si="35"/>
        <v>9</v>
      </c>
    </row>
    <row r="191" spans="1:10" x14ac:dyDescent="0.2">
      <c r="A191">
        <v>2023</v>
      </c>
      <c r="B191">
        <v>24</v>
      </c>
      <c r="C191" t="s">
        <v>60</v>
      </c>
      <c r="D191">
        <v>1</v>
      </c>
      <c r="E191">
        <v>6</v>
      </c>
      <c r="F191">
        <v>0</v>
      </c>
      <c r="G191">
        <v>1</v>
      </c>
      <c r="H191">
        <v>0</v>
      </c>
      <c r="I191">
        <v>5</v>
      </c>
      <c r="J191">
        <f t="shared" si="35"/>
        <v>13</v>
      </c>
    </row>
    <row r="192" spans="1:10" x14ac:dyDescent="0.2">
      <c r="A192">
        <v>2023</v>
      </c>
      <c r="B192">
        <v>24</v>
      </c>
      <c r="C192" t="s">
        <v>69</v>
      </c>
      <c r="D192">
        <v>0</v>
      </c>
      <c r="E192">
        <v>3</v>
      </c>
      <c r="F192">
        <v>0</v>
      </c>
      <c r="G192">
        <v>0</v>
      </c>
      <c r="H192">
        <v>0</v>
      </c>
      <c r="I192">
        <v>0</v>
      </c>
      <c r="J192">
        <f t="shared" si="35"/>
        <v>3</v>
      </c>
    </row>
    <row r="193" spans="1:10" x14ac:dyDescent="0.2">
      <c r="A193">
        <v>2023</v>
      </c>
      <c r="B193">
        <v>25</v>
      </c>
      <c r="C193" t="s">
        <v>56</v>
      </c>
      <c r="D193">
        <v>0</v>
      </c>
      <c r="E193">
        <v>2</v>
      </c>
      <c r="F193">
        <v>1</v>
      </c>
      <c r="G193">
        <v>1</v>
      </c>
      <c r="H193">
        <v>1</v>
      </c>
      <c r="I193">
        <v>0</v>
      </c>
      <c r="J193">
        <f t="shared" ref="J193:J197" si="36">SUM(D193:I193)</f>
        <v>5</v>
      </c>
    </row>
    <row r="194" spans="1:10" x14ac:dyDescent="0.2">
      <c r="A194">
        <v>2023</v>
      </c>
      <c r="B194">
        <v>25</v>
      </c>
      <c r="C194" t="s">
        <v>57</v>
      </c>
      <c r="D194">
        <v>0</v>
      </c>
      <c r="E194">
        <v>0</v>
      </c>
      <c r="F194">
        <v>0</v>
      </c>
      <c r="G194">
        <v>0</v>
      </c>
      <c r="H194">
        <v>2</v>
      </c>
      <c r="I194">
        <v>0</v>
      </c>
      <c r="J194">
        <f t="shared" si="36"/>
        <v>2</v>
      </c>
    </row>
    <row r="195" spans="1:10" x14ac:dyDescent="0.2">
      <c r="A195">
        <v>2023</v>
      </c>
      <c r="B195">
        <v>25</v>
      </c>
      <c r="C195" s="61" t="s">
        <v>78</v>
      </c>
      <c r="D195">
        <v>0</v>
      </c>
      <c r="E195">
        <v>4</v>
      </c>
      <c r="F195">
        <v>0</v>
      </c>
      <c r="G195">
        <v>1</v>
      </c>
      <c r="H195">
        <v>0</v>
      </c>
      <c r="I195">
        <v>0</v>
      </c>
      <c r="J195">
        <f t="shared" si="36"/>
        <v>5</v>
      </c>
    </row>
    <row r="196" spans="1:10" x14ac:dyDescent="0.2">
      <c r="A196">
        <v>2023</v>
      </c>
      <c r="B196">
        <v>25</v>
      </c>
      <c r="C196" t="s">
        <v>60</v>
      </c>
      <c r="D196">
        <v>0</v>
      </c>
      <c r="E196">
        <v>6</v>
      </c>
      <c r="F196">
        <v>0</v>
      </c>
      <c r="G196">
        <v>3</v>
      </c>
      <c r="H196">
        <v>1</v>
      </c>
      <c r="I196">
        <v>2</v>
      </c>
      <c r="J196">
        <f t="shared" si="36"/>
        <v>12</v>
      </c>
    </row>
    <row r="197" spans="1:10" x14ac:dyDescent="0.2">
      <c r="A197">
        <v>2023</v>
      </c>
      <c r="B197">
        <v>25</v>
      </c>
      <c r="C197" t="s">
        <v>69</v>
      </c>
      <c r="D197">
        <v>0</v>
      </c>
      <c r="E197">
        <v>1</v>
      </c>
      <c r="F197">
        <v>0</v>
      </c>
      <c r="H197">
        <v>2</v>
      </c>
      <c r="I197">
        <v>0</v>
      </c>
      <c r="J197">
        <f t="shared" si="36"/>
        <v>3</v>
      </c>
    </row>
    <row r="198" spans="1:10" x14ac:dyDescent="0.2">
      <c r="A198">
        <v>2023</v>
      </c>
      <c r="B198">
        <v>26</v>
      </c>
      <c r="C198" t="s">
        <v>56</v>
      </c>
      <c r="D198">
        <v>0</v>
      </c>
      <c r="E198">
        <v>3</v>
      </c>
      <c r="F198">
        <v>2</v>
      </c>
      <c r="G198">
        <v>0</v>
      </c>
      <c r="H198">
        <v>1</v>
      </c>
      <c r="I198">
        <v>1</v>
      </c>
      <c r="J198">
        <f t="shared" ref="J198:J202" si="37">SUM(D198:I198)</f>
        <v>7</v>
      </c>
    </row>
    <row r="199" spans="1:10" x14ac:dyDescent="0.2">
      <c r="A199">
        <v>2023</v>
      </c>
      <c r="B199">
        <v>26</v>
      </c>
      <c r="C199" t="s">
        <v>57</v>
      </c>
      <c r="D199">
        <v>0</v>
      </c>
      <c r="E199">
        <v>6</v>
      </c>
      <c r="F199">
        <v>0</v>
      </c>
      <c r="G199">
        <v>0</v>
      </c>
      <c r="H199">
        <v>1</v>
      </c>
      <c r="I199">
        <v>2</v>
      </c>
      <c r="J199">
        <f t="shared" si="37"/>
        <v>9</v>
      </c>
    </row>
    <row r="200" spans="1:10" x14ac:dyDescent="0.2">
      <c r="A200">
        <v>2023</v>
      </c>
      <c r="B200">
        <v>26</v>
      </c>
      <c r="C200" s="61" t="s">
        <v>78</v>
      </c>
      <c r="D200">
        <v>0</v>
      </c>
      <c r="E200">
        <v>10</v>
      </c>
      <c r="F200">
        <v>0</v>
      </c>
      <c r="G200">
        <v>1</v>
      </c>
      <c r="H200">
        <v>2</v>
      </c>
      <c r="I200">
        <v>0</v>
      </c>
      <c r="J200">
        <f t="shared" si="37"/>
        <v>13</v>
      </c>
    </row>
    <row r="201" spans="1:10" x14ac:dyDescent="0.2">
      <c r="A201">
        <v>2023</v>
      </c>
      <c r="B201">
        <v>26</v>
      </c>
      <c r="C201" t="s">
        <v>60</v>
      </c>
      <c r="D201">
        <v>0</v>
      </c>
      <c r="E201">
        <v>12</v>
      </c>
      <c r="F201">
        <v>0</v>
      </c>
      <c r="G201">
        <v>4</v>
      </c>
      <c r="H201">
        <v>0</v>
      </c>
      <c r="I201">
        <v>3</v>
      </c>
      <c r="J201">
        <f t="shared" si="37"/>
        <v>19</v>
      </c>
    </row>
    <row r="202" spans="1:10" x14ac:dyDescent="0.2">
      <c r="A202">
        <v>2023</v>
      </c>
      <c r="B202">
        <v>26</v>
      </c>
      <c r="C202" t="s">
        <v>69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1</v>
      </c>
      <c r="J202">
        <f t="shared" si="37"/>
        <v>4</v>
      </c>
    </row>
    <row r="203" spans="1:10" x14ac:dyDescent="0.2">
      <c r="A203">
        <v>2023</v>
      </c>
      <c r="B203">
        <v>27</v>
      </c>
      <c r="C203" t="s">
        <v>56</v>
      </c>
      <c r="D203">
        <v>0</v>
      </c>
      <c r="E203">
        <v>3</v>
      </c>
      <c r="F203">
        <v>1</v>
      </c>
      <c r="G203">
        <v>1</v>
      </c>
      <c r="H203">
        <v>1</v>
      </c>
      <c r="I203">
        <v>0</v>
      </c>
      <c r="J203">
        <f t="shared" ref="J203:J207" si="38">SUM(D203:I203)</f>
        <v>6</v>
      </c>
    </row>
    <row r="204" spans="1:10" x14ac:dyDescent="0.2">
      <c r="A204">
        <v>2023</v>
      </c>
      <c r="B204">
        <v>27</v>
      </c>
      <c r="C204" t="s">
        <v>57</v>
      </c>
      <c r="D204">
        <v>0</v>
      </c>
      <c r="E204">
        <v>2</v>
      </c>
      <c r="F204">
        <v>1</v>
      </c>
      <c r="G204">
        <v>1</v>
      </c>
      <c r="H204">
        <v>0</v>
      </c>
      <c r="I204">
        <v>0</v>
      </c>
      <c r="J204">
        <f t="shared" si="38"/>
        <v>4</v>
      </c>
    </row>
    <row r="205" spans="1:10" x14ac:dyDescent="0.2">
      <c r="A205">
        <v>2023</v>
      </c>
      <c r="B205">
        <v>27</v>
      </c>
      <c r="C205" s="61" t="s">
        <v>78</v>
      </c>
      <c r="D205">
        <v>0</v>
      </c>
      <c r="E205">
        <v>17</v>
      </c>
      <c r="F205">
        <v>0</v>
      </c>
      <c r="G205">
        <v>1</v>
      </c>
      <c r="H205">
        <v>3</v>
      </c>
      <c r="I205">
        <v>5</v>
      </c>
      <c r="J205">
        <f t="shared" si="38"/>
        <v>26</v>
      </c>
    </row>
    <row r="206" spans="1:10" x14ac:dyDescent="0.2">
      <c r="A206">
        <v>2023</v>
      </c>
      <c r="B206">
        <v>27</v>
      </c>
      <c r="C206" t="s">
        <v>60</v>
      </c>
      <c r="D206">
        <v>0</v>
      </c>
      <c r="E206">
        <v>7</v>
      </c>
      <c r="F206">
        <v>1</v>
      </c>
      <c r="G206">
        <v>1</v>
      </c>
      <c r="H206">
        <v>0</v>
      </c>
      <c r="I206">
        <v>0</v>
      </c>
      <c r="J206">
        <f t="shared" si="38"/>
        <v>9</v>
      </c>
    </row>
    <row r="207" spans="1:10" x14ac:dyDescent="0.2">
      <c r="A207">
        <v>2023</v>
      </c>
      <c r="B207">
        <v>27</v>
      </c>
      <c r="C207" t="s">
        <v>69</v>
      </c>
      <c r="D207">
        <v>0</v>
      </c>
      <c r="E207">
        <v>5</v>
      </c>
      <c r="F207">
        <v>0</v>
      </c>
      <c r="G207">
        <v>0</v>
      </c>
      <c r="H207">
        <v>0</v>
      </c>
      <c r="I207">
        <v>0</v>
      </c>
      <c r="J207">
        <f t="shared" si="38"/>
        <v>5</v>
      </c>
    </row>
    <row r="208" spans="1:10" x14ac:dyDescent="0.2">
      <c r="A208">
        <v>2023</v>
      </c>
      <c r="B208">
        <v>28</v>
      </c>
      <c r="C208" t="s">
        <v>56</v>
      </c>
      <c r="D208">
        <v>1</v>
      </c>
      <c r="E208">
        <v>2</v>
      </c>
      <c r="F208">
        <v>0</v>
      </c>
      <c r="G208">
        <v>0</v>
      </c>
      <c r="H208">
        <v>0</v>
      </c>
      <c r="I208">
        <v>0</v>
      </c>
      <c r="J208">
        <f>SUM(D208:I208)</f>
        <v>3</v>
      </c>
    </row>
    <row r="209" spans="1:10" x14ac:dyDescent="0.2">
      <c r="A209">
        <v>2023</v>
      </c>
      <c r="B209">
        <v>28</v>
      </c>
      <c r="C209" t="s">
        <v>57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ref="J209:J212" si="39">SUM(D209:I209)</f>
        <v>0</v>
      </c>
    </row>
    <row r="210" spans="1:10" x14ac:dyDescent="0.2">
      <c r="A210">
        <v>2023</v>
      </c>
      <c r="B210">
        <v>28</v>
      </c>
      <c r="C210" s="61" t="s">
        <v>78</v>
      </c>
      <c r="E210">
        <v>7</v>
      </c>
      <c r="G210">
        <v>2</v>
      </c>
      <c r="I210">
        <v>2</v>
      </c>
      <c r="J210">
        <f t="shared" si="39"/>
        <v>11</v>
      </c>
    </row>
    <row r="211" spans="1:10" x14ac:dyDescent="0.2">
      <c r="A211">
        <v>2023</v>
      </c>
      <c r="B211">
        <v>28</v>
      </c>
      <c r="C211" t="s">
        <v>60</v>
      </c>
      <c r="D211">
        <v>1</v>
      </c>
      <c r="E211">
        <v>6</v>
      </c>
      <c r="F211">
        <v>1</v>
      </c>
      <c r="G211">
        <v>2</v>
      </c>
      <c r="H211">
        <v>0</v>
      </c>
      <c r="I211">
        <v>2</v>
      </c>
      <c r="J211">
        <f t="shared" si="39"/>
        <v>12</v>
      </c>
    </row>
    <row r="212" spans="1:10" x14ac:dyDescent="0.2">
      <c r="A212">
        <v>2023</v>
      </c>
      <c r="B212">
        <v>28</v>
      </c>
      <c r="C212" t="s">
        <v>69</v>
      </c>
      <c r="D212">
        <v>0</v>
      </c>
      <c r="E212">
        <v>2</v>
      </c>
      <c r="F212">
        <v>1</v>
      </c>
      <c r="G212">
        <v>0</v>
      </c>
      <c r="H212">
        <v>0</v>
      </c>
      <c r="I212">
        <v>0</v>
      </c>
      <c r="J212">
        <f t="shared" si="39"/>
        <v>3</v>
      </c>
    </row>
    <row r="213" spans="1:10" x14ac:dyDescent="0.2">
      <c r="A213">
        <v>2023</v>
      </c>
      <c r="B213">
        <v>29</v>
      </c>
      <c r="C213" t="s">
        <v>56</v>
      </c>
      <c r="D213">
        <v>0</v>
      </c>
      <c r="E213">
        <v>3</v>
      </c>
      <c r="F213">
        <v>0</v>
      </c>
      <c r="G213">
        <v>2</v>
      </c>
      <c r="H213">
        <v>0</v>
      </c>
      <c r="I213">
        <v>2</v>
      </c>
      <c r="J213">
        <f>SUM(D213:I213)</f>
        <v>7</v>
      </c>
    </row>
    <row r="214" spans="1:10" x14ac:dyDescent="0.2">
      <c r="A214">
        <v>2023</v>
      </c>
      <c r="B214">
        <v>29</v>
      </c>
      <c r="C214" t="s">
        <v>57</v>
      </c>
      <c r="D214">
        <v>0</v>
      </c>
      <c r="E214">
        <v>3</v>
      </c>
      <c r="F214">
        <v>0</v>
      </c>
      <c r="G214">
        <v>4</v>
      </c>
      <c r="H214">
        <v>0</v>
      </c>
      <c r="I214">
        <v>0</v>
      </c>
      <c r="J214">
        <f t="shared" ref="J214:J217" si="40">SUM(D214:I214)</f>
        <v>7</v>
      </c>
    </row>
    <row r="215" spans="1:10" x14ac:dyDescent="0.2">
      <c r="A215">
        <v>2023</v>
      </c>
      <c r="B215">
        <v>29</v>
      </c>
      <c r="C215" s="61" t="s">
        <v>78</v>
      </c>
      <c r="D215">
        <v>0</v>
      </c>
      <c r="E215">
        <v>16</v>
      </c>
      <c r="F215">
        <v>0</v>
      </c>
      <c r="G215">
        <v>0</v>
      </c>
      <c r="H215">
        <v>2</v>
      </c>
      <c r="I215">
        <v>8</v>
      </c>
      <c r="J215">
        <f t="shared" si="40"/>
        <v>26</v>
      </c>
    </row>
    <row r="216" spans="1:10" x14ac:dyDescent="0.2">
      <c r="A216">
        <v>2023</v>
      </c>
      <c r="B216">
        <v>29</v>
      </c>
      <c r="C216" t="s">
        <v>60</v>
      </c>
      <c r="D216">
        <v>1</v>
      </c>
      <c r="E216">
        <v>9</v>
      </c>
      <c r="F216">
        <v>0</v>
      </c>
      <c r="G216">
        <v>3</v>
      </c>
      <c r="H216">
        <v>1</v>
      </c>
      <c r="I216">
        <v>3</v>
      </c>
      <c r="J216">
        <f t="shared" si="40"/>
        <v>17</v>
      </c>
    </row>
    <row r="217" spans="1:10" x14ac:dyDescent="0.2">
      <c r="A217">
        <v>2023</v>
      </c>
      <c r="B217">
        <v>29</v>
      </c>
      <c r="C217" t="s">
        <v>69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40"/>
        <v>0</v>
      </c>
    </row>
    <row r="218" spans="1:10" x14ac:dyDescent="0.2">
      <c r="A218">
        <v>2023</v>
      </c>
      <c r="B218">
        <v>30</v>
      </c>
      <c r="C218" t="s">
        <v>56</v>
      </c>
      <c r="D218">
        <v>0</v>
      </c>
      <c r="E218">
        <v>3</v>
      </c>
      <c r="F218">
        <v>0</v>
      </c>
      <c r="G218">
        <v>0</v>
      </c>
      <c r="H218">
        <v>0</v>
      </c>
      <c r="I218">
        <v>2</v>
      </c>
      <c r="J218">
        <f t="shared" ref="J218:J222" si="41">SUM(D218:I218)</f>
        <v>5</v>
      </c>
    </row>
    <row r="219" spans="1:10" x14ac:dyDescent="0.2">
      <c r="A219">
        <v>2023</v>
      </c>
      <c r="B219">
        <v>30</v>
      </c>
      <c r="C219" t="s">
        <v>57</v>
      </c>
      <c r="D219">
        <v>0</v>
      </c>
      <c r="E219">
        <v>2</v>
      </c>
      <c r="F219">
        <v>0</v>
      </c>
      <c r="G219">
        <v>1</v>
      </c>
      <c r="H219">
        <v>0</v>
      </c>
      <c r="I219">
        <v>0</v>
      </c>
      <c r="J219">
        <f t="shared" si="41"/>
        <v>3</v>
      </c>
    </row>
    <row r="220" spans="1:10" x14ac:dyDescent="0.2">
      <c r="A220">
        <v>2023</v>
      </c>
      <c r="B220">
        <v>30</v>
      </c>
      <c r="C220" s="61" t="s">
        <v>78</v>
      </c>
      <c r="D220">
        <v>0</v>
      </c>
      <c r="E220">
        <v>9</v>
      </c>
      <c r="F220">
        <v>0</v>
      </c>
      <c r="G220">
        <v>1</v>
      </c>
      <c r="H220">
        <v>0</v>
      </c>
      <c r="I220">
        <v>4</v>
      </c>
      <c r="J220">
        <f t="shared" si="41"/>
        <v>14</v>
      </c>
    </row>
    <row r="221" spans="1:10" x14ac:dyDescent="0.2">
      <c r="A221">
        <v>2023</v>
      </c>
      <c r="B221">
        <v>30</v>
      </c>
      <c r="C221" t="s">
        <v>60</v>
      </c>
      <c r="D221">
        <v>0</v>
      </c>
      <c r="E221">
        <v>6</v>
      </c>
      <c r="F221">
        <v>0</v>
      </c>
      <c r="G221">
        <v>5</v>
      </c>
      <c r="H221">
        <v>0</v>
      </c>
      <c r="I221">
        <v>1</v>
      </c>
      <c r="J221">
        <f t="shared" si="41"/>
        <v>12</v>
      </c>
    </row>
    <row r="222" spans="1:10" x14ac:dyDescent="0.2">
      <c r="A222">
        <v>2023</v>
      </c>
      <c r="B222">
        <v>30</v>
      </c>
      <c r="C222" t="s">
        <v>69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41"/>
        <v>0</v>
      </c>
    </row>
    <row r="223" spans="1:10" x14ac:dyDescent="0.2">
      <c r="A223">
        <v>2023</v>
      </c>
      <c r="B223">
        <v>31</v>
      </c>
      <c r="C223" t="s">
        <v>56</v>
      </c>
      <c r="D223">
        <v>0</v>
      </c>
      <c r="E223">
        <v>3</v>
      </c>
      <c r="F223">
        <v>3</v>
      </c>
      <c r="G223">
        <v>0</v>
      </c>
      <c r="H223">
        <v>0</v>
      </c>
      <c r="I223">
        <v>1</v>
      </c>
      <c r="J223">
        <f>SUM(D223:I223)</f>
        <v>7</v>
      </c>
    </row>
    <row r="224" spans="1:10" x14ac:dyDescent="0.2">
      <c r="A224">
        <v>2023</v>
      </c>
      <c r="B224">
        <v>31</v>
      </c>
      <c r="C224" t="s">
        <v>57</v>
      </c>
      <c r="D224">
        <v>0</v>
      </c>
      <c r="E224">
        <v>2</v>
      </c>
      <c r="F224">
        <v>1</v>
      </c>
      <c r="G224">
        <v>2</v>
      </c>
      <c r="H224">
        <v>1</v>
      </c>
      <c r="I224">
        <v>0</v>
      </c>
      <c r="J224">
        <f t="shared" ref="J224:J227" si="42">SUM(D224:I224)</f>
        <v>6</v>
      </c>
    </row>
    <row r="225" spans="1:10" x14ac:dyDescent="0.2">
      <c r="A225">
        <v>2023</v>
      </c>
      <c r="B225">
        <v>31</v>
      </c>
      <c r="C225" s="61" t="s">
        <v>78</v>
      </c>
      <c r="D225">
        <v>1</v>
      </c>
      <c r="E225">
        <v>2</v>
      </c>
      <c r="F225">
        <v>1</v>
      </c>
      <c r="G225">
        <v>1</v>
      </c>
      <c r="H225">
        <v>0</v>
      </c>
      <c r="I225">
        <v>4</v>
      </c>
      <c r="J225">
        <f t="shared" si="42"/>
        <v>9</v>
      </c>
    </row>
    <row r="226" spans="1:10" x14ac:dyDescent="0.2">
      <c r="A226">
        <v>2023</v>
      </c>
      <c r="B226">
        <v>31</v>
      </c>
      <c r="C226" t="s">
        <v>60</v>
      </c>
      <c r="D226">
        <v>1</v>
      </c>
      <c r="E226">
        <v>8</v>
      </c>
      <c r="F226">
        <v>1</v>
      </c>
      <c r="G226">
        <v>3</v>
      </c>
      <c r="H226">
        <v>3</v>
      </c>
      <c r="I226">
        <v>2</v>
      </c>
      <c r="J226">
        <f t="shared" si="42"/>
        <v>18</v>
      </c>
    </row>
    <row r="227" spans="1:10" x14ac:dyDescent="0.2">
      <c r="A227">
        <v>2023</v>
      </c>
      <c r="B227">
        <v>31</v>
      </c>
      <c r="C227" t="s">
        <v>69</v>
      </c>
      <c r="D227">
        <v>0</v>
      </c>
      <c r="E227">
        <v>7</v>
      </c>
      <c r="F227">
        <v>3</v>
      </c>
      <c r="G227">
        <v>0</v>
      </c>
      <c r="H227">
        <v>1</v>
      </c>
      <c r="I227">
        <v>2</v>
      </c>
      <c r="J227">
        <f t="shared" si="42"/>
        <v>13</v>
      </c>
    </row>
    <row r="228" spans="1:10" x14ac:dyDescent="0.2">
      <c r="A228">
        <v>2023</v>
      </c>
      <c r="B228">
        <v>32</v>
      </c>
      <c r="C228" t="s">
        <v>56</v>
      </c>
      <c r="D228">
        <v>0</v>
      </c>
      <c r="E228">
        <v>6</v>
      </c>
      <c r="F228">
        <v>1</v>
      </c>
      <c r="G228">
        <v>3</v>
      </c>
      <c r="H228">
        <v>1</v>
      </c>
      <c r="I228">
        <v>3</v>
      </c>
      <c r="J228">
        <f>SUM(D228:I228)</f>
        <v>14</v>
      </c>
    </row>
    <row r="229" spans="1:10" x14ac:dyDescent="0.2">
      <c r="A229">
        <v>2023</v>
      </c>
      <c r="B229">
        <v>32</v>
      </c>
      <c r="C229" t="s">
        <v>57</v>
      </c>
      <c r="D229">
        <v>0</v>
      </c>
      <c r="E229">
        <v>9</v>
      </c>
      <c r="F229">
        <v>0</v>
      </c>
      <c r="G229">
        <v>6</v>
      </c>
      <c r="H229">
        <v>1</v>
      </c>
      <c r="I229">
        <v>2</v>
      </c>
      <c r="J229">
        <f t="shared" ref="J229:J232" si="43">SUM(D229:I229)</f>
        <v>18</v>
      </c>
    </row>
    <row r="230" spans="1:10" x14ac:dyDescent="0.2">
      <c r="A230">
        <v>2023</v>
      </c>
      <c r="B230">
        <v>32</v>
      </c>
      <c r="C230" s="61" t="s">
        <v>78</v>
      </c>
      <c r="D230">
        <v>0</v>
      </c>
      <c r="E230">
        <v>6</v>
      </c>
      <c r="F230">
        <v>0</v>
      </c>
      <c r="G230">
        <v>2</v>
      </c>
      <c r="H230">
        <v>1</v>
      </c>
      <c r="I230">
        <v>0</v>
      </c>
      <c r="J230">
        <f t="shared" si="43"/>
        <v>9</v>
      </c>
    </row>
    <row r="231" spans="1:10" x14ac:dyDescent="0.2">
      <c r="A231">
        <v>2023</v>
      </c>
      <c r="B231">
        <v>32</v>
      </c>
      <c r="C231" t="s">
        <v>60</v>
      </c>
      <c r="D231">
        <v>0</v>
      </c>
      <c r="E231">
        <v>10</v>
      </c>
      <c r="F231">
        <v>1</v>
      </c>
      <c r="G231">
        <v>5</v>
      </c>
      <c r="H231">
        <v>1</v>
      </c>
      <c r="I231">
        <v>4</v>
      </c>
      <c r="J231">
        <f t="shared" si="43"/>
        <v>21</v>
      </c>
    </row>
    <row r="232" spans="1:10" x14ac:dyDescent="0.2">
      <c r="A232">
        <v>2023</v>
      </c>
      <c r="B232">
        <v>32</v>
      </c>
      <c r="C232" t="s">
        <v>69</v>
      </c>
      <c r="D232">
        <v>0</v>
      </c>
      <c r="E232">
        <v>4</v>
      </c>
      <c r="F232">
        <v>0</v>
      </c>
      <c r="G232">
        <v>0</v>
      </c>
      <c r="H232">
        <v>0</v>
      </c>
      <c r="I232">
        <v>0</v>
      </c>
      <c r="J232">
        <f t="shared" si="43"/>
        <v>4</v>
      </c>
    </row>
    <row r="233" spans="1:10" x14ac:dyDescent="0.2">
      <c r="A233">
        <v>2023</v>
      </c>
      <c r="B233">
        <v>34</v>
      </c>
      <c r="C233" t="s">
        <v>56</v>
      </c>
      <c r="D233">
        <v>0</v>
      </c>
      <c r="E233">
        <v>6</v>
      </c>
      <c r="F233">
        <v>1</v>
      </c>
      <c r="G233">
        <v>3</v>
      </c>
      <c r="H233">
        <v>1</v>
      </c>
      <c r="I233">
        <v>3</v>
      </c>
      <c r="J233">
        <f t="shared" ref="J233:J237" si="44">SUM(D233:I233)</f>
        <v>14</v>
      </c>
    </row>
    <row r="234" spans="1:10" x14ac:dyDescent="0.2">
      <c r="A234">
        <v>2023</v>
      </c>
      <c r="B234">
        <v>34</v>
      </c>
      <c r="C234" t="s">
        <v>57</v>
      </c>
      <c r="D234">
        <v>0</v>
      </c>
      <c r="E234">
        <v>9</v>
      </c>
      <c r="F234">
        <v>0</v>
      </c>
      <c r="G234">
        <v>6</v>
      </c>
      <c r="H234">
        <v>1</v>
      </c>
      <c r="I234">
        <v>2</v>
      </c>
      <c r="J234">
        <f t="shared" si="44"/>
        <v>18</v>
      </c>
    </row>
    <row r="235" spans="1:10" x14ac:dyDescent="0.2">
      <c r="A235">
        <v>2023</v>
      </c>
      <c r="B235">
        <v>34</v>
      </c>
      <c r="C235" s="61" t="s">
        <v>78</v>
      </c>
      <c r="D235">
        <v>0</v>
      </c>
      <c r="E235">
        <v>6</v>
      </c>
      <c r="F235">
        <v>0</v>
      </c>
      <c r="G235">
        <v>2</v>
      </c>
      <c r="H235">
        <v>1</v>
      </c>
      <c r="I235">
        <v>0</v>
      </c>
      <c r="J235">
        <f t="shared" si="44"/>
        <v>9</v>
      </c>
    </row>
    <row r="236" spans="1:10" x14ac:dyDescent="0.2">
      <c r="A236">
        <v>2023</v>
      </c>
      <c r="B236">
        <v>34</v>
      </c>
      <c r="C236" t="s">
        <v>60</v>
      </c>
      <c r="D236">
        <v>0</v>
      </c>
      <c r="E236">
        <v>10</v>
      </c>
      <c r="F236">
        <v>1</v>
      </c>
      <c r="G236">
        <v>5</v>
      </c>
      <c r="H236">
        <v>1</v>
      </c>
      <c r="I236">
        <v>4</v>
      </c>
      <c r="J236">
        <f t="shared" si="44"/>
        <v>21</v>
      </c>
    </row>
    <row r="237" spans="1:10" x14ac:dyDescent="0.2">
      <c r="A237">
        <v>2023</v>
      </c>
      <c r="B237">
        <v>34</v>
      </c>
      <c r="C237" t="s">
        <v>69</v>
      </c>
      <c r="D237">
        <v>0</v>
      </c>
      <c r="E237">
        <v>4</v>
      </c>
      <c r="F237">
        <v>0</v>
      </c>
      <c r="G237">
        <v>0</v>
      </c>
      <c r="H237">
        <v>0</v>
      </c>
      <c r="I237">
        <v>0</v>
      </c>
      <c r="J237">
        <f t="shared" si="44"/>
        <v>4</v>
      </c>
    </row>
    <row r="238" spans="1:10" x14ac:dyDescent="0.2">
      <c r="A238">
        <v>2023</v>
      </c>
      <c r="B238">
        <v>35</v>
      </c>
      <c r="C238" t="s">
        <v>56</v>
      </c>
      <c r="D238">
        <v>0</v>
      </c>
      <c r="E238">
        <v>5</v>
      </c>
      <c r="F238">
        <v>3</v>
      </c>
      <c r="G238">
        <v>4</v>
      </c>
      <c r="H238">
        <v>4</v>
      </c>
      <c r="I238">
        <v>0</v>
      </c>
      <c r="J238">
        <f t="shared" ref="J238:J242" si="45">SUM(D238:I238)</f>
        <v>16</v>
      </c>
    </row>
    <row r="239" spans="1:10" x14ac:dyDescent="0.2">
      <c r="A239">
        <v>2023</v>
      </c>
      <c r="B239">
        <v>35</v>
      </c>
      <c r="C239" t="s">
        <v>57</v>
      </c>
      <c r="D239">
        <v>0</v>
      </c>
      <c r="E239">
        <v>4</v>
      </c>
      <c r="F239">
        <v>0</v>
      </c>
      <c r="G239">
        <v>5</v>
      </c>
      <c r="H239">
        <v>0</v>
      </c>
      <c r="I239">
        <v>0</v>
      </c>
      <c r="J239">
        <f t="shared" si="45"/>
        <v>9</v>
      </c>
    </row>
    <row r="240" spans="1:10" x14ac:dyDescent="0.2">
      <c r="A240">
        <v>2023</v>
      </c>
      <c r="B240">
        <v>35</v>
      </c>
      <c r="C240" s="61" t="s">
        <v>78</v>
      </c>
      <c r="D240">
        <v>0</v>
      </c>
      <c r="E240">
        <v>12</v>
      </c>
      <c r="F240">
        <v>0</v>
      </c>
      <c r="G240">
        <v>1</v>
      </c>
      <c r="H240">
        <v>1</v>
      </c>
      <c r="I240">
        <v>1</v>
      </c>
      <c r="J240">
        <f t="shared" si="45"/>
        <v>15</v>
      </c>
    </row>
    <row r="241" spans="1:10" x14ac:dyDescent="0.2">
      <c r="A241">
        <v>2023</v>
      </c>
      <c r="B241">
        <v>35</v>
      </c>
      <c r="C241" t="s">
        <v>60</v>
      </c>
      <c r="D241">
        <v>0</v>
      </c>
      <c r="E241">
        <v>9</v>
      </c>
      <c r="F241">
        <v>3</v>
      </c>
      <c r="G241">
        <v>2</v>
      </c>
      <c r="H241">
        <v>5</v>
      </c>
      <c r="I241">
        <v>4</v>
      </c>
      <c r="J241">
        <f t="shared" si="45"/>
        <v>23</v>
      </c>
    </row>
    <row r="242" spans="1:10" x14ac:dyDescent="0.2">
      <c r="A242">
        <v>2023</v>
      </c>
      <c r="B242">
        <v>35</v>
      </c>
      <c r="C242" t="s">
        <v>69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45"/>
        <v>1</v>
      </c>
    </row>
    <row r="243" spans="1:10" x14ac:dyDescent="0.2">
      <c r="A243">
        <v>2023</v>
      </c>
      <c r="B243">
        <v>36</v>
      </c>
      <c r="C243" t="s">
        <v>56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f t="shared" ref="J243:J247" si="46">SUM(D243:I243)</f>
        <v>3</v>
      </c>
    </row>
    <row r="244" spans="1:10" x14ac:dyDescent="0.2">
      <c r="A244">
        <v>2023</v>
      </c>
      <c r="B244">
        <v>36</v>
      </c>
      <c r="C244" t="s">
        <v>57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0</v>
      </c>
      <c r="J244">
        <f t="shared" si="46"/>
        <v>2</v>
      </c>
    </row>
    <row r="245" spans="1:10" x14ac:dyDescent="0.2">
      <c r="A245">
        <v>2023</v>
      </c>
      <c r="B245">
        <v>36</v>
      </c>
      <c r="C245" s="61" t="s">
        <v>78</v>
      </c>
      <c r="D245">
        <v>0</v>
      </c>
      <c r="E245">
        <v>12</v>
      </c>
      <c r="F245">
        <v>0</v>
      </c>
      <c r="G245">
        <v>6</v>
      </c>
      <c r="H245">
        <v>3</v>
      </c>
      <c r="I245">
        <v>8</v>
      </c>
      <c r="J245">
        <f t="shared" si="46"/>
        <v>29</v>
      </c>
    </row>
    <row r="246" spans="1:10" x14ac:dyDescent="0.2">
      <c r="A246">
        <v>2023</v>
      </c>
      <c r="B246">
        <v>36</v>
      </c>
      <c r="C246" t="s">
        <v>60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0</v>
      </c>
      <c r="J246">
        <f t="shared" si="46"/>
        <v>3</v>
      </c>
    </row>
    <row r="247" spans="1:10" x14ac:dyDescent="0.2">
      <c r="A247">
        <v>2023</v>
      </c>
      <c r="B247">
        <v>36</v>
      </c>
      <c r="C247" t="s">
        <v>69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46"/>
        <v>0</v>
      </c>
    </row>
    <row r="248" spans="1:10" x14ac:dyDescent="0.2">
      <c r="A248">
        <v>2023</v>
      </c>
      <c r="B248">
        <v>37</v>
      </c>
      <c r="C248" t="s">
        <v>56</v>
      </c>
      <c r="D248">
        <v>0</v>
      </c>
      <c r="E248">
        <v>4</v>
      </c>
      <c r="F248">
        <v>0</v>
      </c>
      <c r="G248">
        <v>0</v>
      </c>
      <c r="H248">
        <v>0</v>
      </c>
      <c r="I248">
        <v>0</v>
      </c>
      <c r="J248">
        <f t="shared" ref="J248:J252" si="47">SUM(D248:I248)</f>
        <v>4</v>
      </c>
    </row>
    <row r="249" spans="1:10" x14ac:dyDescent="0.2">
      <c r="A249">
        <v>2023</v>
      </c>
      <c r="B249">
        <v>37</v>
      </c>
      <c r="C249" t="s">
        <v>57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 t="shared" si="47"/>
        <v>0</v>
      </c>
    </row>
    <row r="250" spans="1:10" x14ac:dyDescent="0.2">
      <c r="A250">
        <v>2023</v>
      </c>
      <c r="B250">
        <v>37</v>
      </c>
      <c r="C250" s="61" t="s">
        <v>78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47"/>
        <v>1</v>
      </c>
    </row>
    <row r="251" spans="1:10" x14ac:dyDescent="0.2">
      <c r="A251">
        <v>2023</v>
      </c>
      <c r="B251">
        <v>37</v>
      </c>
      <c r="C251" t="s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47"/>
        <v>0</v>
      </c>
    </row>
    <row r="252" spans="1:10" x14ac:dyDescent="0.2">
      <c r="A252">
        <v>2023</v>
      </c>
      <c r="B252">
        <v>37</v>
      </c>
      <c r="C252" t="s">
        <v>69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47"/>
        <v>0</v>
      </c>
    </row>
    <row r="253" spans="1:10" x14ac:dyDescent="0.2">
      <c r="A253">
        <v>2023</v>
      </c>
      <c r="B253">
        <v>38</v>
      </c>
      <c r="C253" t="s">
        <v>56</v>
      </c>
      <c r="D253">
        <v>1</v>
      </c>
      <c r="E253">
        <v>3</v>
      </c>
      <c r="F253">
        <v>0</v>
      </c>
      <c r="G253">
        <v>1</v>
      </c>
      <c r="H253">
        <v>0</v>
      </c>
      <c r="I253">
        <v>0</v>
      </c>
      <c r="J253">
        <f t="shared" ref="J253:J257" si="48">SUM(D253:I253)</f>
        <v>5</v>
      </c>
    </row>
    <row r="254" spans="1:10" x14ac:dyDescent="0.2">
      <c r="A254">
        <v>2023</v>
      </c>
      <c r="B254">
        <v>38</v>
      </c>
      <c r="C254" t="s">
        <v>57</v>
      </c>
      <c r="D254">
        <v>0</v>
      </c>
      <c r="E254">
        <v>2</v>
      </c>
      <c r="F254">
        <v>0</v>
      </c>
      <c r="G254">
        <v>2</v>
      </c>
      <c r="H254">
        <v>0</v>
      </c>
      <c r="I254">
        <v>0</v>
      </c>
      <c r="J254">
        <f t="shared" si="48"/>
        <v>4</v>
      </c>
    </row>
    <row r="255" spans="1:10" x14ac:dyDescent="0.2">
      <c r="A255">
        <v>2023</v>
      </c>
      <c r="B255">
        <v>38</v>
      </c>
      <c r="C255" s="61" t="s">
        <v>78</v>
      </c>
      <c r="D255">
        <v>0</v>
      </c>
      <c r="E255">
        <v>2</v>
      </c>
      <c r="F255">
        <v>0</v>
      </c>
      <c r="G255">
        <v>0</v>
      </c>
      <c r="H255">
        <v>2</v>
      </c>
      <c r="I255">
        <v>0</v>
      </c>
      <c r="J255">
        <f t="shared" si="48"/>
        <v>4</v>
      </c>
    </row>
    <row r="256" spans="1:10" x14ac:dyDescent="0.2">
      <c r="A256">
        <v>2023</v>
      </c>
      <c r="B256">
        <v>38</v>
      </c>
      <c r="C256" t="s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48"/>
        <v>0</v>
      </c>
    </row>
    <row r="257" spans="1:10" x14ac:dyDescent="0.2">
      <c r="A257">
        <v>2023</v>
      </c>
      <c r="B257">
        <v>38</v>
      </c>
      <c r="C257" t="s">
        <v>69</v>
      </c>
      <c r="D257">
        <v>0</v>
      </c>
      <c r="E257">
        <v>4</v>
      </c>
      <c r="F257">
        <v>0</v>
      </c>
      <c r="G257">
        <v>1</v>
      </c>
      <c r="H257">
        <v>2</v>
      </c>
      <c r="I257">
        <v>1</v>
      </c>
      <c r="J257">
        <f t="shared" si="48"/>
        <v>8</v>
      </c>
    </row>
    <row r="258" spans="1:10" x14ac:dyDescent="0.2">
      <c r="A258">
        <v>2023</v>
      </c>
      <c r="B258">
        <v>39</v>
      </c>
      <c r="C258" t="s">
        <v>56</v>
      </c>
      <c r="D258">
        <v>1</v>
      </c>
      <c r="E258">
        <v>3</v>
      </c>
      <c r="F258">
        <v>1</v>
      </c>
      <c r="G258">
        <v>1</v>
      </c>
      <c r="H258">
        <v>0</v>
      </c>
      <c r="I258">
        <v>1</v>
      </c>
      <c r="J258">
        <f>SUM(D258:I258)</f>
        <v>7</v>
      </c>
    </row>
    <row r="259" spans="1:10" x14ac:dyDescent="0.2">
      <c r="A259">
        <v>2023</v>
      </c>
      <c r="B259">
        <v>39</v>
      </c>
      <c r="C259" t="s">
        <v>57</v>
      </c>
      <c r="D259">
        <v>0</v>
      </c>
      <c r="E259">
        <v>0</v>
      </c>
      <c r="F259">
        <v>0</v>
      </c>
      <c r="G259">
        <v>4</v>
      </c>
      <c r="H259">
        <v>0</v>
      </c>
      <c r="I259">
        <v>1</v>
      </c>
      <c r="J259">
        <f t="shared" ref="J259:J262" si="49">SUM(D259:I259)</f>
        <v>5</v>
      </c>
    </row>
    <row r="260" spans="1:10" x14ac:dyDescent="0.2">
      <c r="A260">
        <v>2023</v>
      </c>
      <c r="B260">
        <v>39</v>
      </c>
      <c r="C260" s="61" t="s">
        <v>78</v>
      </c>
      <c r="D260">
        <v>0</v>
      </c>
      <c r="E260">
        <v>10</v>
      </c>
      <c r="F260">
        <v>0</v>
      </c>
      <c r="G260">
        <v>0</v>
      </c>
      <c r="H260">
        <v>2</v>
      </c>
      <c r="I260">
        <v>0</v>
      </c>
      <c r="J260">
        <f t="shared" si="49"/>
        <v>12</v>
      </c>
    </row>
    <row r="261" spans="1:10" x14ac:dyDescent="0.2">
      <c r="A261">
        <v>2023</v>
      </c>
      <c r="B261">
        <v>39</v>
      </c>
      <c r="C261" t="s">
        <v>60</v>
      </c>
      <c r="D261">
        <v>0</v>
      </c>
      <c r="E261">
        <v>2</v>
      </c>
      <c r="F261">
        <v>0</v>
      </c>
      <c r="G261">
        <v>2</v>
      </c>
      <c r="H261">
        <v>0</v>
      </c>
      <c r="I261">
        <v>1</v>
      </c>
      <c r="J261">
        <f t="shared" si="49"/>
        <v>5</v>
      </c>
    </row>
    <row r="262" spans="1:10" x14ac:dyDescent="0.2">
      <c r="A262">
        <v>2023</v>
      </c>
      <c r="B262">
        <v>39</v>
      </c>
      <c r="C262" t="s">
        <v>69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9"/>
        <v>0</v>
      </c>
    </row>
    <row r="263" spans="1:10" x14ac:dyDescent="0.2">
      <c r="A263">
        <v>2023</v>
      </c>
      <c r="B263">
        <v>40</v>
      </c>
      <c r="C263" t="s">
        <v>56</v>
      </c>
      <c r="D263">
        <v>1</v>
      </c>
      <c r="E263">
        <v>3</v>
      </c>
      <c r="F263">
        <v>1</v>
      </c>
      <c r="G263">
        <v>2</v>
      </c>
      <c r="H263">
        <v>0</v>
      </c>
      <c r="I263">
        <v>0</v>
      </c>
      <c r="J263">
        <f>SUM(D263:I263)</f>
        <v>7</v>
      </c>
    </row>
    <row r="264" spans="1:10" x14ac:dyDescent="0.2">
      <c r="A264">
        <v>2023</v>
      </c>
      <c r="B264">
        <v>40</v>
      </c>
      <c r="C264" t="s">
        <v>57</v>
      </c>
      <c r="D264">
        <v>0</v>
      </c>
      <c r="E264">
        <v>2</v>
      </c>
      <c r="F264">
        <v>0</v>
      </c>
      <c r="G264">
        <v>1</v>
      </c>
      <c r="H264">
        <v>0</v>
      </c>
      <c r="I264">
        <v>1</v>
      </c>
      <c r="J264">
        <f t="shared" ref="J264:J267" si="50">SUM(D264:I264)</f>
        <v>4</v>
      </c>
    </row>
    <row r="265" spans="1:10" x14ac:dyDescent="0.2">
      <c r="A265">
        <v>2023</v>
      </c>
      <c r="B265">
        <v>40</v>
      </c>
      <c r="C265" s="61" t="s">
        <v>78</v>
      </c>
      <c r="D265">
        <v>0</v>
      </c>
      <c r="E265">
        <v>1</v>
      </c>
      <c r="F265">
        <v>0</v>
      </c>
      <c r="G265">
        <v>2</v>
      </c>
      <c r="H265">
        <v>0</v>
      </c>
      <c r="I265">
        <v>0</v>
      </c>
      <c r="J265">
        <f t="shared" si="50"/>
        <v>3</v>
      </c>
    </row>
    <row r="266" spans="1:10" x14ac:dyDescent="0.2">
      <c r="A266">
        <v>2023</v>
      </c>
      <c r="B266">
        <v>40</v>
      </c>
      <c r="C266" t="s">
        <v>60</v>
      </c>
      <c r="D266">
        <v>0</v>
      </c>
      <c r="E266">
        <v>7</v>
      </c>
      <c r="F266">
        <v>0</v>
      </c>
      <c r="G266">
        <v>3</v>
      </c>
      <c r="H266">
        <v>0</v>
      </c>
      <c r="I266">
        <v>3</v>
      </c>
      <c r="J266">
        <f t="shared" si="50"/>
        <v>13</v>
      </c>
    </row>
    <row r="267" spans="1:10" x14ac:dyDescent="0.2">
      <c r="A267">
        <v>2023</v>
      </c>
      <c r="B267">
        <v>40</v>
      </c>
      <c r="C267" t="s">
        <v>69</v>
      </c>
      <c r="D267">
        <v>0</v>
      </c>
      <c r="E267">
        <v>3</v>
      </c>
      <c r="F267">
        <v>0</v>
      </c>
      <c r="G267">
        <v>0</v>
      </c>
      <c r="H267">
        <v>0</v>
      </c>
      <c r="I267">
        <v>1</v>
      </c>
      <c r="J267">
        <f t="shared" si="50"/>
        <v>4</v>
      </c>
    </row>
    <row r="268" spans="1:10" x14ac:dyDescent="0.2">
      <c r="A268">
        <v>2023</v>
      </c>
      <c r="B268">
        <v>41</v>
      </c>
      <c r="C268" t="s">
        <v>57</v>
      </c>
      <c r="D268">
        <v>0</v>
      </c>
      <c r="E268">
        <v>2</v>
      </c>
      <c r="F268">
        <v>0</v>
      </c>
      <c r="G268">
        <v>1</v>
      </c>
      <c r="H268">
        <v>1</v>
      </c>
      <c r="I268">
        <v>0</v>
      </c>
      <c r="J268">
        <f t="shared" ref="J268:J272" si="51">SUM(D268:I268)</f>
        <v>4</v>
      </c>
    </row>
    <row r="269" spans="1:10" x14ac:dyDescent="0.2">
      <c r="A269">
        <v>2023</v>
      </c>
      <c r="B269">
        <v>41</v>
      </c>
      <c r="C269" s="61" t="s">
        <v>78</v>
      </c>
      <c r="D269">
        <v>0</v>
      </c>
      <c r="E269">
        <v>8</v>
      </c>
      <c r="F269">
        <v>0</v>
      </c>
      <c r="G269">
        <v>3</v>
      </c>
      <c r="H269">
        <v>2</v>
      </c>
      <c r="I269">
        <v>3</v>
      </c>
      <c r="J269">
        <f t="shared" si="51"/>
        <v>16</v>
      </c>
    </row>
    <row r="270" spans="1:10" x14ac:dyDescent="0.2">
      <c r="A270">
        <v>2023</v>
      </c>
      <c r="B270">
        <v>41</v>
      </c>
      <c r="C270" t="s">
        <v>60</v>
      </c>
      <c r="D270">
        <v>0</v>
      </c>
      <c r="E270">
        <v>9</v>
      </c>
      <c r="F270">
        <v>0</v>
      </c>
      <c r="G270">
        <v>0</v>
      </c>
      <c r="H270">
        <v>0</v>
      </c>
      <c r="I270">
        <v>5</v>
      </c>
      <c r="J270">
        <f t="shared" si="51"/>
        <v>14</v>
      </c>
    </row>
    <row r="271" spans="1:10" x14ac:dyDescent="0.2">
      <c r="A271">
        <v>2023</v>
      </c>
      <c r="B271">
        <v>41</v>
      </c>
      <c r="C271" t="s">
        <v>69</v>
      </c>
      <c r="D271">
        <v>0</v>
      </c>
      <c r="E271">
        <v>6</v>
      </c>
      <c r="F271">
        <v>3</v>
      </c>
      <c r="G271">
        <v>0</v>
      </c>
      <c r="H271">
        <v>2</v>
      </c>
      <c r="I271">
        <v>0</v>
      </c>
      <c r="J271">
        <f t="shared" si="51"/>
        <v>11</v>
      </c>
    </row>
    <row r="272" spans="1:10" x14ac:dyDescent="0.2">
      <c r="A272">
        <v>2023</v>
      </c>
      <c r="B272">
        <v>41</v>
      </c>
      <c r="C272" s="52" t="s">
        <v>81</v>
      </c>
      <c r="D272">
        <v>0</v>
      </c>
      <c r="E272">
        <v>3</v>
      </c>
      <c r="F272">
        <v>0</v>
      </c>
      <c r="G272">
        <v>0</v>
      </c>
      <c r="H272">
        <v>0</v>
      </c>
      <c r="I272">
        <v>0</v>
      </c>
      <c r="J272">
        <f t="shared" si="51"/>
        <v>3</v>
      </c>
    </row>
    <row r="273" spans="1:10" x14ac:dyDescent="0.2">
      <c r="A273">
        <v>2023</v>
      </c>
      <c r="B273">
        <v>42</v>
      </c>
      <c r="C273" t="s">
        <v>56</v>
      </c>
      <c r="D273">
        <v>1</v>
      </c>
      <c r="E273">
        <v>3</v>
      </c>
      <c r="F273">
        <v>1</v>
      </c>
      <c r="G273">
        <v>2</v>
      </c>
      <c r="H273">
        <v>0</v>
      </c>
      <c r="I273">
        <v>0</v>
      </c>
      <c r="J273">
        <f t="shared" ref="J273:J276" si="52">SUM(D273:I273)</f>
        <v>7</v>
      </c>
    </row>
    <row r="274" spans="1:10" x14ac:dyDescent="0.2">
      <c r="A274">
        <v>2023</v>
      </c>
      <c r="B274">
        <v>42</v>
      </c>
      <c r="C274" t="s">
        <v>57</v>
      </c>
      <c r="D274">
        <v>0</v>
      </c>
      <c r="E274">
        <v>2</v>
      </c>
      <c r="F274">
        <v>0</v>
      </c>
      <c r="G274">
        <v>1</v>
      </c>
      <c r="H274">
        <v>0</v>
      </c>
      <c r="I274">
        <v>1</v>
      </c>
      <c r="J274">
        <f t="shared" si="52"/>
        <v>4</v>
      </c>
    </row>
    <row r="275" spans="1:10" x14ac:dyDescent="0.2">
      <c r="A275">
        <v>2023</v>
      </c>
      <c r="B275">
        <v>42</v>
      </c>
      <c r="C275" s="61" t="s">
        <v>78</v>
      </c>
      <c r="D275">
        <v>0</v>
      </c>
      <c r="E275">
        <v>1</v>
      </c>
      <c r="F275">
        <v>0</v>
      </c>
      <c r="G275">
        <v>2</v>
      </c>
      <c r="H275">
        <v>0</v>
      </c>
      <c r="I275">
        <v>0</v>
      </c>
      <c r="J275">
        <f t="shared" si="52"/>
        <v>3</v>
      </c>
    </row>
    <row r="276" spans="1:10" x14ac:dyDescent="0.2">
      <c r="A276">
        <v>2023</v>
      </c>
      <c r="B276">
        <v>42</v>
      </c>
      <c r="C276" t="s">
        <v>60</v>
      </c>
      <c r="D276">
        <v>0</v>
      </c>
      <c r="E276">
        <v>7</v>
      </c>
      <c r="F276">
        <v>0</v>
      </c>
      <c r="G276">
        <v>3</v>
      </c>
      <c r="H276">
        <v>0</v>
      </c>
      <c r="I276">
        <v>3</v>
      </c>
      <c r="J276">
        <f t="shared" si="52"/>
        <v>13</v>
      </c>
    </row>
    <row r="277" spans="1:10" x14ac:dyDescent="0.2">
      <c r="A277">
        <v>2023</v>
      </c>
      <c r="B277">
        <v>42</v>
      </c>
      <c r="C277" t="s">
        <v>69</v>
      </c>
      <c r="D277">
        <v>0</v>
      </c>
      <c r="E277">
        <v>3</v>
      </c>
      <c r="F277">
        <v>0</v>
      </c>
      <c r="G277">
        <v>0</v>
      </c>
      <c r="H277">
        <v>0</v>
      </c>
      <c r="I277">
        <v>1</v>
      </c>
      <c r="J277">
        <f>SUM(D277:I277)</f>
        <v>4</v>
      </c>
    </row>
    <row r="278" spans="1:10" x14ac:dyDescent="0.2">
      <c r="A278">
        <v>2023</v>
      </c>
      <c r="B278">
        <v>43</v>
      </c>
      <c r="C278" t="s">
        <v>57</v>
      </c>
      <c r="D278">
        <v>0</v>
      </c>
      <c r="E278">
        <v>1</v>
      </c>
      <c r="F278">
        <v>2</v>
      </c>
      <c r="G278">
        <v>0</v>
      </c>
      <c r="H278">
        <v>0</v>
      </c>
      <c r="I278">
        <v>0</v>
      </c>
      <c r="J278">
        <f t="shared" ref="J278:J282" si="53">SUM(D278:I278)</f>
        <v>3</v>
      </c>
    </row>
    <row r="279" spans="1:10" x14ac:dyDescent="0.2">
      <c r="A279">
        <v>2023</v>
      </c>
      <c r="B279">
        <v>43</v>
      </c>
      <c r="C279" s="61" t="s">
        <v>78</v>
      </c>
      <c r="D279">
        <v>0</v>
      </c>
      <c r="E279">
        <v>12</v>
      </c>
      <c r="F279">
        <v>0</v>
      </c>
      <c r="G279">
        <v>6</v>
      </c>
      <c r="H279">
        <v>3</v>
      </c>
      <c r="I279">
        <v>0</v>
      </c>
      <c r="J279">
        <f t="shared" si="53"/>
        <v>21</v>
      </c>
    </row>
    <row r="280" spans="1:10" x14ac:dyDescent="0.2">
      <c r="A280">
        <v>2023</v>
      </c>
      <c r="B280">
        <v>43</v>
      </c>
      <c r="C280" t="s">
        <v>60</v>
      </c>
      <c r="D280">
        <v>0</v>
      </c>
      <c r="E280">
        <v>9</v>
      </c>
      <c r="F280">
        <v>0</v>
      </c>
      <c r="G280">
        <v>2</v>
      </c>
      <c r="H280">
        <v>0</v>
      </c>
      <c r="I280">
        <v>1</v>
      </c>
      <c r="J280">
        <f t="shared" si="53"/>
        <v>12</v>
      </c>
    </row>
    <row r="281" spans="1:10" x14ac:dyDescent="0.2">
      <c r="A281">
        <v>2023</v>
      </c>
      <c r="B281">
        <v>43</v>
      </c>
      <c r="C281" t="s">
        <v>69</v>
      </c>
      <c r="D281">
        <v>0</v>
      </c>
      <c r="E281">
        <v>3</v>
      </c>
      <c r="F281">
        <v>0</v>
      </c>
      <c r="G281">
        <v>0</v>
      </c>
      <c r="H281">
        <v>0</v>
      </c>
      <c r="I281">
        <v>0</v>
      </c>
      <c r="J281">
        <f t="shared" si="53"/>
        <v>3</v>
      </c>
    </row>
    <row r="282" spans="1:10" x14ac:dyDescent="0.2">
      <c r="A282">
        <v>2023</v>
      </c>
      <c r="B282">
        <v>43</v>
      </c>
      <c r="C282" s="52" t="s">
        <v>81</v>
      </c>
      <c r="D282">
        <v>0</v>
      </c>
      <c r="E282">
        <v>4</v>
      </c>
      <c r="F282">
        <v>0</v>
      </c>
      <c r="G282">
        <v>2</v>
      </c>
      <c r="H282">
        <v>0</v>
      </c>
      <c r="I282">
        <v>0</v>
      </c>
      <c r="J282">
        <f t="shared" si="53"/>
        <v>6</v>
      </c>
    </row>
    <row r="283" spans="1:10" x14ac:dyDescent="0.2">
      <c r="A283">
        <v>2023</v>
      </c>
      <c r="B283">
        <v>44</v>
      </c>
      <c r="C283" t="s">
        <v>57</v>
      </c>
      <c r="D283">
        <v>0</v>
      </c>
      <c r="E283">
        <v>5</v>
      </c>
      <c r="F283">
        <v>2</v>
      </c>
      <c r="G283">
        <v>3</v>
      </c>
      <c r="H283">
        <v>0</v>
      </c>
      <c r="I283">
        <v>0</v>
      </c>
      <c r="J283">
        <f t="shared" ref="J283:J287" si="54">SUM(D283:I283)</f>
        <v>10</v>
      </c>
    </row>
    <row r="284" spans="1:10" x14ac:dyDescent="0.2">
      <c r="A284">
        <v>2023</v>
      </c>
      <c r="B284">
        <v>44</v>
      </c>
      <c r="C284" s="61" t="s">
        <v>78</v>
      </c>
      <c r="D284">
        <v>0</v>
      </c>
      <c r="E284">
        <v>10</v>
      </c>
      <c r="F284">
        <v>3</v>
      </c>
      <c r="G284">
        <v>0</v>
      </c>
      <c r="H284">
        <v>0</v>
      </c>
      <c r="I284">
        <v>0</v>
      </c>
      <c r="J284">
        <f t="shared" si="54"/>
        <v>13</v>
      </c>
    </row>
    <row r="285" spans="1:10" x14ac:dyDescent="0.2">
      <c r="A285">
        <v>2023</v>
      </c>
      <c r="B285">
        <v>44</v>
      </c>
      <c r="C285" t="s">
        <v>60</v>
      </c>
      <c r="D285">
        <v>1</v>
      </c>
      <c r="E285">
        <v>12</v>
      </c>
      <c r="F285">
        <v>1</v>
      </c>
      <c r="G285">
        <v>3</v>
      </c>
      <c r="H285">
        <v>1</v>
      </c>
      <c r="I285">
        <v>3</v>
      </c>
      <c r="J285">
        <f t="shared" si="54"/>
        <v>21</v>
      </c>
    </row>
    <row r="286" spans="1:10" x14ac:dyDescent="0.2">
      <c r="A286">
        <v>2023</v>
      </c>
      <c r="B286">
        <v>44</v>
      </c>
      <c r="C286" t="s">
        <v>69</v>
      </c>
      <c r="D286">
        <v>0</v>
      </c>
      <c r="E286">
        <v>8</v>
      </c>
      <c r="F286">
        <v>0</v>
      </c>
      <c r="G286">
        <v>0</v>
      </c>
      <c r="H286">
        <v>6</v>
      </c>
      <c r="I286">
        <v>0</v>
      </c>
      <c r="J286">
        <f t="shared" si="54"/>
        <v>14</v>
      </c>
    </row>
    <row r="287" spans="1:10" x14ac:dyDescent="0.2">
      <c r="A287">
        <v>2023</v>
      </c>
      <c r="B287">
        <v>44</v>
      </c>
      <c r="C287" s="52" t="s">
        <v>81</v>
      </c>
      <c r="D287">
        <v>0</v>
      </c>
      <c r="E287">
        <v>7</v>
      </c>
      <c r="F287">
        <v>0</v>
      </c>
      <c r="G287">
        <v>2</v>
      </c>
      <c r="H287">
        <v>0</v>
      </c>
      <c r="I287">
        <v>0</v>
      </c>
      <c r="J287">
        <f t="shared" si="54"/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2B5E-69B9-4E17-A8DC-DBA424D12F80}">
  <dimension ref="A1:G46"/>
  <sheetViews>
    <sheetView topLeftCell="A19" workbookViewId="0">
      <selection activeCell="B42" sqref="B42:G45"/>
    </sheetView>
  </sheetViews>
  <sheetFormatPr defaultRowHeight="12.75" x14ac:dyDescent="0.2"/>
  <cols>
    <col min="1" max="1" width="18.7109375" bestFit="1" customWidth="1"/>
    <col min="2" max="5" width="11" bestFit="1" customWidth="1"/>
    <col min="6" max="6" width="10.85546875" bestFit="1" customWidth="1"/>
    <col min="7" max="7" width="11" bestFit="1" customWidth="1"/>
  </cols>
  <sheetData>
    <row r="1" spans="1:7" x14ac:dyDescent="0.2">
      <c r="A1" s="43" t="s">
        <v>76</v>
      </c>
      <c r="B1" s="12">
        <v>2023</v>
      </c>
    </row>
    <row r="3" spans="1:7" x14ac:dyDescent="0.2">
      <c r="A3" s="43" t="s">
        <v>62</v>
      </c>
      <c r="B3" t="s">
        <v>63</v>
      </c>
      <c r="C3" t="s">
        <v>64</v>
      </c>
      <c r="D3" t="s">
        <v>65</v>
      </c>
      <c r="E3" t="s">
        <v>67</v>
      </c>
      <c r="F3" t="s">
        <v>66</v>
      </c>
      <c r="G3" t="s">
        <v>68</v>
      </c>
    </row>
    <row r="4" spans="1:7" x14ac:dyDescent="0.2">
      <c r="A4" s="12">
        <v>1</v>
      </c>
      <c r="B4" s="13">
        <v>4</v>
      </c>
      <c r="C4" s="13">
        <v>28</v>
      </c>
      <c r="D4" s="13">
        <v>10</v>
      </c>
      <c r="E4" s="13">
        <v>7</v>
      </c>
      <c r="F4" s="13">
        <v>5</v>
      </c>
      <c r="G4" s="13">
        <v>4</v>
      </c>
    </row>
    <row r="5" spans="1:7" x14ac:dyDescent="0.2">
      <c r="A5" s="12">
        <v>2</v>
      </c>
      <c r="B5" s="13">
        <v>2</v>
      </c>
      <c r="C5" s="13">
        <v>17</v>
      </c>
      <c r="D5" s="13">
        <v>5</v>
      </c>
      <c r="E5" s="13">
        <v>0</v>
      </c>
      <c r="F5" s="13">
        <v>7</v>
      </c>
      <c r="G5" s="13">
        <v>2</v>
      </c>
    </row>
    <row r="6" spans="1:7" x14ac:dyDescent="0.2">
      <c r="A6" s="12">
        <v>3</v>
      </c>
      <c r="B6" s="13">
        <v>3</v>
      </c>
      <c r="C6" s="13">
        <v>15</v>
      </c>
      <c r="D6" s="13">
        <v>5</v>
      </c>
      <c r="E6" s="13">
        <v>2</v>
      </c>
      <c r="F6" s="13">
        <v>4</v>
      </c>
      <c r="G6" s="13">
        <v>3</v>
      </c>
    </row>
    <row r="7" spans="1:7" x14ac:dyDescent="0.2">
      <c r="A7" s="12">
        <v>4</v>
      </c>
      <c r="B7" s="13">
        <v>1</v>
      </c>
      <c r="C7" s="13">
        <v>21</v>
      </c>
      <c r="D7" s="13">
        <v>1</v>
      </c>
      <c r="E7" s="13">
        <v>3</v>
      </c>
      <c r="F7" s="13">
        <v>6</v>
      </c>
      <c r="G7" s="13">
        <v>3</v>
      </c>
    </row>
    <row r="8" spans="1:7" x14ac:dyDescent="0.2">
      <c r="A8" s="12">
        <v>5</v>
      </c>
      <c r="B8" s="13">
        <v>2</v>
      </c>
      <c r="C8" s="13">
        <v>37</v>
      </c>
      <c r="D8" s="13">
        <v>6</v>
      </c>
      <c r="E8" s="13">
        <v>6</v>
      </c>
      <c r="F8" s="13">
        <v>17</v>
      </c>
      <c r="G8" s="13">
        <v>5</v>
      </c>
    </row>
    <row r="9" spans="1:7" x14ac:dyDescent="0.2">
      <c r="A9" s="12">
        <v>6</v>
      </c>
      <c r="B9" s="13">
        <v>0</v>
      </c>
      <c r="C9" s="13">
        <v>31</v>
      </c>
      <c r="D9" s="13">
        <v>2</v>
      </c>
      <c r="E9" s="13">
        <v>10</v>
      </c>
      <c r="F9" s="13">
        <v>10</v>
      </c>
      <c r="G9" s="13">
        <v>5</v>
      </c>
    </row>
    <row r="10" spans="1:7" x14ac:dyDescent="0.2">
      <c r="A10" s="12">
        <v>8</v>
      </c>
      <c r="B10" s="13">
        <v>2</v>
      </c>
      <c r="C10" s="13">
        <v>23</v>
      </c>
      <c r="D10" s="13">
        <v>5</v>
      </c>
      <c r="E10" s="13">
        <v>3</v>
      </c>
      <c r="F10" s="13">
        <v>12</v>
      </c>
      <c r="G10" s="13">
        <v>2</v>
      </c>
    </row>
    <row r="11" spans="1:7" x14ac:dyDescent="0.2">
      <c r="A11" s="12">
        <v>9</v>
      </c>
      <c r="B11" s="13">
        <v>5</v>
      </c>
      <c r="C11" s="13">
        <v>42</v>
      </c>
      <c r="D11" s="13">
        <v>7</v>
      </c>
      <c r="E11" s="13">
        <v>8</v>
      </c>
      <c r="F11" s="13">
        <v>14</v>
      </c>
      <c r="G11" s="13">
        <v>1</v>
      </c>
    </row>
    <row r="12" spans="1:7" x14ac:dyDescent="0.2">
      <c r="A12" s="12">
        <v>10</v>
      </c>
      <c r="B12" s="13">
        <v>1</v>
      </c>
      <c r="C12" s="13">
        <v>19</v>
      </c>
      <c r="D12" s="13">
        <v>4</v>
      </c>
      <c r="E12" s="13">
        <v>2</v>
      </c>
      <c r="F12" s="13">
        <v>14</v>
      </c>
      <c r="G12" s="13">
        <v>3</v>
      </c>
    </row>
    <row r="13" spans="1:7" x14ac:dyDescent="0.2">
      <c r="A13" s="12">
        <v>11</v>
      </c>
      <c r="B13" s="13">
        <v>1</v>
      </c>
      <c r="C13" s="13">
        <v>7</v>
      </c>
      <c r="D13" s="13">
        <v>1</v>
      </c>
      <c r="E13" s="13">
        <v>6</v>
      </c>
      <c r="F13" s="13">
        <v>5</v>
      </c>
      <c r="G13" s="13">
        <v>0</v>
      </c>
    </row>
    <row r="14" spans="1:7" x14ac:dyDescent="0.2">
      <c r="A14" s="12">
        <v>12</v>
      </c>
      <c r="B14" s="13">
        <v>1</v>
      </c>
      <c r="C14" s="13">
        <v>10</v>
      </c>
      <c r="D14" s="13">
        <v>3</v>
      </c>
      <c r="E14" s="13">
        <v>6</v>
      </c>
      <c r="F14" s="13">
        <v>4</v>
      </c>
      <c r="G14" s="13">
        <v>0</v>
      </c>
    </row>
    <row r="15" spans="1:7" x14ac:dyDescent="0.2">
      <c r="A15" s="12">
        <v>13</v>
      </c>
      <c r="B15" s="13">
        <v>1</v>
      </c>
      <c r="C15" s="13">
        <v>11</v>
      </c>
      <c r="D15" s="13">
        <v>3</v>
      </c>
      <c r="E15" s="13">
        <v>6</v>
      </c>
      <c r="F15" s="13">
        <v>3</v>
      </c>
      <c r="G15" s="13">
        <v>0</v>
      </c>
    </row>
    <row r="16" spans="1:7" x14ac:dyDescent="0.2">
      <c r="A16" s="12">
        <v>14</v>
      </c>
      <c r="B16" s="13">
        <v>1</v>
      </c>
      <c r="C16" s="13">
        <v>10</v>
      </c>
      <c r="D16" s="13">
        <v>3</v>
      </c>
      <c r="E16" s="13">
        <v>6</v>
      </c>
      <c r="F16" s="13">
        <v>4</v>
      </c>
      <c r="G16" s="13">
        <v>0</v>
      </c>
    </row>
    <row r="17" spans="1:7" x14ac:dyDescent="0.2">
      <c r="A17" s="12">
        <v>15</v>
      </c>
      <c r="B17" s="13">
        <v>1</v>
      </c>
      <c r="C17" s="13">
        <v>25</v>
      </c>
      <c r="D17" s="13">
        <v>1</v>
      </c>
      <c r="E17" s="13">
        <v>3</v>
      </c>
      <c r="F17" s="13">
        <v>17</v>
      </c>
      <c r="G17" s="13">
        <v>0</v>
      </c>
    </row>
    <row r="18" spans="1:7" x14ac:dyDescent="0.2">
      <c r="A18" s="12">
        <v>16</v>
      </c>
      <c r="B18" s="13">
        <v>2</v>
      </c>
      <c r="C18" s="13">
        <v>19</v>
      </c>
      <c r="D18" s="13">
        <v>4</v>
      </c>
      <c r="E18" s="13">
        <v>3</v>
      </c>
      <c r="F18" s="13">
        <v>5</v>
      </c>
      <c r="G18" s="13">
        <v>0</v>
      </c>
    </row>
    <row r="19" spans="1:7" x14ac:dyDescent="0.2">
      <c r="A19" s="12">
        <v>17</v>
      </c>
      <c r="B19" s="13">
        <v>2</v>
      </c>
      <c r="C19" s="13">
        <v>17</v>
      </c>
      <c r="D19" s="13">
        <v>3</v>
      </c>
      <c r="E19" s="13">
        <v>4</v>
      </c>
      <c r="F19" s="13">
        <v>6</v>
      </c>
      <c r="G19" s="13">
        <v>6</v>
      </c>
    </row>
    <row r="20" spans="1:7" x14ac:dyDescent="0.2">
      <c r="A20" s="12">
        <v>18</v>
      </c>
      <c r="B20" s="13">
        <v>0</v>
      </c>
      <c r="C20" s="13">
        <v>10</v>
      </c>
      <c r="D20" s="13">
        <v>2</v>
      </c>
      <c r="E20" s="13">
        <v>3</v>
      </c>
      <c r="F20" s="13">
        <v>4</v>
      </c>
      <c r="G20" s="13">
        <v>1</v>
      </c>
    </row>
    <row r="21" spans="1:7" x14ac:dyDescent="0.2">
      <c r="A21" s="12">
        <v>19</v>
      </c>
      <c r="B21" s="13">
        <v>4</v>
      </c>
      <c r="C21" s="13">
        <v>23</v>
      </c>
      <c r="D21" s="13">
        <v>0</v>
      </c>
      <c r="E21" s="13">
        <v>3</v>
      </c>
      <c r="F21" s="13">
        <v>15</v>
      </c>
      <c r="G21" s="13">
        <v>0</v>
      </c>
    </row>
    <row r="22" spans="1:7" x14ac:dyDescent="0.2">
      <c r="A22" s="12">
        <v>20</v>
      </c>
      <c r="B22" s="13">
        <v>2</v>
      </c>
      <c r="C22" s="13">
        <v>18</v>
      </c>
      <c r="D22" s="13">
        <v>2</v>
      </c>
      <c r="E22" s="13">
        <v>8</v>
      </c>
      <c r="F22" s="13">
        <v>11</v>
      </c>
      <c r="G22" s="13">
        <v>0</v>
      </c>
    </row>
    <row r="23" spans="1:7" x14ac:dyDescent="0.2">
      <c r="A23" s="12">
        <v>21</v>
      </c>
      <c r="B23" s="13">
        <v>2</v>
      </c>
      <c r="C23" s="13">
        <v>14</v>
      </c>
      <c r="D23" s="13">
        <v>0</v>
      </c>
      <c r="E23" s="13">
        <v>5</v>
      </c>
      <c r="F23" s="13">
        <v>7</v>
      </c>
      <c r="G23" s="13">
        <v>2</v>
      </c>
    </row>
    <row r="24" spans="1:7" x14ac:dyDescent="0.2">
      <c r="A24" s="12">
        <v>22</v>
      </c>
      <c r="B24" s="13">
        <v>2</v>
      </c>
      <c r="C24" s="13">
        <v>21</v>
      </c>
      <c r="D24" s="13">
        <v>1</v>
      </c>
      <c r="E24" s="13">
        <v>6</v>
      </c>
      <c r="F24" s="13">
        <v>7</v>
      </c>
      <c r="G24" s="13">
        <v>2</v>
      </c>
    </row>
    <row r="25" spans="1:7" x14ac:dyDescent="0.2">
      <c r="A25" s="12">
        <v>23</v>
      </c>
      <c r="B25" s="13">
        <v>2</v>
      </c>
      <c r="C25" s="13">
        <v>15</v>
      </c>
      <c r="D25" s="13">
        <v>2</v>
      </c>
      <c r="E25" s="13">
        <v>4</v>
      </c>
      <c r="F25" s="13">
        <v>8</v>
      </c>
      <c r="G25" s="13">
        <v>2</v>
      </c>
    </row>
    <row r="26" spans="1:7" x14ac:dyDescent="0.2">
      <c r="A26" s="12">
        <v>24</v>
      </c>
      <c r="B26" s="13">
        <v>1</v>
      </c>
      <c r="C26" s="13">
        <v>17</v>
      </c>
      <c r="D26" s="13">
        <v>2</v>
      </c>
      <c r="E26" s="13">
        <v>4</v>
      </c>
      <c r="F26" s="13">
        <v>3</v>
      </c>
      <c r="G26" s="13">
        <v>6</v>
      </c>
    </row>
    <row r="27" spans="1:7" x14ac:dyDescent="0.2">
      <c r="A27" s="12">
        <v>25</v>
      </c>
      <c r="B27" s="13">
        <v>0</v>
      </c>
      <c r="C27" s="13">
        <v>13</v>
      </c>
      <c r="D27" s="13">
        <v>1</v>
      </c>
      <c r="E27" s="13">
        <v>6</v>
      </c>
      <c r="F27" s="13">
        <v>5</v>
      </c>
      <c r="G27" s="13">
        <v>2</v>
      </c>
    </row>
    <row r="28" spans="1:7" x14ac:dyDescent="0.2">
      <c r="A28" s="12">
        <v>26</v>
      </c>
      <c r="B28" s="13">
        <v>0</v>
      </c>
      <c r="C28" s="13">
        <v>32</v>
      </c>
      <c r="D28" s="13">
        <v>2</v>
      </c>
      <c r="E28" s="13">
        <v>5</v>
      </c>
      <c r="F28" s="13">
        <v>6</v>
      </c>
      <c r="G28" s="13">
        <v>7</v>
      </c>
    </row>
    <row r="29" spans="1:7" x14ac:dyDescent="0.2">
      <c r="A29" s="12">
        <v>27</v>
      </c>
      <c r="B29" s="13">
        <v>0</v>
      </c>
      <c r="C29" s="13">
        <v>34</v>
      </c>
      <c r="D29" s="13">
        <v>3</v>
      </c>
      <c r="E29" s="13">
        <v>4</v>
      </c>
      <c r="F29" s="13">
        <v>4</v>
      </c>
      <c r="G29" s="13">
        <v>5</v>
      </c>
    </row>
    <row r="30" spans="1:7" x14ac:dyDescent="0.2">
      <c r="A30" s="12">
        <v>28</v>
      </c>
      <c r="B30" s="13">
        <v>2</v>
      </c>
      <c r="C30" s="13">
        <v>17</v>
      </c>
      <c r="D30" s="13">
        <v>2</v>
      </c>
      <c r="E30" s="13">
        <v>0</v>
      </c>
      <c r="F30" s="13">
        <v>4</v>
      </c>
      <c r="G30" s="13">
        <v>4</v>
      </c>
    </row>
    <row r="31" spans="1:7" x14ac:dyDescent="0.2">
      <c r="A31" s="12">
        <v>29</v>
      </c>
      <c r="B31" s="13">
        <v>1</v>
      </c>
      <c r="C31" s="13">
        <v>31</v>
      </c>
      <c r="D31" s="13">
        <v>0</v>
      </c>
      <c r="E31" s="13">
        <v>3</v>
      </c>
      <c r="F31" s="13">
        <v>9</v>
      </c>
      <c r="G31" s="13">
        <v>13</v>
      </c>
    </row>
    <row r="32" spans="1:7" x14ac:dyDescent="0.2">
      <c r="A32" s="12">
        <v>30</v>
      </c>
      <c r="B32" s="13">
        <v>0</v>
      </c>
      <c r="C32" s="13">
        <v>20</v>
      </c>
      <c r="D32" s="13">
        <v>0</v>
      </c>
      <c r="E32" s="13">
        <v>0</v>
      </c>
      <c r="F32" s="13">
        <v>7</v>
      </c>
      <c r="G32" s="13">
        <v>7</v>
      </c>
    </row>
    <row r="33" spans="1:7" x14ac:dyDescent="0.2">
      <c r="A33" s="12">
        <v>31</v>
      </c>
      <c r="B33" s="13">
        <v>2</v>
      </c>
      <c r="C33" s="13">
        <v>22</v>
      </c>
      <c r="D33" s="13">
        <v>9</v>
      </c>
      <c r="E33" s="13">
        <v>5</v>
      </c>
      <c r="F33" s="13">
        <v>6</v>
      </c>
      <c r="G33" s="13">
        <v>9</v>
      </c>
    </row>
    <row r="34" spans="1:7" x14ac:dyDescent="0.2">
      <c r="A34" s="12">
        <v>32</v>
      </c>
      <c r="B34" s="13">
        <v>0</v>
      </c>
      <c r="C34" s="13">
        <v>35</v>
      </c>
      <c r="D34" s="13">
        <v>2</v>
      </c>
      <c r="E34" s="13">
        <v>4</v>
      </c>
      <c r="F34" s="13">
        <v>16</v>
      </c>
      <c r="G34" s="13">
        <v>9</v>
      </c>
    </row>
    <row r="35" spans="1:7" x14ac:dyDescent="0.2">
      <c r="A35" s="12">
        <v>34</v>
      </c>
      <c r="B35" s="13">
        <v>0</v>
      </c>
      <c r="C35" s="13">
        <v>35</v>
      </c>
      <c r="D35" s="13">
        <v>2</v>
      </c>
      <c r="E35" s="13">
        <v>4</v>
      </c>
      <c r="F35" s="13">
        <v>16</v>
      </c>
      <c r="G35" s="13">
        <v>9</v>
      </c>
    </row>
    <row r="36" spans="1:7" x14ac:dyDescent="0.2">
      <c r="A36" s="12">
        <v>35</v>
      </c>
      <c r="B36" s="13">
        <v>0</v>
      </c>
      <c r="C36" s="13">
        <v>31</v>
      </c>
      <c r="D36" s="13">
        <v>6</v>
      </c>
      <c r="E36" s="13">
        <v>10</v>
      </c>
      <c r="F36" s="13">
        <v>12</v>
      </c>
      <c r="G36" s="13">
        <v>5</v>
      </c>
    </row>
    <row r="37" spans="1:7" x14ac:dyDescent="0.2">
      <c r="A37" s="12">
        <v>36</v>
      </c>
      <c r="B37" s="13">
        <v>0</v>
      </c>
      <c r="C37" s="13">
        <v>13</v>
      </c>
      <c r="D37" s="13">
        <v>2</v>
      </c>
      <c r="E37" s="13">
        <v>6</v>
      </c>
      <c r="F37" s="13">
        <v>8</v>
      </c>
      <c r="G37" s="13">
        <v>8</v>
      </c>
    </row>
    <row r="38" spans="1:7" x14ac:dyDescent="0.2">
      <c r="A38" s="12">
        <v>37</v>
      </c>
      <c r="B38" s="13">
        <v>0</v>
      </c>
      <c r="C38" s="13">
        <v>5</v>
      </c>
      <c r="D38" s="13">
        <v>0</v>
      </c>
      <c r="E38" s="13">
        <v>0</v>
      </c>
      <c r="F38" s="13">
        <v>0</v>
      </c>
      <c r="G38" s="13">
        <v>0</v>
      </c>
    </row>
    <row r="39" spans="1:7" x14ac:dyDescent="0.2">
      <c r="A39" s="12">
        <v>38</v>
      </c>
      <c r="B39" s="13">
        <v>1</v>
      </c>
      <c r="C39" s="13">
        <v>11</v>
      </c>
      <c r="D39" s="13">
        <v>0</v>
      </c>
      <c r="E39" s="13">
        <v>4</v>
      </c>
      <c r="F39" s="13">
        <v>4</v>
      </c>
      <c r="G39" s="13">
        <v>1</v>
      </c>
    </row>
    <row r="40" spans="1:7" x14ac:dyDescent="0.2">
      <c r="A40" s="12">
        <v>39</v>
      </c>
      <c r="B40" s="13">
        <v>1</v>
      </c>
      <c r="C40" s="13">
        <v>15</v>
      </c>
      <c r="D40" s="13">
        <v>1</v>
      </c>
      <c r="E40" s="13">
        <v>2</v>
      </c>
      <c r="F40" s="13">
        <v>7</v>
      </c>
      <c r="G40" s="13">
        <v>3</v>
      </c>
    </row>
    <row r="41" spans="1:7" x14ac:dyDescent="0.2">
      <c r="A41" s="12">
        <v>40</v>
      </c>
      <c r="B41" s="13">
        <v>1</v>
      </c>
      <c r="C41" s="13">
        <v>16</v>
      </c>
      <c r="D41" s="13">
        <v>1</v>
      </c>
      <c r="E41" s="13">
        <v>0</v>
      </c>
      <c r="F41" s="13">
        <v>8</v>
      </c>
      <c r="G41" s="13">
        <v>5</v>
      </c>
    </row>
    <row r="42" spans="1:7" x14ac:dyDescent="0.2">
      <c r="A42" s="12">
        <v>41</v>
      </c>
      <c r="B42" s="13">
        <v>0</v>
      </c>
      <c r="C42" s="13">
        <v>28</v>
      </c>
      <c r="D42" s="13">
        <v>3</v>
      </c>
      <c r="E42" s="13">
        <v>5</v>
      </c>
      <c r="F42" s="13">
        <v>4</v>
      </c>
      <c r="G42" s="13">
        <v>8</v>
      </c>
    </row>
    <row r="43" spans="1:7" x14ac:dyDescent="0.2">
      <c r="A43" s="12">
        <v>42</v>
      </c>
      <c r="B43" s="13">
        <v>1</v>
      </c>
      <c r="C43" s="13">
        <v>16</v>
      </c>
      <c r="D43" s="13">
        <v>1</v>
      </c>
      <c r="E43" s="13">
        <v>0</v>
      </c>
      <c r="F43" s="13">
        <v>8</v>
      </c>
      <c r="G43" s="13">
        <v>5</v>
      </c>
    </row>
    <row r="44" spans="1:7" x14ac:dyDescent="0.2">
      <c r="A44" s="12">
        <v>43</v>
      </c>
      <c r="B44" s="13">
        <v>0</v>
      </c>
      <c r="C44" s="13">
        <v>29</v>
      </c>
      <c r="D44" s="13">
        <v>2</v>
      </c>
      <c r="E44" s="13">
        <v>3</v>
      </c>
      <c r="F44" s="13">
        <v>10</v>
      </c>
      <c r="G44" s="13">
        <v>1</v>
      </c>
    </row>
    <row r="45" spans="1:7" x14ac:dyDescent="0.2">
      <c r="A45" s="12">
        <v>44</v>
      </c>
      <c r="B45" s="13">
        <v>1</v>
      </c>
      <c r="C45" s="13">
        <v>42</v>
      </c>
      <c r="D45" s="13">
        <v>6</v>
      </c>
      <c r="E45" s="13">
        <v>7</v>
      </c>
      <c r="F45" s="13">
        <v>8</v>
      </c>
      <c r="G45" s="13">
        <v>3</v>
      </c>
    </row>
    <row r="46" spans="1:7" x14ac:dyDescent="0.2">
      <c r="A46" s="12" t="s">
        <v>23</v>
      </c>
      <c r="B46" s="13">
        <v>52</v>
      </c>
      <c r="C46" s="13">
        <v>895</v>
      </c>
      <c r="D46" s="13">
        <v>115</v>
      </c>
      <c r="E46" s="13">
        <v>176</v>
      </c>
      <c r="F46" s="13">
        <v>330</v>
      </c>
      <c r="G46" s="13">
        <v>151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8"/>
  <sheetViews>
    <sheetView tabSelected="1" topLeftCell="A13" workbookViewId="0">
      <selection activeCell="B18" sqref="B18:B23"/>
    </sheetView>
  </sheetViews>
  <sheetFormatPr defaultRowHeight="12.75" x14ac:dyDescent="0.2"/>
  <cols>
    <col min="1" max="1" width="36.42578125" bestFit="1" customWidth="1"/>
    <col min="2" max="2" width="46.42578125" bestFit="1" customWidth="1"/>
  </cols>
  <sheetData>
    <row r="1" spans="1:2" x14ac:dyDescent="0.2">
      <c r="A1" s="2" t="s">
        <v>15</v>
      </c>
      <c r="B1" s="2" t="s">
        <v>14</v>
      </c>
    </row>
    <row r="2" spans="1:2" x14ac:dyDescent="0.2">
      <c r="A2" s="1" t="s">
        <v>0</v>
      </c>
      <c r="B2" s="2" t="s">
        <v>16</v>
      </c>
    </row>
    <row r="3" spans="1:2" x14ac:dyDescent="0.2">
      <c r="A3" s="1" t="s">
        <v>1</v>
      </c>
      <c r="B3" s="2" t="s">
        <v>21</v>
      </c>
    </row>
    <row r="4" spans="1:2" x14ac:dyDescent="0.2">
      <c r="A4" s="1" t="s">
        <v>11</v>
      </c>
      <c r="B4" s="2" t="s">
        <v>22</v>
      </c>
    </row>
    <row r="5" spans="1:2" x14ac:dyDescent="0.2">
      <c r="A5" s="1" t="s">
        <v>2</v>
      </c>
      <c r="B5" s="2" t="s">
        <v>21</v>
      </c>
    </row>
    <row r="6" spans="1:2" x14ac:dyDescent="0.2">
      <c r="A6" s="1" t="s">
        <v>3</v>
      </c>
      <c r="B6" s="2" t="s">
        <v>16</v>
      </c>
    </row>
    <row r="7" spans="1:2" x14ac:dyDescent="0.2">
      <c r="A7" s="1" t="s">
        <v>4</v>
      </c>
      <c r="B7" s="2" t="s">
        <v>20</v>
      </c>
    </row>
    <row r="8" spans="1:2" x14ac:dyDescent="0.2">
      <c r="A8" s="1" t="s">
        <v>5</v>
      </c>
      <c r="B8" s="2" t="s">
        <v>19</v>
      </c>
    </row>
    <row r="9" spans="1:2" x14ac:dyDescent="0.2">
      <c r="A9" s="1" t="s">
        <v>12</v>
      </c>
      <c r="B9" s="2" t="s">
        <v>19</v>
      </c>
    </row>
    <row r="10" spans="1:2" x14ac:dyDescent="0.2">
      <c r="A10" s="1" t="s">
        <v>6</v>
      </c>
      <c r="B10" s="2" t="s">
        <v>17</v>
      </c>
    </row>
    <row r="11" spans="1:2" x14ac:dyDescent="0.2">
      <c r="A11" s="1" t="s">
        <v>7</v>
      </c>
      <c r="B11" s="2" t="s">
        <v>16</v>
      </c>
    </row>
    <row r="12" spans="1:2" x14ac:dyDescent="0.2">
      <c r="A12" s="1" t="s">
        <v>8</v>
      </c>
      <c r="B12" s="2" t="s">
        <v>18</v>
      </c>
    </row>
    <row r="13" spans="1:2" x14ac:dyDescent="0.2">
      <c r="A13" s="1" t="s">
        <v>9</v>
      </c>
      <c r="B13" s="2" t="s">
        <v>21</v>
      </c>
    </row>
    <row r="14" spans="1:2" x14ac:dyDescent="0.2">
      <c r="A14" s="1" t="s">
        <v>10</v>
      </c>
      <c r="B14" s="2" t="s">
        <v>20</v>
      </c>
    </row>
    <row r="16" spans="1:2" ht="13.5" thickBot="1" x14ac:dyDescent="0.25"/>
    <row r="17" spans="1:2" ht="13.5" thickBot="1" x14ac:dyDescent="0.25">
      <c r="A17" s="8" t="s">
        <v>24</v>
      </c>
      <c r="B17" s="60" t="s">
        <v>80</v>
      </c>
    </row>
    <row r="18" spans="1:2" x14ac:dyDescent="0.2">
      <c r="A18" s="4" t="s">
        <v>18</v>
      </c>
      <c r="B18" s="5">
        <v>13.478947368421053</v>
      </c>
    </row>
    <row r="19" spans="1:2" x14ac:dyDescent="0.2">
      <c r="A19" s="4" t="s">
        <v>16</v>
      </c>
      <c r="B19" s="5">
        <v>14.144736842105264</v>
      </c>
    </row>
    <row r="20" spans="1:2" x14ac:dyDescent="0.2">
      <c r="A20" s="4" t="s">
        <v>22</v>
      </c>
      <c r="B20" s="5">
        <v>19.183333333333334</v>
      </c>
    </row>
    <row r="21" spans="1:2" x14ac:dyDescent="0.2">
      <c r="A21" s="4" t="s">
        <v>21</v>
      </c>
      <c r="B21" s="5">
        <v>18.605555555555554</v>
      </c>
    </row>
    <row r="22" spans="1:2" x14ac:dyDescent="0.2">
      <c r="A22" s="4" t="s">
        <v>17</v>
      </c>
      <c r="B22" s="5">
        <v>19.700000000000003</v>
      </c>
    </row>
    <row r="23" spans="1:2" ht="13.5" thickBot="1" x14ac:dyDescent="0.25">
      <c r="A23" s="6" t="s">
        <v>20</v>
      </c>
      <c r="B23" s="7">
        <v>2.1031249999999995</v>
      </c>
    </row>
    <row r="24" spans="1:2" ht="13.5" thickBot="1" x14ac:dyDescent="0.25">
      <c r="A24" s="8" t="s">
        <v>24</v>
      </c>
      <c r="B24" s="60" t="s">
        <v>79</v>
      </c>
    </row>
    <row r="25" spans="1:2" x14ac:dyDescent="0.2">
      <c r="A25" s="4" t="s">
        <v>18</v>
      </c>
      <c r="B25" s="5">
        <v>12.39</v>
      </c>
    </row>
    <row r="26" spans="1:2" x14ac:dyDescent="0.2">
      <c r="A26" s="4" t="s">
        <v>16</v>
      </c>
      <c r="B26" s="5">
        <v>14.07</v>
      </c>
    </row>
    <row r="27" spans="1:2" x14ac:dyDescent="0.2">
      <c r="A27" s="4" t="s">
        <v>22</v>
      </c>
      <c r="B27" s="5">
        <v>20.02</v>
      </c>
    </row>
    <row r="28" spans="1:2" x14ac:dyDescent="0.2">
      <c r="A28" s="4" t="s">
        <v>21</v>
      </c>
      <c r="B28" s="5">
        <v>10.69</v>
      </c>
    </row>
    <row r="29" spans="1:2" x14ac:dyDescent="0.2">
      <c r="A29" s="4" t="s">
        <v>17</v>
      </c>
      <c r="B29" s="5">
        <v>17.88</v>
      </c>
    </row>
    <row r="30" spans="1:2" ht="13.5" thickBot="1" x14ac:dyDescent="0.25">
      <c r="A30" s="6" t="s">
        <v>20</v>
      </c>
      <c r="B30" s="7">
        <v>2.69</v>
      </c>
    </row>
    <row r="31" spans="1:2" ht="13.5" thickBot="1" x14ac:dyDescent="0.25">
      <c r="A31" s="8" t="s">
        <v>24</v>
      </c>
      <c r="B31" s="60" t="s">
        <v>77</v>
      </c>
    </row>
    <row r="32" spans="1:2" x14ac:dyDescent="0.2">
      <c r="A32" s="4" t="s">
        <v>18</v>
      </c>
      <c r="B32" s="5">
        <v>10</v>
      </c>
    </row>
    <row r="33" spans="1:3" x14ac:dyDescent="0.2">
      <c r="A33" s="4" t="s">
        <v>16</v>
      </c>
      <c r="B33" s="5">
        <v>13.11</v>
      </c>
    </row>
    <row r="34" spans="1:3" x14ac:dyDescent="0.2">
      <c r="A34" s="4" t="s">
        <v>22</v>
      </c>
      <c r="B34" s="5">
        <v>18.84</v>
      </c>
    </row>
    <row r="35" spans="1:3" x14ac:dyDescent="0.2">
      <c r="A35" s="4" t="s">
        <v>21</v>
      </c>
      <c r="B35" s="5">
        <v>9.5299999999999994</v>
      </c>
    </row>
    <row r="36" spans="1:3" x14ac:dyDescent="0.2">
      <c r="A36" s="4" t="s">
        <v>17</v>
      </c>
      <c r="B36" s="5">
        <v>16.93</v>
      </c>
    </row>
    <row r="37" spans="1:3" ht="13.5" thickBot="1" x14ac:dyDescent="0.25">
      <c r="A37" s="6" t="s">
        <v>20</v>
      </c>
      <c r="B37" s="7">
        <v>4.55</v>
      </c>
    </row>
    <row r="38" spans="1:3" ht="13.5" thickBot="1" x14ac:dyDescent="0.25">
      <c r="A38" s="8" t="s">
        <v>24</v>
      </c>
      <c r="B38" s="9" t="s">
        <v>70</v>
      </c>
    </row>
    <row r="39" spans="1:3" x14ac:dyDescent="0.2">
      <c r="A39" s="4" t="s">
        <v>18</v>
      </c>
      <c r="B39" s="5">
        <v>10</v>
      </c>
    </row>
    <row r="40" spans="1:3" x14ac:dyDescent="0.2">
      <c r="A40" s="4" t="s">
        <v>16</v>
      </c>
      <c r="B40" s="5">
        <v>12.48</v>
      </c>
    </row>
    <row r="41" spans="1:3" x14ac:dyDescent="0.2">
      <c r="A41" s="4" t="s">
        <v>22</v>
      </c>
      <c r="B41" s="5">
        <v>17.7</v>
      </c>
    </row>
    <row r="42" spans="1:3" x14ac:dyDescent="0.2">
      <c r="A42" s="4" t="s">
        <v>21</v>
      </c>
      <c r="B42" s="5">
        <v>9.61</v>
      </c>
    </row>
    <row r="43" spans="1:3" x14ac:dyDescent="0.2">
      <c r="A43" s="4" t="s">
        <v>17</v>
      </c>
      <c r="B43" s="5">
        <v>18.64</v>
      </c>
    </row>
    <row r="44" spans="1:3" ht="13.5" thickBot="1" x14ac:dyDescent="0.25">
      <c r="A44" s="6" t="s">
        <v>20</v>
      </c>
      <c r="B44" s="7">
        <v>2.48</v>
      </c>
    </row>
    <row r="45" spans="1:3" ht="13.5" thickBot="1" x14ac:dyDescent="0.25">
      <c r="A45" s="8" t="s">
        <v>24</v>
      </c>
      <c r="B45" s="9" t="s">
        <v>26</v>
      </c>
    </row>
    <row r="46" spans="1:3" x14ac:dyDescent="0.2">
      <c r="A46" s="4" t="s">
        <v>18</v>
      </c>
      <c r="B46" s="5">
        <v>9.8000000000000007</v>
      </c>
      <c r="C46" s="11"/>
    </row>
    <row r="47" spans="1:3" x14ac:dyDescent="0.2">
      <c r="A47" s="4" t="s">
        <v>16</v>
      </c>
      <c r="B47" s="5">
        <v>13.02</v>
      </c>
      <c r="C47" s="11"/>
    </row>
    <row r="48" spans="1:3" x14ac:dyDescent="0.2">
      <c r="A48" s="4" t="s">
        <v>22</v>
      </c>
      <c r="B48" s="5">
        <v>16.28</v>
      </c>
      <c r="C48" s="11"/>
    </row>
    <row r="49" spans="1:3" x14ac:dyDescent="0.2">
      <c r="A49" s="4" t="s">
        <v>21</v>
      </c>
      <c r="B49" s="5">
        <v>9.5299999999999994</v>
      </c>
      <c r="C49" s="11"/>
    </row>
    <row r="50" spans="1:3" x14ac:dyDescent="0.2">
      <c r="A50" s="4" t="s">
        <v>17</v>
      </c>
      <c r="B50" s="5">
        <v>17.68</v>
      </c>
    </row>
    <row r="51" spans="1:3" ht="13.5" thickBot="1" x14ac:dyDescent="0.25">
      <c r="A51" s="6" t="s">
        <v>20</v>
      </c>
      <c r="B51" s="7">
        <v>4.0199999999999996</v>
      </c>
    </row>
    <row r="52" spans="1:3" ht="13.5" thickBot="1" x14ac:dyDescent="0.25">
      <c r="A52" s="8" t="s">
        <v>24</v>
      </c>
      <c r="B52" s="10" t="s">
        <v>27</v>
      </c>
    </row>
    <row r="53" spans="1:3" x14ac:dyDescent="0.2">
      <c r="A53" s="4" t="s">
        <v>18</v>
      </c>
      <c r="B53" s="5">
        <v>9.1</v>
      </c>
    </row>
    <row r="54" spans="1:3" x14ac:dyDescent="0.2">
      <c r="A54" s="4" t="s">
        <v>16</v>
      </c>
      <c r="B54" s="5">
        <v>10.58</v>
      </c>
    </row>
    <row r="55" spans="1:3" x14ac:dyDescent="0.2">
      <c r="A55" s="4" t="s">
        <v>22</v>
      </c>
      <c r="B55" s="5">
        <v>15.6</v>
      </c>
    </row>
    <row r="56" spans="1:3" x14ac:dyDescent="0.2">
      <c r="A56" s="4" t="s">
        <v>21</v>
      </c>
      <c r="B56" s="5">
        <v>9.26</v>
      </c>
    </row>
    <row r="57" spans="1:3" x14ac:dyDescent="0.2">
      <c r="A57" s="4" t="s">
        <v>17</v>
      </c>
      <c r="B57" s="5">
        <v>9.92</v>
      </c>
    </row>
    <row r="58" spans="1:3" ht="13.5" thickBot="1" x14ac:dyDescent="0.25">
      <c r="A58" s="6" t="s">
        <v>20</v>
      </c>
      <c r="B58" s="7">
        <v>2.65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A4C1-1AEE-4DA4-ABFD-DC7520EBA897}">
  <dimension ref="A3:H28"/>
  <sheetViews>
    <sheetView workbookViewId="0">
      <selection activeCell="K16" sqref="K16"/>
    </sheetView>
  </sheetViews>
  <sheetFormatPr defaultRowHeight="12.75" x14ac:dyDescent="0.2"/>
  <cols>
    <col min="1" max="1" width="18.7109375" bestFit="1" customWidth="1"/>
    <col min="2" max="3" width="16" bestFit="1" customWidth="1"/>
    <col min="5" max="5" width="10" bestFit="1" customWidth="1"/>
    <col min="6" max="6" width="10.42578125" bestFit="1" customWidth="1"/>
    <col min="7" max="7" width="13.140625" bestFit="1" customWidth="1"/>
    <col min="8" max="8" width="12.140625" bestFit="1" customWidth="1"/>
  </cols>
  <sheetData>
    <row r="3" spans="1:8" x14ac:dyDescent="0.2">
      <c r="A3" s="43" t="s">
        <v>62</v>
      </c>
      <c r="B3" t="s">
        <v>71</v>
      </c>
      <c r="C3" t="s">
        <v>72</v>
      </c>
      <c r="E3" s="55" t="s">
        <v>13</v>
      </c>
      <c r="F3" s="55" t="s">
        <v>73</v>
      </c>
      <c r="G3" s="55" t="s">
        <v>74</v>
      </c>
      <c r="H3" s="55" t="s">
        <v>75</v>
      </c>
    </row>
    <row r="4" spans="1:8" x14ac:dyDescent="0.2">
      <c r="A4" s="53">
        <v>27</v>
      </c>
      <c r="B4" s="54">
        <v>433</v>
      </c>
      <c r="C4" s="3">
        <v>3512.7100000000005</v>
      </c>
      <c r="E4" s="14">
        <v>27</v>
      </c>
      <c r="F4" s="22">
        <v>433</v>
      </c>
      <c r="G4" s="16">
        <v>3512.7100000000005</v>
      </c>
      <c r="H4" s="16">
        <f>G4/F4</f>
        <v>8.1124942263279465</v>
      </c>
    </row>
    <row r="5" spans="1:8" x14ac:dyDescent="0.2">
      <c r="A5" s="53">
        <v>28</v>
      </c>
      <c r="B5" s="54">
        <v>1063.08</v>
      </c>
      <c r="C5" s="3">
        <v>8752.4035000000003</v>
      </c>
      <c r="E5" s="14">
        <v>28</v>
      </c>
      <c r="F5" s="22">
        <v>1063.08</v>
      </c>
      <c r="G5" s="16">
        <v>8752.4035000000003</v>
      </c>
      <c r="H5" s="16">
        <f t="shared" ref="H5:H28" si="0">G5/F5</f>
        <v>8.2330619520638155</v>
      </c>
    </row>
    <row r="6" spans="1:8" x14ac:dyDescent="0.2">
      <c r="A6" s="53">
        <v>29</v>
      </c>
      <c r="B6" s="54">
        <v>878.06</v>
      </c>
      <c r="C6" s="3">
        <v>7576.3340000000007</v>
      </c>
      <c r="E6" s="14">
        <v>29</v>
      </c>
      <c r="F6" s="22">
        <v>878.06</v>
      </c>
      <c r="G6" s="16">
        <v>7576.3340000000007</v>
      </c>
      <c r="H6" s="16">
        <f t="shared" si="0"/>
        <v>8.6284923581532027</v>
      </c>
    </row>
    <row r="7" spans="1:8" x14ac:dyDescent="0.2">
      <c r="A7" s="53">
        <v>30</v>
      </c>
      <c r="B7" s="54">
        <v>922.03</v>
      </c>
      <c r="C7" s="3">
        <v>7588.371000000001</v>
      </c>
      <c r="E7" s="14">
        <v>30</v>
      </c>
      <c r="F7" s="22">
        <v>922.03</v>
      </c>
      <c r="G7" s="16">
        <v>7588.371000000001</v>
      </c>
      <c r="H7" s="16">
        <f t="shared" si="0"/>
        <v>8.2300695205145189</v>
      </c>
    </row>
    <row r="8" spans="1:8" x14ac:dyDescent="0.2">
      <c r="A8" s="53">
        <v>31</v>
      </c>
      <c r="B8" s="54">
        <v>993.07999999999993</v>
      </c>
      <c r="C8" s="3">
        <v>8832.9599999999991</v>
      </c>
      <c r="E8" s="14">
        <v>31</v>
      </c>
      <c r="F8" s="22">
        <v>993.07999999999993</v>
      </c>
      <c r="G8" s="16">
        <v>8832.9599999999991</v>
      </c>
      <c r="H8" s="16">
        <f t="shared" si="0"/>
        <v>8.8945100092641081</v>
      </c>
    </row>
    <row r="9" spans="1:8" x14ac:dyDescent="0.2">
      <c r="A9" s="53">
        <v>32</v>
      </c>
      <c r="B9" s="54">
        <v>1010.015</v>
      </c>
      <c r="C9" s="3">
        <v>8842.3524999999991</v>
      </c>
      <c r="E9" s="14">
        <v>32</v>
      </c>
      <c r="F9" s="22">
        <v>1010.015</v>
      </c>
      <c r="G9" s="16">
        <v>8842.3524999999991</v>
      </c>
      <c r="H9" s="16">
        <f t="shared" si="0"/>
        <v>8.7546744355281838</v>
      </c>
    </row>
    <row r="10" spans="1:8" x14ac:dyDescent="0.2">
      <c r="A10" s="53">
        <v>33</v>
      </c>
      <c r="B10" s="54">
        <v>930.01499999999999</v>
      </c>
      <c r="C10" s="3">
        <v>8028.5713749999995</v>
      </c>
      <c r="E10" s="14">
        <v>33</v>
      </c>
      <c r="F10" s="22">
        <v>930.01499999999999</v>
      </c>
      <c r="G10" s="16">
        <v>8028.5713749999995</v>
      </c>
      <c r="H10" s="16">
        <f t="shared" si="0"/>
        <v>8.6327332086041615</v>
      </c>
    </row>
    <row r="11" spans="1:8" x14ac:dyDescent="0.2">
      <c r="A11" s="53">
        <v>34</v>
      </c>
      <c r="B11" s="54">
        <v>794</v>
      </c>
      <c r="C11" s="3">
        <v>7123.9099999999989</v>
      </c>
      <c r="E11" s="14">
        <v>34</v>
      </c>
      <c r="F11" s="22">
        <v>794</v>
      </c>
      <c r="G11" s="16">
        <v>7123.9099999999989</v>
      </c>
      <c r="H11" s="16">
        <f t="shared" si="0"/>
        <v>8.9721788413098231</v>
      </c>
    </row>
    <row r="12" spans="1:8" x14ac:dyDescent="0.2">
      <c r="A12" s="53">
        <v>35</v>
      </c>
      <c r="B12" s="54">
        <v>759</v>
      </c>
      <c r="C12" s="3">
        <v>7163.1399999999994</v>
      </c>
      <c r="E12" s="14">
        <v>35</v>
      </c>
      <c r="F12" s="22">
        <v>759</v>
      </c>
      <c r="G12" s="16">
        <v>7163.1399999999994</v>
      </c>
      <c r="H12" s="16">
        <f t="shared" si="0"/>
        <v>9.4376021080368897</v>
      </c>
    </row>
    <row r="13" spans="1:8" x14ac:dyDescent="0.2">
      <c r="A13" s="53">
        <v>36</v>
      </c>
      <c r="B13" s="54">
        <v>904</v>
      </c>
      <c r="C13" s="3">
        <v>8679.25</v>
      </c>
      <c r="E13" s="14">
        <v>36</v>
      </c>
      <c r="F13" s="22">
        <v>904</v>
      </c>
      <c r="G13" s="16">
        <v>8679.25</v>
      </c>
      <c r="H13" s="16">
        <f t="shared" si="0"/>
        <v>9.6009402654867255</v>
      </c>
    </row>
    <row r="14" spans="1:8" x14ac:dyDescent="0.2">
      <c r="A14" s="53">
        <v>37</v>
      </c>
      <c r="B14" s="54">
        <v>942</v>
      </c>
      <c r="C14" s="3">
        <v>8843.8100000000013</v>
      </c>
      <c r="E14" s="14">
        <v>37</v>
      </c>
      <c r="F14" s="22">
        <v>942</v>
      </c>
      <c r="G14" s="16">
        <v>8843.8100000000013</v>
      </c>
      <c r="H14" s="16">
        <f t="shared" si="0"/>
        <v>9.3883333333333354</v>
      </c>
    </row>
    <row r="15" spans="1:8" x14ac:dyDescent="0.2">
      <c r="A15" s="53">
        <v>38</v>
      </c>
      <c r="B15" s="54">
        <v>736</v>
      </c>
      <c r="C15" s="3">
        <v>8109.079999999999</v>
      </c>
      <c r="E15" s="14">
        <v>38</v>
      </c>
      <c r="F15" s="22">
        <v>736</v>
      </c>
      <c r="G15" s="16">
        <v>8109.079999999999</v>
      </c>
      <c r="H15" s="16">
        <f t="shared" si="0"/>
        <v>11.017771739130433</v>
      </c>
    </row>
    <row r="16" spans="1:8" x14ac:dyDescent="0.2">
      <c r="A16" s="53">
        <v>39</v>
      </c>
      <c r="B16" s="54">
        <v>819</v>
      </c>
      <c r="C16" s="3">
        <v>7480.5499999999993</v>
      </c>
      <c r="E16" s="14">
        <v>39</v>
      </c>
      <c r="F16" s="22">
        <v>819</v>
      </c>
      <c r="G16" s="16">
        <v>7480.5499999999993</v>
      </c>
      <c r="H16" s="16">
        <f t="shared" si="0"/>
        <v>9.1337606837606824</v>
      </c>
    </row>
    <row r="17" spans="1:8" x14ac:dyDescent="0.2">
      <c r="A17" s="53">
        <v>40</v>
      </c>
      <c r="B17" s="54">
        <v>873</v>
      </c>
      <c r="C17" s="3">
        <v>7309.7099999999991</v>
      </c>
      <c r="E17" s="14">
        <v>40</v>
      </c>
      <c r="F17" s="22">
        <v>873</v>
      </c>
      <c r="G17" s="16">
        <v>7309.7099999999991</v>
      </c>
      <c r="H17" s="16">
        <f t="shared" si="0"/>
        <v>8.3730927835051538</v>
      </c>
    </row>
    <row r="18" spans="1:8" x14ac:dyDescent="0.2">
      <c r="A18" s="53">
        <v>41</v>
      </c>
      <c r="B18" s="54">
        <v>935</v>
      </c>
      <c r="C18" s="3">
        <v>8298.2999999999993</v>
      </c>
      <c r="E18" s="14">
        <v>41</v>
      </c>
      <c r="F18" s="22">
        <v>935</v>
      </c>
      <c r="G18" s="16">
        <v>8298.2999999999993</v>
      </c>
      <c r="H18" s="16">
        <f t="shared" si="0"/>
        <v>8.8751871657754009</v>
      </c>
    </row>
    <row r="19" spans="1:8" x14ac:dyDescent="0.2">
      <c r="A19" s="53">
        <v>42</v>
      </c>
      <c r="B19" s="54">
        <v>878</v>
      </c>
      <c r="C19" s="3">
        <v>8024.23</v>
      </c>
      <c r="E19" s="14">
        <v>42</v>
      </c>
      <c r="F19" s="22">
        <v>878</v>
      </c>
      <c r="G19" s="16">
        <v>8024.23</v>
      </c>
      <c r="H19" s="16">
        <f t="shared" si="0"/>
        <v>9.139214123006834</v>
      </c>
    </row>
    <row r="20" spans="1:8" x14ac:dyDescent="0.2">
      <c r="A20" s="53">
        <v>43</v>
      </c>
      <c r="B20" s="54">
        <v>991</v>
      </c>
      <c r="C20" s="3">
        <v>9023.0300000000007</v>
      </c>
      <c r="E20" s="14">
        <v>43</v>
      </c>
      <c r="F20" s="22">
        <v>991</v>
      </c>
      <c r="G20" s="16">
        <v>9023.0300000000007</v>
      </c>
      <c r="H20" s="16">
        <f t="shared" si="0"/>
        <v>9.1049747729566093</v>
      </c>
    </row>
    <row r="21" spans="1:8" x14ac:dyDescent="0.2">
      <c r="A21" s="53">
        <v>44</v>
      </c>
      <c r="B21" s="54">
        <v>838</v>
      </c>
      <c r="C21" s="3">
        <v>7641.48</v>
      </c>
      <c r="E21" s="14">
        <v>44</v>
      </c>
      <c r="F21" s="22">
        <v>838</v>
      </c>
      <c r="G21" s="16">
        <v>7641.48</v>
      </c>
      <c r="H21" s="16">
        <f t="shared" si="0"/>
        <v>9.1187112171837708</v>
      </c>
    </row>
    <row r="22" spans="1:8" x14ac:dyDescent="0.2">
      <c r="A22" s="53">
        <v>45</v>
      </c>
      <c r="B22" s="54">
        <v>796</v>
      </c>
      <c r="C22" s="3">
        <v>7183.23</v>
      </c>
      <c r="E22" s="14">
        <v>45</v>
      </c>
      <c r="F22" s="22">
        <v>796</v>
      </c>
      <c r="G22" s="16">
        <v>7183.23</v>
      </c>
      <c r="H22" s="16">
        <f t="shared" si="0"/>
        <v>9.0241582914572867</v>
      </c>
    </row>
    <row r="23" spans="1:8" x14ac:dyDescent="0.2">
      <c r="A23" s="53">
        <v>46</v>
      </c>
      <c r="B23" s="54">
        <v>730</v>
      </c>
      <c r="C23" s="3">
        <v>7195.3899999999994</v>
      </c>
      <c r="E23" s="14">
        <v>46</v>
      </c>
      <c r="F23" s="22">
        <v>730</v>
      </c>
      <c r="G23" s="16">
        <v>7195.3899999999994</v>
      </c>
      <c r="H23" s="16">
        <f t="shared" si="0"/>
        <v>9.8566986301369859</v>
      </c>
    </row>
    <row r="24" spans="1:8" x14ac:dyDescent="0.2">
      <c r="A24" s="53">
        <v>47</v>
      </c>
      <c r="B24" s="54">
        <v>765</v>
      </c>
      <c r="C24" s="3">
        <v>7026.1900000000005</v>
      </c>
      <c r="E24" s="14">
        <v>47</v>
      </c>
      <c r="F24" s="22">
        <v>765</v>
      </c>
      <c r="G24" s="16">
        <v>7026.1900000000005</v>
      </c>
      <c r="H24" s="16">
        <f t="shared" si="0"/>
        <v>9.1845620915032686</v>
      </c>
    </row>
    <row r="25" spans="1:8" x14ac:dyDescent="0.2">
      <c r="A25" s="53">
        <v>48</v>
      </c>
      <c r="B25" s="54">
        <v>707</v>
      </c>
      <c r="C25" s="3">
        <v>7056.25</v>
      </c>
      <c r="E25" s="14">
        <v>48</v>
      </c>
      <c r="F25" s="22">
        <v>707</v>
      </c>
      <c r="G25" s="16">
        <v>7056.25</v>
      </c>
      <c r="H25" s="16">
        <f t="shared" si="0"/>
        <v>9.9805516265912306</v>
      </c>
    </row>
    <row r="26" spans="1:8" x14ac:dyDescent="0.2">
      <c r="A26" s="53">
        <v>49</v>
      </c>
      <c r="B26" s="54">
        <v>726</v>
      </c>
      <c r="C26" s="3">
        <v>7463.92</v>
      </c>
      <c r="E26" s="14">
        <v>49</v>
      </c>
      <c r="F26" s="22">
        <v>726</v>
      </c>
      <c r="G26" s="16">
        <v>7463.92</v>
      </c>
      <c r="H26" s="16">
        <f t="shared" si="0"/>
        <v>10.280881542699724</v>
      </c>
    </row>
    <row r="27" spans="1:8" x14ac:dyDescent="0.2">
      <c r="A27" s="53">
        <v>50</v>
      </c>
      <c r="B27" s="54">
        <v>817</v>
      </c>
      <c r="C27" s="3">
        <v>8299.16</v>
      </c>
      <c r="E27" s="14">
        <v>50</v>
      </c>
      <c r="F27" s="22">
        <v>817</v>
      </c>
      <c r="G27" s="16">
        <v>8299.16</v>
      </c>
      <c r="H27" s="16">
        <f t="shared" si="0"/>
        <v>10.158090575275398</v>
      </c>
    </row>
    <row r="28" spans="1:8" x14ac:dyDescent="0.2">
      <c r="A28" s="53" t="s">
        <v>23</v>
      </c>
      <c r="B28" s="54">
        <v>20239.28</v>
      </c>
      <c r="C28" s="3">
        <v>185054.33237500006</v>
      </c>
      <c r="E28" s="55" t="s">
        <v>23</v>
      </c>
      <c r="F28" s="56">
        <v>20239.28</v>
      </c>
      <c r="G28" s="57">
        <v>185054.33237500006</v>
      </c>
      <c r="H28" s="57">
        <f t="shared" si="0"/>
        <v>9.1433258680644798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período</vt:lpstr>
      <vt:lpstr>recomendada</vt:lpstr>
      <vt:lpstr>baristas</vt:lpstr>
      <vt:lpstr>pivot</vt:lpstr>
      <vt:lpstr>OP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Bezerra de Melo Silva</cp:lastModifiedBy>
  <dcterms:created xsi:type="dcterms:W3CDTF">2022-07-13T14:37:27Z</dcterms:created>
  <dcterms:modified xsi:type="dcterms:W3CDTF">2023-11-11T00:10:04Z</dcterms:modified>
</cp:coreProperties>
</file>