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ándor\Documents\gepi_latas_es_grafika\kisbeadandók\alakleiro\"/>
    </mc:Choice>
  </mc:AlternateContent>
  <xr:revisionPtr revIDLastSave="0" documentId="13_ncr:1_{E179EF10-D887-4B1B-A010-2EC6E2475905}" xr6:coauthVersionLast="46" xr6:coauthVersionMax="46" xr10:uidLastSave="{00000000-0000-0000-0000-000000000000}"/>
  <bookViews>
    <workbookView xWindow="0" yWindow="4380" windowWidth="10164" windowHeight="8172" xr2:uid="{00000000-000D-0000-FFFF-FFFF00000000}"/>
  </bookViews>
  <sheets>
    <sheet name="1" sheetId="4" r:id="rId1"/>
    <sheet name="2" sheetId="1" r:id="rId2"/>
    <sheet name="3" sheetId="2" r:id="rId3"/>
    <sheet name="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4" l="1"/>
  <c r="E5" i="4"/>
  <c r="F5" i="4"/>
  <c r="G5" i="4"/>
  <c r="H5" i="4"/>
  <c r="I5" i="4"/>
  <c r="J5" i="4"/>
  <c r="K5" i="4"/>
  <c r="L5" i="4"/>
  <c r="M5" i="4"/>
  <c r="N5" i="4"/>
  <c r="O5" i="4"/>
  <c r="P5" i="4"/>
  <c r="Q5" i="4"/>
  <c r="C5" i="4"/>
  <c r="W17" i="2"/>
  <c r="W16" i="2"/>
  <c r="W13" i="2"/>
  <c r="W14" i="2"/>
  <c r="W12" i="2"/>
  <c r="T14" i="2"/>
  <c r="T12" i="2"/>
  <c r="T13" i="2"/>
  <c r="Q14" i="2" a="1"/>
  <c r="Q14" i="2" s="1"/>
  <c r="Q13" i="2" a="1"/>
  <c r="Q13" i="2" s="1"/>
  <c r="Q12" i="2" a="1"/>
  <c r="Q12" i="2" s="1"/>
  <c r="N13" i="2"/>
  <c r="N12" i="2"/>
  <c r="A30" i="2"/>
  <c r="B30" i="2"/>
  <c r="C30" i="2"/>
  <c r="D30" i="2"/>
  <c r="E30" i="2"/>
  <c r="F30" i="2"/>
  <c r="G30" i="2"/>
  <c r="H30" i="2"/>
  <c r="I30" i="2"/>
  <c r="J30" i="2"/>
  <c r="A31" i="2"/>
  <c r="B31" i="2"/>
  <c r="C31" i="2"/>
  <c r="D31" i="2"/>
  <c r="E31" i="2"/>
  <c r="F31" i="2"/>
  <c r="G31" i="2"/>
  <c r="H31" i="2"/>
  <c r="I31" i="2"/>
  <c r="J31" i="2"/>
  <c r="A25" i="2"/>
  <c r="B25" i="2"/>
  <c r="C25" i="2"/>
  <c r="D25" i="2"/>
  <c r="E25" i="2"/>
  <c r="F25" i="2"/>
  <c r="G25" i="2"/>
  <c r="H25" i="2"/>
  <c r="I25" i="2"/>
  <c r="J25" i="2"/>
  <c r="A26" i="2"/>
  <c r="B26" i="2"/>
  <c r="C26" i="2"/>
  <c r="D26" i="2"/>
  <c r="E26" i="2"/>
  <c r="F26" i="2"/>
  <c r="G26" i="2"/>
  <c r="H26" i="2"/>
  <c r="I26" i="2"/>
  <c r="J26" i="2"/>
  <c r="A27" i="2"/>
  <c r="B27" i="2"/>
  <c r="C27" i="2"/>
  <c r="D27" i="2"/>
  <c r="E27" i="2"/>
  <c r="F27" i="2"/>
  <c r="G27" i="2"/>
  <c r="H27" i="2"/>
  <c r="I27" i="2"/>
  <c r="J27" i="2"/>
  <c r="A28" i="2"/>
  <c r="B28" i="2"/>
  <c r="C28" i="2"/>
  <c r="D28" i="2"/>
  <c r="E28" i="2"/>
  <c r="F28" i="2"/>
  <c r="G28" i="2"/>
  <c r="H28" i="2"/>
  <c r="I28" i="2"/>
  <c r="J28" i="2"/>
  <c r="A29" i="2"/>
  <c r="B29" i="2"/>
  <c r="C29" i="2"/>
  <c r="D29" i="2"/>
  <c r="E29" i="2"/>
  <c r="F29" i="2"/>
  <c r="G29" i="2"/>
  <c r="H29" i="2"/>
  <c r="I29" i="2"/>
  <c r="J29" i="2"/>
  <c r="B24" i="2"/>
  <c r="C24" i="2"/>
  <c r="D24" i="2"/>
  <c r="E24" i="2"/>
  <c r="F24" i="2"/>
  <c r="G24" i="2"/>
  <c r="H24" i="2"/>
  <c r="I24" i="2"/>
  <c r="J24" i="2"/>
  <c r="A24" i="2"/>
  <c r="A14" i="2"/>
  <c r="B14" i="2"/>
  <c r="C14" i="2"/>
  <c r="D14" i="2"/>
  <c r="E14" i="2"/>
  <c r="F14" i="2"/>
  <c r="G14" i="2"/>
  <c r="H14" i="2"/>
  <c r="I14" i="2"/>
  <c r="J14" i="2"/>
  <c r="A15" i="2"/>
  <c r="B15" i="2"/>
  <c r="C15" i="2"/>
  <c r="D15" i="2"/>
  <c r="E15" i="2"/>
  <c r="F15" i="2"/>
  <c r="G15" i="2"/>
  <c r="H15" i="2"/>
  <c r="I15" i="2"/>
  <c r="J15" i="2"/>
  <c r="A16" i="2"/>
  <c r="B16" i="2"/>
  <c r="C16" i="2"/>
  <c r="D16" i="2"/>
  <c r="E16" i="2"/>
  <c r="F16" i="2"/>
  <c r="G16" i="2"/>
  <c r="H16" i="2"/>
  <c r="I16" i="2"/>
  <c r="J16" i="2"/>
  <c r="A17" i="2"/>
  <c r="B17" i="2"/>
  <c r="C17" i="2"/>
  <c r="D17" i="2"/>
  <c r="E17" i="2"/>
  <c r="F17" i="2"/>
  <c r="G17" i="2"/>
  <c r="H17" i="2"/>
  <c r="I17" i="2"/>
  <c r="J17" i="2"/>
  <c r="A18" i="2"/>
  <c r="B18" i="2"/>
  <c r="C18" i="2"/>
  <c r="D18" i="2"/>
  <c r="E18" i="2"/>
  <c r="F18" i="2"/>
  <c r="G18" i="2"/>
  <c r="H18" i="2"/>
  <c r="I18" i="2"/>
  <c r="J18" i="2"/>
  <c r="A19" i="2"/>
  <c r="B19" i="2"/>
  <c r="C19" i="2"/>
  <c r="D19" i="2"/>
  <c r="E19" i="2"/>
  <c r="F19" i="2"/>
  <c r="G19" i="2"/>
  <c r="H19" i="2"/>
  <c r="I19" i="2"/>
  <c r="J19" i="2"/>
  <c r="A20" i="2"/>
  <c r="B20" i="2"/>
  <c r="C20" i="2"/>
  <c r="D20" i="2"/>
  <c r="E20" i="2"/>
  <c r="F20" i="2"/>
  <c r="G20" i="2"/>
  <c r="H20" i="2"/>
  <c r="I20" i="2"/>
  <c r="J20" i="2"/>
  <c r="B13" i="2"/>
  <c r="C13" i="2"/>
  <c r="D13" i="2"/>
  <c r="E13" i="2"/>
  <c r="F13" i="2"/>
  <c r="G13" i="2"/>
  <c r="H13" i="2"/>
  <c r="I13" i="2"/>
  <c r="J13" i="2"/>
  <c r="A13" i="2"/>
  <c r="N4" i="2" l="1"/>
  <c r="X23" i="1"/>
  <c r="Y23" i="1"/>
  <c r="Z23" i="1"/>
  <c r="AA23" i="1"/>
  <c r="AB23" i="1"/>
  <c r="X24" i="1"/>
  <c r="Y24" i="1"/>
  <c r="Z24" i="1"/>
  <c r="AA24" i="1"/>
  <c r="AB24" i="1"/>
  <c r="X25" i="1"/>
  <c r="Y25" i="1"/>
  <c r="Z25" i="1"/>
  <c r="AA25" i="1"/>
  <c r="AB25" i="1"/>
  <c r="X26" i="1"/>
  <c r="Y26" i="1"/>
  <c r="Z26" i="1"/>
  <c r="AA26" i="1"/>
  <c r="AB26" i="1"/>
  <c r="Y22" i="1"/>
  <c r="Z22" i="1"/>
  <c r="AA22" i="1"/>
  <c r="AB22" i="1"/>
  <c r="X22" i="1"/>
  <c r="O23" i="1"/>
  <c r="P23" i="1"/>
  <c r="Q23" i="1"/>
  <c r="R23" i="1"/>
  <c r="S23" i="1"/>
  <c r="O24" i="1"/>
  <c r="P24" i="1"/>
  <c r="Q24" i="1"/>
  <c r="R24" i="1"/>
  <c r="S24" i="1"/>
  <c r="O25" i="1"/>
  <c r="P25" i="1"/>
  <c r="Q25" i="1"/>
  <c r="R25" i="1"/>
  <c r="S25" i="1"/>
  <c r="O26" i="1"/>
  <c r="P26" i="1"/>
  <c r="Q26" i="1"/>
  <c r="R26" i="1"/>
  <c r="S26" i="1"/>
  <c r="S22" i="1"/>
  <c r="P22" i="1"/>
  <c r="Q22" i="1"/>
  <c r="R22" i="1"/>
  <c r="O22" i="1"/>
  <c r="I26" i="1"/>
  <c r="J26" i="1"/>
  <c r="K26" i="1"/>
  <c r="L26" i="1"/>
  <c r="M26" i="1"/>
  <c r="I23" i="1"/>
  <c r="J23" i="1"/>
  <c r="K23" i="1"/>
  <c r="L23" i="1"/>
  <c r="M23" i="1"/>
  <c r="I24" i="1"/>
  <c r="J24" i="1"/>
  <c r="K24" i="1"/>
  <c r="L24" i="1"/>
  <c r="M24" i="1"/>
  <c r="I25" i="1"/>
  <c r="J25" i="1"/>
  <c r="K25" i="1"/>
  <c r="L25" i="1"/>
  <c r="M25" i="1"/>
  <c r="M22" i="1"/>
  <c r="J22" i="1"/>
  <c r="K22" i="1"/>
  <c r="L22" i="1"/>
  <c r="I22" i="1"/>
  <c r="K18" i="1"/>
  <c r="K17" i="1"/>
  <c r="B16" i="1" a="1"/>
  <c r="B16" i="1" s="1"/>
  <c r="N17" i="1" l="1"/>
  <c r="R16" i="1" l="1"/>
  <c r="R17" i="1"/>
  <c r="U16" i="1" l="1"/>
  <c r="Y16" i="1" l="1"/>
  <c r="Y17" i="1"/>
  <c r="AB1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<sst xmlns="http://schemas.openxmlformats.org/spreadsheetml/2006/main" count="49" uniqueCount="40">
  <si>
    <t xml:space="preserve">1) </t>
  </si>
  <si>
    <t xml:space="preserve">2) </t>
  </si>
  <si>
    <t>intenzitás</t>
  </si>
  <si>
    <t>Inicializálás:</t>
  </si>
  <si>
    <t>darabszám</t>
  </si>
  <si>
    <t>tetszőleges középérték:</t>
  </si>
  <si>
    <t>kisebbek átlaga</t>
  </si>
  <si>
    <t>nagyobbak átlaga</t>
  </si>
  <si>
    <t>Új küszöbérték (átlagok átlaga)</t>
  </si>
  <si>
    <t>új értékkel számítás:</t>
  </si>
  <si>
    <t>II.futtatás</t>
  </si>
  <si>
    <t>I. Futtatás</t>
  </si>
  <si>
    <t>III.futtatás</t>
  </si>
  <si>
    <t>szórások:</t>
  </si>
  <si>
    <t>átlagok</t>
  </si>
  <si>
    <t>k</t>
  </si>
  <si>
    <t>kép</t>
  </si>
  <si>
    <t>Niblack</t>
  </si>
  <si>
    <t>A</t>
  </si>
  <si>
    <t>x</t>
  </si>
  <si>
    <t>y</t>
  </si>
  <si>
    <t>m20</t>
  </si>
  <si>
    <t>m02</t>
  </si>
  <si>
    <t>m11</t>
  </si>
  <si>
    <t>µ20</t>
  </si>
  <si>
    <t>µ02</t>
  </si>
  <si>
    <t>µ11</t>
  </si>
  <si>
    <t>centrális nyomaték</t>
  </si>
  <si>
    <t>nyomaték</t>
  </si>
  <si>
    <t>súlypont</t>
  </si>
  <si>
    <t>normalizált centrális nyomaték</t>
  </si>
  <si>
    <t>η20</t>
  </si>
  <si>
    <t>η02</t>
  </si>
  <si>
    <t>η11</t>
  </si>
  <si>
    <r>
      <t>φ</t>
    </r>
    <r>
      <rPr>
        <b/>
        <sz val="9.35"/>
        <color theme="0"/>
        <rFont val="Calibri"/>
        <family val="2"/>
      </rPr>
      <t>1</t>
    </r>
  </si>
  <si>
    <r>
      <t>φ</t>
    </r>
    <r>
      <rPr>
        <b/>
        <sz val="9.35"/>
        <color theme="0"/>
        <rFont val="Calibri"/>
        <family val="2"/>
      </rPr>
      <t>2</t>
    </r>
    <r>
      <rPr>
        <sz val="11"/>
        <color theme="1"/>
        <rFont val="Calibri"/>
        <family val="2"/>
        <scheme val="minor"/>
      </rPr>
      <t/>
    </r>
  </si>
  <si>
    <t>lánckód</t>
  </si>
  <si>
    <t>diff lánckód</t>
  </si>
  <si>
    <t>alakszám</t>
  </si>
  <si>
    <t>szomszédság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</si>
</sst>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color theme="0"/>
      <name val="Times New Roman"/>
      <family val="1"/>
    </font>
    <font>
      <b/>
      <sz val="16"/>
      <color theme="0"/>
      <name val="Arial"/>
      <family val="2"/>
    </font>
    <font>
      <b/>
      <sz val="9"/>
      <color theme="0"/>
      <name val="Times New Roman"/>
      <family val="1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Calibri"/>
      <family val="2"/>
      <scheme val="minor"/>
    </font>
    <font>
      <b/>
      <sz val="11"/>
      <color theme="0"/>
      <name val="Calibri"/>
      <family val="2"/>
    </font>
    <font>
      <b/>
      <sz val="9.35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0" xfId="0" applyFill="1"/>
    <xf numFmtId="0" fontId="3" fillId="2" borderId="0" xfId="0" applyFont="1" applyFill="1"/>
    <xf numFmtId="0" fontId="1" fillId="2" borderId="0" xfId="0" applyFont="1" applyFill="1"/>
    <xf numFmtId="0" fontId="4" fillId="0" borderId="0" xfId="0" applyFont="1"/>
    <xf numFmtId="0" fontId="5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8" fillId="2" borderId="0" xfId="0" applyFont="1" applyFill="1"/>
    <xf numFmtId="0" fontId="9" fillId="2" borderId="0" xfId="0" applyFont="1" applyFill="1" applyBorder="1" applyAlignment="1">
      <alignment vertical="center" wrapText="1"/>
    </xf>
    <xf numFmtId="0" fontId="3" fillId="2" borderId="6" xfId="0" applyFont="1" applyFill="1" applyBorder="1"/>
    <xf numFmtId="0" fontId="3" fillId="2" borderId="7" xfId="0" applyFont="1" applyFill="1" applyBorder="1"/>
    <xf numFmtId="0" fontId="0" fillId="0" borderId="8" xfId="0" applyBorder="1"/>
    <xf numFmtId="0" fontId="0" fillId="0" borderId="0" xfId="0" applyAlignment="1">
      <alignment horizontal="center"/>
    </xf>
    <xf numFmtId="0" fontId="11" fillId="0" borderId="0" xfId="0" applyFont="1"/>
    <xf numFmtId="0" fontId="0" fillId="0" borderId="14" xfId="0" applyBorder="1"/>
    <xf numFmtId="0" fontId="0" fillId="0" borderId="11" xfId="0" applyBorder="1"/>
    <xf numFmtId="0" fontId="0" fillId="0" borderId="9" xfId="0" applyBorder="1"/>
    <xf numFmtId="0" fontId="0" fillId="0" borderId="0" xfId="0" applyBorder="1"/>
    <xf numFmtId="0" fontId="0" fillId="0" borderId="15" xfId="0" applyBorder="1"/>
    <xf numFmtId="0" fontId="0" fillId="0" borderId="12" xfId="0" applyBorder="1"/>
    <xf numFmtId="0" fontId="0" fillId="0" borderId="16" xfId="0" applyBorder="1"/>
    <xf numFmtId="0" fontId="0" fillId="0" borderId="13" xfId="0" applyBorder="1"/>
    <xf numFmtId="0" fontId="0" fillId="0" borderId="17" xfId="0" applyBorder="1"/>
    <xf numFmtId="0" fontId="1" fillId="2" borderId="18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20" xfId="0" applyFont="1" applyBorder="1"/>
    <xf numFmtId="0" fontId="2" fillId="0" borderId="0" xfId="0" applyFont="1" applyBorder="1"/>
    <xf numFmtId="0" fontId="2" fillId="0" borderId="6" xfId="0" applyFont="1" applyBorder="1"/>
    <xf numFmtId="0" fontId="0" fillId="0" borderId="26" xfId="0" applyBorder="1"/>
    <xf numFmtId="0" fontId="1" fillId="2" borderId="25" xfId="0" applyFont="1" applyFill="1" applyBorder="1"/>
    <xf numFmtId="0" fontId="12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15" fillId="2" borderId="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17" fillId="2" borderId="0" xfId="0" applyFont="1" applyFill="1"/>
    <xf numFmtId="0" fontId="1" fillId="2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0" fillId="0" borderId="10" xfId="0" applyFont="1" applyBorder="1" applyAlignment="1">
      <alignment horizontal="center" wrapText="1"/>
    </xf>
    <xf numFmtId="0" fontId="10" fillId="0" borderId="12" xfId="0" applyFont="1" applyBorder="1" applyAlignment="1">
      <alignment horizontal="center" wrapText="1"/>
    </xf>
    <xf numFmtId="0" fontId="0" fillId="0" borderId="9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kép hisztogramja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'2'!$B$16:$B$272</c:f>
              <c:numCache>
                <c:formatCode>General</c:formatCode>
                <c:ptCount val="2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3</c:v>
                </c:pt>
                <c:pt idx="69">
                  <c:v>1</c:v>
                </c:pt>
                <c:pt idx="70">
                  <c:v>2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2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2</c:v>
                </c:pt>
                <c:pt idx="138">
                  <c:v>0</c:v>
                </c:pt>
                <c:pt idx="139">
                  <c:v>2</c:v>
                </c:pt>
                <c:pt idx="140">
                  <c:v>4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3</c:v>
                </c:pt>
                <c:pt idx="147">
                  <c:v>3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2</c:v>
                </c:pt>
                <c:pt idx="152">
                  <c:v>1</c:v>
                </c:pt>
                <c:pt idx="153">
                  <c:v>2</c:v>
                </c:pt>
                <c:pt idx="154">
                  <c:v>0</c:v>
                </c:pt>
                <c:pt idx="155">
                  <c:v>5</c:v>
                </c:pt>
                <c:pt idx="156">
                  <c:v>4</c:v>
                </c:pt>
                <c:pt idx="157">
                  <c:v>0</c:v>
                </c:pt>
                <c:pt idx="158">
                  <c:v>2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A9-4E24-AF8C-B62D9AF12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6626664"/>
        <c:axId val="426625352"/>
      </c:barChart>
      <c:catAx>
        <c:axId val="42662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625352"/>
        <c:crosses val="autoZero"/>
        <c:auto val="1"/>
        <c:lblAlgn val="ctr"/>
        <c:lblOffset val="100"/>
        <c:noMultiLvlLbl val="0"/>
      </c:catAx>
      <c:valAx>
        <c:axId val="42662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626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14</xdr:row>
      <xdr:rowOff>19050</xdr:rowOff>
    </xdr:from>
    <xdr:to>
      <xdr:col>7</xdr:col>
      <xdr:colOff>320040</xdr:colOff>
      <xdr:row>21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61DAA4-62F4-455F-83A6-DD49AFF75D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D97A-2397-43DE-B1D6-28430DAA0B32}">
  <dimension ref="A1:Q6"/>
  <sheetViews>
    <sheetView tabSelected="1" workbookViewId="0">
      <selection activeCell="R4" sqref="R4"/>
    </sheetView>
  </sheetViews>
  <sheetFormatPr defaultRowHeight="14.4" x14ac:dyDescent="0.3"/>
  <cols>
    <col min="2" max="2" width="11" bestFit="1" customWidth="1"/>
    <col min="3" max="3" width="2" bestFit="1" customWidth="1"/>
    <col min="4" max="4" width="2.6640625" bestFit="1" customWidth="1"/>
    <col min="5" max="17" width="2" bestFit="1" customWidth="1"/>
  </cols>
  <sheetData>
    <row r="1" spans="1:17" x14ac:dyDescent="0.3">
      <c r="A1" s="3" t="s">
        <v>0</v>
      </c>
    </row>
    <row r="2" spans="1:17" x14ac:dyDescent="0.3">
      <c r="B2" s="54" t="s">
        <v>39</v>
      </c>
      <c r="C2" s="58">
        <v>8</v>
      </c>
    </row>
    <row r="4" spans="1:17" x14ac:dyDescent="0.3">
      <c r="B4" s="55" t="s">
        <v>36</v>
      </c>
      <c r="C4" s="56">
        <v>0</v>
      </c>
      <c r="D4" s="57">
        <v>7</v>
      </c>
      <c r="E4" s="57">
        <v>6</v>
      </c>
      <c r="F4" s="57">
        <v>6</v>
      </c>
      <c r="G4" s="57">
        <v>6</v>
      </c>
      <c r="H4" s="57">
        <v>6</v>
      </c>
      <c r="I4" s="57">
        <v>5</v>
      </c>
      <c r="J4" s="57">
        <v>5</v>
      </c>
      <c r="K4" s="57">
        <v>3</v>
      </c>
      <c r="L4" s="57">
        <v>3</v>
      </c>
      <c r="M4" s="57">
        <v>2</v>
      </c>
      <c r="N4" s="57">
        <v>1</v>
      </c>
      <c r="O4" s="57">
        <v>2</v>
      </c>
      <c r="P4" s="57">
        <v>1</v>
      </c>
      <c r="Q4" s="57">
        <v>2</v>
      </c>
    </row>
    <row r="5" spans="1:17" x14ac:dyDescent="0.3">
      <c r="B5" s="55" t="s">
        <v>37</v>
      </c>
      <c r="C5" s="57">
        <f>MOD(D4-C4,$C$2)</f>
        <v>7</v>
      </c>
      <c r="D5" s="57">
        <f t="shared" ref="D5:Q5" si="0">MOD(E4-D4,$C$2)</f>
        <v>7</v>
      </c>
      <c r="E5" s="57">
        <f t="shared" si="0"/>
        <v>0</v>
      </c>
      <c r="F5" s="57">
        <f t="shared" si="0"/>
        <v>0</v>
      </c>
      <c r="G5" s="57">
        <f t="shared" si="0"/>
        <v>0</v>
      </c>
      <c r="H5" s="57">
        <f t="shared" si="0"/>
        <v>7</v>
      </c>
      <c r="I5" s="57">
        <f t="shared" si="0"/>
        <v>0</v>
      </c>
      <c r="J5" s="57">
        <f t="shared" si="0"/>
        <v>6</v>
      </c>
      <c r="K5" s="57">
        <f t="shared" si="0"/>
        <v>0</v>
      </c>
      <c r="L5" s="57">
        <f t="shared" si="0"/>
        <v>7</v>
      </c>
      <c r="M5" s="57">
        <f t="shared" si="0"/>
        <v>7</v>
      </c>
      <c r="N5" s="57">
        <f t="shared" si="0"/>
        <v>1</v>
      </c>
      <c r="O5" s="57">
        <f t="shared" si="0"/>
        <v>7</v>
      </c>
      <c r="P5" s="57">
        <f t="shared" si="0"/>
        <v>1</v>
      </c>
      <c r="Q5" s="57">
        <f t="shared" si="0"/>
        <v>6</v>
      </c>
    </row>
    <row r="6" spans="1:17" x14ac:dyDescent="0.3">
      <c r="B6" s="55" t="s">
        <v>38</v>
      </c>
      <c r="C6" s="56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272"/>
  <sheetViews>
    <sheetView topLeftCell="G1" zoomScaleNormal="100" workbookViewId="0">
      <selection activeCell="X22" sqref="X22"/>
    </sheetView>
  </sheetViews>
  <sheetFormatPr defaultRowHeight="14.4" x14ac:dyDescent="0.3"/>
  <cols>
    <col min="2" max="2" width="8.33203125" customWidth="1"/>
  </cols>
  <sheetData>
    <row r="2" spans="1:28" x14ac:dyDescent="0.3">
      <c r="B2" s="4"/>
    </row>
    <row r="3" spans="1:28" ht="15" thickBot="1" x14ac:dyDescent="0.35">
      <c r="A3" s="3" t="s">
        <v>1</v>
      </c>
    </row>
    <row r="4" spans="1:28" ht="15" thickBot="1" x14ac:dyDescent="0.35">
      <c r="B4" s="5">
        <v>64</v>
      </c>
      <c r="C4" s="6">
        <v>67</v>
      </c>
      <c r="D4" s="6">
        <v>83</v>
      </c>
      <c r="E4" s="6">
        <v>122</v>
      </c>
      <c r="F4" s="6">
        <v>146</v>
      </c>
      <c r="G4" s="6">
        <v>140</v>
      </c>
      <c r="H4" s="6">
        <v>142</v>
      </c>
      <c r="I4" s="6">
        <v>142</v>
      </c>
    </row>
    <row r="5" spans="1:28" ht="15" thickBot="1" x14ac:dyDescent="0.35">
      <c r="B5" s="7">
        <v>66</v>
      </c>
      <c r="C5" s="8">
        <v>73</v>
      </c>
      <c r="D5" s="8">
        <v>96</v>
      </c>
      <c r="E5" s="8">
        <v>129</v>
      </c>
      <c r="F5" s="8">
        <v>146</v>
      </c>
      <c r="G5" s="8">
        <v>141</v>
      </c>
      <c r="H5" s="8">
        <v>139</v>
      </c>
      <c r="I5" s="8">
        <v>143</v>
      </c>
    </row>
    <row r="6" spans="1:28" ht="15" thickBot="1" x14ac:dyDescent="0.35">
      <c r="B6" s="7">
        <v>68</v>
      </c>
      <c r="C6" s="8">
        <v>82</v>
      </c>
      <c r="D6" s="8">
        <v>101</v>
      </c>
      <c r="E6" s="8">
        <v>137</v>
      </c>
      <c r="F6" s="8">
        <v>147</v>
      </c>
      <c r="G6" s="8">
        <v>140</v>
      </c>
      <c r="H6" s="8">
        <v>147</v>
      </c>
      <c r="I6" s="8">
        <v>139</v>
      </c>
    </row>
    <row r="7" spans="1:28" ht="15" thickBot="1" x14ac:dyDescent="0.35">
      <c r="B7" s="7">
        <v>70</v>
      </c>
      <c r="C7" s="8">
        <v>91</v>
      </c>
      <c r="D7" s="8">
        <v>135</v>
      </c>
      <c r="E7" s="8">
        <v>147</v>
      </c>
      <c r="F7" s="8">
        <v>155</v>
      </c>
      <c r="G7" s="8">
        <v>156</v>
      </c>
      <c r="H7" s="8">
        <v>151</v>
      </c>
      <c r="I7" s="8">
        <v>140</v>
      </c>
    </row>
    <row r="8" spans="1:28" ht="15" thickBot="1" x14ac:dyDescent="0.35">
      <c r="B8" s="7">
        <v>70</v>
      </c>
      <c r="C8" s="8">
        <v>95</v>
      </c>
      <c r="D8" s="8">
        <v>137</v>
      </c>
      <c r="E8" s="8">
        <v>155</v>
      </c>
      <c r="F8" s="8">
        <v>156</v>
      </c>
      <c r="G8" s="8">
        <v>151</v>
      </c>
      <c r="H8" s="8">
        <v>140</v>
      </c>
      <c r="I8" s="8">
        <v>143</v>
      </c>
    </row>
    <row r="9" spans="1:28" ht="15" thickBot="1" x14ac:dyDescent="0.35">
      <c r="B9" s="7">
        <v>69</v>
      </c>
      <c r="C9" s="8">
        <v>83</v>
      </c>
      <c r="D9" s="8">
        <v>141</v>
      </c>
      <c r="E9" s="8">
        <v>156</v>
      </c>
      <c r="F9" s="8">
        <v>160</v>
      </c>
      <c r="G9" s="8">
        <v>156</v>
      </c>
      <c r="H9" s="8">
        <v>146</v>
      </c>
      <c r="I9" s="8">
        <v>150</v>
      </c>
    </row>
    <row r="10" spans="1:28" ht="15" thickBot="1" x14ac:dyDescent="0.35">
      <c r="B10" s="7">
        <v>68</v>
      </c>
      <c r="C10" s="8">
        <v>87</v>
      </c>
      <c r="D10" s="8">
        <v>126</v>
      </c>
      <c r="E10" s="8">
        <v>153</v>
      </c>
      <c r="F10" s="8">
        <v>163</v>
      </c>
      <c r="G10" s="8">
        <v>158</v>
      </c>
      <c r="H10" s="8">
        <v>152</v>
      </c>
      <c r="I10" s="8">
        <v>155</v>
      </c>
    </row>
    <row r="11" spans="1:28" ht="15" thickBot="1" x14ac:dyDescent="0.35">
      <c r="B11" s="7">
        <v>68</v>
      </c>
      <c r="C11" s="8">
        <v>88</v>
      </c>
      <c r="D11" s="8">
        <v>126</v>
      </c>
      <c r="E11" s="8">
        <v>153</v>
      </c>
      <c r="F11" s="8">
        <v>164</v>
      </c>
      <c r="G11" s="8">
        <v>158</v>
      </c>
      <c r="H11" s="8">
        <v>155</v>
      </c>
      <c r="I11" s="8">
        <v>155</v>
      </c>
    </row>
    <row r="12" spans="1:28" x14ac:dyDescent="0.3">
      <c r="B12" s="9"/>
      <c r="C12" s="9"/>
      <c r="D12" s="9"/>
      <c r="E12" s="9"/>
      <c r="F12" s="9"/>
      <c r="G12" s="9"/>
      <c r="H12" s="9"/>
      <c r="I12" s="9"/>
    </row>
    <row r="13" spans="1:28" ht="21" x14ac:dyDescent="0.4">
      <c r="A13" s="13" t="s">
        <v>3</v>
      </c>
      <c r="B13" s="14"/>
      <c r="C13" s="12"/>
      <c r="D13" s="11"/>
      <c r="E13" s="11"/>
      <c r="F13" s="11"/>
      <c r="G13" s="11"/>
      <c r="H13" s="11"/>
      <c r="I13" s="11"/>
      <c r="J13" s="1"/>
      <c r="K13" s="1"/>
      <c r="L13" s="1"/>
      <c r="M13" s="1"/>
      <c r="N13" s="1"/>
    </row>
    <row r="14" spans="1:28" x14ac:dyDescent="0.3">
      <c r="I14" s="19" t="s">
        <v>11</v>
      </c>
      <c r="P14" s="19" t="s">
        <v>10</v>
      </c>
      <c r="W14" s="19" t="s">
        <v>12</v>
      </c>
    </row>
    <row r="15" spans="1:28" x14ac:dyDescent="0.3">
      <c r="A15" s="10" t="s">
        <v>2</v>
      </c>
      <c r="B15" s="10" t="s">
        <v>4</v>
      </c>
      <c r="I15" s="15" t="s">
        <v>5</v>
      </c>
      <c r="J15" s="16"/>
      <c r="K15" s="16"/>
      <c r="L15" s="17">
        <v>111</v>
      </c>
      <c r="P15" s="69" t="s">
        <v>9</v>
      </c>
      <c r="Q15" s="70"/>
      <c r="R15" s="70"/>
      <c r="W15" s="69" t="s">
        <v>9</v>
      </c>
      <c r="X15" s="70"/>
      <c r="Y15" s="70"/>
    </row>
    <row r="16" spans="1:28" x14ac:dyDescent="0.3">
      <c r="A16">
        <v>0</v>
      </c>
      <c r="B16" cm="1">
        <f t="array" ref="B16:B272">FREQUENCY(B4:I11,A16:A271)</f>
        <v>0</v>
      </c>
      <c r="P16" t="s">
        <v>6</v>
      </c>
      <c r="R16">
        <f ca="1">SUMPRODUCT(OFFSET(A16,0,0,$N$17),OFFSET(B16,0,0,$N$17))/SUM(OFFSET(B16,0,0,$N$17))</f>
        <v>78.368421052631575</v>
      </c>
      <c r="T16" s="71" t="s">
        <v>8</v>
      </c>
      <c r="U16" s="67">
        <f ca="1">SUM(R16:R17)/2</f>
        <v>112.43976608187134</v>
      </c>
      <c r="W16" t="s">
        <v>6</v>
      </c>
      <c r="Y16">
        <f ca="1">SUMPRODUCT(OFFSET($A$16,0,0,$U$16),OFFSET($B$16,0,0,$U$16))/SUM(OFFSET($B$16,0,0,$U$16))</f>
        <v>78.368421052631575</v>
      </c>
      <c r="AA16" s="71" t="s">
        <v>8</v>
      </c>
      <c r="AB16" s="67">
        <f ca="1">SUM(Y16:Y17)/2</f>
        <v>112.43976608187134</v>
      </c>
    </row>
    <row r="17" spans="1:29" ht="14.4" customHeight="1" x14ac:dyDescent="0.3">
      <c r="A17">
        <v>1</v>
      </c>
      <c r="B17">
        <v>0</v>
      </c>
      <c r="I17" t="s">
        <v>6</v>
      </c>
      <c r="K17">
        <f ca="1">SUMPRODUCT(OFFSET(A16,0,0,$L$15),OFFSET(B16,0,0,$L$15))/SUM(OFFSET(B16,0,0,$L$15))</f>
        <v>78.368421052631575</v>
      </c>
      <c r="M17" s="71" t="s">
        <v>8</v>
      </c>
      <c r="N17" s="67">
        <f ca="1">SUM(K17:K18)/2</f>
        <v>112.43976608187134</v>
      </c>
      <c r="P17" t="s">
        <v>7</v>
      </c>
      <c r="R17">
        <f ca="1">SUMPRODUCT(OFFSET($A$16,$N$17,0,256),OFFSET($B$16,$N$17,0,256))/(SUM(OFFSET($B$16,$N$17,0,256)))</f>
        <v>146.51111111111112</v>
      </c>
      <c r="T17" s="72"/>
      <c r="U17" s="68"/>
      <c r="W17" t="s">
        <v>7</v>
      </c>
      <c r="Y17">
        <f ca="1">SUMPRODUCT(OFFSET($A$16,$U$16,0,256),OFFSET($B$16,$U$16,0,256))/(SUM(OFFSET($B$16,$U$16,0,256)))</f>
        <v>146.51111111111112</v>
      </c>
      <c r="AA17" s="72"/>
      <c r="AB17" s="68"/>
    </row>
    <row r="18" spans="1:29" x14ac:dyDescent="0.3">
      <c r="A18">
        <v>2</v>
      </c>
      <c r="B18">
        <v>0</v>
      </c>
      <c r="I18" t="s">
        <v>7</v>
      </c>
      <c r="K18">
        <f ca="1">SUMPRODUCT(OFFSET(A16,$L$15,0,256),OFFSET(B16,$L$15,0,256))/(SUM(OFFSET(B16,$L$15,0,256)))</f>
        <v>146.51111111111112</v>
      </c>
      <c r="M18" s="72"/>
      <c r="N18" s="68"/>
    </row>
    <row r="19" spans="1:29" ht="15" thickBot="1" x14ac:dyDescent="0.35">
      <c r="A19">
        <v>3</v>
      </c>
      <c r="B19">
        <v>0</v>
      </c>
    </row>
    <row r="20" spans="1:29" ht="15" thickTop="1" x14ac:dyDescent="0.3">
      <c r="A20">
        <v>4</v>
      </c>
      <c r="B20">
        <v>0</v>
      </c>
      <c r="I20" s="29" t="s">
        <v>17</v>
      </c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30"/>
    </row>
    <row r="21" spans="1:29" x14ac:dyDescent="0.3">
      <c r="A21">
        <v>5</v>
      </c>
      <c r="B21">
        <v>0</v>
      </c>
      <c r="I21" s="36" t="s">
        <v>13</v>
      </c>
      <c r="J21" s="23"/>
      <c r="K21" s="23"/>
      <c r="L21" s="23"/>
      <c r="M21" s="23"/>
      <c r="N21" s="23"/>
      <c r="O21" s="37" t="s">
        <v>14</v>
      </c>
      <c r="P21" s="23"/>
      <c r="Q21" s="23"/>
      <c r="R21" s="23"/>
      <c r="S21" s="23"/>
      <c r="T21" s="23"/>
      <c r="U21" s="38" t="s">
        <v>15</v>
      </c>
      <c r="V21" s="17">
        <v>0.2</v>
      </c>
      <c r="W21" s="23"/>
      <c r="X21" s="37" t="s">
        <v>16</v>
      </c>
      <c r="Y21" s="23"/>
      <c r="Z21" s="23"/>
      <c r="AA21" s="23"/>
      <c r="AB21" s="23"/>
      <c r="AC21" s="32"/>
    </row>
    <row r="22" spans="1:29" x14ac:dyDescent="0.3">
      <c r="A22">
        <v>6</v>
      </c>
      <c r="B22">
        <v>0</v>
      </c>
      <c r="I22" s="31">
        <f>_xlfn.STDEV.P(B4:E7)</f>
        <v>28.212848912330706</v>
      </c>
      <c r="J22" s="23">
        <f t="shared" ref="J22:M22" si="0">_xlfn.STDEV.P(C4:F7)</f>
        <v>29.575050190151835</v>
      </c>
      <c r="K22" s="23">
        <f t="shared" si="0"/>
        <v>20.84456988642366</v>
      </c>
      <c r="L22" s="23">
        <f t="shared" si="0"/>
        <v>8.4942535722687253</v>
      </c>
      <c r="M22" s="23">
        <f t="shared" si="0"/>
        <v>5.3018275151121239</v>
      </c>
      <c r="N22" s="23"/>
      <c r="O22" s="23">
        <f>AVERAGE(B4:E7)</f>
        <v>95.6875</v>
      </c>
      <c r="P22" s="23">
        <f t="shared" ref="P22:S22" si="1">AVERAGE(C4:F7)</f>
        <v>116.0625</v>
      </c>
      <c r="Q22" s="23">
        <f t="shared" si="1"/>
        <v>132.5625</v>
      </c>
      <c r="R22" s="23">
        <f t="shared" si="1"/>
        <v>142.8125</v>
      </c>
      <c r="S22" s="23">
        <f t="shared" si="1"/>
        <v>144.625</v>
      </c>
      <c r="T22" s="23"/>
      <c r="U22" s="23"/>
      <c r="V22" s="23"/>
      <c r="W22" s="23"/>
      <c r="X22" s="23">
        <f>I22*$V$21+O22</f>
        <v>101.33006978246614</v>
      </c>
      <c r="Y22" s="23">
        <f t="shared" ref="Y22:AB22" si="2">J22*$V$21+P22</f>
        <v>121.97751003803037</v>
      </c>
      <c r="Z22" s="23">
        <f t="shared" si="2"/>
        <v>136.73141397728475</v>
      </c>
      <c r="AA22" s="23">
        <f t="shared" si="2"/>
        <v>144.51135071445376</v>
      </c>
      <c r="AB22" s="23">
        <f t="shared" si="2"/>
        <v>145.68536550302244</v>
      </c>
      <c r="AC22" s="32"/>
    </row>
    <row r="23" spans="1:29" x14ac:dyDescent="0.3">
      <c r="A23">
        <v>7</v>
      </c>
      <c r="B23">
        <v>0</v>
      </c>
      <c r="I23" s="31">
        <f t="shared" ref="I23:I25" si="3">_xlfn.STDEV.P(B5:E8)</f>
        <v>30.644126680328156</v>
      </c>
      <c r="J23" s="23">
        <f t="shared" ref="J23:J25" si="4">_xlfn.STDEV.P(C5:F8)</f>
        <v>28.039871165895182</v>
      </c>
      <c r="K23" s="23">
        <f t="shared" ref="K23:K25" si="5">_xlfn.STDEV.P(D5:G8)</f>
        <v>17.377135660113836</v>
      </c>
      <c r="L23" s="23">
        <f t="shared" ref="L23:L25" si="6">_xlfn.STDEV.P(E5:H8)</f>
        <v>7.6278171025529975</v>
      </c>
      <c r="M23" s="23">
        <f t="shared" ref="M23:M25" si="7">_xlfn.STDEV.P(F5:I8)</f>
        <v>6.0298735475961687</v>
      </c>
      <c r="N23" s="23"/>
      <c r="O23" s="23">
        <f t="shared" ref="O23:O26" si="8">AVERAGE(B5:E8)</f>
        <v>103.25</v>
      </c>
      <c r="P23" s="23">
        <f t="shared" ref="P23:P26" si="9">AVERAGE(C5:F8)</f>
        <v>123.875</v>
      </c>
      <c r="Q23" s="23">
        <f t="shared" ref="Q23:Q26" si="10">AVERAGE(D5:G8)</f>
        <v>139.3125</v>
      </c>
      <c r="R23" s="23">
        <f t="shared" ref="R23:R26" si="11">AVERAGE(E5:H8)</f>
        <v>146.0625</v>
      </c>
      <c r="S23" s="23">
        <f t="shared" ref="S23:S26" si="12">AVERAGE(F5:I8)</f>
        <v>145.875</v>
      </c>
      <c r="T23" s="23"/>
      <c r="U23" s="23"/>
      <c r="V23" s="23"/>
      <c r="W23" s="23"/>
      <c r="X23" s="23">
        <f t="shared" ref="X23:X26" si="13">I23*$V$21+O23</f>
        <v>109.37882533606563</v>
      </c>
      <c r="Y23" s="23">
        <f t="shared" ref="Y23:Y26" si="14">J23*$V$21+P23</f>
        <v>129.48297423317905</v>
      </c>
      <c r="Z23" s="23">
        <f t="shared" ref="Z23:Z26" si="15">K23*$V$21+Q23</f>
        <v>142.78792713202276</v>
      </c>
      <c r="AA23" s="23">
        <f t="shared" ref="AA23:AA26" si="16">L23*$V$21+R23</f>
        <v>147.58806342051059</v>
      </c>
      <c r="AB23" s="23">
        <f t="shared" ref="AB23:AB26" si="17">M23*$V$21+S23</f>
        <v>147.08097470951924</v>
      </c>
      <c r="AC23" s="32"/>
    </row>
    <row r="24" spans="1:29" x14ac:dyDescent="0.3">
      <c r="A24">
        <v>8</v>
      </c>
      <c r="B24">
        <v>0</v>
      </c>
      <c r="I24" s="31">
        <f t="shared" si="3"/>
        <v>32.925994195316257</v>
      </c>
      <c r="J24" s="23">
        <f t="shared" si="4"/>
        <v>27.865469222677735</v>
      </c>
      <c r="K24" s="23">
        <f t="shared" si="5"/>
        <v>14.035112219002739</v>
      </c>
      <c r="L24" s="23">
        <f t="shared" si="6"/>
        <v>6.6520673478250352</v>
      </c>
      <c r="M24" s="23">
        <f t="shared" si="7"/>
        <v>6.6423710939693814</v>
      </c>
      <c r="N24" s="23"/>
      <c r="O24" s="23">
        <f t="shared" si="8"/>
        <v>108.5625</v>
      </c>
      <c r="P24" s="23">
        <f t="shared" si="9"/>
        <v>129.875</v>
      </c>
      <c r="Q24" s="23">
        <f t="shared" si="10"/>
        <v>145.625</v>
      </c>
      <c r="R24" s="23">
        <f t="shared" si="11"/>
        <v>150</v>
      </c>
      <c r="S24" s="23">
        <f t="shared" si="12"/>
        <v>148.5625</v>
      </c>
      <c r="T24" s="23"/>
      <c r="U24" s="23"/>
      <c r="V24" s="23"/>
      <c r="W24" s="23"/>
      <c r="X24" s="23">
        <f t="shared" si="13"/>
        <v>115.14769883906325</v>
      </c>
      <c r="Y24" s="23">
        <f t="shared" si="14"/>
        <v>135.44809384453555</v>
      </c>
      <c r="Z24" s="23">
        <f t="shared" si="15"/>
        <v>148.43202244380055</v>
      </c>
      <c r="AA24" s="23">
        <f t="shared" si="16"/>
        <v>151.330413469565</v>
      </c>
      <c r="AB24" s="23">
        <f t="shared" si="17"/>
        <v>149.89097421879387</v>
      </c>
      <c r="AC24" s="32"/>
    </row>
    <row r="25" spans="1:29" x14ac:dyDescent="0.3">
      <c r="A25">
        <v>9</v>
      </c>
      <c r="B25">
        <v>0</v>
      </c>
      <c r="I25" s="31">
        <f t="shared" si="3"/>
        <v>33.898688673015066</v>
      </c>
      <c r="J25" s="23">
        <f t="shared" si="4"/>
        <v>27.61227082295116</v>
      </c>
      <c r="K25" s="23">
        <f t="shared" si="5"/>
        <v>9.9857320087212429</v>
      </c>
      <c r="L25" s="23">
        <f t="shared" si="6"/>
        <v>5.4654454301548014</v>
      </c>
      <c r="M25" s="23">
        <f t="shared" si="7"/>
        <v>6.6049224068114532</v>
      </c>
      <c r="N25" s="23"/>
      <c r="O25" s="23">
        <f t="shared" si="8"/>
        <v>111.4375</v>
      </c>
      <c r="P25" s="23">
        <f t="shared" si="9"/>
        <v>133.75</v>
      </c>
      <c r="Q25" s="23">
        <f t="shared" si="10"/>
        <v>150.3125</v>
      </c>
      <c r="R25" s="23">
        <f t="shared" si="11"/>
        <v>153.4375</v>
      </c>
      <c r="S25" s="23">
        <f t="shared" si="12"/>
        <v>152</v>
      </c>
      <c r="T25" s="23"/>
      <c r="U25" s="23"/>
      <c r="V25" s="23"/>
      <c r="W25" s="23"/>
      <c r="X25" s="23">
        <f t="shared" si="13"/>
        <v>118.21723773460302</v>
      </c>
      <c r="Y25" s="23">
        <f t="shared" si="14"/>
        <v>139.27245416459024</v>
      </c>
      <c r="Z25" s="23">
        <f t="shared" si="15"/>
        <v>152.30964640174426</v>
      </c>
      <c r="AA25" s="23">
        <f t="shared" si="16"/>
        <v>154.53058908603097</v>
      </c>
      <c r="AB25" s="23">
        <f t="shared" si="17"/>
        <v>153.3209844813623</v>
      </c>
      <c r="AC25" s="32"/>
    </row>
    <row r="26" spans="1:29" x14ac:dyDescent="0.3">
      <c r="A26">
        <v>10</v>
      </c>
      <c r="B26">
        <v>0</v>
      </c>
      <c r="I26" s="31">
        <f t="shared" ref="I26" si="18">_xlfn.STDEV.P(B8:E11)</f>
        <v>34.280950887482689</v>
      </c>
      <c r="J26" s="23">
        <f t="shared" ref="J26" si="19">_xlfn.STDEV.P(C8:F11)</f>
        <v>28.702066018842615</v>
      </c>
      <c r="K26" s="23">
        <f t="shared" ref="K26" si="20">_xlfn.STDEV.P(D8:G11)</f>
        <v>11.555403227494919</v>
      </c>
      <c r="L26" s="23">
        <f t="shared" ref="L26" si="21">_xlfn.STDEV.P(E8:H11)</f>
        <v>5.75</v>
      </c>
      <c r="M26" s="23">
        <f t="shared" ref="M26" si="22">_xlfn.STDEV.P(F8:I11)</f>
        <v>6.4698821473037667</v>
      </c>
      <c r="N26" s="23"/>
      <c r="O26" s="23">
        <f t="shared" si="8"/>
        <v>110.9375</v>
      </c>
      <c r="P26" s="23">
        <f t="shared" si="9"/>
        <v>133.9375</v>
      </c>
      <c r="Q26" s="23">
        <f t="shared" si="10"/>
        <v>150.8125</v>
      </c>
      <c r="R26" s="23">
        <f t="shared" si="11"/>
        <v>154.75</v>
      </c>
      <c r="S26" s="23">
        <f t="shared" si="12"/>
        <v>153.875</v>
      </c>
      <c r="T26" s="23"/>
      <c r="U26" s="23"/>
      <c r="V26" s="23"/>
      <c r="W26" s="23"/>
      <c r="X26" s="23">
        <f t="shared" si="13"/>
        <v>117.79369017749654</v>
      </c>
      <c r="Y26" s="23">
        <f t="shared" si="14"/>
        <v>139.67791320376853</v>
      </c>
      <c r="Z26" s="23">
        <f t="shared" si="15"/>
        <v>153.12358064549898</v>
      </c>
      <c r="AA26" s="23">
        <f t="shared" si="16"/>
        <v>155.9</v>
      </c>
      <c r="AB26" s="23">
        <f t="shared" si="17"/>
        <v>155.16897642946074</v>
      </c>
      <c r="AC26" s="32"/>
    </row>
    <row r="27" spans="1:29" ht="15" thickBot="1" x14ac:dyDescent="0.35">
      <c r="A27">
        <v>11</v>
      </c>
      <c r="B27">
        <v>0</v>
      </c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</row>
    <row r="28" spans="1:29" ht="15" thickTop="1" x14ac:dyDescent="0.3">
      <c r="A28">
        <v>12</v>
      </c>
      <c r="B28">
        <v>0</v>
      </c>
      <c r="M28" s="23"/>
    </row>
    <row r="29" spans="1:29" x14ac:dyDescent="0.3">
      <c r="A29">
        <v>13</v>
      </c>
      <c r="B29">
        <v>0</v>
      </c>
    </row>
    <row r="30" spans="1:29" x14ac:dyDescent="0.3">
      <c r="A30">
        <v>14</v>
      </c>
      <c r="B30">
        <v>0</v>
      </c>
    </row>
    <row r="31" spans="1:29" x14ac:dyDescent="0.3">
      <c r="A31">
        <v>15</v>
      </c>
      <c r="B31">
        <v>0</v>
      </c>
    </row>
    <row r="32" spans="1:29" x14ac:dyDescent="0.3">
      <c r="A32">
        <v>16</v>
      </c>
      <c r="B32">
        <v>0</v>
      </c>
    </row>
    <row r="33" spans="1:2" x14ac:dyDescent="0.3">
      <c r="A33">
        <v>17</v>
      </c>
      <c r="B33">
        <v>0</v>
      </c>
    </row>
    <row r="34" spans="1:2" x14ac:dyDescent="0.3">
      <c r="A34">
        <v>18</v>
      </c>
      <c r="B34">
        <v>0</v>
      </c>
    </row>
    <row r="35" spans="1:2" x14ac:dyDescent="0.3">
      <c r="A35">
        <v>19</v>
      </c>
      <c r="B35">
        <v>0</v>
      </c>
    </row>
    <row r="36" spans="1:2" x14ac:dyDescent="0.3">
      <c r="A36">
        <v>20</v>
      </c>
      <c r="B36">
        <v>0</v>
      </c>
    </row>
    <row r="37" spans="1:2" x14ac:dyDescent="0.3">
      <c r="A37">
        <v>21</v>
      </c>
      <c r="B37">
        <v>0</v>
      </c>
    </row>
    <row r="38" spans="1:2" x14ac:dyDescent="0.3">
      <c r="A38">
        <v>22</v>
      </c>
      <c r="B38">
        <v>0</v>
      </c>
    </row>
    <row r="39" spans="1:2" x14ac:dyDescent="0.3">
      <c r="A39">
        <v>23</v>
      </c>
      <c r="B39">
        <v>0</v>
      </c>
    </row>
    <row r="40" spans="1:2" x14ac:dyDescent="0.3">
      <c r="A40">
        <v>24</v>
      </c>
      <c r="B40">
        <v>0</v>
      </c>
    </row>
    <row r="41" spans="1:2" x14ac:dyDescent="0.3">
      <c r="A41">
        <v>25</v>
      </c>
      <c r="B41">
        <v>0</v>
      </c>
    </row>
    <row r="42" spans="1:2" x14ac:dyDescent="0.3">
      <c r="A42">
        <v>26</v>
      </c>
      <c r="B42">
        <v>0</v>
      </c>
    </row>
    <row r="43" spans="1:2" x14ac:dyDescent="0.3">
      <c r="A43">
        <v>27</v>
      </c>
      <c r="B43">
        <v>0</v>
      </c>
    </row>
    <row r="44" spans="1:2" x14ac:dyDescent="0.3">
      <c r="A44">
        <v>28</v>
      </c>
      <c r="B44">
        <v>0</v>
      </c>
    </row>
    <row r="45" spans="1:2" x14ac:dyDescent="0.3">
      <c r="A45">
        <v>29</v>
      </c>
      <c r="B45">
        <v>0</v>
      </c>
    </row>
    <row r="46" spans="1:2" x14ac:dyDescent="0.3">
      <c r="A46">
        <v>30</v>
      </c>
      <c r="B46">
        <v>0</v>
      </c>
    </row>
    <row r="47" spans="1:2" x14ac:dyDescent="0.3">
      <c r="A47">
        <v>31</v>
      </c>
      <c r="B47">
        <v>0</v>
      </c>
    </row>
    <row r="48" spans="1:2" x14ac:dyDescent="0.3">
      <c r="A48">
        <v>32</v>
      </c>
      <c r="B48">
        <v>0</v>
      </c>
    </row>
    <row r="49" spans="1:2" x14ac:dyDescent="0.3">
      <c r="A49">
        <v>33</v>
      </c>
      <c r="B49">
        <v>0</v>
      </c>
    </row>
    <row r="50" spans="1:2" x14ac:dyDescent="0.3">
      <c r="A50">
        <v>34</v>
      </c>
      <c r="B50">
        <v>0</v>
      </c>
    </row>
    <row r="51" spans="1:2" x14ac:dyDescent="0.3">
      <c r="A51">
        <v>35</v>
      </c>
      <c r="B51">
        <v>0</v>
      </c>
    </row>
    <row r="52" spans="1:2" x14ac:dyDescent="0.3">
      <c r="A52">
        <v>36</v>
      </c>
      <c r="B52">
        <v>0</v>
      </c>
    </row>
    <row r="53" spans="1:2" x14ac:dyDescent="0.3">
      <c r="A53">
        <v>37</v>
      </c>
      <c r="B53">
        <v>0</v>
      </c>
    </row>
    <row r="54" spans="1:2" x14ac:dyDescent="0.3">
      <c r="A54">
        <v>38</v>
      </c>
      <c r="B54">
        <v>0</v>
      </c>
    </row>
    <row r="55" spans="1:2" x14ac:dyDescent="0.3">
      <c r="A55">
        <v>39</v>
      </c>
      <c r="B55">
        <v>0</v>
      </c>
    </row>
    <row r="56" spans="1:2" x14ac:dyDescent="0.3">
      <c r="A56">
        <v>40</v>
      </c>
      <c r="B56">
        <v>0</v>
      </c>
    </row>
    <row r="57" spans="1:2" x14ac:dyDescent="0.3">
      <c r="A57">
        <v>41</v>
      </c>
      <c r="B57">
        <v>0</v>
      </c>
    </row>
    <row r="58" spans="1:2" x14ac:dyDescent="0.3">
      <c r="A58">
        <v>42</v>
      </c>
      <c r="B58">
        <v>0</v>
      </c>
    </row>
    <row r="59" spans="1:2" x14ac:dyDescent="0.3">
      <c r="A59">
        <v>43</v>
      </c>
      <c r="B59">
        <v>0</v>
      </c>
    </row>
    <row r="60" spans="1:2" x14ac:dyDescent="0.3">
      <c r="A60">
        <v>44</v>
      </c>
      <c r="B60">
        <v>0</v>
      </c>
    </row>
    <row r="61" spans="1:2" x14ac:dyDescent="0.3">
      <c r="A61">
        <v>45</v>
      </c>
      <c r="B61">
        <v>0</v>
      </c>
    </row>
    <row r="62" spans="1:2" x14ac:dyDescent="0.3">
      <c r="A62">
        <v>46</v>
      </c>
      <c r="B62">
        <v>0</v>
      </c>
    </row>
    <row r="63" spans="1:2" x14ac:dyDescent="0.3">
      <c r="A63">
        <v>47</v>
      </c>
      <c r="B63">
        <v>0</v>
      </c>
    </row>
    <row r="64" spans="1:2" x14ac:dyDescent="0.3">
      <c r="A64">
        <v>48</v>
      </c>
      <c r="B64">
        <v>0</v>
      </c>
    </row>
    <row r="65" spans="1:2" x14ac:dyDescent="0.3">
      <c r="A65">
        <v>49</v>
      </c>
      <c r="B65">
        <v>0</v>
      </c>
    </row>
    <row r="66" spans="1:2" x14ac:dyDescent="0.3">
      <c r="A66">
        <v>50</v>
      </c>
      <c r="B66">
        <v>0</v>
      </c>
    </row>
    <row r="67" spans="1:2" x14ac:dyDescent="0.3">
      <c r="A67">
        <v>51</v>
      </c>
      <c r="B67">
        <v>0</v>
      </c>
    </row>
    <row r="68" spans="1:2" x14ac:dyDescent="0.3">
      <c r="A68">
        <v>52</v>
      </c>
      <c r="B68">
        <v>0</v>
      </c>
    </row>
    <row r="69" spans="1:2" x14ac:dyDescent="0.3">
      <c r="A69">
        <v>53</v>
      </c>
      <c r="B69">
        <v>0</v>
      </c>
    </row>
    <row r="70" spans="1:2" x14ac:dyDescent="0.3">
      <c r="A70">
        <v>54</v>
      </c>
      <c r="B70">
        <v>0</v>
      </c>
    </row>
    <row r="71" spans="1:2" x14ac:dyDescent="0.3">
      <c r="A71">
        <v>55</v>
      </c>
      <c r="B71">
        <v>0</v>
      </c>
    </row>
    <row r="72" spans="1:2" x14ac:dyDescent="0.3">
      <c r="A72">
        <v>56</v>
      </c>
      <c r="B72">
        <v>0</v>
      </c>
    </row>
    <row r="73" spans="1:2" x14ac:dyDescent="0.3">
      <c r="A73">
        <v>57</v>
      </c>
      <c r="B73">
        <v>0</v>
      </c>
    </row>
    <row r="74" spans="1:2" x14ac:dyDescent="0.3">
      <c r="A74">
        <v>58</v>
      </c>
      <c r="B74">
        <v>0</v>
      </c>
    </row>
    <row r="75" spans="1:2" x14ac:dyDescent="0.3">
      <c r="A75">
        <v>59</v>
      </c>
      <c r="B75">
        <v>0</v>
      </c>
    </row>
    <row r="76" spans="1:2" x14ac:dyDescent="0.3">
      <c r="A76">
        <v>60</v>
      </c>
      <c r="B76">
        <v>0</v>
      </c>
    </row>
    <row r="77" spans="1:2" x14ac:dyDescent="0.3">
      <c r="A77">
        <v>61</v>
      </c>
      <c r="B77">
        <v>0</v>
      </c>
    </row>
    <row r="78" spans="1:2" x14ac:dyDescent="0.3">
      <c r="A78">
        <v>62</v>
      </c>
      <c r="B78">
        <v>0</v>
      </c>
    </row>
    <row r="79" spans="1:2" x14ac:dyDescent="0.3">
      <c r="A79">
        <v>63</v>
      </c>
      <c r="B79">
        <v>0</v>
      </c>
    </row>
    <row r="80" spans="1:2" x14ac:dyDescent="0.3">
      <c r="A80">
        <v>64</v>
      </c>
      <c r="B80">
        <v>1</v>
      </c>
    </row>
    <row r="81" spans="1:2" x14ac:dyDescent="0.3">
      <c r="A81">
        <v>65</v>
      </c>
      <c r="B81">
        <v>0</v>
      </c>
    </row>
    <row r="82" spans="1:2" x14ac:dyDescent="0.3">
      <c r="A82">
        <v>66</v>
      </c>
      <c r="B82">
        <v>1</v>
      </c>
    </row>
    <row r="83" spans="1:2" x14ac:dyDescent="0.3">
      <c r="A83">
        <v>67</v>
      </c>
      <c r="B83">
        <v>1</v>
      </c>
    </row>
    <row r="84" spans="1:2" x14ac:dyDescent="0.3">
      <c r="A84">
        <v>68</v>
      </c>
      <c r="B84">
        <v>3</v>
      </c>
    </row>
    <row r="85" spans="1:2" x14ac:dyDescent="0.3">
      <c r="A85">
        <v>69</v>
      </c>
      <c r="B85">
        <v>1</v>
      </c>
    </row>
    <row r="86" spans="1:2" x14ac:dyDescent="0.3">
      <c r="A86">
        <v>70</v>
      </c>
      <c r="B86">
        <v>2</v>
      </c>
    </row>
    <row r="87" spans="1:2" x14ac:dyDescent="0.3">
      <c r="A87">
        <v>71</v>
      </c>
      <c r="B87">
        <v>0</v>
      </c>
    </row>
    <row r="88" spans="1:2" x14ac:dyDescent="0.3">
      <c r="A88">
        <v>72</v>
      </c>
      <c r="B88">
        <v>0</v>
      </c>
    </row>
    <row r="89" spans="1:2" x14ac:dyDescent="0.3">
      <c r="A89">
        <v>73</v>
      </c>
      <c r="B89">
        <v>1</v>
      </c>
    </row>
    <row r="90" spans="1:2" x14ac:dyDescent="0.3">
      <c r="A90">
        <v>74</v>
      </c>
      <c r="B90">
        <v>0</v>
      </c>
    </row>
    <row r="91" spans="1:2" x14ac:dyDescent="0.3">
      <c r="A91">
        <v>75</v>
      </c>
      <c r="B91">
        <v>0</v>
      </c>
    </row>
    <row r="92" spans="1:2" x14ac:dyDescent="0.3">
      <c r="A92">
        <v>76</v>
      </c>
      <c r="B92">
        <v>0</v>
      </c>
    </row>
    <row r="93" spans="1:2" x14ac:dyDescent="0.3">
      <c r="A93">
        <v>77</v>
      </c>
      <c r="B93">
        <v>0</v>
      </c>
    </row>
    <row r="94" spans="1:2" x14ac:dyDescent="0.3">
      <c r="A94">
        <v>78</v>
      </c>
      <c r="B94">
        <v>0</v>
      </c>
    </row>
    <row r="95" spans="1:2" x14ac:dyDescent="0.3">
      <c r="A95">
        <v>79</v>
      </c>
      <c r="B95">
        <v>0</v>
      </c>
    </row>
    <row r="96" spans="1:2" x14ac:dyDescent="0.3">
      <c r="A96">
        <v>80</v>
      </c>
      <c r="B96">
        <v>0</v>
      </c>
    </row>
    <row r="97" spans="1:2" x14ac:dyDescent="0.3">
      <c r="A97">
        <v>81</v>
      </c>
      <c r="B97">
        <v>0</v>
      </c>
    </row>
    <row r="98" spans="1:2" x14ac:dyDescent="0.3">
      <c r="A98">
        <v>82</v>
      </c>
      <c r="B98">
        <v>1</v>
      </c>
    </row>
    <row r="99" spans="1:2" x14ac:dyDescent="0.3">
      <c r="A99">
        <v>83</v>
      </c>
      <c r="B99">
        <v>2</v>
      </c>
    </row>
    <row r="100" spans="1:2" x14ac:dyDescent="0.3">
      <c r="A100">
        <v>84</v>
      </c>
      <c r="B100">
        <v>0</v>
      </c>
    </row>
    <row r="101" spans="1:2" x14ac:dyDescent="0.3">
      <c r="A101">
        <v>85</v>
      </c>
      <c r="B101">
        <v>0</v>
      </c>
    </row>
    <row r="102" spans="1:2" x14ac:dyDescent="0.3">
      <c r="A102">
        <v>86</v>
      </c>
      <c r="B102">
        <v>0</v>
      </c>
    </row>
    <row r="103" spans="1:2" x14ac:dyDescent="0.3">
      <c r="A103">
        <v>87</v>
      </c>
      <c r="B103">
        <v>1</v>
      </c>
    </row>
    <row r="104" spans="1:2" x14ac:dyDescent="0.3">
      <c r="A104">
        <v>88</v>
      </c>
      <c r="B104">
        <v>1</v>
      </c>
    </row>
    <row r="105" spans="1:2" x14ac:dyDescent="0.3">
      <c r="A105">
        <v>89</v>
      </c>
      <c r="B105">
        <v>0</v>
      </c>
    </row>
    <row r="106" spans="1:2" x14ac:dyDescent="0.3">
      <c r="A106">
        <v>90</v>
      </c>
      <c r="B106">
        <v>0</v>
      </c>
    </row>
    <row r="107" spans="1:2" x14ac:dyDescent="0.3">
      <c r="A107">
        <v>91</v>
      </c>
      <c r="B107">
        <v>1</v>
      </c>
    </row>
    <row r="108" spans="1:2" x14ac:dyDescent="0.3">
      <c r="A108">
        <v>92</v>
      </c>
      <c r="B108">
        <v>0</v>
      </c>
    </row>
    <row r="109" spans="1:2" x14ac:dyDescent="0.3">
      <c r="A109">
        <v>93</v>
      </c>
      <c r="B109">
        <v>0</v>
      </c>
    </row>
    <row r="110" spans="1:2" x14ac:dyDescent="0.3">
      <c r="A110">
        <v>94</v>
      </c>
      <c r="B110">
        <v>0</v>
      </c>
    </row>
    <row r="111" spans="1:2" x14ac:dyDescent="0.3">
      <c r="A111">
        <v>95</v>
      </c>
      <c r="B111">
        <v>1</v>
      </c>
    </row>
    <row r="112" spans="1:2" x14ac:dyDescent="0.3">
      <c r="A112">
        <v>96</v>
      </c>
      <c r="B112">
        <v>1</v>
      </c>
    </row>
    <row r="113" spans="1:2" x14ac:dyDescent="0.3">
      <c r="A113">
        <v>97</v>
      </c>
      <c r="B113">
        <v>0</v>
      </c>
    </row>
    <row r="114" spans="1:2" x14ac:dyDescent="0.3">
      <c r="A114">
        <v>98</v>
      </c>
      <c r="B114">
        <v>0</v>
      </c>
    </row>
    <row r="115" spans="1:2" x14ac:dyDescent="0.3">
      <c r="A115">
        <v>99</v>
      </c>
      <c r="B115">
        <v>0</v>
      </c>
    </row>
    <row r="116" spans="1:2" x14ac:dyDescent="0.3">
      <c r="A116">
        <v>100</v>
      </c>
      <c r="B116">
        <v>0</v>
      </c>
    </row>
    <row r="117" spans="1:2" x14ac:dyDescent="0.3">
      <c r="A117">
        <v>101</v>
      </c>
      <c r="B117">
        <v>1</v>
      </c>
    </row>
    <row r="118" spans="1:2" x14ac:dyDescent="0.3">
      <c r="A118">
        <v>102</v>
      </c>
      <c r="B118">
        <v>0</v>
      </c>
    </row>
    <row r="119" spans="1:2" x14ac:dyDescent="0.3">
      <c r="A119">
        <v>103</v>
      </c>
      <c r="B119">
        <v>0</v>
      </c>
    </row>
    <row r="120" spans="1:2" x14ac:dyDescent="0.3">
      <c r="A120">
        <v>104</v>
      </c>
      <c r="B120">
        <v>0</v>
      </c>
    </row>
    <row r="121" spans="1:2" x14ac:dyDescent="0.3">
      <c r="A121">
        <v>105</v>
      </c>
      <c r="B121">
        <v>0</v>
      </c>
    </row>
    <row r="122" spans="1:2" x14ac:dyDescent="0.3">
      <c r="A122">
        <v>106</v>
      </c>
      <c r="B122">
        <v>0</v>
      </c>
    </row>
    <row r="123" spans="1:2" x14ac:dyDescent="0.3">
      <c r="A123">
        <v>107</v>
      </c>
      <c r="B123">
        <v>0</v>
      </c>
    </row>
    <row r="124" spans="1:2" x14ac:dyDescent="0.3">
      <c r="A124">
        <v>108</v>
      </c>
      <c r="B124">
        <v>0</v>
      </c>
    </row>
    <row r="125" spans="1:2" x14ac:dyDescent="0.3">
      <c r="A125">
        <v>109</v>
      </c>
      <c r="B125">
        <v>0</v>
      </c>
    </row>
    <row r="126" spans="1:2" x14ac:dyDescent="0.3">
      <c r="A126">
        <v>110</v>
      </c>
      <c r="B126">
        <v>0</v>
      </c>
    </row>
    <row r="127" spans="1:2" x14ac:dyDescent="0.3">
      <c r="A127">
        <v>111</v>
      </c>
      <c r="B127">
        <v>0</v>
      </c>
    </row>
    <row r="128" spans="1:2" x14ac:dyDescent="0.3">
      <c r="A128">
        <v>112</v>
      </c>
      <c r="B128">
        <v>0</v>
      </c>
    </row>
    <row r="129" spans="1:2" x14ac:dyDescent="0.3">
      <c r="A129">
        <v>113</v>
      </c>
      <c r="B129">
        <v>0</v>
      </c>
    </row>
    <row r="130" spans="1:2" x14ac:dyDescent="0.3">
      <c r="A130">
        <v>114</v>
      </c>
      <c r="B130">
        <v>0</v>
      </c>
    </row>
    <row r="131" spans="1:2" x14ac:dyDescent="0.3">
      <c r="A131">
        <v>115</v>
      </c>
      <c r="B131">
        <v>0</v>
      </c>
    </row>
    <row r="132" spans="1:2" x14ac:dyDescent="0.3">
      <c r="A132">
        <v>116</v>
      </c>
      <c r="B132">
        <v>0</v>
      </c>
    </row>
    <row r="133" spans="1:2" x14ac:dyDescent="0.3">
      <c r="A133">
        <v>117</v>
      </c>
      <c r="B133">
        <v>0</v>
      </c>
    </row>
    <row r="134" spans="1:2" x14ac:dyDescent="0.3">
      <c r="A134">
        <v>118</v>
      </c>
      <c r="B134">
        <v>0</v>
      </c>
    </row>
    <row r="135" spans="1:2" x14ac:dyDescent="0.3">
      <c r="A135">
        <v>119</v>
      </c>
      <c r="B135">
        <v>0</v>
      </c>
    </row>
    <row r="136" spans="1:2" x14ac:dyDescent="0.3">
      <c r="A136">
        <v>120</v>
      </c>
      <c r="B136">
        <v>0</v>
      </c>
    </row>
    <row r="137" spans="1:2" x14ac:dyDescent="0.3">
      <c r="A137">
        <v>121</v>
      </c>
      <c r="B137">
        <v>0</v>
      </c>
    </row>
    <row r="138" spans="1:2" x14ac:dyDescent="0.3">
      <c r="A138">
        <v>122</v>
      </c>
      <c r="B138">
        <v>1</v>
      </c>
    </row>
    <row r="139" spans="1:2" x14ac:dyDescent="0.3">
      <c r="A139">
        <v>123</v>
      </c>
      <c r="B139">
        <v>0</v>
      </c>
    </row>
    <row r="140" spans="1:2" x14ac:dyDescent="0.3">
      <c r="A140">
        <v>124</v>
      </c>
      <c r="B140">
        <v>0</v>
      </c>
    </row>
    <row r="141" spans="1:2" x14ac:dyDescent="0.3">
      <c r="A141">
        <v>125</v>
      </c>
      <c r="B141">
        <v>0</v>
      </c>
    </row>
    <row r="142" spans="1:2" x14ac:dyDescent="0.3">
      <c r="A142">
        <v>126</v>
      </c>
      <c r="B142">
        <v>2</v>
      </c>
    </row>
    <row r="143" spans="1:2" x14ac:dyDescent="0.3">
      <c r="A143">
        <v>127</v>
      </c>
      <c r="B143">
        <v>0</v>
      </c>
    </row>
    <row r="144" spans="1:2" x14ac:dyDescent="0.3">
      <c r="A144">
        <v>128</v>
      </c>
      <c r="B144">
        <v>0</v>
      </c>
    </row>
    <row r="145" spans="1:2" x14ac:dyDescent="0.3">
      <c r="A145">
        <v>129</v>
      </c>
      <c r="B145">
        <v>1</v>
      </c>
    </row>
    <row r="146" spans="1:2" x14ac:dyDescent="0.3">
      <c r="A146">
        <v>130</v>
      </c>
      <c r="B146">
        <v>0</v>
      </c>
    </row>
    <row r="147" spans="1:2" x14ac:dyDescent="0.3">
      <c r="A147">
        <v>131</v>
      </c>
      <c r="B147">
        <v>0</v>
      </c>
    </row>
    <row r="148" spans="1:2" x14ac:dyDescent="0.3">
      <c r="A148">
        <v>132</v>
      </c>
      <c r="B148">
        <v>0</v>
      </c>
    </row>
    <row r="149" spans="1:2" x14ac:dyDescent="0.3">
      <c r="A149">
        <v>133</v>
      </c>
      <c r="B149">
        <v>0</v>
      </c>
    </row>
    <row r="150" spans="1:2" x14ac:dyDescent="0.3">
      <c r="A150">
        <v>134</v>
      </c>
      <c r="B150">
        <v>0</v>
      </c>
    </row>
    <row r="151" spans="1:2" x14ac:dyDescent="0.3">
      <c r="A151">
        <v>135</v>
      </c>
      <c r="B151">
        <v>1</v>
      </c>
    </row>
    <row r="152" spans="1:2" x14ac:dyDescent="0.3">
      <c r="A152">
        <v>136</v>
      </c>
      <c r="B152">
        <v>0</v>
      </c>
    </row>
    <row r="153" spans="1:2" x14ac:dyDescent="0.3">
      <c r="A153">
        <v>137</v>
      </c>
      <c r="B153">
        <v>2</v>
      </c>
    </row>
    <row r="154" spans="1:2" x14ac:dyDescent="0.3">
      <c r="A154">
        <v>138</v>
      </c>
      <c r="B154">
        <v>0</v>
      </c>
    </row>
    <row r="155" spans="1:2" x14ac:dyDescent="0.3">
      <c r="A155">
        <v>139</v>
      </c>
      <c r="B155">
        <v>2</v>
      </c>
    </row>
    <row r="156" spans="1:2" x14ac:dyDescent="0.3">
      <c r="A156">
        <v>140</v>
      </c>
      <c r="B156">
        <v>4</v>
      </c>
    </row>
    <row r="157" spans="1:2" x14ac:dyDescent="0.3">
      <c r="A157">
        <v>141</v>
      </c>
      <c r="B157">
        <v>2</v>
      </c>
    </row>
    <row r="158" spans="1:2" x14ac:dyDescent="0.3">
      <c r="A158">
        <v>142</v>
      </c>
      <c r="B158">
        <v>2</v>
      </c>
    </row>
    <row r="159" spans="1:2" x14ac:dyDescent="0.3">
      <c r="A159">
        <v>143</v>
      </c>
      <c r="B159">
        <v>2</v>
      </c>
    </row>
    <row r="160" spans="1:2" x14ac:dyDescent="0.3">
      <c r="A160">
        <v>144</v>
      </c>
      <c r="B160">
        <v>0</v>
      </c>
    </row>
    <row r="161" spans="1:2" x14ac:dyDescent="0.3">
      <c r="A161">
        <v>145</v>
      </c>
      <c r="B161">
        <v>0</v>
      </c>
    </row>
    <row r="162" spans="1:2" x14ac:dyDescent="0.3">
      <c r="A162">
        <v>146</v>
      </c>
      <c r="B162">
        <v>3</v>
      </c>
    </row>
    <row r="163" spans="1:2" x14ac:dyDescent="0.3">
      <c r="A163">
        <v>147</v>
      </c>
      <c r="B163">
        <v>3</v>
      </c>
    </row>
    <row r="164" spans="1:2" x14ac:dyDescent="0.3">
      <c r="A164">
        <v>148</v>
      </c>
      <c r="B164">
        <v>0</v>
      </c>
    </row>
    <row r="165" spans="1:2" x14ac:dyDescent="0.3">
      <c r="A165">
        <v>149</v>
      </c>
      <c r="B165">
        <v>0</v>
      </c>
    </row>
    <row r="166" spans="1:2" x14ac:dyDescent="0.3">
      <c r="A166">
        <v>150</v>
      </c>
      <c r="B166">
        <v>1</v>
      </c>
    </row>
    <row r="167" spans="1:2" x14ac:dyDescent="0.3">
      <c r="A167">
        <v>151</v>
      </c>
      <c r="B167">
        <v>2</v>
      </c>
    </row>
    <row r="168" spans="1:2" x14ac:dyDescent="0.3">
      <c r="A168">
        <v>152</v>
      </c>
      <c r="B168">
        <v>1</v>
      </c>
    </row>
    <row r="169" spans="1:2" x14ac:dyDescent="0.3">
      <c r="A169">
        <v>153</v>
      </c>
      <c r="B169">
        <v>2</v>
      </c>
    </row>
    <row r="170" spans="1:2" x14ac:dyDescent="0.3">
      <c r="A170">
        <v>154</v>
      </c>
      <c r="B170">
        <v>0</v>
      </c>
    </row>
    <row r="171" spans="1:2" x14ac:dyDescent="0.3">
      <c r="A171">
        <v>155</v>
      </c>
      <c r="B171">
        <v>5</v>
      </c>
    </row>
    <row r="172" spans="1:2" x14ac:dyDescent="0.3">
      <c r="A172">
        <v>156</v>
      </c>
      <c r="B172">
        <v>4</v>
      </c>
    </row>
    <row r="173" spans="1:2" x14ac:dyDescent="0.3">
      <c r="A173">
        <v>157</v>
      </c>
      <c r="B173">
        <v>0</v>
      </c>
    </row>
    <row r="174" spans="1:2" x14ac:dyDescent="0.3">
      <c r="A174">
        <v>158</v>
      </c>
      <c r="B174">
        <v>2</v>
      </c>
    </row>
    <row r="175" spans="1:2" x14ac:dyDescent="0.3">
      <c r="A175">
        <v>159</v>
      </c>
      <c r="B175">
        <v>0</v>
      </c>
    </row>
    <row r="176" spans="1:2" x14ac:dyDescent="0.3">
      <c r="A176">
        <v>160</v>
      </c>
      <c r="B176">
        <v>1</v>
      </c>
    </row>
    <row r="177" spans="1:2" x14ac:dyDescent="0.3">
      <c r="A177">
        <v>161</v>
      </c>
      <c r="B177">
        <v>0</v>
      </c>
    </row>
    <row r="178" spans="1:2" x14ac:dyDescent="0.3">
      <c r="A178">
        <v>162</v>
      </c>
      <c r="B178">
        <v>0</v>
      </c>
    </row>
    <row r="179" spans="1:2" x14ac:dyDescent="0.3">
      <c r="A179">
        <v>163</v>
      </c>
      <c r="B179">
        <v>1</v>
      </c>
    </row>
    <row r="180" spans="1:2" x14ac:dyDescent="0.3">
      <c r="A180">
        <v>164</v>
      </c>
      <c r="B180">
        <v>1</v>
      </c>
    </row>
    <row r="181" spans="1:2" x14ac:dyDescent="0.3">
      <c r="A181">
        <v>165</v>
      </c>
      <c r="B181">
        <v>0</v>
      </c>
    </row>
    <row r="182" spans="1:2" x14ac:dyDescent="0.3">
      <c r="A182">
        <v>166</v>
      </c>
      <c r="B182">
        <v>0</v>
      </c>
    </row>
    <row r="183" spans="1:2" x14ac:dyDescent="0.3">
      <c r="A183">
        <v>167</v>
      </c>
      <c r="B183">
        <v>0</v>
      </c>
    </row>
    <row r="184" spans="1:2" x14ac:dyDescent="0.3">
      <c r="A184">
        <v>168</v>
      </c>
      <c r="B184">
        <v>0</v>
      </c>
    </row>
    <row r="185" spans="1:2" x14ac:dyDescent="0.3">
      <c r="A185">
        <v>169</v>
      </c>
      <c r="B185">
        <v>0</v>
      </c>
    </row>
    <row r="186" spans="1:2" x14ac:dyDescent="0.3">
      <c r="A186">
        <v>170</v>
      </c>
      <c r="B186">
        <v>0</v>
      </c>
    </row>
    <row r="187" spans="1:2" x14ac:dyDescent="0.3">
      <c r="A187">
        <v>171</v>
      </c>
      <c r="B187">
        <v>0</v>
      </c>
    </row>
    <row r="188" spans="1:2" x14ac:dyDescent="0.3">
      <c r="A188">
        <v>172</v>
      </c>
      <c r="B188">
        <v>0</v>
      </c>
    </row>
    <row r="189" spans="1:2" x14ac:dyDescent="0.3">
      <c r="A189">
        <v>173</v>
      </c>
      <c r="B189">
        <v>0</v>
      </c>
    </row>
    <row r="190" spans="1:2" x14ac:dyDescent="0.3">
      <c r="A190">
        <v>174</v>
      </c>
      <c r="B190">
        <v>0</v>
      </c>
    </row>
    <row r="191" spans="1:2" x14ac:dyDescent="0.3">
      <c r="A191">
        <v>175</v>
      </c>
      <c r="B191">
        <v>0</v>
      </c>
    </row>
    <row r="192" spans="1:2" x14ac:dyDescent="0.3">
      <c r="A192">
        <v>176</v>
      </c>
      <c r="B192">
        <v>0</v>
      </c>
    </row>
    <row r="193" spans="1:2" x14ac:dyDescent="0.3">
      <c r="A193">
        <v>177</v>
      </c>
      <c r="B193">
        <v>0</v>
      </c>
    </row>
    <row r="194" spans="1:2" x14ac:dyDescent="0.3">
      <c r="A194">
        <v>178</v>
      </c>
      <c r="B194">
        <v>0</v>
      </c>
    </row>
    <row r="195" spans="1:2" x14ac:dyDescent="0.3">
      <c r="A195">
        <v>179</v>
      </c>
      <c r="B195">
        <v>0</v>
      </c>
    </row>
    <row r="196" spans="1:2" x14ac:dyDescent="0.3">
      <c r="A196">
        <v>180</v>
      </c>
      <c r="B196">
        <v>0</v>
      </c>
    </row>
    <row r="197" spans="1:2" x14ac:dyDescent="0.3">
      <c r="A197">
        <v>181</v>
      </c>
      <c r="B197">
        <v>0</v>
      </c>
    </row>
    <row r="198" spans="1:2" x14ac:dyDescent="0.3">
      <c r="A198">
        <v>182</v>
      </c>
      <c r="B198">
        <v>0</v>
      </c>
    </row>
    <row r="199" spans="1:2" x14ac:dyDescent="0.3">
      <c r="A199">
        <v>183</v>
      </c>
      <c r="B199">
        <v>0</v>
      </c>
    </row>
    <row r="200" spans="1:2" x14ac:dyDescent="0.3">
      <c r="A200">
        <v>184</v>
      </c>
      <c r="B200">
        <v>0</v>
      </c>
    </row>
    <row r="201" spans="1:2" x14ac:dyDescent="0.3">
      <c r="A201">
        <v>185</v>
      </c>
      <c r="B201">
        <v>0</v>
      </c>
    </row>
    <row r="202" spans="1:2" x14ac:dyDescent="0.3">
      <c r="A202">
        <v>186</v>
      </c>
      <c r="B202">
        <v>0</v>
      </c>
    </row>
    <row r="203" spans="1:2" x14ac:dyDescent="0.3">
      <c r="A203">
        <v>187</v>
      </c>
      <c r="B203">
        <v>0</v>
      </c>
    </row>
    <row r="204" spans="1:2" x14ac:dyDescent="0.3">
      <c r="A204">
        <v>188</v>
      </c>
      <c r="B204">
        <v>0</v>
      </c>
    </row>
    <row r="205" spans="1:2" x14ac:dyDescent="0.3">
      <c r="A205">
        <v>189</v>
      </c>
      <c r="B205">
        <v>0</v>
      </c>
    </row>
    <row r="206" spans="1:2" x14ac:dyDescent="0.3">
      <c r="A206">
        <v>190</v>
      </c>
      <c r="B206">
        <v>0</v>
      </c>
    </row>
    <row r="207" spans="1:2" x14ac:dyDescent="0.3">
      <c r="A207">
        <v>191</v>
      </c>
      <c r="B207">
        <v>0</v>
      </c>
    </row>
    <row r="208" spans="1:2" x14ac:dyDescent="0.3">
      <c r="A208">
        <v>192</v>
      </c>
      <c r="B208">
        <v>0</v>
      </c>
    </row>
    <row r="209" spans="1:2" x14ac:dyDescent="0.3">
      <c r="A209">
        <v>193</v>
      </c>
      <c r="B209">
        <v>0</v>
      </c>
    </row>
    <row r="210" spans="1:2" x14ac:dyDescent="0.3">
      <c r="A210">
        <v>194</v>
      </c>
      <c r="B210">
        <v>0</v>
      </c>
    </row>
    <row r="211" spans="1:2" x14ac:dyDescent="0.3">
      <c r="A211">
        <v>195</v>
      </c>
      <c r="B211">
        <v>0</v>
      </c>
    </row>
    <row r="212" spans="1:2" x14ac:dyDescent="0.3">
      <c r="A212">
        <v>196</v>
      </c>
      <c r="B212">
        <v>0</v>
      </c>
    </row>
    <row r="213" spans="1:2" x14ac:dyDescent="0.3">
      <c r="A213">
        <v>197</v>
      </c>
      <c r="B213">
        <v>0</v>
      </c>
    </row>
    <row r="214" spans="1:2" x14ac:dyDescent="0.3">
      <c r="A214">
        <v>198</v>
      </c>
      <c r="B214">
        <v>0</v>
      </c>
    </row>
    <row r="215" spans="1:2" x14ac:dyDescent="0.3">
      <c r="A215">
        <v>199</v>
      </c>
      <c r="B215">
        <v>0</v>
      </c>
    </row>
    <row r="216" spans="1:2" x14ac:dyDescent="0.3">
      <c r="A216">
        <v>200</v>
      </c>
      <c r="B216">
        <v>0</v>
      </c>
    </row>
    <row r="217" spans="1:2" x14ac:dyDescent="0.3">
      <c r="A217">
        <v>201</v>
      </c>
      <c r="B217">
        <v>0</v>
      </c>
    </row>
    <row r="218" spans="1:2" x14ac:dyDescent="0.3">
      <c r="A218">
        <v>202</v>
      </c>
      <c r="B218">
        <v>0</v>
      </c>
    </row>
    <row r="219" spans="1:2" x14ac:dyDescent="0.3">
      <c r="A219">
        <v>203</v>
      </c>
      <c r="B219">
        <v>0</v>
      </c>
    </row>
    <row r="220" spans="1:2" x14ac:dyDescent="0.3">
      <c r="A220">
        <v>204</v>
      </c>
      <c r="B220">
        <v>0</v>
      </c>
    </row>
    <row r="221" spans="1:2" x14ac:dyDescent="0.3">
      <c r="A221">
        <v>205</v>
      </c>
      <c r="B221">
        <v>0</v>
      </c>
    </row>
    <row r="222" spans="1:2" x14ac:dyDescent="0.3">
      <c r="A222">
        <v>206</v>
      </c>
      <c r="B222">
        <v>0</v>
      </c>
    </row>
    <row r="223" spans="1:2" x14ac:dyDescent="0.3">
      <c r="A223">
        <v>207</v>
      </c>
      <c r="B223">
        <v>0</v>
      </c>
    </row>
    <row r="224" spans="1:2" x14ac:dyDescent="0.3">
      <c r="A224">
        <v>208</v>
      </c>
      <c r="B224">
        <v>0</v>
      </c>
    </row>
    <row r="225" spans="1:2" x14ac:dyDescent="0.3">
      <c r="A225">
        <v>209</v>
      </c>
      <c r="B225">
        <v>0</v>
      </c>
    </row>
    <row r="226" spans="1:2" x14ac:dyDescent="0.3">
      <c r="A226">
        <v>210</v>
      </c>
      <c r="B226">
        <v>0</v>
      </c>
    </row>
    <row r="227" spans="1:2" x14ac:dyDescent="0.3">
      <c r="A227">
        <v>211</v>
      </c>
      <c r="B227">
        <v>0</v>
      </c>
    </row>
    <row r="228" spans="1:2" x14ac:dyDescent="0.3">
      <c r="A228">
        <v>212</v>
      </c>
      <c r="B228">
        <v>0</v>
      </c>
    </row>
    <row r="229" spans="1:2" x14ac:dyDescent="0.3">
      <c r="A229">
        <v>213</v>
      </c>
      <c r="B229">
        <v>0</v>
      </c>
    </row>
    <row r="230" spans="1:2" x14ac:dyDescent="0.3">
      <c r="A230">
        <v>214</v>
      </c>
      <c r="B230">
        <v>0</v>
      </c>
    </row>
    <row r="231" spans="1:2" x14ac:dyDescent="0.3">
      <c r="A231">
        <v>215</v>
      </c>
      <c r="B231">
        <v>0</v>
      </c>
    </row>
    <row r="232" spans="1:2" x14ac:dyDescent="0.3">
      <c r="A232">
        <v>216</v>
      </c>
      <c r="B232">
        <v>0</v>
      </c>
    </row>
    <row r="233" spans="1:2" x14ac:dyDescent="0.3">
      <c r="A233">
        <v>217</v>
      </c>
      <c r="B233">
        <v>0</v>
      </c>
    </row>
    <row r="234" spans="1:2" x14ac:dyDescent="0.3">
      <c r="A234">
        <v>218</v>
      </c>
      <c r="B234">
        <v>0</v>
      </c>
    </row>
    <row r="235" spans="1:2" x14ac:dyDescent="0.3">
      <c r="A235">
        <v>219</v>
      </c>
      <c r="B235">
        <v>0</v>
      </c>
    </row>
    <row r="236" spans="1:2" x14ac:dyDescent="0.3">
      <c r="A236">
        <v>220</v>
      </c>
      <c r="B236">
        <v>0</v>
      </c>
    </row>
    <row r="237" spans="1:2" x14ac:dyDescent="0.3">
      <c r="A237">
        <v>221</v>
      </c>
      <c r="B237">
        <v>0</v>
      </c>
    </row>
    <row r="238" spans="1:2" x14ac:dyDescent="0.3">
      <c r="A238">
        <v>222</v>
      </c>
      <c r="B238">
        <v>0</v>
      </c>
    </row>
    <row r="239" spans="1:2" x14ac:dyDescent="0.3">
      <c r="A239">
        <v>223</v>
      </c>
      <c r="B239">
        <v>0</v>
      </c>
    </row>
    <row r="240" spans="1:2" x14ac:dyDescent="0.3">
      <c r="A240">
        <v>224</v>
      </c>
      <c r="B240">
        <v>0</v>
      </c>
    </row>
    <row r="241" spans="1:2" x14ac:dyDescent="0.3">
      <c r="A241">
        <v>225</v>
      </c>
      <c r="B241">
        <v>0</v>
      </c>
    </row>
    <row r="242" spans="1:2" x14ac:dyDescent="0.3">
      <c r="A242">
        <v>226</v>
      </c>
      <c r="B242">
        <v>0</v>
      </c>
    </row>
    <row r="243" spans="1:2" x14ac:dyDescent="0.3">
      <c r="A243">
        <v>227</v>
      </c>
      <c r="B243">
        <v>0</v>
      </c>
    </row>
    <row r="244" spans="1:2" x14ac:dyDescent="0.3">
      <c r="A244">
        <v>228</v>
      </c>
      <c r="B244">
        <v>0</v>
      </c>
    </row>
    <row r="245" spans="1:2" x14ac:dyDescent="0.3">
      <c r="A245">
        <v>229</v>
      </c>
      <c r="B245">
        <v>0</v>
      </c>
    </row>
    <row r="246" spans="1:2" x14ac:dyDescent="0.3">
      <c r="A246">
        <v>230</v>
      </c>
      <c r="B246">
        <v>0</v>
      </c>
    </row>
    <row r="247" spans="1:2" x14ac:dyDescent="0.3">
      <c r="A247">
        <v>231</v>
      </c>
      <c r="B247">
        <v>0</v>
      </c>
    </row>
    <row r="248" spans="1:2" x14ac:dyDescent="0.3">
      <c r="A248">
        <v>232</v>
      </c>
      <c r="B248">
        <v>0</v>
      </c>
    </row>
    <row r="249" spans="1:2" x14ac:dyDescent="0.3">
      <c r="A249">
        <v>233</v>
      </c>
      <c r="B249">
        <v>0</v>
      </c>
    </row>
    <row r="250" spans="1:2" x14ac:dyDescent="0.3">
      <c r="A250">
        <v>234</v>
      </c>
      <c r="B250">
        <v>0</v>
      </c>
    </row>
    <row r="251" spans="1:2" x14ac:dyDescent="0.3">
      <c r="A251">
        <v>235</v>
      </c>
      <c r="B251">
        <v>0</v>
      </c>
    </row>
    <row r="252" spans="1:2" x14ac:dyDescent="0.3">
      <c r="A252">
        <v>236</v>
      </c>
      <c r="B252">
        <v>0</v>
      </c>
    </row>
    <row r="253" spans="1:2" x14ac:dyDescent="0.3">
      <c r="A253">
        <v>237</v>
      </c>
      <c r="B253">
        <v>0</v>
      </c>
    </row>
    <row r="254" spans="1:2" x14ac:dyDescent="0.3">
      <c r="A254">
        <v>238</v>
      </c>
      <c r="B254">
        <v>0</v>
      </c>
    </row>
    <row r="255" spans="1:2" x14ac:dyDescent="0.3">
      <c r="A255">
        <v>239</v>
      </c>
      <c r="B255">
        <v>0</v>
      </c>
    </row>
    <row r="256" spans="1:2" x14ac:dyDescent="0.3">
      <c r="A256">
        <v>240</v>
      </c>
      <c r="B256">
        <v>0</v>
      </c>
    </row>
    <row r="257" spans="1:2" x14ac:dyDescent="0.3">
      <c r="A257">
        <v>241</v>
      </c>
      <c r="B257">
        <v>0</v>
      </c>
    </row>
    <row r="258" spans="1:2" x14ac:dyDescent="0.3">
      <c r="A258">
        <v>242</v>
      </c>
      <c r="B258">
        <v>0</v>
      </c>
    </row>
    <row r="259" spans="1:2" x14ac:dyDescent="0.3">
      <c r="A259">
        <v>243</v>
      </c>
      <c r="B259">
        <v>0</v>
      </c>
    </row>
    <row r="260" spans="1:2" x14ac:dyDescent="0.3">
      <c r="A260">
        <v>244</v>
      </c>
      <c r="B260">
        <v>0</v>
      </c>
    </row>
    <row r="261" spans="1:2" x14ac:dyDescent="0.3">
      <c r="A261">
        <v>245</v>
      </c>
      <c r="B261">
        <v>0</v>
      </c>
    </row>
    <row r="262" spans="1:2" x14ac:dyDescent="0.3">
      <c r="A262">
        <v>246</v>
      </c>
      <c r="B262">
        <v>0</v>
      </c>
    </row>
    <row r="263" spans="1:2" x14ac:dyDescent="0.3">
      <c r="A263">
        <v>247</v>
      </c>
      <c r="B263">
        <v>0</v>
      </c>
    </row>
    <row r="264" spans="1:2" x14ac:dyDescent="0.3">
      <c r="A264">
        <v>248</v>
      </c>
      <c r="B264">
        <v>0</v>
      </c>
    </row>
    <row r="265" spans="1:2" x14ac:dyDescent="0.3">
      <c r="A265">
        <v>249</v>
      </c>
      <c r="B265">
        <v>0</v>
      </c>
    </row>
    <row r="266" spans="1:2" x14ac:dyDescent="0.3">
      <c r="A266">
        <v>250</v>
      </c>
      <c r="B266">
        <v>0</v>
      </c>
    </row>
    <row r="267" spans="1:2" x14ac:dyDescent="0.3">
      <c r="A267">
        <v>251</v>
      </c>
      <c r="B267">
        <v>0</v>
      </c>
    </row>
    <row r="268" spans="1:2" x14ac:dyDescent="0.3">
      <c r="A268">
        <v>252</v>
      </c>
      <c r="B268">
        <v>0</v>
      </c>
    </row>
    <row r="269" spans="1:2" x14ac:dyDescent="0.3">
      <c r="A269">
        <v>253</v>
      </c>
      <c r="B269">
        <v>0</v>
      </c>
    </row>
    <row r="270" spans="1:2" x14ac:dyDescent="0.3">
      <c r="A270">
        <v>254</v>
      </c>
      <c r="B270">
        <v>0</v>
      </c>
    </row>
    <row r="271" spans="1:2" x14ac:dyDescent="0.3">
      <c r="A271">
        <v>255</v>
      </c>
      <c r="B271">
        <v>0</v>
      </c>
    </row>
    <row r="272" spans="1:2" x14ac:dyDescent="0.3">
      <c r="B272">
        <v>0</v>
      </c>
    </row>
  </sheetData>
  <mergeCells count="8">
    <mergeCell ref="U16:U17"/>
    <mergeCell ref="W15:Y15"/>
    <mergeCell ref="AA16:AA17"/>
    <mergeCell ref="AB16:AB17"/>
    <mergeCell ref="M17:M18"/>
    <mergeCell ref="P15:R15"/>
    <mergeCell ref="N17:N18"/>
    <mergeCell ref="T16:T17"/>
  </mergeCells>
  <conditionalFormatting sqref="B4:I13">
    <cfRule type="colorScale" priority="5">
      <colorScale>
        <cfvo type="min"/>
        <cfvo type="max"/>
        <color rgb="FFFFEF9C"/>
        <color rgb="FF63BE7B"/>
      </colorScale>
    </cfRule>
  </conditionalFormatting>
  <conditionalFormatting sqref="U16:U17">
    <cfRule type="cellIs" dxfId="3" priority="4" operator="equal">
      <formula>$N$17</formula>
    </cfRule>
  </conditionalFormatting>
  <conditionalFormatting sqref="AB16:AB17">
    <cfRule type="cellIs" dxfId="2" priority="2" operator="equal">
      <formula>$U$16</formula>
    </cfRule>
    <cfRule type="cellIs" dxfId="1" priority="3" operator="equal">
      <formula>$N$17</formula>
    </cfRule>
  </conditionalFormatting>
  <conditionalFormatting sqref="N17:N18">
    <cfRule type="cellIs" dxfId="0" priority="1" operator="equal">
      <formula>$U$16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DBBC-B96B-4B56-99D6-ABD7880B8BD7}">
  <dimension ref="A1:X31"/>
  <sheetViews>
    <sheetView zoomScale="90" zoomScaleNormal="90" workbookViewId="0">
      <selection activeCell="N25" sqref="N25"/>
    </sheetView>
  </sheetViews>
  <sheetFormatPr defaultRowHeight="14.4" x14ac:dyDescent="0.3"/>
  <sheetData>
    <row r="1" spans="1:24" ht="15" thickTop="1" x14ac:dyDescent="0.3">
      <c r="A1" s="43">
        <v>0</v>
      </c>
      <c r="B1" s="44">
        <v>0</v>
      </c>
      <c r="C1" s="44">
        <v>0</v>
      </c>
      <c r="D1" s="44">
        <v>0</v>
      </c>
      <c r="E1" s="44">
        <v>0</v>
      </c>
      <c r="F1" s="44">
        <v>0</v>
      </c>
      <c r="G1" s="44">
        <v>0</v>
      </c>
      <c r="H1" s="44">
        <v>0</v>
      </c>
      <c r="I1" s="44">
        <v>0</v>
      </c>
      <c r="J1" s="45">
        <v>0</v>
      </c>
    </row>
    <row r="2" spans="1:24" x14ac:dyDescent="0.3">
      <c r="A2" s="46">
        <v>0</v>
      </c>
      <c r="B2" s="41">
        <v>0</v>
      </c>
      <c r="C2" s="41">
        <v>0</v>
      </c>
      <c r="D2" s="41">
        <v>0</v>
      </c>
      <c r="E2" s="41">
        <v>0</v>
      </c>
      <c r="F2" s="41">
        <v>0</v>
      </c>
      <c r="G2" s="41">
        <v>0</v>
      </c>
      <c r="H2" s="41">
        <v>0</v>
      </c>
      <c r="I2" s="41">
        <v>0</v>
      </c>
      <c r="J2" s="47">
        <v>0</v>
      </c>
    </row>
    <row r="3" spans="1:24" ht="15" thickBot="1" x14ac:dyDescent="0.35">
      <c r="A3" s="46">
        <v>0</v>
      </c>
      <c r="B3" s="41">
        <v>0</v>
      </c>
      <c r="C3" s="42">
        <v>1</v>
      </c>
      <c r="D3" s="42">
        <v>1</v>
      </c>
      <c r="E3" s="42">
        <v>1</v>
      </c>
      <c r="F3" s="41">
        <v>0</v>
      </c>
      <c r="G3" s="42">
        <v>1</v>
      </c>
      <c r="H3" s="42">
        <v>1</v>
      </c>
      <c r="I3" s="41">
        <v>0</v>
      </c>
      <c r="J3" s="47">
        <v>0</v>
      </c>
    </row>
    <row r="4" spans="1:24" ht="15.6" thickTop="1" thickBot="1" x14ac:dyDescent="0.35">
      <c r="A4" s="46">
        <v>0</v>
      </c>
      <c r="B4" s="41">
        <v>0</v>
      </c>
      <c r="C4" s="41">
        <v>0</v>
      </c>
      <c r="D4" s="42">
        <v>1</v>
      </c>
      <c r="E4" s="42">
        <v>1</v>
      </c>
      <c r="F4" s="42">
        <v>1</v>
      </c>
      <c r="G4" s="42">
        <v>1</v>
      </c>
      <c r="H4" s="41">
        <v>0</v>
      </c>
      <c r="I4" s="41">
        <v>0</v>
      </c>
      <c r="J4" s="47">
        <v>0</v>
      </c>
      <c r="M4" s="40" t="s">
        <v>18</v>
      </c>
      <c r="N4" s="39">
        <f>COUNTIF(A1:J8,1)</f>
        <v>15</v>
      </c>
    </row>
    <row r="5" spans="1:24" ht="15" thickTop="1" x14ac:dyDescent="0.3">
      <c r="A5" s="46">
        <v>0</v>
      </c>
      <c r="B5" s="41">
        <v>0</v>
      </c>
      <c r="C5" s="41">
        <v>0</v>
      </c>
      <c r="D5" s="42">
        <v>1</v>
      </c>
      <c r="E5" s="42">
        <v>1</v>
      </c>
      <c r="F5" s="42">
        <v>1</v>
      </c>
      <c r="G5" s="42">
        <v>1</v>
      </c>
      <c r="H5" s="41">
        <v>0</v>
      </c>
      <c r="I5" s="41">
        <v>0</v>
      </c>
      <c r="J5" s="47">
        <v>0</v>
      </c>
    </row>
    <row r="6" spans="1:24" x14ac:dyDescent="0.3">
      <c r="A6" s="46">
        <v>0</v>
      </c>
      <c r="B6" s="41">
        <v>0</v>
      </c>
      <c r="C6" s="41">
        <v>0</v>
      </c>
      <c r="D6" s="41">
        <v>0</v>
      </c>
      <c r="E6" s="41">
        <v>0</v>
      </c>
      <c r="F6" s="42">
        <v>1</v>
      </c>
      <c r="G6" s="42">
        <v>1</v>
      </c>
      <c r="H6" s="41">
        <v>0</v>
      </c>
      <c r="I6" s="41">
        <v>0</v>
      </c>
      <c r="J6" s="47">
        <v>0</v>
      </c>
    </row>
    <row r="7" spans="1:24" x14ac:dyDescent="0.3">
      <c r="A7" s="46">
        <v>0</v>
      </c>
      <c r="B7" s="41">
        <v>0</v>
      </c>
      <c r="C7" s="41">
        <v>0</v>
      </c>
      <c r="D7" s="41">
        <v>0</v>
      </c>
      <c r="E7" s="41">
        <v>0</v>
      </c>
      <c r="F7" s="41">
        <v>0</v>
      </c>
      <c r="G7" s="41">
        <v>0</v>
      </c>
      <c r="H7" s="41">
        <v>0</v>
      </c>
      <c r="I7" s="41">
        <v>0</v>
      </c>
      <c r="J7" s="47">
        <v>0</v>
      </c>
    </row>
    <row r="8" spans="1:24" ht="15" thickBot="1" x14ac:dyDescent="0.35">
      <c r="A8" s="48">
        <v>0</v>
      </c>
      <c r="B8" s="49">
        <v>0</v>
      </c>
      <c r="C8" s="49">
        <v>0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50">
        <v>0</v>
      </c>
    </row>
    <row r="9" spans="1:24" ht="15" thickTop="1" x14ac:dyDescent="0.3"/>
    <row r="11" spans="1:24" x14ac:dyDescent="0.3">
      <c r="M11" s="3" t="s">
        <v>29</v>
      </c>
      <c r="N11" s="1"/>
      <c r="P11" s="3" t="s">
        <v>28</v>
      </c>
      <c r="Q11" s="2"/>
      <c r="S11" s="3" t="s">
        <v>27</v>
      </c>
      <c r="T11" s="3"/>
      <c r="V11" s="54" t="s">
        <v>30</v>
      </c>
      <c r="W11" s="3"/>
      <c r="X11" s="3"/>
    </row>
    <row r="12" spans="1:24" x14ac:dyDescent="0.3">
      <c r="A12" s="2" t="s">
        <v>19</v>
      </c>
      <c r="M12" s="3" t="s">
        <v>19</v>
      </c>
      <c r="N12">
        <f>SUM(A13:J20)/$N$4</f>
        <v>5.6</v>
      </c>
      <c r="P12" s="3" t="s">
        <v>21</v>
      </c>
      <c r="Q12" cm="1">
        <f t="array" ref="Q12">SUM(IF(A1:J8&gt;0,COLUMN(A1:J8)*COLUMN(A1:J8),0))</f>
        <v>500</v>
      </c>
      <c r="S12" s="3" t="s">
        <v>24</v>
      </c>
      <c r="T12">
        <f>Q12-$N$4*N12*N12</f>
        <v>29.600000000000023</v>
      </c>
      <c r="V12" s="51" t="s">
        <v>31</v>
      </c>
      <c r="W12" s="73">
        <f>T12/($N$4*$N$4)</f>
        <v>0.13155555555555565</v>
      </c>
      <c r="X12" s="74"/>
    </row>
    <row r="13" spans="1:24" x14ac:dyDescent="0.3">
      <c r="A13" s="53">
        <f>IF(A1=1,COLUMN(A1),0)</f>
        <v>0</v>
      </c>
      <c r="B13" s="20">
        <f t="shared" ref="B13:J13" si="0">IF(B1=1,COLUMN(B1),0)</f>
        <v>0</v>
      </c>
      <c r="C13" s="20">
        <f t="shared" si="0"/>
        <v>0</v>
      </c>
      <c r="D13" s="20">
        <f t="shared" si="0"/>
        <v>0</v>
      </c>
      <c r="E13" s="20">
        <f t="shared" si="0"/>
        <v>0</v>
      </c>
      <c r="F13" s="20">
        <f t="shared" si="0"/>
        <v>0</v>
      </c>
      <c r="G13" s="20">
        <f t="shared" si="0"/>
        <v>0</v>
      </c>
      <c r="H13" s="20">
        <f t="shared" si="0"/>
        <v>0</v>
      </c>
      <c r="I13" s="20">
        <f t="shared" si="0"/>
        <v>0</v>
      </c>
      <c r="J13" s="21">
        <f t="shared" si="0"/>
        <v>0</v>
      </c>
      <c r="M13" s="3" t="s">
        <v>20</v>
      </c>
      <c r="N13">
        <f>SUM(A24:J31)/$N$4</f>
        <v>4.2</v>
      </c>
      <c r="P13" s="3" t="s">
        <v>22</v>
      </c>
      <c r="Q13" cm="1">
        <f t="array" ref="Q13">SUM(IF(A1:J8&gt;0,ROW(A1:J8)*ROW(A1:J8),0))</f>
        <v>281</v>
      </c>
      <c r="S13" s="3" t="s">
        <v>25</v>
      </c>
      <c r="T13">
        <f>Q13-$N$4*N13*N13</f>
        <v>16.399999999999977</v>
      </c>
      <c r="V13" s="51" t="s">
        <v>32</v>
      </c>
      <c r="W13" s="73">
        <f t="shared" ref="W13:W14" si="1">T13/($N$4*$N$4)</f>
        <v>7.2888888888888781E-2</v>
      </c>
      <c r="X13" s="74"/>
    </row>
    <row r="14" spans="1:24" x14ac:dyDescent="0.3">
      <c r="A14" s="22">
        <f t="shared" ref="A14:J14" si="2">IF(A2=1,COLUMN(A2),0)</f>
        <v>0</v>
      </c>
      <c r="B14" s="23">
        <f t="shared" si="2"/>
        <v>0</v>
      </c>
      <c r="C14" s="23">
        <f t="shared" si="2"/>
        <v>0</v>
      </c>
      <c r="D14" s="23">
        <f t="shared" si="2"/>
        <v>0</v>
      </c>
      <c r="E14" s="23">
        <f t="shared" si="2"/>
        <v>0</v>
      </c>
      <c r="F14" s="23">
        <f t="shared" si="2"/>
        <v>0</v>
      </c>
      <c r="G14" s="23">
        <f t="shared" si="2"/>
        <v>0</v>
      </c>
      <c r="H14" s="23">
        <f t="shared" si="2"/>
        <v>0</v>
      </c>
      <c r="I14" s="23">
        <f t="shared" si="2"/>
        <v>0</v>
      </c>
      <c r="J14" s="24">
        <f t="shared" si="2"/>
        <v>0</v>
      </c>
      <c r="P14" s="3" t="s">
        <v>23</v>
      </c>
      <c r="Q14" cm="1">
        <f t="array" ref="Q14">SUM(IF(A1:J8&gt;0,COLUMN(A1:J8)*ROW(A1:J8),0))</f>
        <v>357</v>
      </c>
      <c r="S14" s="3" t="s">
        <v>26</v>
      </c>
      <c r="T14">
        <f>Q14-$N$4*N12*N13</f>
        <v>4.1999999999999886</v>
      </c>
      <c r="V14" s="51" t="s">
        <v>33</v>
      </c>
      <c r="W14" s="73">
        <f t="shared" si="1"/>
        <v>1.8666666666666616E-2</v>
      </c>
      <c r="X14" s="74"/>
    </row>
    <row r="15" spans="1:24" x14ac:dyDescent="0.3">
      <c r="A15" s="22">
        <f t="shared" ref="A15:J15" si="3">IF(A3=1,COLUMN(A3),0)</f>
        <v>0</v>
      </c>
      <c r="B15" s="23">
        <f t="shared" si="3"/>
        <v>0</v>
      </c>
      <c r="C15" s="23">
        <f t="shared" si="3"/>
        <v>3</v>
      </c>
      <c r="D15" s="23">
        <f t="shared" si="3"/>
        <v>4</v>
      </c>
      <c r="E15" s="23">
        <f t="shared" si="3"/>
        <v>5</v>
      </c>
      <c r="F15" s="23">
        <f t="shared" si="3"/>
        <v>0</v>
      </c>
      <c r="G15" s="23">
        <f t="shared" si="3"/>
        <v>7</v>
      </c>
      <c r="H15" s="23">
        <f t="shared" si="3"/>
        <v>8</v>
      </c>
      <c r="I15" s="23">
        <f t="shared" si="3"/>
        <v>0</v>
      </c>
      <c r="J15" s="24">
        <f t="shared" si="3"/>
        <v>0</v>
      </c>
      <c r="V15" s="3"/>
      <c r="W15" s="75"/>
      <c r="X15" s="75"/>
    </row>
    <row r="16" spans="1:24" x14ac:dyDescent="0.3">
      <c r="A16" s="22">
        <f t="shared" ref="A16:J16" si="4">IF(A4=1,COLUMN(A4),0)</f>
        <v>0</v>
      </c>
      <c r="B16" s="23">
        <f t="shared" si="4"/>
        <v>0</v>
      </c>
      <c r="C16" s="23">
        <f t="shared" si="4"/>
        <v>0</v>
      </c>
      <c r="D16" s="23">
        <f t="shared" si="4"/>
        <v>4</v>
      </c>
      <c r="E16" s="23">
        <f t="shared" si="4"/>
        <v>5</v>
      </c>
      <c r="F16" s="23">
        <f t="shared" si="4"/>
        <v>6</v>
      </c>
      <c r="G16" s="23">
        <f t="shared" si="4"/>
        <v>7</v>
      </c>
      <c r="H16" s="23">
        <f t="shared" si="4"/>
        <v>0</v>
      </c>
      <c r="I16" s="23">
        <f t="shared" si="4"/>
        <v>0</v>
      </c>
      <c r="J16" s="24">
        <f t="shared" si="4"/>
        <v>0</v>
      </c>
      <c r="V16" s="51" t="s">
        <v>34</v>
      </c>
      <c r="W16" s="73">
        <f>SUM(W12:X13)</f>
        <v>0.20444444444444443</v>
      </c>
      <c r="X16" s="74"/>
    </row>
    <row r="17" spans="1:24" x14ac:dyDescent="0.3">
      <c r="A17" s="22">
        <f t="shared" ref="A17:J17" si="5">IF(A5=1,COLUMN(A5),0)</f>
        <v>0</v>
      </c>
      <c r="B17" s="23">
        <f t="shared" si="5"/>
        <v>0</v>
      </c>
      <c r="C17" s="23">
        <f t="shared" si="5"/>
        <v>0</v>
      </c>
      <c r="D17" s="23">
        <f t="shared" si="5"/>
        <v>4</v>
      </c>
      <c r="E17" s="23">
        <f t="shared" si="5"/>
        <v>5</v>
      </c>
      <c r="F17" s="23">
        <f t="shared" si="5"/>
        <v>6</v>
      </c>
      <c r="G17" s="23">
        <f t="shared" si="5"/>
        <v>7</v>
      </c>
      <c r="H17" s="23">
        <f t="shared" si="5"/>
        <v>0</v>
      </c>
      <c r="I17" s="23">
        <f t="shared" si="5"/>
        <v>0</v>
      </c>
      <c r="J17" s="24">
        <f t="shared" si="5"/>
        <v>0</v>
      </c>
      <c r="V17" s="51" t="s">
        <v>35</v>
      </c>
      <c r="W17" s="73">
        <f>POWER((W12-W13),2)+4*W14*W14</f>
        <v>4.8355555555555721E-3</v>
      </c>
      <c r="X17" s="74"/>
    </row>
    <row r="18" spans="1:24" x14ac:dyDescent="0.3">
      <c r="A18" s="22">
        <f t="shared" ref="A18:J18" si="6">IF(A6=1,COLUMN(A6),0)</f>
        <v>0</v>
      </c>
      <c r="B18" s="23">
        <f t="shared" si="6"/>
        <v>0</v>
      </c>
      <c r="C18" s="23">
        <f t="shared" si="6"/>
        <v>0</v>
      </c>
      <c r="D18" s="23">
        <f t="shared" si="6"/>
        <v>0</v>
      </c>
      <c r="E18" s="23">
        <f t="shared" si="6"/>
        <v>0</v>
      </c>
      <c r="F18" s="23">
        <f t="shared" si="6"/>
        <v>6</v>
      </c>
      <c r="G18" s="23">
        <f t="shared" si="6"/>
        <v>7</v>
      </c>
      <c r="H18" s="23">
        <f t="shared" si="6"/>
        <v>0</v>
      </c>
      <c r="I18" s="23">
        <f t="shared" si="6"/>
        <v>0</v>
      </c>
      <c r="J18" s="24">
        <f t="shared" si="6"/>
        <v>0</v>
      </c>
    </row>
    <row r="19" spans="1:24" x14ac:dyDescent="0.3">
      <c r="A19" s="22">
        <f t="shared" ref="A19:J19" si="7">IF(A7=1,COLUMN(A7),0)</f>
        <v>0</v>
      </c>
      <c r="B19" s="23">
        <f t="shared" si="7"/>
        <v>0</v>
      </c>
      <c r="C19" s="23">
        <f t="shared" si="7"/>
        <v>0</v>
      </c>
      <c r="D19" s="23">
        <f t="shared" si="7"/>
        <v>0</v>
      </c>
      <c r="E19" s="23">
        <f t="shared" si="7"/>
        <v>0</v>
      </c>
      <c r="F19" s="23">
        <f t="shared" si="7"/>
        <v>0</v>
      </c>
      <c r="G19" s="23">
        <f t="shared" si="7"/>
        <v>0</v>
      </c>
      <c r="H19" s="23">
        <f t="shared" si="7"/>
        <v>0</v>
      </c>
      <c r="I19" s="23">
        <f t="shared" si="7"/>
        <v>0</v>
      </c>
      <c r="J19" s="24">
        <f t="shared" si="7"/>
        <v>0</v>
      </c>
    </row>
    <row r="20" spans="1:24" x14ac:dyDescent="0.3">
      <c r="A20" s="25">
        <f t="shared" ref="A20:J20" si="8">IF(A8=1,COLUMN(A8),0)</f>
        <v>0</v>
      </c>
      <c r="B20" s="26">
        <f t="shared" si="8"/>
        <v>0</v>
      </c>
      <c r="C20" s="26">
        <f t="shared" si="8"/>
        <v>0</v>
      </c>
      <c r="D20" s="26">
        <f t="shared" si="8"/>
        <v>0</v>
      </c>
      <c r="E20" s="26">
        <f t="shared" si="8"/>
        <v>0</v>
      </c>
      <c r="F20" s="26">
        <f t="shared" si="8"/>
        <v>0</v>
      </c>
      <c r="G20" s="26">
        <f t="shared" si="8"/>
        <v>0</v>
      </c>
      <c r="H20" s="26">
        <f t="shared" si="8"/>
        <v>0</v>
      </c>
      <c r="I20" s="26">
        <f t="shared" si="8"/>
        <v>0</v>
      </c>
      <c r="J20" s="27">
        <f t="shared" si="8"/>
        <v>0</v>
      </c>
    </row>
    <row r="23" spans="1:24" x14ac:dyDescent="0.3">
      <c r="A23" s="2" t="s">
        <v>20</v>
      </c>
    </row>
    <row r="24" spans="1:24" x14ac:dyDescent="0.3">
      <c r="A24" s="53">
        <f>IF(A1=1,ROW(A1),0)</f>
        <v>0</v>
      </c>
      <c r="B24" s="20">
        <f t="shared" ref="B24:J24" si="9">IF(B1=1,ROW(B1),0)</f>
        <v>0</v>
      </c>
      <c r="C24" s="20">
        <f t="shared" si="9"/>
        <v>0</v>
      </c>
      <c r="D24" s="20">
        <f t="shared" si="9"/>
        <v>0</v>
      </c>
      <c r="E24" s="20">
        <f t="shared" si="9"/>
        <v>0</v>
      </c>
      <c r="F24" s="20">
        <f t="shared" si="9"/>
        <v>0</v>
      </c>
      <c r="G24" s="20">
        <f t="shared" si="9"/>
        <v>0</v>
      </c>
      <c r="H24" s="20">
        <f t="shared" si="9"/>
        <v>0</v>
      </c>
      <c r="I24" s="20">
        <f t="shared" si="9"/>
        <v>0</v>
      </c>
      <c r="J24" s="21">
        <f t="shared" si="9"/>
        <v>0</v>
      </c>
    </row>
    <row r="25" spans="1:24" x14ac:dyDescent="0.3">
      <c r="A25" s="22">
        <f t="shared" ref="A25:J25" si="10">IF(A2=1,ROW(A2),0)</f>
        <v>0</v>
      </c>
      <c r="B25" s="23">
        <f t="shared" si="10"/>
        <v>0</v>
      </c>
      <c r="C25" s="23">
        <f t="shared" si="10"/>
        <v>0</v>
      </c>
      <c r="D25" s="23">
        <f t="shared" si="10"/>
        <v>0</v>
      </c>
      <c r="E25" s="23">
        <f t="shared" si="10"/>
        <v>0</v>
      </c>
      <c r="F25" s="23">
        <f t="shared" si="10"/>
        <v>0</v>
      </c>
      <c r="G25" s="23">
        <f t="shared" si="10"/>
        <v>0</v>
      </c>
      <c r="H25" s="23">
        <f t="shared" si="10"/>
        <v>0</v>
      </c>
      <c r="I25" s="23">
        <f t="shared" si="10"/>
        <v>0</v>
      </c>
      <c r="J25" s="24">
        <f t="shared" si="10"/>
        <v>0</v>
      </c>
    </row>
    <row r="26" spans="1:24" x14ac:dyDescent="0.3">
      <c r="A26" s="22">
        <f t="shared" ref="A26:J26" si="11">IF(A3=1,ROW(A3),0)</f>
        <v>0</v>
      </c>
      <c r="B26" s="23">
        <f t="shared" si="11"/>
        <v>0</v>
      </c>
      <c r="C26" s="23">
        <f t="shared" si="11"/>
        <v>3</v>
      </c>
      <c r="D26" s="23">
        <f t="shared" si="11"/>
        <v>3</v>
      </c>
      <c r="E26" s="23">
        <f t="shared" si="11"/>
        <v>3</v>
      </c>
      <c r="F26" s="23">
        <f t="shared" si="11"/>
        <v>0</v>
      </c>
      <c r="G26" s="23">
        <f t="shared" si="11"/>
        <v>3</v>
      </c>
      <c r="H26" s="23">
        <f t="shared" si="11"/>
        <v>3</v>
      </c>
      <c r="I26" s="23">
        <f t="shared" si="11"/>
        <v>0</v>
      </c>
      <c r="J26" s="24">
        <f t="shared" si="11"/>
        <v>0</v>
      </c>
    </row>
    <row r="27" spans="1:24" x14ac:dyDescent="0.3">
      <c r="A27" s="22">
        <f t="shared" ref="A27:J27" si="12">IF(A4=1,ROW(A4),0)</f>
        <v>0</v>
      </c>
      <c r="B27" s="23">
        <f t="shared" si="12"/>
        <v>0</v>
      </c>
      <c r="C27" s="23">
        <f t="shared" si="12"/>
        <v>0</v>
      </c>
      <c r="D27" s="23">
        <f t="shared" si="12"/>
        <v>4</v>
      </c>
      <c r="E27" s="23">
        <f t="shared" si="12"/>
        <v>4</v>
      </c>
      <c r="F27" s="23">
        <f t="shared" si="12"/>
        <v>4</v>
      </c>
      <c r="G27" s="23">
        <f t="shared" si="12"/>
        <v>4</v>
      </c>
      <c r="H27" s="23">
        <f t="shared" si="12"/>
        <v>0</v>
      </c>
      <c r="I27" s="23">
        <f t="shared" si="12"/>
        <v>0</v>
      </c>
      <c r="J27" s="24">
        <f t="shared" si="12"/>
        <v>0</v>
      </c>
    </row>
    <row r="28" spans="1:24" x14ac:dyDescent="0.3">
      <c r="A28" s="22">
        <f t="shared" ref="A28:J28" si="13">IF(A5=1,ROW(A5),0)</f>
        <v>0</v>
      </c>
      <c r="B28" s="23">
        <f t="shared" si="13"/>
        <v>0</v>
      </c>
      <c r="C28" s="23">
        <f t="shared" si="13"/>
        <v>0</v>
      </c>
      <c r="D28" s="23">
        <f t="shared" si="13"/>
        <v>5</v>
      </c>
      <c r="E28" s="23">
        <f t="shared" si="13"/>
        <v>5</v>
      </c>
      <c r="F28" s="23">
        <f t="shared" si="13"/>
        <v>5</v>
      </c>
      <c r="G28" s="23">
        <f t="shared" si="13"/>
        <v>5</v>
      </c>
      <c r="H28" s="23">
        <f t="shared" si="13"/>
        <v>0</v>
      </c>
      <c r="I28" s="23">
        <f t="shared" si="13"/>
        <v>0</v>
      </c>
      <c r="J28" s="24">
        <f t="shared" si="13"/>
        <v>0</v>
      </c>
    </row>
    <row r="29" spans="1:24" x14ac:dyDescent="0.3">
      <c r="A29" s="22">
        <f t="shared" ref="A29:J29" si="14">IF(A6=1,ROW(A6),0)</f>
        <v>0</v>
      </c>
      <c r="B29" s="23">
        <f t="shared" si="14"/>
        <v>0</v>
      </c>
      <c r="C29" s="23">
        <f t="shared" si="14"/>
        <v>0</v>
      </c>
      <c r="D29" s="23">
        <f t="shared" si="14"/>
        <v>0</v>
      </c>
      <c r="E29" s="23">
        <f t="shared" si="14"/>
        <v>0</v>
      </c>
      <c r="F29" s="23">
        <f t="shared" si="14"/>
        <v>6</v>
      </c>
      <c r="G29" s="23">
        <f t="shared" si="14"/>
        <v>6</v>
      </c>
      <c r="H29" s="23">
        <f t="shared" si="14"/>
        <v>0</v>
      </c>
      <c r="I29" s="23">
        <f t="shared" si="14"/>
        <v>0</v>
      </c>
      <c r="J29" s="24">
        <f t="shared" si="14"/>
        <v>0</v>
      </c>
    </row>
    <row r="30" spans="1:24" x14ac:dyDescent="0.3">
      <c r="A30" s="22">
        <f t="shared" ref="A30:J30" si="15">IF(A7=1,ROW(A7),0)</f>
        <v>0</v>
      </c>
      <c r="B30" s="23">
        <f t="shared" si="15"/>
        <v>0</v>
      </c>
      <c r="C30" s="23">
        <f t="shared" si="15"/>
        <v>0</v>
      </c>
      <c r="D30" s="23">
        <f t="shared" si="15"/>
        <v>0</v>
      </c>
      <c r="E30" s="23">
        <f t="shared" si="15"/>
        <v>0</v>
      </c>
      <c r="F30" s="23">
        <f t="shared" si="15"/>
        <v>0</v>
      </c>
      <c r="G30" s="23">
        <f t="shared" si="15"/>
        <v>0</v>
      </c>
      <c r="H30" s="23">
        <f t="shared" si="15"/>
        <v>0</v>
      </c>
      <c r="I30" s="23">
        <f t="shared" si="15"/>
        <v>0</v>
      </c>
      <c r="J30" s="24">
        <f t="shared" si="15"/>
        <v>0</v>
      </c>
    </row>
    <row r="31" spans="1:24" x14ac:dyDescent="0.3">
      <c r="A31" s="25">
        <f t="shared" ref="A31:J31" si="16">IF(A8=1,ROW(A8),0)</f>
        <v>0</v>
      </c>
      <c r="B31" s="26">
        <f t="shared" si="16"/>
        <v>0</v>
      </c>
      <c r="C31" s="26">
        <f t="shared" si="16"/>
        <v>0</v>
      </c>
      <c r="D31" s="26">
        <f t="shared" si="16"/>
        <v>0</v>
      </c>
      <c r="E31" s="26">
        <f t="shared" si="16"/>
        <v>0</v>
      </c>
      <c r="F31" s="26">
        <f t="shared" si="16"/>
        <v>0</v>
      </c>
      <c r="G31" s="26">
        <f t="shared" si="16"/>
        <v>0</v>
      </c>
      <c r="H31" s="26">
        <f t="shared" si="16"/>
        <v>0</v>
      </c>
      <c r="I31" s="26">
        <f t="shared" si="16"/>
        <v>0</v>
      </c>
      <c r="J31" s="27">
        <f t="shared" si="16"/>
        <v>0</v>
      </c>
    </row>
  </sheetData>
  <mergeCells count="6">
    <mergeCell ref="W17:X17"/>
    <mergeCell ref="W12:X12"/>
    <mergeCell ref="W13:X13"/>
    <mergeCell ref="W14:X14"/>
    <mergeCell ref="W15:X15"/>
    <mergeCell ref="W16:X16"/>
  </mergeCells>
  <phoneticPr fontId="14" type="noConversion"/>
  <conditionalFormatting sqref="A1:J8">
    <cfRule type="colorScale" priority="1">
      <colorScale>
        <cfvo type="min"/>
        <cfvo type="max"/>
        <color rgb="FFFFEF9C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FEA9-423D-4200-87CA-978B638F3F65}">
  <dimension ref="A1:O13"/>
  <sheetViews>
    <sheetView workbookViewId="0">
      <selection activeCell="S12" sqref="S12"/>
    </sheetView>
  </sheetViews>
  <sheetFormatPr defaultRowHeight="14.4" x14ac:dyDescent="0.3"/>
  <cols>
    <col min="1" max="15" width="2" bestFit="1" customWidth="1"/>
  </cols>
  <sheetData>
    <row r="1" spans="1:15" x14ac:dyDescent="0.3">
      <c r="A1" s="59">
        <v>0</v>
      </c>
      <c r="B1" s="60">
        <v>0</v>
      </c>
      <c r="C1" s="60">
        <v>0</v>
      </c>
      <c r="D1" s="60">
        <v>0</v>
      </c>
      <c r="E1" s="60">
        <v>0</v>
      </c>
      <c r="F1" s="60">
        <v>0</v>
      </c>
      <c r="G1" s="60">
        <v>0</v>
      </c>
      <c r="H1" s="60">
        <v>0</v>
      </c>
      <c r="I1" s="60">
        <v>0</v>
      </c>
      <c r="J1" s="60">
        <v>0</v>
      </c>
      <c r="K1" s="60">
        <v>0</v>
      </c>
      <c r="L1" s="60">
        <v>0</v>
      </c>
      <c r="M1" s="60">
        <v>0</v>
      </c>
      <c r="N1" s="60">
        <v>0</v>
      </c>
      <c r="O1" s="61">
        <v>0</v>
      </c>
    </row>
    <row r="2" spans="1:15" x14ac:dyDescent="0.3">
      <c r="A2" s="52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62">
        <v>1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63">
        <v>0</v>
      </c>
    </row>
    <row r="3" spans="1:15" x14ac:dyDescent="0.3">
      <c r="A3" s="52">
        <v>0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62">
        <v>1</v>
      </c>
      <c r="H3" s="18">
        <v>0</v>
      </c>
      <c r="I3" s="62">
        <v>1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63">
        <v>0</v>
      </c>
    </row>
    <row r="4" spans="1:15" x14ac:dyDescent="0.3">
      <c r="A4" s="52">
        <v>0</v>
      </c>
      <c r="B4" s="18">
        <v>0</v>
      </c>
      <c r="C4" s="18">
        <v>0</v>
      </c>
      <c r="D4" s="18">
        <v>0</v>
      </c>
      <c r="E4" s="18">
        <v>0</v>
      </c>
      <c r="F4" s="62">
        <v>1</v>
      </c>
      <c r="G4" s="18">
        <v>0</v>
      </c>
      <c r="H4" s="18">
        <v>0</v>
      </c>
      <c r="I4" s="18">
        <v>0</v>
      </c>
      <c r="J4" s="62">
        <v>1</v>
      </c>
      <c r="K4" s="18">
        <v>0</v>
      </c>
      <c r="L4" s="18">
        <v>0</v>
      </c>
      <c r="M4" s="18">
        <v>0</v>
      </c>
      <c r="N4" s="18">
        <v>0</v>
      </c>
      <c r="O4" s="63">
        <v>0</v>
      </c>
    </row>
    <row r="5" spans="1:15" x14ac:dyDescent="0.3">
      <c r="A5" s="52">
        <v>0</v>
      </c>
      <c r="B5" s="18">
        <v>0</v>
      </c>
      <c r="C5" s="18">
        <v>0</v>
      </c>
      <c r="D5" s="18">
        <v>0</v>
      </c>
      <c r="E5" s="62">
        <v>1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62">
        <v>1</v>
      </c>
      <c r="L5" s="18">
        <v>0</v>
      </c>
      <c r="M5" s="18">
        <v>0</v>
      </c>
      <c r="N5" s="18">
        <v>0</v>
      </c>
      <c r="O5" s="63">
        <v>0</v>
      </c>
    </row>
    <row r="6" spans="1:15" x14ac:dyDescent="0.3">
      <c r="A6" s="52">
        <v>0</v>
      </c>
      <c r="B6" s="18">
        <v>0</v>
      </c>
      <c r="C6" s="18">
        <v>0</v>
      </c>
      <c r="D6" s="62">
        <v>1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62">
        <v>1</v>
      </c>
      <c r="M6" s="18">
        <v>0</v>
      </c>
      <c r="N6" s="18">
        <v>0</v>
      </c>
      <c r="O6" s="63">
        <v>0</v>
      </c>
    </row>
    <row r="7" spans="1:15" x14ac:dyDescent="0.3">
      <c r="A7" s="52">
        <v>0</v>
      </c>
      <c r="B7" s="18">
        <v>0</v>
      </c>
      <c r="C7" s="18">
        <v>0</v>
      </c>
      <c r="D7" s="18">
        <v>0</v>
      </c>
      <c r="E7" s="62">
        <v>1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62">
        <v>1</v>
      </c>
      <c r="L7" s="18">
        <v>0</v>
      </c>
      <c r="M7" s="18">
        <v>0</v>
      </c>
      <c r="N7" s="18">
        <v>0</v>
      </c>
      <c r="O7" s="63">
        <v>0</v>
      </c>
    </row>
    <row r="8" spans="1:15" x14ac:dyDescent="0.3">
      <c r="A8" s="52">
        <v>0</v>
      </c>
      <c r="B8" s="18">
        <v>0</v>
      </c>
      <c r="C8" s="18">
        <v>0</v>
      </c>
      <c r="D8" s="18">
        <v>0</v>
      </c>
      <c r="E8" s="18">
        <v>0</v>
      </c>
      <c r="F8" s="62">
        <v>1</v>
      </c>
      <c r="G8" s="18">
        <v>0</v>
      </c>
      <c r="H8" s="18">
        <v>0</v>
      </c>
      <c r="I8" s="18">
        <v>0</v>
      </c>
      <c r="J8" s="62">
        <v>1</v>
      </c>
      <c r="K8" s="18">
        <v>0</v>
      </c>
      <c r="L8" s="18">
        <v>0</v>
      </c>
      <c r="M8" s="18">
        <v>0</v>
      </c>
      <c r="N8" s="18">
        <v>0</v>
      </c>
      <c r="O8" s="63">
        <v>0</v>
      </c>
    </row>
    <row r="9" spans="1:15" x14ac:dyDescent="0.3">
      <c r="A9" s="52">
        <v>0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62">
        <v>1</v>
      </c>
      <c r="H9" s="18">
        <v>0</v>
      </c>
      <c r="I9" s="62">
        <v>1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63">
        <v>0</v>
      </c>
    </row>
    <row r="10" spans="1:15" x14ac:dyDescent="0.3">
      <c r="A10" s="52">
        <v>0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62">
        <v>1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63">
        <v>0</v>
      </c>
    </row>
    <row r="11" spans="1:15" x14ac:dyDescent="0.3">
      <c r="A11" s="52">
        <v>0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63">
        <v>0</v>
      </c>
    </row>
    <row r="12" spans="1:15" x14ac:dyDescent="0.3">
      <c r="A12" s="52">
        <v>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63">
        <v>0</v>
      </c>
    </row>
    <row r="13" spans="1:15" x14ac:dyDescent="0.3">
      <c r="A13" s="64">
        <v>0</v>
      </c>
      <c r="B13" s="65">
        <v>0</v>
      </c>
      <c r="C13" s="65">
        <v>0</v>
      </c>
      <c r="D13" s="65">
        <v>0</v>
      </c>
      <c r="E13" s="65">
        <v>0</v>
      </c>
      <c r="F13" s="65">
        <v>0</v>
      </c>
      <c r="G13" s="65">
        <v>0</v>
      </c>
      <c r="H13" s="65">
        <v>0</v>
      </c>
      <c r="I13" s="65">
        <v>0</v>
      </c>
      <c r="J13" s="65">
        <v>0</v>
      </c>
      <c r="K13" s="65">
        <v>0</v>
      </c>
      <c r="L13" s="65">
        <v>0</v>
      </c>
      <c r="M13" s="65">
        <v>0</v>
      </c>
      <c r="N13" s="65">
        <v>0</v>
      </c>
      <c r="O13" s="66">
        <v>0</v>
      </c>
    </row>
  </sheetData>
  <conditionalFormatting sqref="A1:O13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Burian</dc:creator>
  <cp:lastModifiedBy>Burian Sándor </cp:lastModifiedBy>
  <dcterms:created xsi:type="dcterms:W3CDTF">2015-06-05T18:17:20Z</dcterms:created>
  <dcterms:modified xsi:type="dcterms:W3CDTF">2021-05-06T07:40:01Z</dcterms:modified>
</cp:coreProperties>
</file>