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thorlabs.local\NWT\OpticsBU\Users\Gabe Marth\2 Channel Project\Fresh Start - C#\Power Meter Testing\"/>
    </mc:Choice>
  </mc:AlternateContent>
  <bookViews>
    <workbookView xWindow="0" yWindow="0" windowWidth="19200" windowHeight="11595" activeTab="4"/>
  </bookViews>
  <sheets>
    <sheet name="Summary" sheetId="1" r:id="rId1"/>
    <sheet name="1" sheetId="2" r:id="rId2"/>
    <sheet name="2" sheetId="3" r:id="rId3"/>
    <sheet name="3" sheetId="5" r:id="rId4"/>
    <sheet name="4" sheetId="6" r:id="rId5"/>
    <sheet name="5" sheetId="4" r:id="rId6"/>
    <sheet name="6" sheetId="7" r:id="rId7"/>
    <sheet name="7" sheetId="8" r:id="rId8"/>
    <sheet name="8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6" i="6" l="1"/>
  <c r="U37" i="6"/>
  <c r="U38" i="6"/>
  <c r="U39" i="6"/>
  <c r="U40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6" i="6"/>
  <c r="R6" i="6"/>
  <c r="T33" i="6"/>
  <c r="T34" i="6" s="1"/>
  <c r="T35" i="6" s="1"/>
  <c r="T36" i="6" s="1"/>
  <c r="T37" i="6" s="1"/>
  <c r="T38" i="6" s="1"/>
  <c r="T39" i="6" s="1"/>
  <c r="T40" i="6" s="1"/>
  <c r="T7" i="6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5" i="6"/>
  <c r="Q7" i="6" l="1"/>
  <c r="Q8" i="6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6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K16" i="3" l="1"/>
  <c r="K16" i="5"/>
  <c r="K19" i="6" l="1"/>
  <c r="H19" i="6"/>
  <c r="E19" i="6"/>
  <c r="B19" i="6"/>
  <c r="K16" i="6"/>
  <c r="H16" i="6"/>
  <c r="E16" i="6"/>
  <c r="B16" i="6"/>
  <c r="K19" i="5"/>
  <c r="H19" i="5"/>
  <c r="E19" i="5"/>
  <c r="B19" i="5"/>
  <c r="H16" i="5"/>
  <c r="E16" i="5"/>
  <c r="B16" i="5"/>
  <c r="K19" i="4" l="1"/>
  <c r="H19" i="4"/>
  <c r="E19" i="4"/>
  <c r="B19" i="4"/>
  <c r="K16" i="4"/>
  <c r="H16" i="4"/>
  <c r="E16" i="4"/>
  <c r="B16" i="4"/>
  <c r="K19" i="3"/>
  <c r="H19" i="3"/>
  <c r="E19" i="3"/>
  <c r="B19" i="3"/>
  <c r="H16" i="3"/>
  <c r="E16" i="3"/>
  <c r="B16" i="3"/>
  <c r="K19" i="2"/>
  <c r="H19" i="2"/>
  <c r="E19" i="2"/>
  <c r="B19" i="2"/>
  <c r="K16" i="2"/>
  <c r="H16" i="2"/>
  <c r="E16" i="2"/>
  <c r="B16" i="2"/>
  <c r="J7" i="1"/>
  <c r="J6" i="1"/>
  <c r="J5" i="1"/>
  <c r="J4" i="1"/>
</calcChain>
</file>

<file path=xl/sharedStrings.xml><?xml version="1.0" encoding="utf-8"?>
<sst xmlns="http://schemas.openxmlformats.org/spreadsheetml/2006/main" count="196" uniqueCount="25">
  <si>
    <t xml:space="preserve">Min </t>
  </si>
  <si>
    <t>@</t>
  </si>
  <si>
    <t>NE01B</t>
  </si>
  <si>
    <t>NE05B</t>
  </si>
  <si>
    <t>NE20B</t>
  </si>
  <si>
    <t>NE30B</t>
  </si>
  <si>
    <t>@ 635nm:</t>
  </si>
  <si>
    <t>Test #</t>
  </si>
  <si>
    <t>RMSE</t>
  </si>
  <si>
    <t>Average:</t>
  </si>
  <si>
    <t>Expected:</t>
  </si>
  <si>
    <t>OD:</t>
  </si>
  <si>
    <t>SQRT(SUMSQ(O5:O14)/COUNTA(O5:o14))</t>
  </si>
  <si>
    <t>SQRT(SUMSQ(O5:O54)/COUNTA(O5:O54))</t>
  </si>
  <si>
    <t>Sampling Step Testing</t>
  </si>
  <si>
    <t>5 Samples Per Step</t>
  </si>
  <si>
    <t>2mW</t>
  </si>
  <si>
    <t>3mW</t>
  </si>
  <si>
    <t>4mW</t>
  </si>
  <si>
    <t>NaN</t>
  </si>
  <si>
    <t>1mW</t>
  </si>
  <si>
    <t>Expected</t>
  </si>
  <si>
    <t>Diff</t>
  </si>
  <si>
    <t>Optical Density:</t>
  </si>
  <si>
    <t>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</si>
</sst>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0" fillId="0" borderId="5" xfId="0" applyBorder="1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0" fillId="0" borderId="8" xfId="0" applyBorder="1"/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0" xfId="0" quotePrefix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'4'!$T$5:$T$40</c:f>
              <c:numCache>
                <c:formatCode>General</c:formatCode>
                <c:ptCount val="36"/>
                <c:pt idx="0">
                  <c:v>-1.4999999999999999E-2</c:v>
                </c:pt>
                <c:pt idx="1">
                  <c:v>-1.3999999999999999E-2</c:v>
                </c:pt>
                <c:pt idx="2">
                  <c:v>-1.2999999999999998E-2</c:v>
                </c:pt>
                <c:pt idx="3">
                  <c:v>-1.1999999999999997E-2</c:v>
                </c:pt>
                <c:pt idx="4">
                  <c:v>-1.0999999999999996E-2</c:v>
                </c:pt>
                <c:pt idx="5">
                  <c:v>-9.999999999999995E-3</c:v>
                </c:pt>
                <c:pt idx="6">
                  <c:v>-8.9999999999999941E-3</c:v>
                </c:pt>
                <c:pt idx="7">
                  <c:v>-7.9999999999999932E-3</c:v>
                </c:pt>
                <c:pt idx="8">
                  <c:v>-6.9999999999999932E-3</c:v>
                </c:pt>
                <c:pt idx="9">
                  <c:v>-5.9999999999999932E-3</c:v>
                </c:pt>
                <c:pt idx="10">
                  <c:v>-4.9999999999999932E-3</c:v>
                </c:pt>
                <c:pt idx="11">
                  <c:v>-3.9999999999999931E-3</c:v>
                </c:pt>
                <c:pt idx="12">
                  <c:v>-2.9999999999999931E-3</c:v>
                </c:pt>
                <c:pt idx="13">
                  <c:v>-1.9999999999999931E-3</c:v>
                </c:pt>
                <c:pt idx="14">
                  <c:v>-9.9999999999999308E-4</c:v>
                </c:pt>
                <c:pt idx="15">
                  <c:v>6.9388939039072284E-18</c:v>
                </c:pt>
                <c:pt idx="16">
                  <c:v>1.000000000000007E-3</c:v>
                </c:pt>
                <c:pt idx="17">
                  <c:v>2.000000000000007E-3</c:v>
                </c:pt>
                <c:pt idx="18">
                  <c:v>3.000000000000007E-3</c:v>
                </c:pt>
                <c:pt idx="19">
                  <c:v>4.000000000000007E-3</c:v>
                </c:pt>
                <c:pt idx="20">
                  <c:v>5.000000000000007E-3</c:v>
                </c:pt>
                <c:pt idx="21">
                  <c:v>6.0000000000000071E-3</c:v>
                </c:pt>
                <c:pt idx="22">
                  <c:v>7.0000000000000071E-3</c:v>
                </c:pt>
                <c:pt idx="23">
                  <c:v>8.0000000000000071E-3</c:v>
                </c:pt>
                <c:pt idx="24">
                  <c:v>9.000000000000008E-3</c:v>
                </c:pt>
                <c:pt idx="25">
                  <c:v>1.0000000000000009E-2</c:v>
                </c:pt>
                <c:pt idx="26">
                  <c:v>1.100000000000001E-2</c:v>
                </c:pt>
                <c:pt idx="27">
                  <c:v>1.2000000000000011E-2</c:v>
                </c:pt>
                <c:pt idx="28">
                  <c:v>1.3000000000000012E-2</c:v>
                </c:pt>
                <c:pt idx="29">
                  <c:v>1.4000000000000012E-2</c:v>
                </c:pt>
                <c:pt idx="30">
                  <c:v>1.5000000000000013E-2</c:v>
                </c:pt>
                <c:pt idx="31">
                  <c:v>1.6000000000000014E-2</c:v>
                </c:pt>
                <c:pt idx="32">
                  <c:v>1.7000000000000015E-2</c:v>
                </c:pt>
                <c:pt idx="33">
                  <c:v>1.8000000000000016E-2</c:v>
                </c:pt>
                <c:pt idx="34">
                  <c:v>1.9000000000000017E-2</c:v>
                </c:pt>
                <c:pt idx="35">
                  <c:v>2.0000000000000018E-2</c:v>
                </c:pt>
              </c:numCache>
            </c:numRef>
          </c:xVal>
          <c:yVal>
            <c:numRef>
              <c:f>'4'!$U$5:$U$40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8</c:v>
                </c:pt>
                <c:pt idx="12">
                  <c:v>4</c:v>
                </c:pt>
                <c:pt idx="13">
                  <c:v>6</c:v>
                </c:pt>
                <c:pt idx="14">
                  <c:v>1</c:v>
                </c:pt>
                <c:pt idx="15">
                  <c:v>4</c:v>
                </c:pt>
                <c:pt idx="16">
                  <c:v>6</c:v>
                </c:pt>
                <c:pt idx="17">
                  <c:v>2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3</c:v>
                </c:pt>
                <c:pt idx="22">
                  <c:v>7</c:v>
                </c:pt>
                <c:pt idx="23">
                  <c:v>3</c:v>
                </c:pt>
                <c:pt idx="24">
                  <c:v>1</c:v>
                </c:pt>
                <c:pt idx="25">
                  <c:v>6</c:v>
                </c:pt>
                <c:pt idx="26">
                  <c:v>5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614000"/>
        <c:axId val="735613608"/>
      </c:scatterChart>
      <c:valAx>
        <c:axId val="73561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613608"/>
        <c:crosses val="autoZero"/>
        <c:crossBetween val="midCat"/>
      </c:valAx>
      <c:valAx>
        <c:axId val="73561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61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152400</xdr:colOff>
      <xdr:row>12</xdr:row>
      <xdr:rowOff>52387</xdr:rowOff>
    </xdr:from>
    <xdr:to>
      <xdr:col>24</xdr:col>
      <xdr:colOff>457200</xdr:colOff>
      <xdr:row>26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B9" sqref="B9"/>
    </sheetView>
  </sheetViews>
  <sheetFormatPr defaultRowHeight="15" x14ac:dyDescent="0.25"/>
  <sheetData>
    <row r="1" spans="1:11" x14ac:dyDescent="0.25">
      <c r="A1" s="1" t="s">
        <v>14</v>
      </c>
    </row>
    <row r="2" spans="1:11" ht="15.75" thickBot="1" x14ac:dyDescent="0.3"/>
    <row r="3" spans="1:11" x14ac:dyDescent="0.25">
      <c r="A3" s="2"/>
      <c r="B3" s="3">
        <v>1</v>
      </c>
      <c r="C3" s="3">
        <v>2</v>
      </c>
      <c r="D3" s="3">
        <v>3</v>
      </c>
      <c r="E3" s="17">
        <v>4</v>
      </c>
      <c r="F3" s="17">
        <v>5</v>
      </c>
      <c r="G3" s="17">
        <v>6</v>
      </c>
      <c r="H3" s="17">
        <v>7</v>
      </c>
      <c r="I3" s="17">
        <v>8</v>
      </c>
      <c r="J3" s="4" t="s">
        <v>0</v>
      </c>
      <c r="K3" s="5" t="s">
        <v>1</v>
      </c>
    </row>
    <row r="4" spans="1:11" x14ac:dyDescent="0.25">
      <c r="A4" s="6" t="s">
        <v>2</v>
      </c>
      <c r="B4" s="7"/>
      <c r="C4" s="7"/>
      <c r="D4" s="7"/>
      <c r="E4" s="18"/>
      <c r="F4" s="18"/>
      <c r="G4" s="18"/>
      <c r="H4" s="18"/>
      <c r="I4" s="18"/>
      <c r="J4" s="8">
        <f>MIN(B4:D4)</f>
        <v>0</v>
      </c>
      <c r="K4" s="9"/>
    </row>
    <row r="5" spans="1:11" x14ac:dyDescent="0.25">
      <c r="A5" s="6" t="s">
        <v>3</v>
      </c>
      <c r="B5" s="7"/>
      <c r="C5" s="7"/>
      <c r="D5" s="7"/>
      <c r="E5" s="18"/>
      <c r="F5" s="18"/>
      <c r="G5" s="18"/>
      <c r="H5" s="18"/>
      <c r="I5" s="18"/>
      <c r="J5" s="8">
        <f>MIN(B5:D5)</f>
        <v>0</v>
      </c>
      <c r="K5" s="9"/>
    </row>
    <row r="6" spans="1:11" x14ac:dyDescent="0.25">
      <c r="A6" s="6" t="s">
        <v>4</v>
      </c>
      <c r="B6" s="7"/>
      <c r="C6" s="7"/>
      <c r="D6" s="7"/>
      <c r="E6" s="18"/>
      <c r="F6" s="18"/>
      <c r="G6" s="18"/>
      <c r="H6" s="18"/>
      <c r="I6" s="18"/>
      <c r="J6" s="8">
        <f>MIN(B6:D6)</f>
        <v>0</v>
      </c>
      <c r="K6" s="9"/>
    </row>
    <row r="7" spans="1:11" ht="15.75" thickBot="1" x14ac:dyDescent="0.3">
      <c r="A7" s="10" t="s">
        <v>5</v>
      </c>
      <c r="B7" s="11"/>
      <c r="C7" s="11"/>
      <c r="D7" s="11"/>
      <c r="E7" s="19"/>
      <c r="F7" s="19"/>
      <c r="G7" s="19"/>
      <c r="H7" s="19"/>
      <c r="I7" s="19"/>
      <c r="J7" s="12">
        <f>MIN(B7:D7)</f>
        <v>0</v>
      </c>
      <c r="K7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A2" sqref="A2"/>
    </sheetView>
  </sheetViews>
  <sheetFormatPr defaultRowHeight="15" x14ac:dyDescent="0.25"/>
  <sheetData>
    <row r="1" spans="1:11" x14ac:dyDescent="0.25">
      <c r="A1" t="s">
        <v>20</v>
      </c>
    </row>
    <row r="3" spans="1:11" x14ac:dyDescent="0.25">
      <c r="A3" s="14" t="s">
        <v>6</v>
      </c>
    </row>
    <row r="4" spans="1:11" x14ac:dyDescent="0.25">
      <c r="A4" s="20" t="s">
        <v>2</v>
      </c>
      <c r="B4" s="20"/>
      <c r="D4" s="20" t="s">
        <v>3</v>
      </c>
      <c r="E4" s="20"/>
      <c r="G4" s="20" t="s">
        <v>4</v>
      </c>
      <c r="H4" s="20"/>
      <c r="J4" s="20" t="s">
        <v>5</v>
      </c>
      <c r="K4" s="20"/>
    </row>
    <row r="5" spans="1:11" x14ac:dyDescent="0.25">
      <c r="A5" s="15" t="s">
        <v>7</v>
      </c>
      <c r="B5" s="15" t="s">
        <v>8</v>
      </c>
      <c r="D5" s="15" t="s">
        <v>7</v>
      </c>
      <c r="E5" s="15" t="s">
        <v>8</v>
      </c>
      <c r="G5" s="15" t="s">
        <v>7</v>
      </c>
      <c r="H5" s="15" t="s">
        <v>8</v>
      </c>
      <c r="J5" s="15" t="s">
        <v>7</v>
      </c>
      <c r="K5" s="15" t="s">
        <v>8</v>
      </c>
    </row>
    <row r="6" spans="1:11" x14ac:dyDescent="0.25">
      <c r="A6" s="15">
        <v>1</v>
      </c>
      <c r="B6">
        <v>1.5307146641909594E-2</v>
      </c>
      <c r="D6" s="15">
        <v>1</v>
      </c>
      <c r="E6">
        <v>3.1323383529243146E-2</v>
      </c>
      <c r="G6" s="15">
        <v>1</v>
      </c>
      <c r="H6" s="15" t="s">
        <v>19</v>
      </c>
      <c r="J6" s="15">
        <v>1</v>
      </c>
      <c r="K6" s="15" t="s">
        <v>19</v>
      </c>
    </row>
    <row r="7" spans="1:11" x14ac:dyDescent="0.25">
      <c r="A7" s="15">
        <v>2</v>
      </c>
      <c r="B7" s="15">
        <v>1.6647100498015658E-2</v>
      </c>
      <c r="D7" s="15">
        <v>2</v>
      </c>
      <c r="E7" s="15">
        <v>3.4534952441872574E-2</v>
      </c>
      <c r="G7" s="15">
        <v>2</v>
      </c>
      <c r="H7" s="15" t="s">
        <v>19</v>
      </c>
      <c r="J7" s="15">
        <v>2</v>
      </c>
      <c r="K7" s="16" t="s">
        <v>19</v>
      </c>
    </row>
    <row r="8" spans="1:11" x14ac:dyDescent="0.25">
      <c r="A8" s="15">
        <v>3</v>
      </c>
      <c r="B8" s="15">
        <v>1.8713335343527638E-2</v>
      </c>
      <c r="D8" s="15">
        <v>3</v>
      </c>
      <c r="E8" s="15">
        <v>3.3607159079548941E-2</v>
      </c>
      <c r="G8" s="15">
        <v>3</v>
      </c>
      <c r="H8" s="15" t="s">
        <v>19</v>
      </c>
      <c r="J8" s="15">
        <v>3</v>
      </c>
      <c r="K8" s="16" t="s">
        <v>19</v>
      </c>
    </row>
    <row r="9" spans="1:11" x14ac:dyDescent="0.25">
      <c r="A9" s="15">
        <v>4</v>
      </c>
      <c r="B9" s="15">
        <v>2.0272861722300365E-2</v>
      </c>
      <c r="D9" s="15">
        <v>4</v>
      </c>
      <c r="E9" s="15">
        <v>2.9908779962879373E-2</v>
      </c>
      <c r="G9" s="15">
        <v>4</v>
      </c>
      <c r="H9" s="15" t="s">
        <v>19</v>
      </c>
      <c r="J9" s="15">
        <v>4</v>
      </c>
      <c r="K9" s="16" t="s">
        <v>19</v>
      </c>
    </row>
    <row r="10" spans="1:11" x14ac:dyDescent="0.25">
      <c r="A10" s="15">
        <v>5</v>
      </c>
      <c r="B10" s="15">
        <v>1.9907418335463181E-2</v>
      </c>
      <c r="D10" s="15">
        <v>5</v>
      </c>
      <c r="E10" s="15">
        <v>3.2155859452512973E-2</v>
      </c>
      <c r="G10" s="15">
        <v>5</v>
      </c>
      <c r="H10" s="15" t="s">
        <v>19</v>
      </c>
      <c r="J10" s="15">
        <v>5</v>
      </c>
      <c r="K10" s="16" t="s">
        <v>19</v>
      </c>
    </row>
    <row r="11" spans="1:11" x14ac:dyDescent="0.25">
      <c r="A11" s="15">
        <v>6</v>
      </c>
      <c r="B11" s="15">
        <v>1.7184164191044227E-2</v>
      </c>
      <c r="D11" s="15">
        <v>6</v>
      </c>
      <c r="E11" s="15">
        <v>3.194195235407022E-2</v>
      </c>
      <c r="G11" s="15">
        <v>6</v>
      </c>
      <c r="H11" s="15" t="s">
        <v>19</v>
      </c>
      <c r="J11" s="15">
        <v>6</v>
      </c>
      <c r="K11" s="16" t="s">
        <v>19</v>
      </c>
    </row>
    <row r="12" spans="1:11" x14ac:dyDescent="0.25">
      <c r="A12" s="15">
        <v>7</v>
      </c>
      <c r="B12" s="15">
        <v>1.8699942137850131E-2</v>
      </c>
      <c r="D12" s="15">
        <v>7</v>
      </c>
      <c r="E12" s="15">
        <v>3.0315779044090722E-2</v>
      </c>
      <c r="G12" s="15">
        <v>7</v>
      </c>
      <c r="H12" s="15" t="s">
        <v>19</v>
      </c>
      <c r="J12" s="15">
        <v>7</v>
      </c>
      <c r="K12" s="16" t="s">
        <v>19</v>
      </c>
    </row>
    <row r="13" spans="1:11" x14ac:dyDescent="0.25">
      <c r="A13" s="15">
        <v>8</v>
      </c>
      <c r="B13" s="15">
        <v>1.0224091519622733E-2</v>
      </c>
      <c r="D13" s="15">
        <v>8</v>
      </c>
      <c r="E13" s="15">
        <v>2.7994493339104767E-2</v>
      </c>
      <c r="G13" s="15">
        <v>8</v>
      </c>
      <c r="H13" s="16" t="s">
        <v>19</v>
      </c>
      <c r="J13" s="15">
        <v>8</v>
      </c>
      <c r="K13" s="16" t="s">
        <v>19</v>
      </c>
    </row>
    <row r="14" spans="1:11" x14ac:dyDescent="0.25">
      <c r="A14" s="15">
        <v>9</v>
      </c>
      <c r="B14" s="15">
        <v>1.4497774741219743E-2</v>
      </c>
      <c r="D14" s="15">
        <v>9</v>
      </c>
      <c r="E14" s="15">
        <v>2.8687736467315508E-2</v>
      </c>
      <c r="G14" s="15">
        <v>9</v>
      </c>
      <c r="H14" s="16" t="s">
        <v>19</v>
      </c>
      <c r="J14" s="15">
        <v>9</v>
      </c>
      <c r="K14" s="16" t="s">
        <v>19</v>
      </c>
    </row>
    <row r="15" spans="1:11" x14ac:dyDescent="0.25">
      <c r="A15" s="15">
        <v>10</v>
      </c>
      <c r="B15" s="15">
        <v>1.6515458514894065E-2</v>
      </c>
      <c r="D15" s="15">
        <v>10</v>
      </c>
      <c r="E15" s="15">
        <v>3.6122229572818555E-2</v>
      </c>
      <c r="G15" s="15">
        <v>10</v>
      </c>
      <c r="H15" s="16" t="s">
        <v>19</v>
      </c>
      <c r="J15" s="15">
        <v>10</v>
      </c>
      <c r="K15" s="16" t="s">
        <v>19</v>
      </c>
    </row>
    <row r="16" spans="1:11" x14ac:dyDescent="0.25">
      <c r="A16" s="15" t="s">
        <v>9</v>
      </c>
      <c r="B16">
        <f>AVERAGE(B6:B15)</f>
        <v>1.6796929364584733E-2</v>
      </c>
      <c r="D16" s="15" t="s">
        <v>9</v>
      </c>
      <c r="E16">
        <f>AVERAGE(E7:E15)</f>
        <v>3.1696549079357067E-2</v>
      </c>
      <c r="G16" s="15" t="s">
        <v>9</v>
      </c>
      <c r="H16" t="e">
        <f>AVERAGE(H6:H15)</f>
        <v>#DIV/0!</v>
      </c>
      <c r="J16" s="15" t="s">
        <v>9</v>
      </c>
      <c r="K16" t="e">
        <f>AVERAGE(K6:K15)</f>
        <v>#DIV/0!</v>
      </c>
    </row>
    <row r="18" spans="1:11" x14ac:dyDescent="0.25">
      <c r="A18" t="s">
        <v>10</v>
      </c>
      <c r="B18">
        <v>80.300055</v>
      </c>
      <c r="D18" t="s">
        <v>10</v>
      </c>
      <c r="E18">
        <v>31.774111999999999</v>
      </c>
      <c r="G18" t="s">
        <v>10</v>
      </c>
      <c r="H18">
        <v>1.222591</v>
      </c>
      <c r="J18" t="s">
        <v>10</v>
      </c>
      <c r="K18">
        <v>7.9467999999999997E-2</v>
      </c>
    </row>
    <row r="19" spans="1:11" x14ac:dyDescent="0.25">
      <c r="A19" t="s">
        <v>11</v>
      </c>
      <c r="B19">
        <f>LOG10(100/B18)</f>
        <v>9.5284157259447028E-2</v>
      </c>
      <c r="D19" t="s">
        <v>11</v>
      </c>
      <c r="E19">
        <f>LOG10(100/E18)</f>
        <v>0.49792657795377687</v>
      </c>
      <c r="G19" t="s">
        <v>11</v>
      </c>
      <c r="H19">
        <f>LOG10(100/H18)</f>
        <v>1.9127188055564821</v>
      </c>
      <c r="J19" t="s">
        <v>11</v>
      </c>
      <c r="K19">
        <f>LOG10(100/K18)</f>
        <v>3.0998077168924278</v>
      </c>
    </row>
    <row r="22" spans="1:11" x14ac:dyDescent="0.25">
      <c r="A22" t="s">
        <v>12</v>
      </c>
    </row>
  </sheetData>
  <mergeCells count="4">
    <mergeCell ref="A4:B4"/>
    <mergeCell ref="D4:E4"/>
    <mergeCell ref="G4:H4"/>
    <mergeCell ref="J4:K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K14" sqref="K14"/>
    </sheetView>
  </sheetViews>
  <sheetFormatPr defaultRowHeight="15" x14ac:dyDescent="0.25"/>
  <sheetData>
    <row r="1" spans="1:11" x14ac:dyDescent="0.25">
      <c r="A1" t="s">
        <v>16</v>
      </c>
    </row>
    <row r="3" spans="1:11" x14ac:dyDescent="0.25">
      <c r="A3" s="14" t="s">
        <v>6</v>
      </c>
    </row>
    <row r="4" spans="1:11" x14ac:dyDescent="0.25">
      <c r="A4" s="20" t="s">
        <v>2</v>
      </c>
      <c r="B4" s="20"/>
      <c r="D4" s="20" t="s">
        <v>3</v>
      </c>
      <c r="E4" s="20"/>
      <c r="G4" s="20" t="s">
        <v>4</v>
      </c>
      <c r="H4" s="20"/>
      <c r="J4" s="20" t="s">
        <v>5</v>
      </c>
      <c r="K4" s="20"/>
    </row>
    <row r="5" spans="1:11" x14ac:dyDescent="0.25">
      <c r="A5" s="15" t="s">
        <v>7</v>
      </c>
      <c r="B5" s="15" t="s">
        <v>8</v>
      </c>
      <c r="D5" s="15" t="s">
        <v>7</v>
      </c>
      <c r="E5" s="15" t="s">
        <v>8</v>
      </c>
      <c r="G5" s="15" t="s">
        <v>7</v>
      </c>
      <c r="H5" s="15" t="s">
        <v>8</v>
      </c>
      <c r="J5" s="15" t="s">
        <v>7</v>
      </c>
      <c r="K5" s="15" t="s">
        <v>8</v>
      </c>
    </row>
    <row r="6" spans="1:11" x14ac:dyDescent="0.25">
      <c r="A6" s="15">
        <v>1</v>
      </c>
      <c r="B6" s="15">
        <v>7.8680674961562978E-3</v>
      </c>
      <c r="D6" s="15">
        <v>1</v>
      </c>
      <c r="E6" s="15">
        <v>1.8480864141965505E-2</v>
      </c>
      <c r="G6" s="15">
        <v>1</v>
      </c>
      <c r="H6" s="15">
        <v>0.43426794825980908</v>
      </c>
      <c r="J6" s="15">
        <v>1</v>
      </c>
      <c r="K6" s="15" t="s">
        <v>19</v>
      </c>
    </row>
    <row r="7" spans="1:11" x14ac:dyDescent="0.25">
      <c r="A7" s="15">
        <v>2</v>
      </c>
      <c r="B7" s="15">
        <v>1.0000263233469498E-2</v>
      </c>
      <c r="D7" s="15">
        <v>2</v>
      </c>
      <c r="E7" s="15">
        <v>1.5152398634418456E-2</v>
      </c>
      <c r="G7" s="15">
        <v>2</v>
      </c>
      <c r="H7" s="15">
        <v>0.43797732674918161</v>
      </c>
      <c r="J7" s="15">
        <v>2</v>
      </c>
      <c r="K7" s="16" t="s">
        <v>19</v>
      </c>
    </row>
    <row r="8" spans="1:11" x14ac:dyDescent="0.25">
      <c r="A8" s="15">
        <v>3</v>
      </c>
      <c r="B8" s="15">
        <v>1.015918971759683E-2</v>
      </c>
      <c r="D8" s="15">
        <v>3</v>
      </c>
      <c r="E8" s="15">
        <v>1.531573754439927E-2</v>
      </c>
      <c r="G8" s="15">
        <v>3</v>
      </c>
      <c r="H8" s="15">
        <v>0.44090478420400658</v>
      </c>
      <c r="J8" s="15">
        <v>3</v>
      </c>
      <c r="K8" s="16" t="s">
        <v>19</v>
      </c>
    </row>
    <row r="9" spans="1:11" x14ac:dyDescent="0.25">
      <c r="A9" s="15">
        <v>4</v>
      </c>
      <c r="B9" s="15">
        <v>8.9916509568820687E-3</v>
      </c>
      <c r="D9" s="15">
        <v>4</v>
      </c>
      <c r="E9" s="15">
        <v>1.2267165154308821E-2</v>
      </c>
      <c r="G9" s="15">
        <v>4</v>
      </c>
      <c r="H9" s="15">
        <v>0.43252826599456096</v>
      </c>
      <c r="J9" s="15">
        <v>4</v>
      </c>
      <c r="K9" s="16" t="s">
        <v>19</v>
      </c>
    </row>
    <row r="10" spans="1:11" x14ac:dyDescent="0.25">
      <c r="A10" s="15">
        <v>5</v>
      </c>
      <c r="B10" s="15">
        <v>8.9183852216991096E-3</v>
      </c>
      <c r="D10" s="15">
        <v>5</v>
      </c>
      <c r="E10" s="15">
        <v>1.1848012115536212E-2</v>
      </c>
      <c r="G10" s="15">
        <v>5</v>
      </c>
      <c r="H10" s="15">
        <v>0.45313499273827323</v>
      </c>
      <c r="J10" s="15">
        <v>5</v>
      </c>
      <c r="K10" s="16" t="s">
        <v>19</v>
      </c>
    </row>
    <row r="11" spans="1:11" x14ac:dyDescent="0.25">
      <c r="A11" s="15">
        <v>6</v>
      </c>
      <c r="B11" s="15">
        <v>8.6031158793636597E-3</v>
      </c>
      <c r="D11" s="15">
        <v>6</v>
      </c>
      <c r="E11" s="15">
        <v>1.1566001841922871E-2</v>
      </c>
      <c r="G11" s="15">
        <v>6</v>
      </c>
      <c r="H11" s="15">
        <v>0.44212830020311439</v>
      </c>
      <c r="J11" s="15">
        <v>6</v>
      </c>
      <c r="K11" s="16" t="s">
        <v>19</v>
      </c>
    </row>
    <row r="12" spans="1:11" x14ac:dyDescent="0.25">
      <c r="A12" s="15">
        <v>7</v>
      </c>
      <c r="B12" s="15">
        <v>9.8167917993676728E-3</v>
      </c>
      <c r="D12" s="15">
        <v>7</v>
      </c>
      <c r="E12" s="15">
        <v>1.4813680661536639E-2</v>
      </c>
      <c r="G12" s="15">
        <v>7</v>
      </c>
      <c r="H12" s="15">
        <v>0.45866307348400243</v>
      </c>
      <c r="J12" s="15">
        <v>7</v>
      </c>
      <c r="K12" s="16" t="s">
        <v>19</v>
      </c>
    </row>
    <row r="13" spans="1:11" x14ac:dyDescent="0.25">
      <c r="A13" s="15">
        <v>8</v>
      </c>
      <c r="B13" s="15">
        <v>7.6343374901653412E-3</v>
      </c>
      <c r="D13" s="15">
        <v>8</v>
      </c>
      <c r="E13" s="15">
        <v>1.4139406884524534E-2</v>
      </c>
      <c r="G13" s="15">
        <v>8</v>
      </c>
      <c r="H13" s="15">
        <v>0.45985770863852676</v>
      </c>
      <c r="J13" s="15">
        <v>8</v>
      </c>
      <c r="K13" s="16" t="s">
        <v>19</v>
      </c>
    </row>
    <row r="14" spans="1:11" x14ac:dyDescent="0.25">
      <c r="A14" s="15">
        <v>9</v>
      </c>
      <c r="B14" s="15">
        <v>8.835007430114946E-3</v>
      </c>
      <c r="D14" s="15">
        <v>9</v>
      </c>
      <c r="E14" s="15">
        <v>1.5583232063761568E-2</v>
      </c>
      <c r="G14" s="15">
        <v>9</v>
      </c>
      <c r="H14" s="15">
        <v>0.46984033056264257</v>
      </c>
      <c r="J14" s="15">
        <v>9</v>
      </c>
      <c r="K14" s="16" t="s">
        <v>19</v>
      </c>
    </row>
    <row r="15" spans="1:11" x14ac:dyDescent="0.25">
      <c r="A15" s="15">
        <v>10</v>
      </c>
      <c r="B15" s="15">
        <v>7.4168932311620434E-3</v>
      </c>
      <c r="D15" s="15">
        <v>10</v>
      </c>
      <c r="E15" s="15">
        <v>1.2109181989503299E-2</v>
      </c>
      <c r="G15" s="15">
        <v>10</v>
      </c>
      <c r="H15" s="15">
        <v>0.45681970813631745</v>
      </c>
      <c r="J15" s="15">
        <v>10</v>
      </c>
      <c r="K15" s="16" t="s">
        <v>19</v>
      </c>
    </row>
    <row r="16" spans="1:11" x14ac:dyDescent="0.25">
      <c r="A16" s="15" t="s">
        <v>9</v>
      </c>
      <c r="B16">
        <f>AVERAGE(B6:B15)</f>
        <v>8.8243702455977468E-3</v>
      </c>
      <c r="D16" s="15" t="s">
        <v>9</v>
      </c>
      <c r="E16">
        <f>AVERAGE(E6:E15)</f>
        <v>1.4127568103187719E-2</v>
      </c>
      <c r="G16" s="15" t="s">
        <v>9</v>
      </c>
      <c r="H16">
        <f>AVERAGE(H6:H15)</f>
        <v>0.44861224389704352</v>
      </c>
      <c r="J16" s="15" t="s">
        <v>9</v>
      </c>
      <c r="K16" t="e">
        <f>AVERAGE(K6:K15)</f>
        <v>#DIV/0!</v>
      </c>
    </row>
    <row r="18" spans="1:11" x14ac:dyDescent="0.25">
      <c r="A18" t="s">
        <v>10</v>
      </c>
      <c r="B18">
        <v>80.300055</v>
      </c>
      <c r="D18" t="s">
        <v>10</v>
      </c>
      <c r="E18">
        <v>31.774111999999999</v>
      </c>
      <c r="G18" t="s">
        <v>10</v>
      </c>
      <c r="H18">
        <v>1.222591</v>
      </c>
      <c r="J18" t="s">
        <v>10</v>
      </c>
      <c r="K18">
        <v>7.9467999999999997E-2</v>
      </c>
    </row>
    <row r="19" spans="1:11" x14ac:dyDescent="0.25">
      <c r="A19" t="s">
        <v>11</v>
      </c>
      <c r="B19">
        <f>LOG10(100/B18)</f>
        <v>9.5284157259447028E-2</v>
      </c>
      <c r="D19" t="s">
        <v>11</v>
      </c>
      <c r="E19">
        <f>LOG10(100/E18)</f>
        <v>0.49792657795377687</v>
      </c>
      <c r="G19" t="s">
        <v>11</v>
      </c>
      <c r="H19">
        <f>LOG10(100/H18)</f>
        <v>1.9127188055564821</v>
      </c>
      <c r="J19" t="s">
        <v>11</v>
      </c>
      <c r="K19">
        <f>LOG10(100/K18)</f>
        <v>3.0998077168924278</v>
      </c>
    </row>
    <row r="22" spans="1:11" x14ac:dyDescent="0.25">
      <c r="A22" t="s">
        <v>13</v>
      </c>
    </row>
  </sheetData>
  <mergeCells count="4">
    <mergeCell ref="A4:B4"/>
    <mergeCell ref="D4:E4"/>
    <mergeCell ref="G4:H4"/>
    <mergeCell ref="J4:K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H10" sqref="H10"/>
    </sheetView>
  </sheetViews>
  <sheetFormatPr defaultRowHeight="15" x14ac:dyDescent="0.25"/>
  <sheetData>
    <row r="1" spans="1:11" x14ac:dyDescent="0.25">
      <c r="A1" t="s">
        <v>17</v>
      </c>
    </row>
    <row r="3" spans="1:11" x14ac:dyDescent="0.25">
      <c r="A3" s="14" t="s">
        <v>6</v>
      </c>
    </row>
    <row r="4" spans="1:11" x14ac:dyDescent="0.25">
      <c r="A4" s="20" t="s">
        <v>2</v>
      </c>
      <c r="B4" s="20"/>
      <c r="D4" s="20" t="s">
        <v>3</v>
      </c>
      <c r="E4" s="20"/>
      <c r="G4" s="20" t="s">
        <v>4</v>
      </c>
      <c r="H4" s="20"/>
      <c r="J4" s="20" t="s">
        <v>5</v>
      </c>
      <c r="K4" s="20"/>
    </row>
    <row r="5" spans="1:11" x14ac:dyDescent="0.25">
      <c r="A5" s="16" t="s">
        <v>7</v>
      </c>
      <c r="B5" s="16" t="s">
        <v>8</v>
      </c>
      <c r="D5" s="16" t="s">
        <v>7</v>
      </c>
      <c r="E5" s="16" t="s">
        <v>8</v>
      </c>
      <c r="G5" s="16" t="s">
        <v>7</v>
      </c>
      <c r="H5" s="16" t="s">
        <v>8</v>
      </c>
      <c r="J5" s="16" t="s">
        <v>7</v>
      </c>
      <c r="K5" s="16" t="s">
        <v>8</v>
      </c>
    </row>
    <row r="6" spans="1:11" x14ac:dyDescent="0.25">
      <c r="A6" s="16">
        <v>1</v>
      </c>
      <c r="B6" s="16">
        <v>1.0307001462427575E-2</v>
      </c>
      <c r="D6" s="16">
        <v>1</v>
      </c>
      <c r="E6" s="16">
        <v>1.0670249859659876E-2</v>
      </c>
      <c r="G6" s="16">
        <v>1</v>
      </c>
      <c r="H6" s="16">
        <v>0.18831722753318469</v>
      </c>
      <c r="J6" s="16">
        <v>1</v>
      </c>
      <c r="K6" t="s">
        <v>19</v>
      </c>
    </row>
    <row r="7" spans="1:11" x14ac:dyDescent="0.25">
      <c r="A7" s="16">
        <v>2</v>
      </c>
      <c r="B7" s="16">
        <v>1.0720995967109631E-2</v>
      </c>
      <c r="D7" s="16">
        <v>2</v>
      </c>
      <c r="E7" s="16">
        <v>1.1309750224153925E-2</v>
      </c>
      <c r="G7" s="16">
        <v>2</v>
      </c>
      <c r="H7" s="16">
        <v>0.18281096706817165</v>
      </c>
      <c r="J7" s="16">
        <v>2</v>
      </c>
      <c r="K7" t="s">
        <v>19</v>
      </c>
    </row>
    <row r="8" spans="1:11" x14ac:dyDescent="0.25">
      <c r="A8" s="16">
        <v>3</v>
      </c>
      <c r="B8" s="16">
        <v>1.051361384510211E-2</v>
      </c>
      <c r="D8" s="16">
        <v>3</v>
      </c>
      <c r="E8" s="16">
        <v>9.0860474672508785E-3</v>
      </c>
      <c r="G8" s="16">
        <v>3</v>
      </c>
      <c r="H8" s="16">
        <v>0.18380772586852553</v>
      </c>
      <c r="J8" s="16">
        <v>3</v>
      </c>
      <c r="K8" t="s">
        <v>19</v>
      </c>
    </row>
    <row r="9" spans="1:11" x14ac:dyDescent="0.25">
      <c r="A9" s="16">
        <v>4</v>
      </c>
      <c r="B9" s="16">
        <v>9.2286699300111168E-3</v>
      </c>
      <c r="D9" s="16">
        <v>4</v>
      </c>
      <c r="E9" s="16">
        <v>9.1999256016959251E-3</v>
      </c>
      <c r="G9" s="16">
        <v>4</v>
      </c>
      <c r="H9" s="16">
        <v>0.18792571583699236</v>
      </c>
      <c r="J9" s="16">
        <v>4</v>
      </c>
      <c r="K9" t="s">
        <v>19</v>
      </c>
    </row>
    <row r="10" spans="1:11" x14ac:dyDescent="0.25">
      <c r="A10" s="16">
        <v>5</v>
      </c>
      <c r="B10" s="16">
        <v>8.3004008048901557E-3</v>
      </c>
      <c r="D10" s="16">
        <v>5</v>
      </c>
      <c r="E10" s="16">
        <v>9.8351383579947764E-3</v>
      </c>
      <c r="G10" s="16">
        <v>5</v>
      </c>
      <c r="H10" s="16">
        <v>0.18712282736069005</v>
      </c>
      <c r="J10" s="16">
        <v>5</v>
      </c>
      <c r="K10" t="s">
        <v>19</v>
      </c>
    </row>
    <row r="11" spans="1:11" x14ac:dyDescent="0.25">
      <c r="A11" s="16">
        <v>6</v>
      </c>
      <c r="B11" s="16">
        <v>7.3534851571525756E-3</v>
      </c>
      <c r="D11" s="16">
        <v>6</v>
      </c>
      <c r="E11" s="16">
        <v>1.0103358142126137E-2</v>
      </c>
      <c r="G11" s="16">
        <v>6</v>
      </c>
      <c r="H11" s="16">
        <v>0.18519059258441198</v>
      </c>
      <c r="J11" s="16">
        <v>6</v>
      </c>
      <c r="K11" t="s">
        <v>19</v>
      </c>
    </row>
    <row r="12" spans="1:11" x14ac:dyDescent="0.25">
      <c r="A12" s="16">
        <v>7</v>
      </c>
      <c r="B12" s="16">
        <v>6.8230120811572136E-3</v>
      </c>
      <c r="D12" s="16">
        <v>7</v>
      </c>
      <c r="E12" s="16">
        <v>1.2461376777750225E-2</v>
      </c>
      <c r="G12" s="16">
        <v>7</v>
      </c>
      <c r="H12" s="16">
        <v>0.18303667711165247</v>
      </c>
      <c r="J12" s="16">
        <v>7</v>
      </c>
      <c r="K12" t="s">
        <v>19</v>
      </c>
    </row>
    <row r="13" spans="1:11" x14ac:dyDescent="0.25">
      <c r="A13" s="16">
        <v>8</v>
      </c>
      <c r="B13" s="16">
        <v>8.2396955127892624E-3</v>
      </c>
      <c r="D13" s="16">
        <v>8</v>
      </c>
      <c r="E13" s="16">
        <v>1.2391046220134597E-2</v>
      </c>
      <c r="G13" s="16">
        <v>8</v>
      </c>
      <c r="H13" s="16">
        <v>0.18792983596179119</v>
      </c>
      <c r="J13" s="16">
        <v>8</v>
      </c>
      <c r="K13" t="s">
        <v>19</v>
      </c>
    </row>
    <row r="14" spans="1:11" x14ac:dyDescent="0.25">
      <c r="A14" s="16">
        <v>9</v>
      </c>
      <c r="B14" s="16">
        <v>8.5543971175754737E-3</v>
      </c>
      <c r="D14" s="16">
        <v>9</v>
      </c>
      <c r="E14" s="16">
        <v>9.4037346314201804E-3</v>
      </c>
      <c r="G14" s="16">
        <v>9</v>
      </c>
      <c r="H14" s="16">
        <v>0.18513815028599465</v>
      </c>
      <c r="J14" s="16">
        <v>9</v>
      </c>
      <c r="K14" t="s">
        <v>19</v>
      </c>
    </row>
    <row r="15" spans="1:11" x14ac:dyDescent="0.25">
      <c r="A15" s="16">
        <v>10</v>
      </c>
      <c r="B15" s="16">
        <v>7.6102362314941765E-3</v>
      </c>
      <c r="D15" s="16">
        <v>10</v>
      </c>
      <c r="E15" s="16">
        <v>1.09754262629361E-2</v>
      </c>
      <c r="G15" s="16">
        <v>10</v>
      </c>
      <c r="H15" s="16">
        <v>0.18518728057355555</v>
      </c>
      <c r="J15" s="16">
        <v>10</v>
      </c>
      <c r="K15" t="s">
        <v>19</v>
      </c>
    </row>
    <row r="16" spans="1:11" x14ac:dyDescent="0.25">
      <c r="A16" s="16" t="s">
        <v>9</v>
      </c>
      <c r="B16">
        <f>AVERAGE(B6:B15)</f>
        <v>8.7651508109709286E-3</v>
      </c>
      <c r="D16" s="16" t="s">
        <v>9</v>
      </c>
      <c r="E16">
        <f>AVERAGE(E6:E15)</f>
        <v>1.0543605354512261E-2</v>
      </c>
      <c r="G16" s="16" t="s">
        <v>9</v>
      </c>
      <c r="H16">
        <f>AVERAGE(H6:H15)</f>
        <v>0.18564670001849701</v>
      </c>
      <c r="J16" s="16" t="s">
        <v>9</v>
      </c>
      <c r="K16" t="e">
        <f>AVERAGE(K8:K15)</f>
        <v>#DIV/0!</v>
      </c>
    </row>
    <row r="18" spans="1:11" x14ac:dyDescent="0.25">
      <c r="A18" t="s">
        <v>10</v>
      </c>
      <c r="B18">
        <v>80.300055</v>
      </c>
      <c r="D18" t="s">
        <v>10</v>
      </c>
      <c r="E18">
        <v>31.774111999999999</v>
      </c>
      <c r="G18" t="s">
        <v>10</v>
      </c>
      <c r="H18">
        <v>1.222591</v>
      </c>
      <c r="J18" t="s">
        <v>10</v>
      </c>
      <c r="K18">
        <v>7.9467999999999997E-2</v>
      </c>
    </row>
    <row r="19" spans="1:11" x14ac:dyDescent="0.25">
      <c r="A19" t="s">
        <v>11</v>
      </c>
      <c r="B19">
        <f>LOG10(100/B18)</f>
        <v>9.5284157259447028E-2</v>
      </c>
      <c r="D19" t="s">
        <v>11</v>
      </c>
      <c r="E19">
        <f>LOG10(100/E18)</f>
        <v>0.49792657795377687</v>
      </c>
      <c r="G19" t="s">
        <v>11</v>
      </c>
      <c r="H19">
        <f>LOG10(100/H18)</f>
        <v>1.9127188055564821</v>
      </c>
      <c r="J19" t="s">
        <v>11</v>
      </c>
      <c r="K19">
        <f>LOG10(100/K18)</f>
        <v>3.0998077168924278</v>
      </c>
    </row>
    <row r="22" spans="1:11" x14ac:dyDescent="0.25">
      <c r="A22" t="s">
        <v>13</v>
      </c>
    </row>
  </sheetData>
  <mergeCells count="4">
    <mergeCell ref="A4:B4"/>
    <mergeCell ref="D4:E4"/>
    <mergeCell ref="G4:H4"/>
    <mergeCell ref="J4:K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"/>
  <sheetViews>
    <sheetView tabSelected="1" topLeftCell="E1" workbookViewId="0">
      <selection activeCell="W29" sqref="W29"/>
    </sheetView>
  </sheetViews>
  <sheetFormatPr defaultRowHeight="15" x14ac:dyDescent="0.25"/>
  <sheetData>
    <row r="1" spans="1:21" x14ac:dyDescent="0.25">
      <c r="A1" t="s">
        <v>18</v>
      </c>
    </row>
    <row r="3" spans="1:21" x14ac:dyDescent="0.25">
      <c r="A3" s="14" t="s">
        <v>6</v>
      </c>
    </row>
    <row r="4" spans="1:21" ht="30" x14ac:dyDescent="0.25">
      <c r="A4" s="20" t="s">
        <v>2</v>
      </c>
      <c r="B4" s="20"/>
      <c r="D4" s="20" t="s">
        <v>3</v>
      </c>
      <c r="E4" s="20"/>
      <c r="G4" s="20" t="s">
        <v>4</v>
      </c>
      <c r="H4" s="20"/>
      <c r="J4" s="20" t="s">
        <v>5</v>
      </c>
      <c r="K4" s="20"/>
      <c r="M4" s="22" t="s">
        <v>23</v>
      </c>
      <c r="N4" s="21" t="s">
        <v>21</v>
      </c>
      <c r="O4" s="21" t="s">
        <v>22</v>
      </c>
      <c r="Q4" t="s">
        <v>24</v>
      </c>
    </row>
    <row r="5" spans="1:21" x14ac:dyDescent="0.25">
      <c r="A5" s="16" t="s">
        <v>7</v>
      </c>
      <c r="B5" s="16" t="s">
        <v>8</v>
      </c>
      <c r="D5" s="16" t="s">
        <v>7</v>
      </c>
      <c r="E5" s="16" t="s">
        <v>8</v>
      </c>
      <c r="G5" s="16" t="s">
        <v>7</v>
      </c>
      <c r="H5" s="16" t="s">
        <v>8</v>
      </c>
      <c r="J5" s="16" t="s">
        <v>7</v>
      </c>
      <c r="K5" s="16" t="s">
        <v>8</v>
      </c>
      <c r="M5">
        <v>0.10647826465216401</v>
      </c>
      <c r="N5">
        <v>9.5284157259447028E-2</v>
      </c>
      <c r="O5">
        <f>M5-N5</f>
        <v>1.1194107392716979E-2</v>
      </c>
      <c r="Q5">
        <v>-1.4999999999999999E-2</v>
      </c>
      <c r="R5">
        <f>COUNTIF(O5:O104, "&lt;="&amp;Q5)</f>
        <v>0</v>
      </c>
      <c r="T5">
        <v>-1.4999999999999999E-2</v>
      </c>
      <c r="U5">
        <v>0</v>
      </c>
    </row>
    <row r="6" spans="1:21" x14ac:dyDescent="0.25">
      <c r="A6" s="16">
        <v>1</v>
      </c>
      <c r="B6" s="16">
        <v>6.4028118376052634E-3</v>
      </c>
      <c r="D6" s="16">
        <v>1</v>
      </c>
      <c r="E6" s="16">
        <v>7.9252014528664681E-3</v>
      </c>
      <c r="G6" s="16">
        <v>1</v>
      </c>
      <c r="H6" s="16">
        <v>0.15467528743874812</v>
      </c>
      <c r="J6" s="16">
        <v>1</v>
      </c>
      <c r="K6" s="16" t="s">
        <v>19</v>
      </c>
      <c r="M6">
        <v>0.100379780480794</v>
      </c>
      <c r="N6">
        <v>9.5284157259447028E-2</v>
      </c>
      <c r="O6">
        <f t="shared" ref="O6:O69" si="0">M6-N6</f>
        <v>5.095623221346976E-3</v>
      </c>
      <c r="Q6">
        <f>Q5+0.0025</f>
        <v>-1.2499999999999999E-2</v>
      </c>
      <c r="R6">
        <f>COUNTIFS(O:O,"&lt;="&amp;Q6,O:O,"&gt;"&amp;Q5)</f>
        <v>0</v>
      </c>
      <c r="T6">
        <f>T5+0.001</f>
        <v>-1.3999999999999999E-2</v>
      </c>
      <c r="U6">
        <f>COUNTIFS(O:O,"&lt;="&amp;T6,O:O,"&gt;"&amp;T5)</f>
        <v>0</v>
      </c>
    </row>
    <row r="7" spans="1:21" x14ac:dyDescent="0.25">
      <c r="A7" s="16">
        <v>2</v>
      </c>
      <c r="B7" s="16">
        <v>1.0454329114050783E-2</v>
      </c>
      <c r="D7" s="16">
        <v>2</v>
      </c>
      <c r="E7" s="16">
        <v>9.1796338975249012E-3</v>
      </c>
      <c r="G7" s="16">
        <v>2</v>
      </c>
      <c r="H7" s="16">
        <v>0.15572038571981786</v>
      </c>
      <c r="J7" s="16">
        <v>2</v>
      </c>
      <c r="K7" s="16" t="s">
        <v>19</v>
      </c>
      <c r="M7">
        <v>8.8944133173506704E-2</v>
      </c>
      <c r="N7">
        <v>9.5284157259447028E-2</v>
      </c>
      <c r="O7">
        <f t="shared" si="0"/>
        <v>-6.340024085940324E-3</v>
      </c>
      <c r="Q7">
        <f t="shared" ref="Q7:Q22" si="1">Q6+0.0025</f>
        <v>-9.9999999999999985E-3</v>
      </c>
      <c r="R7">
        <f t="shared" ref="R7:R19" si="2">COUNTIFS(O:O,"&lt;="&amp;Q7,O:O,"&gt;"&amp;Q6)</f>
        <v>3</v>
      </c>
      <c r="T7">
        <f t="shared" ref="T7:T70" si="3">T6+0.001</f>
        <v>-1.2999999999999998E-2</v>
      </c>
      <c r="U7">
        <f t="shared" ref="U7:U40" si="4">COUNTIFS(O:O,"&lt;="&amp;T7,O:O,"&gt;"&amp;T6)</f>
        <v>0</v>
      </c>
    </row>
    <row r="8" spans="1:21" x14ac:dyDescent="0.25">
      <c r="A8" s="16">
        <v>3</v>
      </c>
      <c r="B8" s="16">
        <v>8.2211395035516523E-3</v>
      </c>
      <c r="D8" s="16">
        <v>3</v>
      </c>
      <c r="E8" s="16">
        <v>7.3717638637328855E-3</v>
      </c>
      <c r="G8" s="16">
        <v>3</v>
      </c>
      <c r="H8" s="16">
        <v>0.15733762252063663</v>
      </c>
      <c r="J8" s="16">
        <v>3</v>
      </c>
      <c r="K8" s="16" t="s">
        <v>19</v>
      </c>
      <c r="M8">
        <v>9.9201085456188901E-2</v>
      </c>
      <c r="N8">
        <v>9.5284157259447028E-2</v>
      </c>
      <c r="O8">
        <f t="shared" si="0"/>
        <v>3.9169281967418729E-3</v>
      </c>
      <c r="Q8">
        <f t="shared" si="1"/>
        <v>-7.499999999999998E-3</v>
      </c>
      <c r="R8">
        <f t="shared" si="2"/>
        <v>8</v>
      </c>
      <c r="T8">
        <f t="shared" si="3"/>
        <v>-1.1999999999999997E-2</v>
      </c>
      <c r="U8">
        <f t="shared" si="4"/>
        <v>0</v>
      </c>
    </row>
    <row r="9" spans="1:21" x14ac:dyDescent="0.25">
      <c r="A9" s="16">
        <v>4</v>
      </c>
      <c r="B9" s="16">
        <v>1.3005319647637693E-2</v>
      </c>
      <c r="D9" s="16">
        <v>4</v>
      </c>
      <c r="E9" s="16">
        <v>8.9074519108442111E-3</v>
      </c>
      <c r="G9" s="16">
        <v>4</v>
      </c>
      <c r="H9" s="16">
        <v>0.16418450308809363</v>
      </c>
      <c r="J9" s="16">
        <v>4</v>
      </c>
      <c r="K9" s="16" t="s">
        <v>19</v>
      </c>
      <c r="M9">
        <v>0.10532540969764299</v>
      </c>
      <c r="N9">
        <v>9.5284157259447028E-2</v>
      </c>
      <c r="O9">
        <f t="shared" si="0"/>
        <v>1.0041252438195966E-2</v>
      </c>
      <c r="Q9">
        <f t="shared" si="1"/>
        <v>-4.9999999999999975E-3</v>
      </c>
      <c r="R9">
        <f t="shared" si="2"/>
        <v>5</v>
      </c>
      <c r="T9">
        <f t="shared" si="3"/>
        <v>-1.0999999999999996E-2</v>
      </c>
      <c r="U9">
        <f t="shared" si="4"/>
        <v>2</v>
      </c>
    </row>
    <row r="10" spans="1:21" x14ac:dyDescent="0.25">
      <c r="A10" s="16">
        <v>5</v>
      </c>
      <c r="B10" s="16">
        <v>1.3658750891869579E-2</v>
      </c>
      <c r="D10" s="16">
        <v>5</v>
      </c>
      <c r="E10" s="16">
        <v>7.9779945253946605E-3</v>
      </c>
      <c r="G10" s="16">
        <v>5</v>
      </c>
      <c r="H10" s="16">
        <v>0.15172030990171365</v>
      </c>
      <c r="J10" s="16">
        <v>5</v>
      </c>
      <c r="K10" s="16" t="s">
        <v>19</v>
      </c>
      <c r="M10">
        <v>9.4658364910102294E-2</v>
      </c>
      <c r="N10">
        <v>9.5284157259447028E-2</v>
      </c>
      <c r="O10">
        <f t="shared" si="0"/>
        <v>-6.2579234934473371E-4</v>
      </c>
      <c r="Q10">
        <f t="shared" si="1"/>
        <v>-2.4999999999999974E-3</v>
      </c>
      <c r="R10">
        <f t="shared" si="2"/>
        <v>17</v>
      </c>
      <c r="T10">
        <f t="shared" si="3"/>
        <v>-9.999999999999995E-3</v>
      </c>
      <c r="U10">
        <f t="shared" si="4"/>
        <v>1</v>
      </c>
    </row>
    <row r="11" spans="1:21" x14ac:dyDescent="0.25">
      <c r="A11" s="16">
        <v>6</v>
      </c>
      <c r="B11" s="16">
        <v>1.1304783682095643E-2</v>
      </c>
      <c r="D11" s="16">
        <v>6</v>
      </c>
      <c r="E11" s="16">
        <v>7.5829591106065849E-3</v>
      </c>
      <c r="G11" s="16">
        <v>6</v>
      </c>
      <c r="H11" s="16">
        <v>0.15183669182778328</v>
      </c>
      <c r="J11" s="16">
        <v>6</v>
      </c>
      <c r="K11" s="16" t="s">
        <v>19</v>
      </c>
      <c r="M11">
        <v>9.2466491384294497E-2</v>
      </c>
      <c r="N11">
        <v>9.5284157259447028E-2</v>
      </c>
      <c r="O11">
        <f t="shared" si="0"/>
        <v>-2.8176658751525308E-3</v>
      </c>
      <c r="Q11">
        <f t="shared" si="1"/>
        <v>0</v>
      </c>
      <c r="R11">
        <f t="shared" si="2"/>
        <v>6</v>
      </c>
      <c r="T11">
        <f t="shared" si="3"/>
        <v>-8.9999999999999941E-3</v>
      </c>
      <c r="U11">
        <f t="shared" si="4"/>
        <v>3</v>
      </c>
    </row>
    <row r="12" spans="1:21" x14ac:dyDescent="0.25">
      <c r="A12" s="16">
        <v>7</v>
      </c>
      <c r="B12" s="16">
        <v>8.7651431137695506E-3</v>
      </c>
      <c r="D12" s="16">
        <v>7</v>
      </c>
      <c r="E12" s="16">
        <v>6.5984183237231568E-3</v>
      </c>
      <c r="G12" s="16">
        <v>7</v>
      </c>
      <c r="H12" s="16">
        <v>0.16077229131253731</v>
      </c>
      <c r="J12" s="16">
        <v>7</v>
      </c>
      <c r="K12" s="16" t="s">
        <v>19</v>
      </c>
      <c r="M12">
        <v>0.10528274335529</v>
      </c>
      <c r="N12">
        <v>9.5284157259447028E-2</v>
      </c>
      <c r="O12">
        <f t="shared" si="0"/>
        <v>9.9985860958429762E-3</v>
      </c>
      <c r="Q12">
        <f t="shared" si="1"/>
        <v>2.5000000000000001E-3</v>
      </c>
      <c r="R12">
        <f t="shared" si="2"/>
        <v>11</v>
      </c>
      <c r="T12">
        <f t="shared" si="3"/>
        <v>-7.9999999999999932E-3</v>
      </c>
      <c r="U12">
        <f t="shared" si="4"/>
        <v>3</v>
      </c>
    </row>
    <row r="13" spans="1:21" x14ac:dyDescent="0.25">
      <c r="A13" s="16">
        <v>8</v>
      </c>
      <c r="B13" s="16">
        <v>1.1991914952282559E-2</v>
      </c>
      <c r="D13" s="16">
        <v>8</v>
      </c>
      <c r="E13" s="16">
        <v>6.2949288762800398E-3</v>
      </c>
      <c r="G13" s="16">
        <v>8</v>
      </c>
      <c r="H13" s="16">
        <v>0.15704534132982878</v>
      </c>
      <c r="J13" s="16">
        <v>8</v>
      </c>
      <c r="K13" s="16" t="s">
        <v>19</v>
      </c>
      <c r="M13">
        <v>9.9370747037239901E-2</v>
      </c>
      <c r="N13">
        <v>9.5284157259447028E-2</v>
      </c>
      <c r="O13">
        <f t="shared" si="0"/>
        <v>4.0865897777928734E-3</v>
      </c>
      <c r="Q13">
        <f t="shared" si="1"/>
        <v>5.0000000000000001E-3</v>
      </c>
      <c r="R13">
        <f t="shared" si="2"/>
        <v>11</v>
      </c>
      <c r="T13">
        <f t="shared" si="3"/>
        <v>-6.9999999999999932E-3</v>
      </c>
      <c r="U13">
        <f t="shared" si="4"/>
        <v>3</v>
      </c>
    </row>
    <row r="14" spans="1:21" x14ac:dyDescent="0.25">
      <c r="A14" s="16">
        <v>9</v>
      </c>
      <c r="B14" s="16">
        <v>1.1244769782729064E-2</v>
      </c>
      <c r="D14" s="16">
        <v>9</v>
      </c>
      <c r="E14" s="16">
        <v>8.1163711551874747E-3</v>
      </c>
      <c r="G14" s="16">
        <v>9</v>
      </c>
      <c r="H14" s="16">
        <v>0.15731172611281377</v>
      </c>
      <c r="J14" s="16">
        <v>9</v>
      </c>
      <c r="K14" s="16" t="s">
        <v>19</v>
      </c>
      <c r="M14">
        <v>9.1443775947467901E-2</v>
      </c>
      <c r="N14">
        <v>9.5284157259447028E-2</v>
      </c>
      <c r="O14">
        <f t="shared" si="0"/>
        <v>-3.8403813119791269E-3</v>
      </c>
      <c r="Q14">
        <f t="shared" si="1"/>
        <v>7.4999999999999997E-3</v>
      </c>
      <c r="R14">
        <f t="shared" si="2"/>
        <v>13</v>
      </c>
      <c r="T14">
        <f t="shared" si="3"/>
        <v>-5.9999999999999932E-3</v>
      </c>
      <c r="U14">
        <f t="shared" si="4"/>
        <v>2</v>
      </c>
    </row>
    <row r="15" spans="1:21" x14ac:dyDescent="0.25">
      <c r="A15" s="16">
        <v>10</v>
      </c>
      <c r="B15" s="16">
        <v>1.236048510080128E-2</v>
      </c>
      <c r="D15" s="16">
        <v>10</v>
      </c>
      <c r="E15" s="16">
        <v>7.4322288951616747E-3</v>
      </c>
      <c r="G15" s="16">
        <v>10</v>
      </c>
      <c r="H15" s="16">
        <v>0.160701071850926</v>
      </c>
      <c r="J15" s="16">
        <v>10</v>
      </c>
      <c r="K15" s="16" t="s">
        <v>19</v>
      </c>
      <c r="M15">
        <v>9.7026116022953801E-2</v>
      </c>
      <c r="N15">
        <v>9.5284157259447028E-2</v>
      </c>
      <c r="O15">
        <f t="shared" si="0"/>
        <v>1.7419587635067735E-3</v>
      </c>
      <c r="Q15">
        <f t="shared" si="1"/>
        <v>0.01</v>
      </c>
      <c r="R15">
        <f t="shared" si="2"/>
        <v>7</v>
      </c>
      <c r="T15">
        <f t="shared" si="3"/>
        <v>-4.9999999999999932E-3</v>
      </c>
      <c r="U15">
        <f t="shared" si="4"/>
        <v>2</v>
      </c>
    </row>
    <row r="16" spans="1:21" x14ac:dyDescent="0.25">
      <c r="A16" s="16" t="s">
        <v>9</v>
      </c>
      <c r="B16">
        <f>AVERAGE(B6:B15)</f>
        <v>1.0740944762639306E-2</v>
      </c>
      <c r="D16" s="16" t="s">
        <v>9</v>
      </c>
      <c r="E16">
        <f>AVERAGE(E6:E15)</f>
        <v>7.7386952011322067E-3</v>
      </c>
      <c r="G16" s="16" t="s">
        <v>9</v>
      </c>
      <c r="H16">
        <f>AVERAGE(H6:H15)</f>
        <v>0.15713052311028991</v>
      </c>
      <c r="J16" s="16" t="s">
        <v>9</v>
      </c>
      <c r="K16" t="e">
        <f>AVERAGE(K6:K15)</f>
        <v>#DIV/0!</v>
      </c>
      <c r="M16">
        <v>0.10356014659488599</v>
      </c>
      <c r="N16">
        <v>9.5284157259447028E-2</v>
      </c>
      <c r="O16">
        <f t="shared" si="0"/>
        <v>8.2759893354389658E-3</v>
      </c>
      <c r="Q16">
        <f t="shared" si="1"/>
        <v>1.2500000000000001E-2</v>
      </c>
      <c r="R16">
        <f t="shared" si="2"/>
        <v>10</v>
      </c>
      <c r="T16">
        <f t="shared" si="3"/>
        <v>-3.9999999999999931E-3</v>
      </c>
      <c r="U16">
        <f t="shared" si="4"/>
        <v>8</v>
      </c>
    </row>
    <row r="17" spans="1:21" x14ac:dyDescent="0.25">
      <c r="M17">
        <v>9.5750721614409701E-2</v>
      </c>
      <c r="N17">
        <v>9.5284157259447028E-2</v>
      </c>
      <c r="O17">
        <f t="shared" si="0"/>
        <v>4.6656435496267301E-4</v>
      </c>
      <c r="Q17">
        <f t="shared" si="1"/>
        <v>1.5000000000000001E-2</v>
      </c>
      <c r="R17">
        <f t="shared" si="2"/>
        <v>7</v>
      </c>
      <c r="T17">
        <f t="shared" si="3"/>
        <v>-2.9999999999999931E-3</v>
      </c>
      <c r="U17">
        <f t="shared" si="4"/>
        <v>4</v>
      </c>
    </row>
    <row r="18" spans="1:21" x14ac:dyDescent="0.25">
      <c r="A18" t="s">
        <v>10</v>
      </c>
      <c r="B18">
        <v>80.300055</v>
      </c>
      <c r="D18" t="s">
        <v>10</v>
      </c>
      <c r="E18">
        <v>31.774111999999999</v>
      </c>
      <c r="G18" t="s">
        <v>10</v>
      </c>
      <c r="H18">
        <v>1.222591</v>
      </c>
      <c r="J18" t="s">
        <v>10</v>
      </c>
      <c r="K18">
        <v>7.9467999999999997E-2</v>
      </c>
      <c r="M18">
        <v>9.1065114156486299E-2</v>
      </c>
      <c r="N18">
        <v>9.5284157259447028E-2</v>
      </c>
      <c r="O18">
        <f t="shared" si="0"/>
        <v>-4.2190431029607289E-3</v>
      </c>
      <c r="Q18">
        <f t="shared" si="1"/>
        <v>1.7500000000000002E-2</v>
      </c>
      <c r="R18">
        <f t="shared" si="2"/>
        <v>2</v>
      </c>
      <c r="T18">
        <f t="shared" si="3"/>
        <v>-1.9999999999999931E-3</v>
      </c>
      <c r="U18">
        <f t="shared" si="4"/>
        <v>6</v>
      </c>
    </row>
    <row r="19" spans="1:21" x14ac:dyDescent="0.25">
      <c r="A19" t="s">
        <v>11</v>
      </c>
      <c r="B19">
        <f>LOG10(100/B18)</f>
        <v>9.5284157259447028E-2</v>
      </c>
      <c r="D19" t="s">
        <v>11</v>
      </c>
      <c r="E19">
        <f>LOG10(100/E18)</f>
        <v>0.49792657795377687</v>
      </c>
      <c r="G19" t="s">
        <v>11</v>
      </c>
      <c r="H19">
        <f>LOG10(100/H18)</f>
        <v>1.9127188055564821</v>
      </c>
      <c r="J19" t="s">
        <v>11</v>
      </c>
      <c r="K19">
        <f>LOG10(100/K18)</f>
        <v>3.0998077168924278</v>
      </c>
      <c r="M19">
        <v>0.10205831625720201</v>
      </c>
      <c r="N19">
        <v>9.5284157259447028E-2</v>
      </c>
      <c r="O19">
        <f t="shared" si="0"/>
        <v>6.7741589977549782E-3</v>
      </c>
      <c r="Q19">
        <f t="shared" si="1"/>
        <v>0.02</v>
      </c>
      <c r="R19">
        <f t="shared" si="2"/>
        <v>0</v>
      </c>
      <c r="T19">
        <f t="shared" si="3"/>
        <v>-9.9999999999999308E-4</v>
      </c>
      <c r="U19">
        <f t="shared" si="4"/>
        <v>1</v>
      </c>
    </row>
    <row r="20" spans="1:21" x14ac:dyDescent="0.25">
      <c r="M20">
        <v>0.101805901270434</v>
      </c>
      <c r="N20">
        <v>9.5284157259447028E-2</v>
      </c>
      <c r="O20">
        <f t="shared" si="0"/>
        <v>6.5217440109869712E-3</v>
      </c>
      <c r="T20">
        <f t="shared" si="3"/>
        <v>6.9388939039072284E-18</v>
      </c>
      <c r="U20">
        <f t="shared" si="4"/>
        <v>4</v>
      </c>
    </row>
    <row r="21" spans="1:21" x14ac:dyDescent="0.25">
      <c r="M21">
        <v>9.0869586771644306E-2</v>
      </c>
      <c r="N21">
        <v>9.5284157259447028E-2</v>
      </c>
      <c r="O21">
        <f t="shared" si="0"/>
        <v>-4.4145704878027214E-3</v>
      </c>
      <c r="T21">
        <f t="shared" si="3"/>
        <v>1.000000000000007E-3</v>
      </c>
      <c r="U21">
        <f t="shared" si="4"/>
        <v>6</v>
      </c>
    </row>
    <row r="22" spans="1:21" x14ac:dyDescent="0.25">
      <c r="A22" t="s">
        <v>13</v>
      </c>
      <c r="M22">
        <v>9.45588439053206E-2</v>
      </c>
      <c r="N22">
        <v>9.5284157259447028E-2</v>
      </c>
      <c r="O22">
        <f t="shared" si="0"/>
        <v>-7.2531335412642783E-4</v>
      </c>
      <c r="T22">
        <f t="shared" si="3"/>
        <v>2.000000000000007E-3</v>
      </c>
      <c r="U22">
        <f t="shared" si="4"/>
        <v>2</v>
      </c>
    </row>
    <row r="23" spans="1:21" x14ac:dyDescent="0.25">
      <c r="M23">
        <v>0.106549389856315</v>
      </c>
      <c r="N23">
        <v>9.5284157259447028E-2</v>
      </c>
      <c r="O23">
        <f t="shared" si="0"/>
        <v>1.1265232596867972E-2</v>
      </c>
      <c r="T23">
        <f t="shared" si="3"/>
        <v>3.000000000000007E-3</v>
      </c>
      <c r="U23">
        <f t="shared" si="4"/>
        <v>4</v>
      </c>
    </row>
    <row r="24" spans="1:21" x14ac:dyDescent="0.25">
      <c r="M24">
        <v>9.7307377740832895E-2</v>
      </c>
      <c r="N24">
        <v>9.5284157259447028E-2</v>
      </c>
      <c r="O24">
        <f t="shared" si="0"/>
        <v>2.0232204813858679E-3</v>
      </c>
      <c r="T24">
        <f t="shared" si="3"/>
        <v>4.000000000000007E-3</v>
      </c>
      <c r="U24">
        <f t="shared" si="4"/>
        <v>5</v>
      </c>
    </row>
    <row r="25" spans="1:21" x14ac:dyDescent="0.25">
      <c r="M25">
        <v>9.0045963314250702E-2</v>
      </c>
      <c r="N25">
        <v>9.5284157259447028E-2</v>
      </c>
      <c r="O25">
        <f t="shared" si="0"/>
        <v>-5.2381939451963261E-3</v>
      </c>
      <c r="T25">
        <f t="shared" si="3"/>
        <v>5.000000000000007E-3</v>
      </c>
      <c r="U25">
        <f t="shared" si="4"/>
        <v>5</v>
      </c>
    </row>
    <row r="26" spans="1:21" x14ac:dyDescent="0.25">
      <c r="M26">
        <v>9.9913565246906005E-2</v>
      </c>
      <c r="N26">
        <v>9.5284157259447028E-2</v>
      </c>
      <c r="O26">
        <f t="shared" si="0"/>
        <v>4.6294079874589777E-3</v>
      </c>
      <c r="T26">
        <f t="shared" si="3"/>
        <v>6.0000000000000071E-3</v>
      </c>
      <c r="U26">
        <f t="shared" si="4"/>
        <v>3</v>
      </c>
    </row>
    <row r="27" spans="1:21" x14ac:dyDescent="0.25">
      <c r="M27">
        <v>0.102699577666664</v>
      </c>
      <c r="N27">
        <v>9.5284157259447028E-2</v>
      </c>
      <c r="O27">
        <f t="shared" si="0"/>
        <v>7.4154204072169744E-3</v>
      </c>
      <c r="T27">
        <f t="shared" si="3"/>
        <v>7.0000000000000071E-3</v>
      </c>
      <c r="U27">
        <f t="shared" si="4"/>
        <v>7</v>
      </c>
    </row>
    <row r="28" spans="1:21" x14ac:dyDescent="0.25">
      <c r="M28">
        <v>9.3779553443246594E-2</v>
      </c>
      <c r="N28">
        <v>9.5284157259447028E-2</v>
      </c>
      <c r="O28">
        <f t="shared" si="0"/>
        <v>-1.5046038162004338E-3</v>
      </c>
      <c r="T28">
        <f t="shared" si="3"/>
        <v>8.0000000000000071E-3</v>
      </c>
      <c r="U28">
        <f t="shared" si="4"/>
        <v>3</v>
      </c>
    </row>
    <row r="29" spans="1:21" x14ac:dyDescent="0.25">
      <c r="M29">
        <v>9.2714785747635794E-2</v>
      </c>
      <c r="N29">
        <v>9.5284157259447028E-2</v>
      </c>
      <c r="O29">
        <f t="shared" si="0"/>
        <v>-2.5693715118112331E-3</v>
      </c>
      <c r="T29">
        <f t="shared" si="3"/>
        <v>9.000000000000008E-3</v>
      </c>
      <c r="U29">
        <f t="shared" si="4"/>
        <v>1</v>
      </c>
    </row>
    <row r="30" spans="1:21" x14ac:dyDescent="0.25">
      <c r="M30">
        <v>0.105317069518941</v>
      </c>
      <c r="N30">
        <v>9.5284157259447028E-2</v>
      </c>
      <c r="O30">
        <f t="shared" si="0"/>
        <v>1.0032912259493973E-2</v>
      </c>
      <c r="T30">
        <f t="shared" si="3"/>
        <v>1.0000000000000009E-2</v>
      </c>
      <c r="U30">
        <f t="shared" si="4"/>
        <v>6</v>
      </c>
    </row>
    <row r="31" spans="1:21" x14ac:dyDescent="0.25">
      <c r="M31">
        <v>0.101086904026676</v>
      </c>
      <c r="N31">
        <v>9.5284157259447028E-2</v>
      </c>
      <c r="O31">
        <f t="shared" si="0"/>
        <v>5.8027467672289723E-3</v>
      </c>
      <c r="T31">
        <f t="shared" si="3"/>
        <v>1.100000000000001E-2</v>
      </c>
      <c r="U31">
        <f t="shared" si="4"/>
        <v>5</v>
      </c>
    </row>
    <row r="32" spans="1:21" x14ac:dyDescent="0.25">
      <c r="M32">
        <v>9.1537125489877094E-2</v>
      </c>
      <c r="N32">
        <v>9.5284157259447028E-2</v>
      </c>
      <c r="O32">
        <f t="shared" si="0"/>
        <v>-3.7470317695699334E-3</v>
      </c>
      <c r="T32">
        <f t="shared" si="3"/>
        <v>1.2000000000000011E-2</v>
      </c>
      <c r="U32">
        <f t="shared" si="4"/>
        <v>3</v>
      </c>
    </row>
    <row r="33" spans="13:21" x14ac:dyDescent="0.25">
      <c r="M33">
        <v>9.9161915746554904E-2</v>
      </c>
      <c r="N33">
        <v>9.5284157259447028E-2</v>
      </c>
      <c r="O33">
        <f t="shared" si="0"/>
        <v>3.8777584871078769E-3</v>
      </c>
      <c r="T33">
        <f t="shared" si="3"/>
        <v>1.3000000000000012E-2</v>
      </c>
      <c r="U33">
        <f t="shared" si="4"/>
        <v>3</v>
      </c>
    </row>
    <row r="34" spans="13:21" x14ac:dyDescent="0.25">
      <c r="M34">
        <v>0.102473766298527</v>
      </c>
      <c r="N34">
        <v>9.5284157259447028E-2</v>
      </c>
      <c r="O34">
        <f t="shared" si="0"/>
        <v>7.189609039079975E-3</v>
      </c>
      <c r="T34">
        <f t="shared" si="3"/>
        <v>1.4000000000000012E-2</v>
      </c>
      <c r="U34">
        <f t="shared" si="4"/>
        <v>2</v>
      </c>
    </row>
    <row r="35" spans="13:21" x14ac:dyDescent="0.25">
      <c r="M35">
        <v>9.4419558231052095E-2</v>
      </c>
      <c r="N35">
        <v>9.5284157259447028E-2</v>
      </c>
      <c r="O35">
        <f t="shared" si="0"/>
        <v>-8.6459902839493286E-4</v>
      </c>
      <c r="T35">
        <f t="shared" si="3"/>
        <v>1.5000000000000013E-2</v>
      </c>
      <c r="U35">
        <f t="shared" si="4"/>
        <v>4</v>
      </c>
    </row>
    <row r="36" spans="13:21" x14ac:dyDescent="0.25">
      <c r="M36">
        <v>9.1267211787860597E-2</v>
      </c>
      <c r="N36">
        <v>9.5284157259447028E-2</v>
      </c>
      <c r="O36">
        <f t="shared" si="0"/>
        <v>-4.0169454715864306E-3</v>
      </c>
      <c r="T36">
        <f t="shared" si="3"/>
        <v>1.6000000000000014E-2</v>
      </c>
      <c r="U36">
        <f>COUNTIFS(O:O,"&lt;="&amp;T36,O:O,"&gt;"&amp;T35)</f>
        <v>2</v>
      </c>
    </row>
    <row r="37" spans="13:21" x14ac:dyDescent="0.25">
      <c r="M37">
        <v>0.10449261155861</v>
      </c>
      <c r="N37">
        <v>9.5284157259447028E-2</v>
      </c>
      <c r="O37">
        <f t="shared" si="0"/>
        <v>9.208454299162977E-3</v>
      </c>
      <c r="T37">
        <f t="shared" si="3"/>
        <v>1.7000000000000015E-2</v>
      </c>
      <c r="U37">
        <f t="shared" si="4"/>
        <v>0</v>
      </c>
    </row>
    <row r="38" spans="13:21" x14ac:dyDescent="0.25">
      <c r="M38">
        <v>9.8958224529343802E-2</v>
      </c>
      <c r="N38">
        <v>9.5284157259447028E-2</v>
      </c>
      <c r="O38">
        <f t="shared" si="0"/>
        <v>3.6740672698967747E-3</v>
      </c>
      <c r="T38">
        <f t="shared" si="3"/>
        <v>1.8000000000000016E-2</v>
      </c>
      <c r="U38">
        <f t="shared" si="4"/>
        <v>0</v>
      </c>
    </row>
    <row r="39" spans="13:21" x14ac:dyDescent="0.25">
      <c r="M39">
        <v>9.1102192498498796E-2</v>
      </c>
      <c r="N39">
        <v>9.5284157259447028E-2</v>
      </c>
      <c r="O39">
        <f t="shared" si="0"/>
        <v>-4.1819647609482313E-3</v>
      </c>
      <c r="T39">
        <f t="shared" si="3"/>
        <v>1.9000000000000017E-2</v>
      </c>
      <c r="U39">
        <f t="shared" si="4"/>
        <v>0</v>
      </c>
    </row>
    <row r="40" spans="13:21" x14ac:dyDescent="0.25">
      <c r="M40">
        <v>9.7369363743826806E-2</v>
      </c>
      <c r="N40">
        <v>9.5284157259447028E-2</v>
      </c>
      <c r="O40">
        <f t="shared" si="0"/>
        <v>2.0852064843797785E-3</v>
      </c>
      <c r="T40">
        <f t="shared" si="3"/>
        <v>2.0000000000000018E-2</v>
      </c>
      <c r="U40">
        <f t="shared" si="4"/>
        <v>0</v>
      </c>
    </row>
    <row r="41" spans="13:21" x14ac:dyDescent="0.25">
      <c r="M41">
        <v>0.10448395388552401</v>
      </c>
      <c r="N41">
        <v>9.5284157259447028E-2</v>
      </c>
      <c r="O41">
        <f t="shared" si="0"/>
        <v>9.1997966260769781E-3</v>
      </c>
    </row>
    <row r="42" spans="13:21" x14ac:dyDescent="0.25">
      <c r="M42">
        <v>9.7366982239169605E-2</v>
      </c>
      <c r="N42">
        <v>9.5284157259447028E-2</v>
      </c>
      <c r="O42">
        <f t="shared" si="0"/>
        <v>2.0828249797225779E-3</v>
      </c>
    </row>
    <row r="43" spans="13:21" x14ac:dyDescent="0.25">
      <c r="M43">
        <v>9.2775485635944899E-2</v>
      </c>
      <c r="N43">
        <v>9.5284157259447028E-2</v>
      </c>
      <c r="O43">
        <f t="shared" si="0"/>
        <v>-2.5086716235021289E-3</v>
      </c>
    </row>
    <row r="44" spans="13:21" x14ac:dyDescent="0.25">
      <c r="M44">
        <v>0.105002297782424</v>
      </c>
      <c r="N44">
        <v>9.5284157259447028E-2</v>
      </c>
      <c r="O44">
        <f t="shared" si="0"/>
        <v>9.7181405229769674E-3</v>
      </c>
    </row>
    <row r="45" spans="13:21" x14ac:dyDescent="0.25">
      <c r="M45">
        <v>0.10170717593407901</v>
      </c>
      <c r="N45">
        <v>9.5284157259447028E-2</v>
      </c>
      <c r="O45">
        <f t="shared" si="0"/>
        <v>6.4230186746319778E-3</v>
      </c>
    </row>
    <row r="46" spans="13:21" x14ac:dyDescent="0.25">
      <c r="M46">
        <v>9.0313720253332702E-2</v>
      </c>
      <c r="N46">
        <v>9.5284157259447028E-2</v>
      </c>
      <c r="O46">
        <f t="shared" si="0"/>
        <v>-4.9704370061143255E-3</v>
      </c>
    </row>
    <row r="47" spans="13:21" x14ac:dyDescent="0.25">
      <c r="M47">
        <v>9.6137331490296907E-2</v>
      </c>
      <c r="N47">
        <v>9.5284157259447028E-2</v>
      </c>
      <c r="O47">
        <f t="shared" si="0"/>
        <v>8.5317423084987909E-4</v>
      </c>
    </row>
    <row r="48" spans="13:21" x14ac:dyDescent="0.25">
      <c r="M48">
        <v>0.10522382174677</v>
      </c>
      <c r="N48">
        <v>9.5284157259447028E-2</v>
      </c>
      <c r="O48">
        <f t="shared" si="0"/>
        <v>9.9396644873229745E-3</v>
      </c>
    </row>
    <row r="49" spans="13:15" x14ac:dyDescent="0.25">
      <c r="M49">
        <v>9.7283732967554395E-2</v>
      </c>
      <c r="N49">
        <v>9.5284157259447028E-2</v>
      </c>
      <c r="O49">
        <f t="shared" si="0"/>
        <v>1.9995757081073678E-3</v>
      </c>
    </row>
    <row r="50" spans="13:15" x14ac:dyDescent="0.25">
      <c r="M50">
        <v>9.24619992661566E-2</v>
      </c>
      <c r="N50">
        <v>9.5284157259447028E-2</v>
      </c>
      <c r="O50">
        <f t="shared" si="0"/>
        <v>-2.8221579932904278E-3</v>
      </c>
    </row>
    <row r="51" spans="13:15" x14ac:dyDescent="0.25">
      <c r="M51">
        <v>9.9748715870155796E-2</v>
      </c>
      <c r="N51">
        <v>9.5284157259447028E-2</v>
      </c>
      <c r="O51">
        <f t="shared" si="0"/>
        <v>4.4645586107087687E-3</v>
      </c>
    </row>
    <row r="52" spans="13:15" x14ac:dyDescent="0.25">
      <c r="M52">
        <v>9.8422721881525094E-2</v>
      </c>
      <c r="N52">
        <v>9.5284157259447028E-2</v>
      </c>
      <c r="O52">
        <f t="shared" si="0"/>
        <v>3.1385646220780661E-3</v>
      </c>
    </row>
    <row r="53" spans="13:15" x14ac:dyDescent="0.25">
      <c r="M53">
        <v>9.1749727593547006E-2</v>
      </c>
      <c r="N53">
        <v>9.5284157259447028E-2</v>
      </c>
      <c r="O53">
        <f t="shared" si="0"/>
        <v>-3.5344296659000213E-3</v>
      </c>
    </row>
    <row r="54" spans="13:15" x14ac:dyDescent="0.25">
      <c r="M54">
        <v>0.107486991863946</v>
      </c>
      <c r="N54">
        <v>9.5284157259447028E-2</v>
      </c>
      <c r="O54">
        <f t="shared" si="0"/>
        <v>1.2202834604498974E-2</v>
      </c>
    </row>
    <row r="55" spans="13:15" x14ac:dyDescent="0.25">
      <c r="M55">
        <v>0.102095754229096</v>
      </c>
      <c r="N55">
        <v>9.5284157259447028E-2</v>
      </c>
      <c r="O55">
        <f t="shared" si="0"/>
        <v>6.8115969696489753E-3</v>
      </c>
    </row>
    <row r="56" spans="13:15" x14ac:dyDescent="0.25">
      <c r="M56">
        <v>8.5533554129386194E-2</v>
      </c>
      <c r="N56">
        <v>9.5284157259447028E-2</v>
      </c>
      <c r="O56">
        <f t="shared" si="0"/>
        <v>-9.7506031300608337E-3</v>
      </c>
    </row>
    <row r="57" spans="13:15" x14ac:dyDescent="0.25">
      <c r="M57">
        <v>9.8505250584360105E-2</v>
      </c>
      <c r="N57">
        <v>9.5284157259447028E-2</v>
      </c>
      <c r="O57">
        <f t="shared" si="0"/>
        <v>3.2210933249130769E-3</v>
      </c>
    </row>
    <row r="58" spans="13:15" x14ac:dyDescent="0.25">
      <c r="M58">
        <v>0.110363609441241</v>
      </c>
      <c r="N58">
        <v>9.5284157259447028E-2</v>
      </c>
      <c r="O58">
        <f t="shared" si="0"/>
        <v>1.5079452181793976E-2</v>
      </c>
    </row>
    <row r="59" spans="13:15" x14ac:dyDescent="0.25">
      <c r="M59">
        <v>9.1933285237591103E-2</v>
      </c>
      <c r="N59">
        <v>9.5284157259447028E-2</v>
      </c>
      <c r="O59">
        <f t="shared" si="0"/>
        <v>-3.3508720218559246E-3</v>
      </c>
    </row>
    <row r="60" spans="13:15" x14ac:dyDescent="0.25">
      <c r="M60">
        <v>8.5549102599192697E-2</v>
      </c>
      <c r="N60">
        <v>9.5284157259447028E-2</v>
      </c>
      <c r="O60">
        <f t="shared" si="0"/>
        <v>-9.7350546602543303E-3</v>
      </c>
    </row>
    <row r="61" spans="13:15" x14ac:dyDescent="0.25">
      <c r="M61">
        <v>0.10587071613749199</v>
      </c>
      <c r="N61">
        <v>9.5284157259447028E-2</v>
      </c>
      <c r="O61">
        <f t="shared" si="0"/>
        <v>1.0586558878044966E-2</v>
      </c>
    </row>
    <row r="62" spans="13:15" x14ac:dyDescent="0.25">
      <c r="M62">
        <v>0.105839473757953</v>
      </c>
      <c r="N62">
        <v>9.5284157259447028E-2</v>
      </c>
      <c r="O62">
        <f t="shared" si="0"/>
        <v>1.0555316498505968E-2</v>
      </c>
    </row>
    <row r="63" spans="13:15" x14ac:dyDescent="0.25">
      <c r="M63">
        <v>8.7410138858715403E-2</v>
      </c>
      <c r="N63">
        <v>9.5284157259447028E-2</v>
      </c>
      <c r="O63">
        <f t="shared" si="0"/>
        <v>-7.874018400731625E-3</v>
      </c>
    </row>
    <row r="64" spans="13:15" x14ac:dyDescent="0.25">
      <c r="M64">
        <v>9.2930015115923706E-2</v>
      </c>
      <c r="N64">
        <v>9.5284157259447028E-2</v>
      </c>
      <c r="O64">
        <f t="shared" si="0"/>
        <v>-2.3541421435233217E-3</v>
      </c>
    </row>
    <row r="65" spans="13:15" x14ac:dyDescent="0.25">
      <c r="M65">
        <v>0.108331440158993</v>
      </c>
      <c r="N65">
        <v>9.5284157259447028E-2</v>
      </c>
      <c r="O65">
        <f t="shared" si="0"/>
        <v>1.3047282899545973E-2</v>
      </c>
    </row>
    <row r="66" spans="13:15" x14ac:dyDescent="0.25">
      <c r="M66">
        <v>9.4287423735807604E-2</v>
      </c>
      <c r="N66">
        <v>9.5284157259447028E-2</v>
      </c>
      <c r="O66">
        <f t="shared" si="0"/>
        <v>-9.9673352363942314E-4</v>
      </c>
    </row>
    <row r="67" spans="13:15" x14ac:dyDescent="0.25">
      <c r="M67">
        <v>8.7933661123077295E-2</v>
      </c>
      <c r="N67">
        <v>9.5284157259447028E-2</v>
      </c>
      <c r="O67">
        <f t="shared" si="0"/>
        <v>-7.350496136369733E-3</v>
      </c>
    </row>
    <row r="68" spans="13:15" x14ac:dyDescent="0.25">
      <c r="M68">
        <v>0.100456464223507</v>
      </c>
      <c r="N68">
        <v>9.5284157259447028E-2</v>
      </c>
      <c r="O68">
        <f t="shared" si="0"/>
        <v>5.1723069640599723E-3</v>
      </c>
    </row>
    <row r="69" spans="13:15" x14ac:dyDescent="0.25">
      <c r="M69">
        <v>0.109293203253053</v>
      </c>
      <c r="N69">
        <v>9.5284157259447028E-2</v>
      </c>
      <c r="O69">
        <f t="shared" si="0"/>
        <v>1.4009045993605973E-2</v>
      </c>
    </row>
    <row r="70" spans="13:15" x14ac:dyDescent="0.25">
      <c r="M70">
        <v>0.101396478902186</v>
      </c>
      <c r="N70">
        <v>9.5284157259447028E-2</v>
      </c>
      <c r="O70">
        <f t="shared" ref="O70:O104" si="5">M70-N70</f>
        <v>6.112321642738977E-3</v>
      </c>
    </row>
    <row r="71" spans="13:15" x14ac:dyDescent="0.25">
      <c r="M71">
        <v>8.6152950025738501E-2</v>
      </c>
      <c r="N71">
        <v>9.5284157259447028E-2</v>
      </c>
      <c r="O71">
        <f t="shared" si="5"/>
        <v>-9.131207233708527E-3</v>
      </c>
    </row>
    <row r="72" spans="13:15" x14ac:dyDescent="0.25">
      <c r="M72">
        <v>9.8056779325063403E-2</v>
      </c>
      <c r="N72">
        <v>9.5284157259447028E-2</v>
      </c>
      <c r="O72">
        <f t="shared" si="5"/>
        <v>2.7726220656163758E-3</v>
      </c>
    </row>
    <row r="73" spans="13:15" x14ac:dyDescent="0.25">
      <c r="M73">
        <v>0.10961737464205699</v>
      </c>
      <c r="N73">
        <v>9.5284157259447028E-2</v>
      </c>
      <c r="O73">
        <f t="shared" si="5"/>
        <v>1.4333217382609967E-2</v>
      </c>
    </row>
    <row r="74" spans="13:15" x14ac:dyDescent="0.25">
      <c r="M74">
        <v>9.0438624540155998E-2</v>
      </c>
      <c r="N74">
        <v>9.5284157259447028E-2</v>
      </c>
      <c r="O74">
        <f t="shared" si="5"/>
        <v>-4.8455327192910291E-3</v>
      </c>
    </row>
    <row r="75" spans="13:15" x14ac:dyDescent="0.25">
      <c r="M75">
        <v>8.8456383101398098E-2</v>
      </c>
      <c r="N75">
        <v>9.5284157259447028E-2</v>
      </c>
      <c r="O75">
        <f t="shared" si="5"/>
        <v>-6.8277741580489298E-3</v>
      </c>
    </row>
    <row r="76" spans="13:15" x14ac:dyDescent="0.25">
      <c r="M76">
        <v>0.106078727540519</v>
      </c>
      <c r="N76">
        <v>9.5284157259447028E-2</v>
      </c>
      <c r="O76">
        <f t="shared" si="5"/>
        <v>1.0794570281071975E-2</v>
      </c>
    </row>
    <row r="77" spans="13:15" x14ac:dyDescent="0.25">
      <c r="M77">
        <v>0.102418660574842</v>
      </c>
      <c r="N77">
        <v>9.5284157259447028E-2</v>
      </c>
      <c r="O77">
        <f t="shared" si="5"/>
        <v>7.1345033153949744E-3</v>
      </c>
    </row>
    <row r="78" spans="13:15" x14ac:dyDescent="0.25">
      <c r="M78">
        <v>8.6483139109046703E-2</v>
      </c>
      <c r="N78">
        <v>9.5284157259447028E-2</v>
      </c>
      <c r="O78">
        <f t="shared" si="5"/>
        <v>-8.8010181504003249E-3</v>
      </c>
    </row>
    <row r="79" spans="13:15" x14ac:dyDescent="0.25">
      <c r="M79">
        <v>9.58370086751653E-2</v>
      </c>
      <c r="N79">
        <v>9.5284157259447028E-2</v>
      </c>
      <c r="O79">
        <f t="shared" si="5"/>
        <v>5.5285141571827234E-4</v>
      </c>
    </row>
    <row r="80" spans="13:15" x14ac:dyDescent="0.25">
      <c r="M80">
        <v>0.110421015178631</v>
      </c>
      <c r="N80">
        <v>9.5284157259447028E-2</v>
      </c>
      <c r="O80">
        <f t="shared" si="5"/>
        <v>1.5136857919183969E-2</v>
      </c>
    </row>
    <row r="81" spans="13:15" x14ac:dyDescent="0.25">
      <c r="M81">
        <v>9.5604475109951403E-2</v>
      </c>
      <c r="N81">
        <v>9.5284157259447028E-2</v>
      </c>
      <c r="O81">
        <f t="shared" si="5"/>
        <v>3.2031785050437578E-4</v>
      </c>
    </row>
    <row r="82" spans="13:15" x14ac:dyDescent="0.25">
      <c r="M82">
        <v>8.6461134947455803E-2</v>
      </c>
      <c r="N82">
        <v>9.5284157259447028E-2</v>
      </c>
      <c r="O82">
        <f t="shared" si="5"/>
        <v>-8.8230223119912243E-3</v>
      </c>
    </row>
    <row r="83" spans="13:15" x14ac:dyDescent="0.25">
      <c r="M83">
        <v>0.105179899593939</v>
      </c>
      <c r="N83">
        <v>9.5284157259447028E-2</v>
      </c>
      <c r="O83">
        <f t="shared" si="5"/>
        <v>9.8957423344919748E-3</v>
      </c>
    </row>
    <row r="84" spans="13:15" x14ac:dyDescent="0.25">
      <c r="M84">
        <v>0.10700887509774901</v>
      </c>
      <c r="N84">
        <v>9.5284157259447028E-2</v>
      </c>
      <c r="O84">
        <f t="shared" si="5"/>
        <v>1.1724717838301979E-2</v>
      </c>
    </row>
    <row r="85" spans="13:15" x14ac:dyDescent="0.25">
      <c r="M85">
        <v>8.6837995164860099E-2</v>
      </c>
      <c r="N85">
        <v>9.5284157259447028E-2</v>
      </c>
      <c r="O85">
        <f t="shared" si="5"/>
        <v>-8.4461620945869287E-3</v>
      </c>
    </row>
    <row r="86" spans="13:15" x14ac:dyDescent="0.25">
      <c r="M86">
        <v>9.2684695103313994E-2</v>
      </c>
      <c r="N86">
        <v>9.5284157259447028E-2</v>
      </c>
      <c r="O86">
        <f t="shared" si="5"/>
        <v>-2.5994621561330339E-3</v>
      </c>
    </row>
    <row r="87" spans="13:15" x14ac:dyDescent="0.25">
      <c r="M87">
        <v>0.108629371295675</v>
      </c>
      <c r="N87">
        <v>9.5284157259447028E-2</v>
      </c>
      <c r="O87">
        <f t="shared" si="5"/>
        <v>1.3345214036227973E-2</v>
      </c>
    </row>
    <row r="88" spans="13:15" x14ac:dyDescent="0.25">
      <c r="M88">
        <v>9.5984630354820896E-2</v>
      </c>
      <c r="N88">
        <v>9.5284157259447028E-2</v>
      </c>
      <c r="O88">
        <f t="shared" si="5"/>
        <v>7.0047309537386859E-4</v>
      </c>
    </row>
    <row r="89" spans="13:15" x14ac:dyDescent="0.25">
      <c r="M89">
        <v>8.4200134124688297E-2</v>
      </c>
      <c r="N89">
        <v>9.5284157259447028E-2</v>
      </c>
      <c r="O89">
        <f t="shared" si="5"/>
        <v>-1.108402313475873E-2</v>
      </c>
    </row>
    <row r="90" spans="13:15" x14ac:dyDescent="0.25">
      <c r="M90">
        <v>0.101708609745655</v>
      </c>
      <c r="N90">
        <v>9.5284157259447028E-2</v>
      </c>
      <c r="O90">
        <f t="shared" si="5"/>
        <v>6.4244524862079738E-3</v>
      </c>
    </row>
    <row r="91" spans="13:15" x14ac:dyDescent="0.25">
      <c r="M91">
        <v>0.108091076004091</v>
      </c>
      <c r="N91">
        <v>9.5284157259447028E-2</v>
      </c>
      <c r="O91">
        <f t="shared" si="5"/>
        <v>1.2806918744643972E-2</v>
      </c>
    </row>
    <row r="92" spans="13:15" x14ac:dyDescent="0.25">
      <c r="M92">
        <v>8.75242445132733E-2</v>
      </c>
      <c r="N92">
        <v>9.5284157259447028E-2</v>
      </c>
      <c r="O92">
        <f t="shared" si="5"/>
        <v>-7.7599127461737277E-3</v>
      </c>
    </row>
    <row r="93" spans="13:15" x14ac:dyDescent="0.25">
      <c r="M93">
        <v>8.9933491141825306E-2</v>
      </c>
      <c r="N93">
        <v>9.5284157259447028E-2</v>
      </c>
      <c r="O93">
        <f t="shared" si="5"/>
        <v>-5.3506661176217218E-3</v>
      </c>
    </row>
    <row r="94" spans="13:15" x14ac:dyDescent="0.25">
      <c r="M94">
        <v>0.10988504760190999</v>
      </c>
      <c r="N94">
        <v>9.5284157259447028E-2</v>
      </c>
      <c r="O94">
        <f t="shared" si="5"/>
        <v>1.4600890342462966E-2</v>
      </c>
    </row>
    <row r="95" spans="13:15" x14ac:dyDescent="0.25">
      <c r="M95">
        <v>9.9795652040747904E-2</v>
      </c>
      <c r="N95">
        <v>9.5284157259447028E-2</v>
      </c>
      <c r="O95">
        <f t="shared" si="5"/>
        <v>4.511494781300876E-3</v>
      </c>
    </row>
    <row r="96" spans="13:15" x14ac:dyDescent="0.25">
      <c r="M96">
        <v>8.3794911551768103E-2</v>
      </c>
      <c r="N96">
        <v>9.5284157259447028E-2</v>
      </c>
      <c r="O96">
        <f t="shared" si="5"/>
        <v>-1.1489245707678925E-2</v>
      </c>
    </row>
    <row r="97" spans="13:15" x14ac:dyDescent="0.25">
      <c r="M97">
        <v>0.100143173516042</v>
      </c>
      <c r="N97">
        <v>9.5284157259447028E-2</v>
      </c>
      <c r="O97">
        <f t="shared" si="5"/>
        <v>4.8590162565949752E-3</v>
      </c>
    </row>
    <row r="98" spans="13:15" x14ac:dyDescent="0.25">
      <c r="M98">
        <v>0.10969070157348899</v>
      </c>
      <c r="N98">
        <v>9.5284157259447028E-2</v>
      </c>
      <c r="O98">
        <f t="shared" si="5"/>
        <v>1.4406544314041966E-2</v>
      </c>
    </row>
    <row r="99" spans="13:15" x14ac:dyDescent="0.25">
      <c r="M99">
        <v>9.1017230725566695E-2</v>
      </c>
      <c r="N99">
        <v>9.5284157259447028E-2</v>
      </c>
      <c r="O99">
        <f t="shared" si="5"/>
        <v>-4.2669265338803331E-3</v>
      </c>
    </row>
    <row r="100" spans="13:15" x14ac:dyDescent="0.25">
      <c r="M100">
        <v>9.0381000559392799E-2</v>
      </c>
      <c r="N100">
        <v>9.5284157259447028E-2</v>
      </c>
      <c r="O100">
        <f t="shared" si="5"/>
        <v>-4.9031567000542287E-3</v>
      </c>
    </row>
    <row r="101" spans="13:15" x14ac:dyDescent="0.25">
      <c r="M101">
        <v>0.107629475832942</v>
      </c>
      <c r="N101">
        <v>9.5284157259447028E-2</v>
      </c>
      <c r="O101">
        <f t="shared" si="5"/>
        <v>1.2345318573494968E-2</v>
      </c>
    </row>
    <row r="102" spans="13:15" x14ac:dyDescent="0.25">
      <c r="M102">
        <v>0.10197150572664899</v>
      </c>
      <c r="N102">
        <v>9.5284157259447028E-2</v>
      </c>
      <c r="O102">
        <f t="shared" si="5"/>
        <v>6.6873484672019673E-3</v>
      </c>
    </row>
    <row r="103" spans="13:15" x14ac:dyDescent="0.25">
      <c r="M103">
        <v>8.5171380719165302E-2</v>
      </c>
      <c r="N103">
        <v>9.5284157259447028E-2</v>
      </c>
      <c r="O103">
        <f t="shared" si="5"/>
        <v>-1.0112776540281726E-2</v>
      </c>
    </row>
    <row r="104" spans="13:15" x14ac:dyDescent="0.25">
      <c r="M104">
        <v>9.6054407212793694E-2</v>
      </c>
      <c r="N104">
        <v>9.5284157259447028E-2</v>
      </c>
      <c r="O104">
        <f t="shared" si="5"/>
        <v>7.7024995334666613E-4</v>
      </c>
    </row>
  </sheetData>
  <mergeCells count="4">
    <mergeCell ref="A4:B4"/>
    <mergeCell ref="D4:E4"/>
    <mergeCell ref="G4:H4"/>
    <mergeCell ref="J4:K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H16" sqref="H16"/>
    </sheetView>
  </sheetViews>
  <sheetFormatPr defaultRowHeight="15" x14ac:dyDescent="0.25"/>
  <sheetData>
    <row r="1" spans="1:11" x14ac:dyDescent="0.25">
      <c r="A1" t="s">
        <v>15</v>
      </c>
    </row>
    <row r="3" spans="1:11" x14ac:dyDescent="0.25">
      <c r="A3" s="14" t="s">
        <v>6</v>
      </c>
    </row>
    <row r="4" spans="1:11" x14ac:dyDescent="0.25">
      <c r="A4" s="20" t="s">
        <v>2</v>
      </c>
      <c r="B4" s="20"/>
      <c r="D4" s="20" t="s">
        <v>3</v>
      </c>
      <c r="E4" s="20"/>
      <c r="G4" s="20" t="s">
        <v>4</v>
      </c>
      <c r="H4" s="20"/>
      <c r="J4" s="20" t="s">
        <v>5</v>
      </c>
      <c r="K4" s="20"/>
    </row>
    <row r="5" spans="1:11" x14ac:dyDescent="0.25">
      <c r="A5" s="15" t="s">
        <v>7</v>
      </c>
      <c r="B5" s="15" t="s">
        <v>8</v>
      </c>
      <c r="D5" s="15" t="s">
        <v>7</v>
      </c>
      <c r="E5" s="15" t="s">
        <v>8</v>
      </c>
      <c r="G5" s="15" t="s">
        <v>7</v>
      </c>
      <c r="H5" s="15" t="s">
        <v>8</v>
      </c>
      <c r="J5" s="15" t="s">
        <v>7</v>
      </c>
      <c r="K5" s="15" t="s">
        <v>8</v>
      </c>
    </row>
    <row r="6" spans="1:11" x14ac:dyDescent="0.25">
      <c r="A6" s="15">
        <v>1</v>
      </c>
      <c r="B6" s="15"/>
      <c r="D6" s="15">
        <v>1</v>
      </c>
      <c r="E6" s="15"/>
      <c r="G6" s="15">
        <v>1</v>
      </c>
      <c r="H6" s="15"/>
      <c r="J6" s="15">
        <v>1</v>
      </c>
      <c r="K6" s="15"/>
    </row>
    <row r="7" spans="1:11" x14ac:dyDescent="0.25">
      <c r="A7" s="15">
        <v>2</v>
      </c>
      <c r="B7" s="15"/>
      <c r="D7" s="15">
        <v>2</v>
      </c>
      <c r="E7" s="15"/>
      <c r="G7" s="15">
        <v>2</v>
      </c>
      <c r="H7" s="15"/>
      <c r="J7" s="15">
        <v>2</v>
      </c>
      <c r="K7" s="15"/>
    </row>
    <row r="8" spans="1:11" x14ac:dyDescent="0.25">
      <c r="A8" s="15">
        <v>3</v>
      </c>
      <c r="B8" s="15"/>
      <c r="D8" s="15">
        <v>3</v>
      </c>
      <c r="E8" s="15"/>
      <c r="G8" s="15">
        <v>3</v>
      </c>
      <c r="H8" s="15"/>
      <c r="J8" s="15">
        <v>3</v>
      </c>
      <c r="K8" s="15"/>
    </row>
    <row r="9" spans="1:11" x14ac:dyDescent="0.25">
      <c r="A9" s="15">
        <v>4</v>
      </c>
      <c r="B9" s="15"/>
      <c r="D9" s="15">
        <v>4</v>
      </c>
      <c r="E9" s="15"/>
      <c r="G9" s="15">
        <v>4</v>
      </c>
      <c r="H9" s="15"/>
      <c r="J9" s="15">
        <v>4</v>
      </c>
      <c r="K9" s="15"/>
    </row>
    <row r="10" spans="1:11" x14ac:dyDescent="0.25">
      <c r="A10" s="15">
        <v>5</v>
      </c>
      <c r="B10" s="15"/>
      <c r="D10" s="15">
        <v>5</v>
      </c>
      <c r="E10" s="15"/>
      <c r="G10" s="15">
        <v>5</v>
      </c>
      <c r="H10" s="15"/>
      <c r="J10" s="15">
        <v>5</v>
      </c>
      <c r="K10" s="15"/>
    </row>
    <row r="11" spans="1:11" x14ac:dyDescent="0.25">
      <c r="A11" s="15">
        <v>6</v>
      </c>
      <c r="B11" s="15"/>
      <c r="D11" s="15">
        <v>6</v>
      </c>
      <c r="E11" s="15"/>
      <c r="G11" s="15">
        <v>6</v>
      </c>
      <c r="H11" s="15"/>
      <c r="J11" s="15">
        <v>6</v>
      </c>
      <c r="K11" s="15"/>
    </row>
    <row r="12" spans="1:11" x14ac:dyDescent="0.25">
      <c r="A12" s="15">
        <v>7</v>
      </c>
      <c r="B12" s="15"/>
      <c r="D12" s="15">
        <v>7</v>
      </c>
      <c r="E12" s="15"/>
      <c r="G12" s="15">
        <v>7</v>
      </c>
      <c r="H12" s="15"/>
      <c r="J12" s="15">
        <v>7</v>
      </c>
      <c r="K12" s="15"/>
    </row>
    <row r="13" spans="1:11" x14ac:dyDescent="0.25">
      <c r="A13" s="15">
        <v>8</v>
      </c>
      <c r="B13" s="15"/>
      <c r="D13" s="15">
        <v>8</v>
      </c>
      <c r="E13" s="15"/>
      <c r="G13" s="15">
        <v>8</v>
      </c>
      <c r="H13" s="15"/>
      <c r="J13" s="15">
        <v>8</v>
      </c>
      <c r="K13" s="15"/>
    </row>
    <row r="14" spans="1:11" x14ac:dyDescent="0.25">
      <c r="A14" s="15">
        <v>9</v>
      </c>
      <c r="B14" s="15"/>
      <c r="D14" s="15">
        <v>9</v>
      </c>
      <c r="E14" s="15"/>
      <c r="G14" s="15">
        <v>9</v>
      </c>
      <c r="H14" s="15"/>
      <c r="J14" s="15">
        <v>9</v>
      </c>
      <c r="K14" s="15"/>
    </row>
    <row r="15" spans="1:11" x14ac:dyDescent="0.25">
      <c r="A15" s="15">
        <v>10</v>
      </c>
      <c r="B15" s="15"/>
      <c r="D15" s="15">
        <v>10</v>
      </c>
      <c r="E15" s="15"/>
      <c r="G15" s="15">
        <v>10</v>
      </c>
      <c r="H15" s="15"/>
      <c r="J15" s="15">
        <v>10</v>
      </c>
      <c r="K15" s="15"/>
    </row>
    <row r="16" spans="1:11" x14ac:dyDescent="0.25">
      <c r="A16" s="15" t="s">
        <v>9</v>
      </c>
      <c r="B16" t="e">
        <f>AVERAGE(B6:B15)</f>
        <v>#DIV/0!</v>
      </c>
      <c r="D16" s="15" t="s">
        <v>9</v>
      </c>
      <c r="E16" t="e">
        <f>AVERAGE(E6:E15)</f>
        <v>#DIV/0!</v>
      </c>
      <c r="G16" s="15" t="s">
        <v>9</v>
      </c>
      <c r="H16" t="e">
        <f>AVERAGE(H6:H15)</f>
        <v>#DIV/0!</v>
      </c>
      <c r="J16" s="15" t="s">
        <v>9</v>
      </c>
      <c r="K16" t="e">
        <f>AVERAGE(K6:K15)</f>
        <v>#DIV/0!</v>
      </c>
    </row>
    <row r="18" spans="1:11" x14ac:dyDescent="0.25">
      <c r="A18" t="s">
        <v>10</v>
      </c>
      <c r="B18">
        <v>80.300055</v>
      </c>
      <c r="D18" t="s">
        <v>10</v>
      </c>
      <c r="E18">
        <v>31.774111999999999</v>
      </c>
      <c r="G18" t="s">
        <v>10</v>
      </c>
      <c r="H18">
        <v>1.222591</v>
      </c>
      <c r="J18" t="s">
        <v>10</v>
      </c>
      <c r="K18">
        <v>7.9467999999999997E-2</v>
      </c>
    </row>
    <row r="19" spans="1:11" x14ac:dyDescent="0.25">
      <c r="A19" t="s">
        <v>11</v>
      </c>
      <c r="B19">
        <f>LOG10(100/B18)</f>
        <v>9.5284157259447028E-2</v>
      </c>
      <c r="D19" t="s">
        <v>11</v>
      </c>
      <c r="E19">
        <f>LOG10(100/E18)</f>
        <v>0.49792657795377687</v>
      </c>
      <c r="G19" t="s">
        <v>11</v>
      </c>
      <c r="H19">
        <f>LOG10(100/H18)</f>
        <v>1.9127188055564821</v>
      </c>
      <c r="J19" t="s">
        <v>11</v>
      </c>
      <c r="K19">
        <f>LOG10(100/K18)</f>
        <v>3.0998077168924278</v>
      </c>
    </row>
    <row r="22" spans="1:11" x14ac:dyDescent="0.25">
      <c r="A22" t="s">
        <v>13</v>
      </c>
    </row>
  </sheetData>
  <mergeCells count="4">
    <mergeCell ref="A4:B4"/>
    <mergeCell ref="D4:E4"/>
    <mergeCell ref="G4:H4"/>
    <mergeCell ref="J4:K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8" sqref="F28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3" sqref="G33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5" sqref="H25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5A231ED-6CCF-4A28-8F0C-AC80D297BFCD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1</vt:lpstr>
      <vt:lpstr>2</vt:lpstr>
      <vt:lpstr>3</vt:lpstr>
      <vt:lpstr>4</vt:lpstr>
      <vt:lpstr>5</vt:lpstr>
      <vt:lpstr>6</vt:lpstr>
      <vt:lpstr>7</vt:lpstr>
      <vt:lpstr>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Marth</dc:creator>
  <cp:lastModifiedBy>Gabriel Marth</cp:lastModifiedBy>
  <dcterms:created xsi:type="dcterms:W3CDTF">2018-04-16T15:15:29Z</dcterms:created>
  <dcterms:modified xsi:type="dcterms:W3CDTF">2018-04-30T14:26:27Z</dcterms:modified>
</cp:coreProperties>
</file>