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\Desktop\"/>
    </mc:Choice>
  </mc:AlternateContent>
  <xr:revisionPtr revIDLastSave="0" documentId="13_ncr:1_{44ADC344-1305-4895-8FCD-F0E3B5EAAB10}" xr6:coauthVersionLast="47" xr6:coauthVersionMax="47" xr10:uidLastSave="{00000000-0000-0000-0000-000000000000}"/>
  <bookViews>
    <workbookView xWindow="-108" yWindow="-108" windowWidth="23256" windowHeight="13176" firstSheet="1" activeTab="4" xr2:uid="{00000000-000D-0000-FFFF-FFFF00000000}"/>
  </bookViews>
  <sheets>
    <sheet name="KPI System" sheetId="1" r:id="rId1"/>
    <sheet name="Role-Specific Weights" sheetId="2" r:id="rId2"/>
    <sheet name="Legend" sheetId="3" r:id="rId3"/>
    <sheet name="Scoring Guide" sheetId="4" r:id="rId4"/>
    <sheet name="How to Use" sheetId="5" r:id="rId5"/>
    <sheet name="KPI Justification" sheetId="6" r:id="rId6"/>
    <sheet name="KPI Detail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01" i="1" l="1"/>
  <c r="AB101" i="1" s="1"/>
  <c r="AC101" i="1" s="1"/>
  <c r="AD101" i="1" s="1"/>
  <c r="W101" i="1"/>
  <c r="X101" i="1" s="1"/>
  <c r="I101" i="1"/>
  <c r="AA100" i="1"/>
  <c r="AB100" i="1" s="1"/>
  <c r="AC100" i="1" s="1"/>
  <c r="AD100" i="1" s="1"/>
  <c r="W100" i="1"/>
  <c r="X100" i="1" s="1"/>
  <c r="I100" i="1"/>
  <c r="AA99" i="1"/>
  <c r="AB99" i="1" s="1"/>
  <c r="AC99" i="1" s="1"/>
  <c r="AD99" i="1" s="1"/>
  <c r="W99" i="1"/>
  <c r="X99" i="1" s="1"/>
  <c r="I99" i="1"/>
  <c r="AA98" i="1"/>
  <c r="AB98" i="1" s="1"/>
  <c r="AC98" i="1" s="1"/>
  <c r="AD98" i="1" s="1"/>
  <c r="X98" i="1"/>
  <c r="W98" i="1"/>
  <c r="I98" i="1"/>
  <c r="AA97" i="1"/>
  <c r="AB97" i="1" s="1"/>
  <c r="AC97" i="1" s="1"/>
  <c r="AD97" i="1" s="1"/>
  <c r="X97" i="1"/>
  <c r="W97" i="1"/>
  <c r="I97" i="1"/>
  <c r="AB96" i="1"/>
  <c r="AC96" i="1" s="1"/>
  <c r="AD96" i="1" s="1"/>
  <c r="AA96" i="1"/>
  <c r="X96" i="1"/>
  <c r="W96" i="1"/>
  <c r="I96" i="1"/>
  <c r="AB95" i="1"/>
  <c r="AC95" i="1" s="1"/>
  <c r="AD95" i="1" s="1"/>
  <c r="AA95" i="1"/>
  <c r="W95" i="1"/>
  <c r="X95" i="1" s="1"/>
  <c r="I95" i="1"/>
  <c r="AB94" i="1"/>
  <c r="AC94" i="1" s="1"/>
  <c r="AD94" i="1" s="1"/>
  <c r="AA94" i="1"/>
  <c r="X94" i="1"/>
  <c r="W94" i="1"/>
  <c r="I94" i="1"/>
  <c r="AA93" i="1"/>
  <c r="AB93" i="1" s="1"/>
  <c r="AC93" i="1" s="1"/>
  <c r="AD93" i="1" s="1"/>
  <c r="W93" i="1"/>
  <c r="X93" i="1" s="1"/>
  <c r="I93" i="1"/>
  <c r="AB92" i="1"/>
  <c r="AC92" i="1" s="1"/>
  <c r="AD92" i="1" s="1"/>
  <c r="AA92" i="1"/>
  <c r="W92" i="1"/>
  <c r="X92" i="1" s="1"/>
  <c r="I92" i="1"/>
  <c r="AA91" i="1"/>
  <c r="AB91" i="1" s="1"/>
  <c r="AC91" i="1" s="1"/>
  <c r="AD91" i="1" s="1"/>
  <c r="W91" i="1"/>
  <c r="X91" i="1" s="1"/>
  <c r="I91" i="1"/>
  <c r="AA90" i="1"/>
  <c r="AB90" i="1" s="1"/>
  <c r="AC90" i="1" s="1"/>
  <c r="AD90" i="1" s="1"/>
  <c r="W90" i="1"/>
  <c r="X90" i="1" s="1"/>
  <c r="I90" i="1"/>
  <c r="AA89" i="1"/>
  <c r="AB89" i="1" s="1"/>
  <c r="AC89" i="1" s="1"/>
  <c r="AD89" i="1" s="1"/>
  <c r="W89" i="1"/>
  <c r="X89" i="1" s="1"/>
  <c r="I89" i="1"/>
  <c r="AA88" i="1"/>
  <c r="AB88" i="1" s="1"/>
  <c r="AC88" i="1" s="1"/>
  <c r="AD88" i="1" s="1"/>
  <c r="X88" i="1"/>
  <c r="W88" i="1"/>
  <c r="I88" i="1"/>
  <c r="AA87" i="1"/>
  <c r="AB87" i="1" s="1"/>
  <c r="AC87" i="1" s="1"/>
  <c r="AD87" i="1" s="1"/>
  <c r="W87" i="1"/>
  <c r="X87" i="1" s="1"/>
  <c r="I87" i="1"/>
  <c r="AB86" i="1"/>
  <c r="AC86" i="1" s="1"/>
  <c r="AD86" i="1" s="1"/>
  <c r="AA86" i="1"/>
  <c r="X86" i="1"/>
  <c r="W86" i="1"/>
  <c r="I86" i="1"/>
  <c r="AA85" i="1"/>
  <c r="AB85" i="1" s="1"/>
  <c r="AC85" i="1" s="1"/>
  <c r="AD85" i="1" s="1"/>
  <c r="X85" i="1"/>
  <c r="W85" i="1"/>
  <c r="I85" i="1"/>
  <c r="AB84" i="1"/>
  <c r="AC84" i="1" s="1"/>
  <c r="AD84" i="1" s="1"/>
  <c r="AA84" i="1"/>
  <c r="X84" i="1"/>
  <c r="W84" i="1"/>
  <c r="I84" i="1"/>
  <c r="AB83" i="1"/>
  <c r="AC83" i="1" s="1"/>
  <c r="AD83" i="1" s="1"/>
  <c r="AA83" i="1"/>
  <c r="W83" i="1"/>
  <c r="X83" i="1" s="1"/>
  <c r="I83" i="1"/>
  <c r="AB82" i="1"/>
  <c r="AC82" i="1" s="1"/>
  <c r="AD82" i="1" s="1"/>
  <c r="AA82" i="1"/>
  <c r="X82" i="1"/>
  <c r="W82" i="1"/>
  <c r="I82" i="1"/>
  <c r="AA81" i="1"/>
  <c r="AB81" i="1" s="1"/>
  <c r="AC81" i="1" s="1"/>
  <c r="AD81" i="1" s="1"/>
  <c r="W81" i="1"/>
  <c r="X81" i="1" s="1"/>
  <c r="I81" i="1"/>
  <c r="AB80" i="1"/>
  <c r="AC80" i="1" s="1"/>
  <c r="AD80" i="1" s="1"/>
  <c r="AA80" i="1"/>
  <c r="W80" i="1"/>
  <c r="X80" i="1" s="1"/>
  <c r="I80" i="1"/>
  <c r="AA79" i="1"/>
  <c r="AB79" i="1" s="1"/>
  <c r="AC79" i="1" s="1"/>
  <c r="AD79" i="1" s="1"/>
  <c r="W79" i="1"/>
  <c r="X79" i="1" s="1"/>
  <c r="I79" i="1"/>
  <c r="AA78" i="1"/>
  <c r="AB78" i="1" s="1"/>
  <c r="AC78" i="1" s="1"/>
  <c r="AD78" i="1" s="1"/>
  <c r="W78" i="1"/>
  <c r="X78" i="1" s="1"/>
  <c r="I78" i="1"/>
  <c r="AA77" i="1"/>
  <c r="AB77" i="1" s="1"/>
  <c r="AC77" i="1" s="1"/>
  <c r="AD77" i="1" s="1"/>
  <c r="W77" i="1"/>
  <c r="X77" i="1" s="1"/>
  <c r="I77" i="1"/>
  <c r="AA76" i="1"/>
  <c r="AB76" i="1" s="1"/>
  <c r="AC76" i="1" s="1"/>
  <c r="AD76" i="1" s="1"/>
  <c r="X76" i="1"/>
  <c r="W76" i="1"/>
  <c r="I76" i="1"/>
  <c r="AA75" i="1"/>
  <c r="AB75" i="1" s="1"/>
  <c r="AC75" i="1" s="1"/>
  <c r="AD75" i="1" s="1"/>
  <c r="W75" i="1"/>
  <c r="X75" i="1" s="1"/>
  <c r="I75" i="1"/>
  <c r="AB74" i="1"/>
  <c r="AC74" i="1" s="1"/>
  <c r="AD74" i="1" s="1"/>
  <c r="AA74" i="1"/>
  <c r="X74" i="1"/>
  <c r="W74" i="1"/>
  <c r="I74" i="1"/>
  <c r="AA73" i="1"/>
  <c r="AB73" i="1" s="1"/>
  <c r="AC73" i="1" s="1"/>
  <c r="AD73" i="1" s="1"/>
  <c r="X73" i="1"/>
  <c r="W73" i="1"/>
  <c r="I73" i="1"/>
  <c r="AB72" i="1"/>
  <c r="AC72" i="1" s="1"/>
  <c r="AD72" i="1" s="1"/>
  <c r="AA72" i="1"/>
  <c r="X72" i="1"/>
  <c r="W72" i="1"/>
  <c r="I72" i="1"/>
  <c r="AB71" i="1"/>
  <c r="AC71" i="1" s="1"/>
  <c r="AD71" i="1" s="1"/>
  <c r="AA71" i="1"/>
  <c r="W71" i="1"/>
  <c r="X71" i="1" s="1"/>
  <c r="I71" i="1"/>
  <c r="AB70" i="1"/>
  <c r="AC70" i="1" s="1"/>
  <c r="AD70" i="1" s="1"/>
  <c r="AA70" i="1"/>
  <c r="X70" i="1"/>
  <c r="W70" i="1"/>
  <c r="I70" i="1"/>
  <c r="AA69" i="1"/>
  <c r="AB69" i="1" s="1"/>
  <c r="AC69" i="1" s="1"/>
  <c r="AD69" i="1" s="1"/>
  <c r="W69" i="1"/>
  <c r="X69" i="1" s="1"/>
  <c r="I69" i="1"/>
  <c r="AB68" i="1"/>
  <c r="AC68" i="1" s="1"/>
  <c r="AD68" i="1" s="1"/>
  <c r="AA68" i="1"/>
  <c r="W68" i="1"/>
  <c r="X68" i="1" s="1"/>
  <c r="I68" i="1"/>
  <c r="AA67" i="1"/>
  <c r="AB67" i="1" s="1"/>
  <c r="AC67" i="1" s="1"/>
  <c r="AD67" i="1" s="1"/>
  <c r="W67" i="1"/>
  <c r="X67" i="1" s="1"/>
  <c r="I67" i="1"/>
  <c r="AA66" i="1"/>
  <c r="AB66" i="1" s="1"/>
  <c r="AC66" i="1" s="1"/>
  <c r="AD66" i="1" s="1"/>
  <c r="W66" i="1"/>
  <c r="X66" i="1" s="1"/>
  <c r="I66" i="1"/>
  <c r="AA65" i="1"/>
  <c r="AB65" i="1" s="1"/>
  <c r="AC65" i="1" s="1"/>
  <c r="AD65" i="1" s="1"/>
  <c r="W65" i="1"/>
  <c r="X65" i="1" s="1"/>
  <c r="I65" i="1"/>
  <c r="AA64" i="1"/>
  <c r="AB64" i="1" s="1"/>
  <c r="AC64" i="1" s="1"/>
  <c r="AD64" i="1" s="1"/>
  <c r="X64" i="1"/>
  <c r="W64" i="1"/>
  <c r="I64" i="1"/>
  <c r="AA63" i="1"/>
  <c r="AB63" i="1" s="1"/>
  <c r="AC63" i="1" s="1"/>
  <c r="AD63" i="1" s="1"/>
  <c r="W63" i="1"/>
  <c r="X63" i="1" s="1"/>
  <c r="I63" i="1"/>
  <c r="AB62" i="1"/>
  <c r="AC62" i="1" s="1"/>
  <c r="AD62" i="1" s="1"/>
  <c r="AA62" i="1"/>
  <c r="X62" i="1"/>
  <c r="W62" i="1"/>
  <c r="I62" i="1"/>
  <c r="AA61" i="1"/>
  <c r="AB61" i="1" s="1"/>
  <c r="AC61" i="1" s="1"/>
  <c r="AD61" i="1" s="1"/>
  <c r="X61" i="1"/>
  <c r="W61" i="1"/>
  <c r="I61" i="1"/>
  <c r="AB60" i="1"/>
  <c r="AC60" i="1" s="1"/>
  <c r="AD60" i="1" s="1"/>
  <c r="AA60" i="1"/>
  <c r="X60" i="1"/>
  <c r="W60" i="1"/>
  <c r="I60" i="1"/>
  <c r="AB59" i="1"/>
  <c r="AC59" i="1" s="1"/>
  <c r="AD59" i="1" s="1"/>
  <c r="AA59" i="1"/>
  <c r="W59" i="1"/>
  <c r="X59" i="1" s="1"/>
  <c r="I59" i="1"/>
  <c r="AB58" i="1"/>
  <c r="AC58" i="1" s="1"/>
  <c r="AD58" i="1" s="1"/>
  <c r="AA58" i="1"/>
  <c r="X58" i="1"/>
  <c r="W58" i="1"/>
  <c r="I58" i="1"/>
  <c r="AA57" i="1"/>
  <c r="AB57" i="1" s="1"/>
  <c r="AC57" i="1" s="1"/>
  <c r="AD57" i="1" s="1"/>
  <c r="W57" i="1"/>
  <c r="X57" i="1" s="1"/>
  <c r="I57" i="1"/>
  <c r="AB56" i="1"/>
  <c r="AC56" i="1" s="1"/>
  <c r="AD56" i="1" s="1"/>
  <c r="AA56" i="1"/>
  <c r="W56" i="1"/>
  <c r="X56" i="1" s="1"/>
  <c r="I56" i="1"/>
  <c r="AA55" i="1"/>
  <c r="AB55" i="1" s="1"/>
  <c r="AC55" i="1" s="1"/>
  <c r="AD55" i="1" s="1"/>
  <c r="W55" i="1"/>
  <c r="X55" i="1" s="1"/>
  <c r="I55" i="1"/>
  <c r="AA54" i="1"/>
  <c r="AB54" i="1" s="1"/>
  <c r="AC54" i="1" s="1"/>
  <c r="AD54" i="1" s="1"/>
  <c r="W54" i="1"/>
  <c r="X54" i="1" s="1"/>
  <c r="I54" i="1"/>
  <c r="AA53" i="1"/>
  <c r="AB53" i="1" s="1"/>
  <c r="AC53" i="1" s="1"/>
  <c r="AD53" i="1" s="1"/>
  <c r="W53" i="1"/>
  <c r="X53" i="1" s="1"/>
  <c r="I53" i="1"/>
  <c r="AA52" i="1"/>
  <c r="AB52" i="1" s="1"/>
  <c r="AC52" i="1" s="1"/>
  <c r="AD52" i="1" s="1"/>
  <c r="X52" i="1"/>
  <c r="W52" i="1"/>
  <c r="I52" i="1"/>
  <c r="AA51" i="1"/>
  <c r="AB51" i="1" s="1"/>
  <c r="AC51" i="1" s="1"/>
  <c r="AD51" i="1" s="1"/>
  <c r="W51" i="1"/>
  <c r="X51" i="1" s="1"/>
  <c r="I51" i="1"/>
  <c r="AB50" i="1"/>
  <c r="AC50" i="1" s="1"/>
  <c r="AD50" i="1" s="1"/>
  <c r="AA50" i="1"/>
  <c r="X50" i="1"/>
  <c r="W50" i="1"/>
  <c r="I50" i="1"/>
  <c r="AA49" i="1"/>
  <c r="AB49" i="1" s="1"/>
  <c r="AC49" i="1" s="1"/>
  <c r="AD49" i="1" s="1"/>
  <c r="X49" i="1"/>
  <c r="W49" i="1"/>
  <c r="I49" i="1"/>
  <c r="AB48" i="1"/>
  <c r="AC48" i="1" s="1"/>
  <c r="AD48" i="1" s="1"/>
  <c r="AA48" i="1"/>
  <c r="X48" i="1"/>
  <c r="W48" i="1"/>
  <c r="I48" i="1"/>
  <c r="AB47" i="1"/>
  <c r="AC47" i="1" s="1"/>
  <c r="AD47" i="1" s="1"/>
  <c r="AA47" i="1"/>
  <c r="W47" i="1"/>
  <c r="X47" i="1" s="1"/>
  <c r="I47" i="1"/>
  <c r="AB46" i="1"/>
  <c r="AC46" i="1" s="1"/>
  <c r="AD46" i="1" s="1"/>
  <c r="AA46" i="1"/>
  <c r="X46" i="1"/>
  <c r="W46" i="1"/>
  <c r="I46" i="1"/>
  <c r="AA45" i="1"/>
  <c r="AB45" i="1" s="1"/>
  <c r="AC45" i="1" s="1"/>
  <c r="AD45" i="1" s="1"/>
  <c r="W45" i="1"/>
  <c r="X45" i="1" s="1"/>
  <c r="I45" i="1"/>
  <c r="AB44" i="1"/>
  <c r="AC44" i="1" s="1"/>
  <c r="AD44" i="1" s="1"/>
  <c r="AA44" i="1"/>
  <c r="W44" i="1"/>
  <c r="X44" i="1" s="1"/>
  <c r="I44" i="1"/>
  <c r="AA43" i="1"/>
  <c r="AB43" i="1" s="1"/>
  <c r="AC43" i="1" s="1"/>
  <c r="AD43" i="1" s="1"/>
  <c r="W43" i="1"/>
  <c r="X43" i="1" s="1"/>
  <c r="I43" i="1"/>
  <c r="AA42" i="1"/>
  <c r="AB42" i="1" s="1"/>
  <c r="AC42" i="1" s="1"/>
  <c r="AD42" i="1" s="1"/>
  <c r="W42" i="1"/>
  <c r="X42" i="1" s="1"/>
  <c r="I42" i="1"/>
  <c r="AA41" i="1"/>
  <c r="AB41" i="1" s="1"/>
  <c r="AC41" i="1" s="1"/>
  <c r="AD41" i="1" s="1"/>
  <c r="W41" i="1"/>
  <c r="X41" i="1" s="1"/>
  <c r="I41" i="1"/>
  <c r="AA40" i="1"/>
  <c r="AB40" i="1" s="1"/>
  <c r="AC40" i="1" s="1"/>
  <c r="AD40" i="1" s="1"/>
  <c r="X40" i="1"/>
  <c r="W40" i="1"/>
  <c r="I40" i="1"/>
  <c r="AA39" i="1"/>
  <c r="AB39" i="1" s="1"/>
  <c r="AC39" i="1" s="1"/>
  <c r="AD39" i="1" s="1"/>
  <c r="W39" i="1"/>
  <c r="X39" i="1" s="1"/>
  <c r="I39" i="1"/>
  <c r="AB38" i="1"/>
  <c r="AC38" i="1" s="1"/>
  <c r="AD38" i="1" s="1"/>
  <c r="AA38" i="1"/>
  <c r="X38" i="1"/>
  <c r="W38" i="1"/>
  <c r="I38" i="1"/>
  <c r="AA37" i="1"/>
  <c r="AB37" i="1" s="1"/>
  <c r="AC37" i="1" s="1"/>
  <c r="AD37" i="1" s="1"/>
  <c r="X37" i="1"/>
  <c r="W37" i="1"/>
  <c r="I37" i="1"/>
  <c r="AB36" i="1"/>
  <c r="AC36" i="1" s="1"/>
  <c r="AD36" i="1" s="1"/>
  <c r="AA36" i="1"/>
  <c r="X36" i="1"/>
  <c r="W36" i="1"/>
  <c r="I36" i="1"/>
  <c r="AB35" i="1"/>
  <c r="AC35" i="1" s="1"/>
  <c r="AD35" i="1" s="1"/>
  <c r="AA35" i="1"/>
  <c r="W35" i="1"/>
  <c r="X35" i="1" s="1"/>
  <c r="I35" i="1"/>
  <c r="AB34" i="1"/>
  <c r="AC34" i="1" s="1"/>
  <c r="AD34" i="1" s="1"/>
  <c r="AA34" i="1"/>
  <c r="X34" i="1"/>
  <c r="W34" i="1"/>
  <c r="I34" i="1"/>
  <c r="AA33" i="1"/>
  <c r="AB33" i="1" s="1"/>
  <c r="AC33" i="1" s="1"/>
  <c r="AD33" i="1" s="1"/>
  <c r="W33" i="1"/>
  <c r="X33" i="1" s="1"/>
  <c r="I33" i="1"/>
  <c r="AB32" i="1"/>
  <c r="AC32" i="1" s="1"/>
  <c r="AD32" i="1" s="1"/>
  <c r="AA32" i="1"/>
  <c r="W32" i="1"/>
  <c r="X32" i="1" s="1"/>
  <c r="I32" i="1"/>
  <c r="AA31" i="1"/>
  <c r="AB31" i="1" s="1"/>
  <c r="AC31" i="1" s="1"/>
  <c r="AD31" i="1" s="1"/>
  <c r="W31" i="1"/>
  <c r="X31" i="1" s="1"/>
  <c r="I31" i="1"/>
  <c r="AA30" i="1"/>
  <c r="AB30" i="1" s="1"/>
  <c r="AC30" i="1" s="1"/>
  <c r="AD30" i="1" s="1"/>
  <c r="W30" i="1"/>
  <c r="X30" i="1" s="1"/>
  <c r="I30" i="1"/>
  <c r="AA29" i="1"/>
  <c r="AB29" i="1" s="1"/>
  <c r="AC29" i="1" s="1"/>
  <c r="AD29" i="1" s="1"/>
  <c r="W29" i="1"/>
  <c r="X29" i="1" s="1"/>
  <c r="I29" i="1"/>
  <c r="AA28" i="1"/>
  <c r="AB28" i="1" s="1"/>
  <c r="AC28" i="1" s="1"/>
  <c r="AD28" i="1" s="1"/>
  <c r="X28" i="1"/>
  <c r="W28" i="1"/>
  <c r="I28" i="1"/>
  <c r="AA27" i="1"/>
  <c r="AB27" i="1" s="1"/>
  <c r="AC27" i="1" s="1"/>
  <c r="AD27" i="1" s="1"/>
  <c r="W27" i="1"/>
  <c r="X27" i="1" s="1"/>
  <c r="I27" i="1"/>
  <c r="AB26" i="1"/>
  <c r="AC26" i="1" s="1"/>
  <c r="AD26" i="1" s="1"/>
  <c r="AA26" i="1"/>
  <c r="X26" i="1"/>
  <c r="W26" i="1"/>
  <c r="I26" i="1"/>
  <c r="AA25" i="1"/>
  <c r="AB25" i="1" s="1"/>
  <c r="AC25" i="1" s="1"/>
  <c r="AD25" i="1" s="1"/>
  <c r="X25" i="1"/>
  <c r="W25" i="1"/>
  <c r="I25" i="1"/>
  <c r="AB24" i="1"/>
  <c r="AC24" i="1" s="1"/>
  <c r="AD24" i="1" s="1"/>
  <c r="AA24" i="1"/>
  <c r="X24" i="1"/>
  <c r="W24" i="1"/>
  <c r="I24" i="1"/>
  <c r="AB23" i="1"/>
  <c r="AC23" i="1" s="1"/>
  <c r="AD23" i="1" s="1"/>
  <c r="AA23" i="1"/>
  <c r="W23" i="1"/>
  <c r="X23" i="1" s="1"/>
  <c r="I23" i="1"/>
  <c r="AB22" i="1"/>
  <c r="AC22" i="1" s="1"/>
  <c r="AD22" i="1" s="1"/>
  <c r="AA22" i="1"/>
  <c r="X22" i="1"/>
  <c r="W22" i="1"/>
  <c r="I22" i="1"/>
  <c r="AA21" i="1"/>
  <c r="AB21" i="1" s="1"/>
  <c r="AC21" i="1" s="1"/>
  <c r="AD21" i="1" s="1"/>
  <c r="W21" i="1"/>
  <c r="X21" i="1" s="1"/>
  <c r="I21" i="1"/>
  <c r="AB20" i="1"/>
  <c r="AC20" i="1" s="1"/>
  <c r="AD20" i="1" s="1"/>
  <c r="AA20" i="1"/>
  <c r="W20" i="1"/>
  <c r="X20" i="1" s="1"/>
  <c r="I20" i="1"/>
  <c r="AA19" i="1"/>
  <c r="AB19" i="1" s="1"/>
  <c r="AC19" i="1" s="1"/>
  <c r="AD19" i="1" s="1"/>
  <c r="W19" i="1"/>
  <c r="X19" i="1" s="1"/>
  <c r="I19" i="1"/>
  <c r="AA18" i="1"/>
  <c r="AB18" i="1" s="1"/>
  <c r="AC18" i="1" s="1"/>
  <c r="AD18" i="1" s="1"/>
  <c r="W18" i="1"/>
  <c r="X18" i="1" s="1"/>
  <c r="I18" i="1"/>
  <c r="AA17" i="1"/>
  <c r="AB17" i="1" s="1"/>
  <c r="AC17" i="1" s="1"/>
  <c r="AD17" i="1" s="1"/>
  <c r="W17" i="1"/>
  <c r="X17" i="1" s="1"/>
  <c r="I17" i="1"/>
  <c r="AA16" i="1"/>
  <c r="AB16" i="1" s="1"/>
  <c r="AC16" i="1" s="1"/>
  <c r="AD16" i="1" s="1"/>
  <c r="X16" i="1"/>
  <c r="W16" i="1"/>
  <c r="I16" i="1"/>
  <c r="AA15" i="1"/>
  <c r="AB15" i="1" s="1"/>
  <c r="AC15" i="1" s="1"/>
  <c r="AD15" i="1" s="1"/>
  <c r="W15" i="1"/>
  <c r="X15" i="1" s="1"/>
  <c r="I15" i="1"/>
  <c r="AB14" i="1"/>
  <c r="AC14" i="1" s="1"/>
  <c r="AD14" i="1" s="1"/>
  <c r="AA14" i="1"/>
  <c r="X14" i="1"/>
  <c r="W14" i="1"/>
  <c r="I14" i="1"/>
  <c r="AA13" i="1"/>
  <c r="AB13" i="1" s="1"/>
  <c r="AC13" i="1" s="1"/>
  <c r="AD13" i="1" s="1"/>
  <c r="X13" i="1"/>
  <c r="W13" i="1"/>
  <c r="I13" i="1"/>
  <c r="AB12" i="1"/>
  <c r="AC12" i="1" s="1"/>
  <c r="AD12" i="1" s="1"/>
  <c r="AA12" i="1"/>
  <c r="X12" i="1"/>
  <c r="W12" i="1"/>
  <c r="I12" i="1"/>
  <c r="AB11" i="1"/>
  <c r="AC11" i="1" s="1"/>
  <c r="AD11" i="1" s="1"/>
  <c r="AA11" i="1"/>
  <c r="W11" i="1"/>
  <c r="X11" i="1" s="1"/>
  <c r="I11" i="1"/>
  <c r="AB10" i="1"/>
  <c r="AC10" i="1" s="1"/>
  <c r="AD10" i="1" s="1"/>
  <c r="AA10" i="1"/>
  <c r="X10" i="1"/>
  <c r="W10" i="1"/>
  <c r="I10" i="1"/>
  <c r="AA9" i="1"/>
  <c r="AB9" i="1" s="1"/>
  <c r="AC9" i="1" s="1"/>
  <c r="AD9" i="1" s="1"/>
  <c r="W9" i="1"/>
  <c r="X9" i="1" s="1"/>
  <c r="I9" i="1"/>
  <c r="AB8" i="1"/>
  <c r="AC8" i="1" s="1"/>
  <c r="AD8" i="1" s="1"/>
  <c r="AA8" i="1"/>
  <c r="W8" i="1"/>
  <c r="X8" i="1" s="1"/>
  <c r="I8" i="1"/>
  <c r="AA7" i="1"/>
  <c r="AB7" i="1" s="1"/>
  <c r="AC7" i="1" s="1"/>
  <c r="AD7" i="1" s="1"/>
  <c r="W7" i="1"/>
  <c r="X7" i="1" s="1"/>
  <c r="I7" i="1"/>
  <c r="AA6" i="1"/>
  <c r="AB6" i="1" s="1"/>
  <c r="AC6" i="1" s="1"/>
  <c r="AD6" i="1" s="1"/>
  <c r="I6" i="1"/>
  <c r="AA5" i="1"/>
  <c r="AB5" i="1" s="1"/>
  <c r="AC5" i="1" s="1"/>
  <c r="AD5" i="1" s="1"/>
  <c r="I5" i="1"/>
  <c r="AA4" i="1"/>
  <c r="AB4" i="1" s="1"/>
  <c r="AC4" i="1" s="1"/>
  <c r="AD4" i="1" s="1"/>
  <c r="I4" i="1"/>
  <c r="AA3" i="1"/>
  <c r="AB3" i="1" s="1"/>
  <c r="AC3" i="1" s="1"/>
  <c r="AD3" i="1" s="1"/>
  <c r="I3" i="1"/>
  <c r="AA2" i="1"/>
  <c r="AB2" i="1" s="1"/>
  <c r="AC2" i="1" s="1"/>
  <c r="AD2" i="1" s="1"/>
  <c r="I2" i="1"/>
</calcChain>
</file>

<file path=xl/sharedStrings.xml><?xml version="1.0" encoding="utf-8"?>
<sst xmlns="http://schemas.openxmlformats.org/spreadsheetml/2006/main" count="359" uniqueCount="229">
  <si>
    <t>Project Name</t>
  </si>
  <si>
    <t>Client Name</t>
  </si>
  <si>
    <t>Role</t>
  </si>
  <si>
    <t>Team Member Name</t>
  </si>
  <si>
    <t>Task Description</t>
  </si>
  <si>
    <t>Assigned Date</t>
  </si>
  <si>
    <t>Due Date</t>
  </si>
  <si>
    <t>Actual Completion Date</t>
  </si>
  <si>
    <t>On-Time?</t>
  </si>
  <si>
    <t>Revisions / Errors</t>
  </si>
  <si>
    <t>QC Passed?</t>
  </si>
  <si>
    <t>Material Used?</t>
  </si>
  <si>
    <t>Waste Quantity</t>
  </si>
  <si>
    <t>Cost per Unit (₱)</t>
  </si>
  <si>
    <t>Reason for Waste</t>
  </si>
  <si>
    <t>Client Feedback (PM Only)</t>
  </si>
  <si>
    <t>Notes / Issues</t>
  </si>
  <si>
    <t>Task Type</t>
  </si>
  <si>
    <t>Output %</t>
  </si>
  <si>
    <t>Timeliness %</t>
  </si>
  <si>
    <t>Accuracy %</t>
  </si>
  <si>
    <t>Teamwork %</t>
  </si>
  <si>
    <t>Overall KPI %</t>
  </si>
  <si>
    <t>Color Code</t>
  </si>
  <si>
    <t>Error/Revision Category</t>
  </si>
  <si>
    <t>Client Satisfaction Score (CSAT)</t>
  </si>
  <si>
    <t>Planned Material Quantity</t>
  </si>
  <si>
    <t>Material Efficiency %</t>
  </si>
  <si>
    <t>Project A</t>
  </si>
  <si>
    <t>Teviant</t>
  </si>
  <si>
    <t>Designer</t>
  </si>
  <si>
    <t>Dimple Vergara</t>
  </si>
  <si>
    <t>3D Layout</t>
  </si>
  <si>
    <t>Yes</t>
  </si>
  <si>
    <t>No</t>
  </si>
  <si>
    <t>Minor alignment tweak needed</t>
  </si>
  <si>
    <t>Individual</t>
  </si>
  <si>
    <t>Project Manager</t>
  </si>
  <si>
    <t>Jacky Eñaga</t>
  </si>
  <si>
    <t>Client Communication</t>
  </si>
  <si>
    <t>No issues</t>
  </si>
  <si>
    <t>Technical Drawing</t>
  </si>
  <si>
    <t>Client proposal</t>
  </si>
  <si>
    <t>organize better</t>
  </si>
  <si>
    <t>late submission</t>
  </si>
  <si>
    <t>Project B</t>
  </si>
  <si>
    <t>GRWM</t>
  </si>
  <si>
    <t>Fabricator</t>
  </si>
  <si>
    <t>Ryan Dela Cruz</t>
  </si>
  <si>
    <t>Cutting &amp; Assembling</t>
  </si>
  <si>
    <t>cut due to spacing</t>
  </si>
  <si>
    <t xml:space="preserve">Team </t>
  </si>
  <si>
    <t>Output Weight</t>
  </si>
  <si>
    <t>Timeliness Weight</t>
  </si>
  <si>
    <t>Accuracy Weight</t>
  </si>
  <si>
    <t>Teamwork Weight</t>
  </si>
  <si>
    <t>Material Efficiency Weight</t>
  </si>
  <si>
    <t>Total Weight</t>
  </si>
  <si>
    <t>Estimator</t>
  </si>
  <si>
    <t>CNC Operator</t>
  </si>
  <si>
    <t>Painter</t>
  </si>
  <si>
    <t>Electrician</t>
  </si>
  <si>
    <t>Project Coordinator / Admin</t>
  </si>
  <si>
    <t>Accounting</t>
  </si>
  <si>
    <t>Column</t>
  </si>
  <si>
    <t>Description</t>
  </si>
  <si>
    <t>Name of the project</t>
  </si>
  <si>
    <t>Client’s company or brand</t>
  </si>
  <si>
    <t>Role of the person being scored</t>
  </si>
  <si>
    <t>Full name of the staff member</t>
  </si>
  <si>
    <t>Brief description of task</t>
  </si>
  <si>
    <t>When task was assigned</t>
  </si>
  <si>
    <t>When the task was due</t>
  </si>
  <si>
    <t>Actual date the task was completed</t>
  </si>
  <si>
    <t>Yes/No if the task was on time</t>
  </si>
  <si>
    <t>Count of revisions/errors</t>
  </si>
  <si>
    <t>Did the task pass quality check?</t>
  </si>
  <si>
    <t>Was any material used?</t>
  </si>
  <si>
    <t>Amount of material wasted</t>
  </si>
  <si>
    <t>Unit cost of wasted material</t>
  </si>
  <si>
    <t>Why the waste happened</t>
  </si>
  <si>
    <t>Only for PMs – feedback score from client</t>
  </si>
  <si>
    <t>Other blockers or details</t>
  </si>
  <si>
    <t>'Individual' or 'Team'</t>
  </si>
  <si>
    <t>Score based on volume of work done</t>
  </si>
  <si>
    <t>Score based on punctuality</t>
  </si>
  <si>
    <t>Score based on quality</t>
  </si>
  <si>
    <t>Score based on communication</t>
  </si>
  <si>
    <t>Auto-calculated weighted score</t>
  </si>
  <si>
    <t>Auto-assigned based on score</t>
  </si>
  <si>
    <t>Score Range</t>
  </si>
  <si>
    <t>Performance Level</t>
  </si>
  <si>
    <t>Output</t>
  </si>
  <si>
    <t>Timeliness</t>
  </si>
  <si>
    <t>Accuracy</t>
  </si>
  <si>
    <t>Teamwork</t>
  </si>
  <si>
    <t>90–100%</t>
  </si>
  <si>
    <t>Excellent</t>
  </si>
  <si>
    <t>Exceeded expectations, supported others</t>
  </si>
  <si>
    <t>Always early or on-time</t>
  </si>
  <si>
    <t>Flawless or 1 minor revision</t>
  </si>
  <si>
    <t>Consistent updates, helped coordination</t>
  </si>
  <si>
    <t>80–89%</t>
  </si>
  <si>
    <t>Good</t>
  </si>
  <si>
    <t>Completed most tasks effectively</t>
  </si>
  <si>
    <t>1 minor delay</t>
  </si>
  <si>
    <t>2–3 errors, not critical</t>
  </si>
  <si>
    <t>Usually responsive, small gaps</t>
  </si>
  <si>
    <t>70–79%</t>
  </si>
  <si>
    <t>Needs Improvement</t>
  </si>
  <si>
    <t>Multiple tasks incomplete or delayed</t>
  </si>
  <si>
    <t>More than 1 delay</t>
  </si>
  <si>
    <t>Significant issues or backjobs</t>
  </si>
  <si>
    <t>Often unresponsive, unclear handoffs</t>
  </si>
  <si>
    <t>&lt;70%</t>
  </si>
  <si>
    <t>Poor</t>
  </si>
  <si>
    <t>Failed key deliverables</t>
  </si>
  <si>
    <t>Frequent or serious lateness</t>
  </si>
  <si>
    <t>Major rework or client complaint</t>
  </si>
  <si>
    <t>Hindered team flow</t>
  </si>
  <si>
    <t>Step</t>
  </si>
  <si>
    <t>1. Go to the 'KPI System' tab.</t>
  </si>
  <si>
    <t>2. Input project, client, role, and scores for each team member.</t>
  </si>
  <si>
    <t>3. Ensure the role matches exactly with the 'Role-Specific Weights' tab.</t>
  </si>
  <si>
    <t>4. Scores must be 0–100. Use the 'Scoring Guide' tab if unsure.</t>
  </si>
  <si>
    <t>5. 'Overall KPI %' and 'Color Code' are automatically calculated.</t>
  </si>
  <si>
    <t>6. Use 'Individual' task type for solo tasks, 'Team' if it's shared.</t>
  </si>
  <si>
    <t>7. Use this sheet monthly or per project to track performance.</t>
  </si>
  <si>
    <t>8. You can filter, sort, or extend the sheet as needed.</t>
  </si>
  <si>
    <t>RGA WOOD KPI SYSTEM – FINAL JUSTIFICATION &amp; ROLL-OUT LOGIC</t>
  </si>
  <si>
    <t>📌 Purpose</t>
  </si>
  <si>
    <t>The RGA KPI System was designed to align performance tracking with real-world outputs, enabling your leadership team to make data-driven decisions around accountability, promotions, training, and operations. It’s not just a tracker—it’s your internal playbook for building a scalable, high-performance culture.</t>
  </si>
  <si>
    <t>🔍 CORE JUSTIFICATIONS (Backed by Logic &amp; Fixes)</t>
  </si>
  <si>
    <t>1. ✅ Custom Role Weights (Fixed to 1.0)</t>
  </si>
  <si>
    <t>Each role is scored using weights that reflect what actually matters in their job: Output, Timeliness, Accuracy, Teamwork, and Material Efficiency.</t>
  </si>
  <si>
    <t>✅ Correction Made: Fabricator and CNC Operator weights now total 1.0, fixing prior inflation errors.</t>
  </si>
  <si>
    <t>2. ✅ New Columns to Capture Reality</t>
  </si>
  <si>
    <t>- Error/Revision Category – Track root causes of issues</t>
  </si>
  <si>
    <t>- CSAT (Client Satisfaction Score) – Direct client feedback for PM accountability</t>
  </si>
  <si>
    <t>- Planned vs. Actual Material Quantity – For cost-efficiency insights</t>
  </si>
  <si>
    <t>- Material Efficiency % – Auto-calculated waste metric</t>
  </si>
  <si>
    <t>Why It Matters: We're now measuring not just what was done, but how well and efficiently it was done—internally and externally.</t>
  </si>
  <si>
    <t>3. ✅ Updated Scoring Guide</t>
  </si>
  <si>
    <t>Defined performance bands for Material Efficiency let team leaders understand score meaning and give real feedback.</t>
  </si>
  <si>
    <t>4. ✅ Updated 'How to Use' Guide</t>
  </si>
  <si>
    <t>Step-by-step logic added to input CSAT, categorize revisions, and interpret scores to keep the team aligned.</t>
  </si>
  <si>
    <t>🧠 Long-Term Use Case</t>
  </si>
  <si>
    <t>- Identify consistent underperformance with cause</t>
  </si>
  <si>
    <t>- Spot delays, errors, and cost overruns</t>
  </si>
  <si>
    <t>- Link client feedback with internal performance</t>
  </si>
  <si>
    <t>- Run performance reviews with hard data, not vibes</t>
  </si>
  <si>
    <t>⚙️ Suggested Enhancements (Optional)</t>
  </si>
  <si>
    <t>1. Dropdowns for Revision Category – For consistent tagging</t>
  </si>
  <si>
    <t>2. Target % Columns – Compare actual vs. goal</t>
  </si>
  <si>
    <t>3. Dashboard Tab – PivotCharts for trends, waste, CSAT, and error types</t>
  </si>
  <si>
    <t>KPI Category</t>
  </si>
  <si>
    <t>Weight</t>
  </si>
  <si>
    <t>Design Output</t>
  </si>
  <si>
    <t>Number of completed design tasks (3D/Layout)</t>
  </si>
  <si>
    <t>40%</t>
  </si>
  <si>
    <t>Submitted designs on or before due date</t>
  </si>
  <si>
    <t>20%</t>
  </si>
  <si>
    <t>Designs passed QC with minimal revisions</t>
  </si>
  <si>
    <t>Clear communication with PM, Estimator, and Production</t>
  </si>
  <si>
    <t>Execution &amp; Coordination</t>
  </si>
  <si>
    <t>Ensures project milestones are met on time</t>
  </si>
  <si>
    <t>30%</t>
  </si>
  <si>
    <t>Client Handling</t>
  </si>
  <si>
    <t>Timely updates, professional handling of concerns</t>
  </si>
  <si>
    <t>Documentation</t>
  </si>
  <si>
    <t>Turnovers, contracts, reports are complete and on-time</t>
  </si>
  <si>
    <t>Team Supervision</t>
  </si>
  <si>
    <t>Guides team, resolves issues efficiently</t>
  </si>
  <si>
    <t>15%</t>
  </si>
  <si>
    <t>Reporting &amp; Feedback</t>
  </si>
  <si>
    <t>Daily updates, communicates risks</t>
  </si>
  <si>
    <t>Cost Accuracy</t>
  </si>
  <si>
    <t>Accurate BOM, reflects actual usage</t>
  </si>
  <si>
    <t>35%</t>
  </si>
  <si>
    <t>Speed of Output</t>
  </si>
  <si>
    <t>Timely submission of estimates</t>
  </si>
  <si>
    <t>25%</t>
  </si>
  <si>
    <t>Coordination</t>
  </si>
  <si>
    <t>Communicates changes with Designers and Inventory</t>
  </si>
  <si>
    <t>Supports Sales/PM with pricing discussions</t>
  </si>
  <si>
    <t>Output Quantity</t>
  </si>
  <si>
    <t>Number of units produced vs. target</t>
  </si>
  <si>
    <t>Tasks completed within schedule</t>
  </si>
  <si>
    <t>Proper cuts, alignment, drilling</t>
  </si>
  <si>
    <t>Material Efficiency</t>
  </si>
  <si>
    <t>Minimizes wastage of boards/hardware</t>
  </si>
  <si>
    <t>Cutting Accuracy</t>
  </si>
  <si>
    <t>Precision and cleanliness of output</t>
  </si>
  <si>
    <t>Maintenance &amp; Operation</t>
  </si>
  <si>
    <t>Proper machine use, no downtime</t>
  </si>
  <si>
    <t>No bottleneck in CNC stage</t>
  </si>
  <si>
    <t>Optimized layouts reduce scrap</t>
  </si>
  <si>
    <t>Finish Quality</t>
  </si>
  <si>
    <t>Smooth, bubble-free finish, correct color</t>
  </si>
  <si>
    <t>Prep &amp; Dry Time</t>
  </si>
  <si>
    <t>Proper sanding/putty, avoids delays</t>
  </si>
  <si>
    <t>Clean Workspace</t>
  </si>
  <si>
    <t>Maintains paint area and tools</t>
  </si>
  <si>
    <t>Team Coordination</t>
  </si>
  <si>
    <t>Clear turnover to next team (install/packaging)</t>
  </si>
  <si>
    <t>Wiring Accuracy</t>
  </si>
  <si>
    <t>No rewiring needed, neat output</t>
  </si>
  <si>
    <t>Completed on-site or pre-wired as scheduled</t>
  </si>
  <si>
    <t>Tool Handling</t>
  </si>
  <si>
    <t>Uses proper gear, no damage to tools</t>
  </si>
  <si>
    <t>Collaborates with fabricators and painters</t>
  </si>
  <si>
    <t>Inquiry Handling</t>
  </si>
  <si>
    <t>Responds to leads within expected timeframe</t>
  </si>
  <si>
    <t>Document Management</t>
  </si>
  <si>
    <t>Updates CRM, files contracts, etc.</t>
  </si>
  <si>
    <t>Scheduling Support</t>
  </si>
  <si>
    <t>Aids in planning, calendar accuracy</t>
  </si>
  <si>
    <t>Team Support</t>
  </si>
  <si>
    <t>Supports PM/Accounting/Design as needed</t>
  </si>
  <si>
    <t>Collection Timeliness</t>
  </si>
  <si>
    <t>Follows up, secures payments before due</t>
  </si>
  <si>
    <t>Billing Accuracy</t>
  </si>
  <si>
    <t>Prepares correct SOAs and ORs</t>
  </si>
  <si>
    <t>Reporting</t>
  </si>
  <si>
    <t>Provides cash flow &amp; financial summaries</t>
  </si>
  <si>
    <t>Works closely with PM/Admin during turnover</t>
  </si>
  <si>
    <t>Design Issue</t>
  </si>
  <si>
    <t xml:space="preserve"> Color Code</t>
  </si>
  <si>
    <t xml:space="preserve"> Overall KPI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</si>
</sst>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1"/>
  <sheetViews>
    <sheetView topLeftCell="U1" zoomScale="85" zoomScaleNormal="85" workbookViewId="0">
      <selection activeCell="AA1" sqref="Z1:AA1"/>
    </sheetView>
  </sheetViews>
  <sheetFormatPr defaultRowHeight="14.4" x14ac:dyDescent="0.3"/>
  <cols>
    <col min="1" max="1" width="13" bestFit="1" customWidth="1"/>
    <col min="2" max="2" width="11.77734375" bestFit="1" customWidth="1"/>
    <col min="3" max="3" width="15" bestFit="1" customWidth="1"/>
    <col min="4" max="5" width="19.88671875" bestFit="1" customWidth="1"/>
    <col min="6" max="6" width="13.5546875" bestFit="1" customWidth="1"/>
    <col min="7" max="7" width="10.5546875" bestFit="1" customWidth="1"/>
    <col min="8" max="8" width="22.5546875" bestFit="1" customWidth="1"/>
    <col min="9" max="9" width="9.44140625" bestFit="1" customWidth="1"/>
    <col min="10" max="10" width="16.5546875" bestFit="1" customWidth="1"/>
    <col min="11" max="11" width="10.77734375" bestFit="1" customWidth="1"/>
    <col min="12" max="12" width="14.33203125" bestFit="1" customWidth="1"/>
    <col min="13" max="13" width="15.109375" bestFit="1" customWidth="1"/>
    <col min="14" max="14" width="15.6640625" bestFit="1" customWidth="1"/>
    <col min="15" max="15" width="16.6640625" bestFit="1" customWidth="1"/>
    <col min="16" max="16" width="24.77734375" bestFit="1" customWidth="1"/>
    <col min="17" max="17" width="27.77734375" bestFit="1" customWidth="1"/>
    <col min="18" max="18" width="9.6640625" bestFit="1" customWidth="1"/>
    <col min="19" max="19" width="9.5546875" bestFit="1" customWidth="1"/>
    <col min="20" max="20" width="12.109375" bestFit="1" customWidth="1"/>
    <col min="21" max="21" width="11.109375" bestFit="1" customWidth="1"/>
    <col min="22" max="22" width="12.44140625" bestFit="1" customWidth="1"/>
    <col min="23" max="23" width="12.77734375" bestFit="1" customWidth="1"/>
    <col min="24" max="24" width="10.5546875" bestFit="1" customWidth="1"/>
    <col min="25" max="25" width="21.33203125" bestFit="1" customWidth="1"/>
    <col min="26" max="26" width="28.109375" bestFit="1" customWidth="1"/>
    <col min="27" max="27" width="23.6640625" bestFit="1" customWidth="1"/>
    <col min="28" max="28" width="19.109375" bestFit="1" customWidth="1"/>
    <col min="29" max="29" width="21.5546875" customWidth="1"/>
    <col min="30" max="30" width="20.77734375" customWidth="1"/>
  </cols>
  <sheetData>
    <row r="1" spans="1:3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/>
      <c r="X1" s="2"/>
      <c r="Y1" t="s">
        <v>24</v>
      </c>
      <c r="Z1" t="s">
        <v>25</v>
      </c>
      <c r="AA1" t="s">
        <v>26</v>
      </c>
      <c r="AB1" t="s">
        <v>27</v>
      </c>
      <c r="AC1" t="s">
        <v>228</v>
      </c>
      <c r="AD1" t="s">
        <v>227</v>
      </c>
    </row>
    <row r="2" spans="1:30" x14ac:dyDescent="0.3">
      <c r="A2" s="3" t="s">
        <v>28</v>
      </c>
      <c r="B2" s="3" t="s">
        <v>29</v>
      </c>
      <c r="C2" s="3" t="s">
        <v>30</v>
      </c>
      <c r="D2" s="3" t="s">
        <v>31</v>
      </c>
      <c r="E2" s="3" t="s">
        <v>32</v>
      </c>
      <c r="F2" s="4">
        <v>45809</v>
      </c>
      <c r="G2" s="4">
        <v>45811</v>
      </c>
      <c r="H2" s="4">
        <v>45811</v>
      </c>
      <c r="I2" s="3" t="str">
        <f t="shared" ref="I2:I33" si="0">IF(AND(ISNUMBER(G2), ISNUMBER(H2)), IF(H2 &lt;= G2, "Yes", "No"), "")</f>
        <v>Yes</v>
      </c>
      <c r="J2" s="3">
        <v>1</v>
      </c>
      <c r="K2" s="3" t="s">
        <v>33</v>
      </c>
      <c r="L2" s="3" t="s">
        <v>34</v>
      </c>
      <c r="M2" s="3"/>
      <c r="N2" s="3"/>
      <c r="O2" s="3"/>
      <c r="P2" s="3"/>
      <c r="Q2" s="3" t="s">
        <v>35</v>
      </c>
      <c r="R2" s="3" t="s">
        <v>36</v>
      </c>
      <c r="S2" s="3">
        <v>100</v>
      </c>
      <c r="T2" s="3">
        <v>100</v>
      </c>
      <c r="U2" s="3">
        <v>90</v>
      </c>
      <c r="V2" s="3">
        <v>95</v>
      </c>
      <c r="W2" s="3"/>
      <c r="X2" s="3"/>
      <c r="Y2" t="s">
        <v>226</v>
      </c>
      <c r="AA2" t="str">
        <f t="shared" ref="AA2:AA33" si="1">IF(AND(M2="Yes", Y2&gt;0), (1 - (L2/Y2))*100, "")</f>
        <v/>
      </c>
      <c r="AB2" t="str">
        <f t="shared" ref="AB2:AB33" si="2">IF(AND(L2="Yes",AA2&gt;0), ((AA2-M2)/AA2)*100, "")</f>
        <v/>
      </c>
      <c r="AC2">
        <f>IFERROR(S2*INDEX('Role-Specific Weights'!B:B, MATCH(C2, 'Role-Specific Weights'!A:A, 0)) +T2*INDEX('Role-Specific Weights'!C:C, MATCH(C2, 'Role-Specific Weights'!A:A, 0)) +U2*INDEX('Role-Specific Weights'!D:D, MATCH(C2, 'Role-Specific Weights'!A:A, 0)) +V2*INDEX('Role-Specific Weights'!E:E, MATCH(C2, 'Role-Specific Weights'!A:A, 0)) +IF(AB2&lt;&gt;"", AB2*INDEX('Role-Specific Weights'!F:F, MATCH(C2, 'Role-Specific Weights'!A:A, 0))/100,0), "")</f>
        <v>95.75</v>
      </c>
      <c r="AD2" t="str">
        <f t="shared" ref="AD2:AD33" si="3">IF(AC2="", "", IF(AC2&gt;=90, "Green", IF(AC2&gt;=80, "Yellow", IF(AC2&gt;=70, "Orange", "Red"))))</f>
        <v>Green</v>
      </c>
    </row>
    <row r="3" spans="1:30" x14ac:dyDescent="0.3">
      <c r="A3" s="3" t="s">
        <v>28</v>
      </c>
      <c r="B3" s="3" t="s">
        <v>29</v>
      </c>
      <c r="C3" s="3" t="s">
        <v>37</v>
      </c>
      <c r="D3" s="3" t="s">
        <v>38</v>
      </c>
      <c r="E3" s="3" t="s">
        <v>39</v>
      </c>
      <c r="F3" s="4">
        <v>45809</v>
      </c>
      <c r="G3" s="4">
        <v>45811</v>
      </c>
      <c r="H3" s="4">
        <v>45811</v>
      </c>
      <c r="I3" s="3" t="str">
        <f t="shared" si="0"/>
        <v>Yes</v>
      </c>
      <c r="J3" s="3">
        <v>0</v>
      </c>
      <c r="K3" s="3" t="s">
        <v>33</v>
      </c>
      <c r="L3" s="3" t="s">
        <v>34</v>
      </c>
      <c r="M3" s="3"/>
      <c r="N3" s="3"/>
      <c r="O3" s="3"/>
      <c r="P3" s="3">
        <v>9</v>
      </c>
      <c r="Q3" s="3" t="s">
        <v>40</v>
      </c>
      <c r="R3" s="3" t="s">
        <v>36</v>
      </c>
      <c r="S3" s="3">
        <v>85</v>
      </c>
      <c r="T3" s="3">
        <v>95</v>
      </c>
      <c r="U3" s="3">
        <v>100</v>
      </c>
      <c r="V3" s="3">
        <v>100</v>
      </c>
      <c r="W3" s="3"/>
      <c r="X3" s="3"/>
      <c r="AA3" t="str">
        <f t="shared" si="1"/>
        <v/>
      </c>
      <c r="AB3" t="str">
        <f t="shared" si="2"/>
        <v/>
      </c>
      <c r="AC3">
        <f>IFERROR(S3*INDEX('Role-Specific Weights'!B:B, MATCH(C3, 'Role-Specific Weights'!A:A, 0)) +T3*INDEX('Role-Specific Weights'!C:C, MATCH(C3, 'Role-Specific Weights'!A:A, 0)) +U3*INDEX('Role-Specific Weights'!D:D, MATCH(C3, 'Role-Specific Weights'!A:A, 0)) +V3*INDEX('Role-Specific Weights'!E:E, MATCH(C3, 'Role-Specific Weights'!A:A, 0)) +IF(AB3&lt;&gt;"", AB3*INDEX('Role-Specific Weights'!F:F, MATCH(C3, 'Role-Specific Weights'!A:A, 0))/100,0), "")</f>
        <v>95.5</v>
      </c>
      <c r="AD3" t="str">
        <f t="shared" si="3"/>
        <v>Green</v>
      </c>
    </row>
    <row r="4" spans="1:30" x14ac:dyDescent="0.3">
      <c r="A4" s="3" t="s">
        <v>28</v>
      </c>
      <c r="B4" s="3" t="s">
        <v>29</v>
      </c>
      <c r="C4" s="3" t="s">
        <v>30</v>
      </c>
      <c r="D4" s="3" t="s">
        <v>31</v>
      </c>
      <c r="E4" s="3" t="s">
        <v>41</v>
      </c>
      <c r="F4" s="4">
        <v>45809</v>
      </c>
      <c r="G4" s="4">
        <v>45811</v>
      </c>
      <c r="H4" s="4">
        <v>45811</v>
      </c>
      <c r="I4" s="3" t="str">
        <f t="shared" si="0"/>
        <v>Yes</v>
      </c>
      <c r="J4" s="3">
        <v>0</v>
      </c>
      <c r="K4" s="3" t="s">
        <v>33</v>
      </c>
      <c r="L4" s="3" t="s">
        <v>34</v>
      </c>
      <c r="M4" s="3"/>
      <c r="N4" s="3"/>
      <c r="O4" s="3"/>
      <c r="P4" s="3"/>
      <c r="Q4" s="3" t="s">
        <v>40</v>
      </c>
      <c r="R4" s="3" t="s">
        <v>36</v>
      </c>
      <c r="S4" s="3">
        <v>77</v>
      </c>
      <c r="T4" s="3">
        <v>80</v>
      </c>
      <c r="U4" s="3">
        <v>90</v>
      </c>
      <c r="V4" s="3">
        <v>80</v>
      </c>
      <c r="W4" s="3"/>
      <c r="X4" s="3"/>
      <c r="AA4" t="str">
        <f t="shared" si="1"/>
        <v/>
      </c>
      <c r="AB4" t="str">
        <f t="shared" si="2"/>
        <v/>
      </c>
      <c r="AC4">
        <f>IFERROR(S4*INDEX('Role-Specific Weights'!B:B, MATCH(C4, 'Role-Specific Weights'!A:A, 0)) +T4*INDEX('Role-Specific Weights'!C:C, MATCH(C4, 'Role-Specific Weights'!A:A, 0)) +U4*INDEX('Role-Specific Weights'!D:D, MATCH(C4, 'Role-Specific Weights'!A:A, 0)) +V4*INDEX('Role-Specific Weights'!E:E, MATCH(C4, 'Role-Specific Weights'!A:A, 0)) +IF(AB4&lt;&gt;"", AB4*INDEX('Role-Specific Weights'!F:F, MATCH(C4, 'Role-Specific Weights'!A:A, 0))/100,0), "")</f>
        <v>82.75</v>
      </c>
      <c r="AD4" t="str">
        <f t="shared" si="3"/>
        <v>Yellow</v>
      </c>
    </row>
    <row r="5" spans="1:30" x14ac:dyDescent="0.3">
      <c r="A5" s="3" t="s">
        <v>28</v>
      </c>
      <c r="B5" s="3" t="s">
        <v>29</v>
      </c>
      <c r="C5" s="3" t="s">
        <v>37</v>
      </c>
      <c r="D5" s="3" t="s">
        <v>38</v>
      </c>
      <c r="E5" s="3" t="s">
        <v>42</v>
      </c>
      <c r="F5" s="4">
        <v>45810</v>
      </c>
      <c r="G5" s="4">
        <v>45815</v>
      </c>
      <c r="H5" s="4">
        <v>45816</v>
      </c>
      <c r="I5" s="3" t="str">
        <f t="shared" si="0"/>
        <v>No</v>
      </c>
      <c r="J5" s="3">
        <v>1</v>
      </c>
      <c r="K5" s="3" t="s">
        <v>33</v>
      </c>
      <c r="L5" s="3" t="s">
        <v>34</v>
      </c>
      <c r="M5" s="3"/>
      <c r="N5" s="3"/>
      <c r="O5" s="3"/>
      <c r="P5" s="3" t="s">
        <v>43</v>
      </c>
      <c r="Q5" s="3" t="s">
        <v>44</v>
      </c>
      <c r="R5" s="3" t="s">
        <v>36</v>
      </c>
      <c r="S5" s="3">
        <v>90</v>
      </c>
      <c r="T5" s="3">
        <v>70</v>
      </c>
      <c r="U5" s="3">
        <v>85</v>
      </c>
      <c r="V5" s="3">
        <v>80</v>
      </c>
      <c r="W5" s="3"/>
      <c r="X5" s="3"/>
      <c r="AA5" t="str">
        <f t="shared" si="1"/>
        <v/>
      </c>
      <c r="AB5" t="str">
        <f t="shared" si="2"/>
        <v/>
      </c>
      <c r="AC5">
        <f>IFERROR(S5*INDEX('Role-Specific Weights'!B:B, MATCH(C5, 'Role-Specific Weights'!A:A, 0)) +T5*INDEX('Role-Specific Weights'!C:C, MATCH(C5, 'Role-Specific Weights'!A:A, 0)) +U5*INDEX('Role-Specific Weights'!D:D, MATCH(C5, 'Role-Specific Weights'!A:A, 0)) +V5*INDEX('Role-Specific Weights'!E:E, MATCH(C5, 'Role-Specific Weights'!A:A, 0)) +IF(AB5&lt;&gt;"", AB5*INDEX('Role-Specific Weights'!F:F, MATCH(C5, 'Role-Specific Weights'!A:A, 0))/100,0), "")</f>
        <v>80</v>
      </c>
      <c r="AD5" t="str">
        <f t="shared" si="3"/>
        <v>Yellow</v>
      </c>
    </row>
    <row r="6" spans="1:30" x14ac:dyDescent="0.3">
      <c r="A6" s="3" t="s">
        <v>45</v>
      </c>
      <c r="B6" s="3" t="s">
        <v>46</v>
      </c>
      <c r="C6" s="3" t="s">
        <v>47</v>
      </c>
      <c r="D6" s="3" t="s">
        <v>48</v>
      </c>
      <c r="E6" s="3" t="s">
        <v>49</v>
      </c>
      <c r="F6" s="4">
        <v>45810</v>
      </c>
      <c r="G6" s="4">
        <v>45815</v>
      </c>
      <c r="H6" s="4">
        <v>45815</v>
      </c>
      <c r="I6" s="3" t="str">
        <f t="shared" si="0"/>
        <v>Yes</v>
      </c>
      <c r="J6" s="3">
        <v>0</v>
      </c>
      <c r="K6" s="3" t="s">
        <v>33</v>
      </c>
      <c r="L6" s="3" t="s">
        <v>33</v>
      </c>
      <c r="M6" s="3">
        <v>0.25</v>
      </c>
      <c r="N6" s="3">
        <v>1100</v>
      </c>
      <c r="O6" s="3" t="s">
        <v>50</v>
      </c>
      <c r="P6" s="3"/>
      <c r="Q6" s="3" t="s">
        <v>40</v>
      </c>
      <c r="R6" s="3" t="s">
        <v>51</v>
      </c>
      <c r="S6" s="3">
        <v>90</v>
      </c>
      <c r="T6" s="3">
        <v>90</v>
      </c>
      <c r="U6" s="3">
        <v>99</v>
      </c>
      <c r="V6" s="3">
        <v>100</v>
      </c>
      <c r="W6" s="3"/>
      <c r="X6" s="3"/>
      <c r="AA6" t="str">
        <f t="shared" si="1"/>
        <v/>
      </c>
      <c r="AB6" t="e">
        <f t="shared" si="2"/>
        <v>#VALUE!</v>
      </c>
      <c r="AC6" t="str">
        <f>IFERROR(S6*INDEX('Role-Specific Weights'!B:B, MATCH(C6, 'Role-Specific Weights'!A:A, 0)) +T6*INDEX('Role-Specific Weights'!C:C, MATCH(C6, 'Role-Specific Weights'!A:A, 0)) +U6*INDEX('Role-Specific Weights'!D:D, MATCH(C6, 'Role-Specific Weights'!A:A, 0)) +V6*INDEX('Role-Specific Weights'!E:E, MATCH(C6, 'Role-Specific Weights'!A:A, 0)) +IF(AB6&lt;&gt;"", AB6*INDEX('Role-Specific Weights'!F:F, MATCH(C6, 'Role-Specific Weights'!A:A, 0))/100,0), "")</f>
        <v/>
      </c>
      <c r="AD6" t="str">
        <f t="shared" si="3"/>
        <v/>
      </c>
    </row>
    <row r="7" spans="1:30" x14ac:dyDescent="0.3">
      <c r="A7" s="3"/>
      <c r="B7" s="3"/>
      <c r="C7" s="3"/>
      <c r="D7" s="3"/>
      <c r="E7" s="3"/>
      <c r="F7" s="3"/>
      <c r="G7" s="3"/>
      <c r="H7" s="3"/>
      <c r="I7" s="3" t="str">
        <f t="shared" si="0"/>
        <v/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 t="str">
        <f>IF(C7="","",ROUND(VLOOKUP(C7,'Role-Specific Weights'!$A$2:$E$10,2,FALSE)*S7+VLOOKUP(C7,'Role-Specific Weights'!$A$2:$E$10,3,FALSE)*T7+VLOOKUP(C7,'Role-Specific Weights'!$A$2:$E$10,4,FALSE)*U7+VLOOKUP(C7,'Role-Specific Weights'!$A$2:$E$10,5,FALSE)*V7,2))</f>
        <v/>
      </c>
      <c r="X7" s="3" t="str">
        <f t="shared" ref="X7:X33" si="4">IF(W7="","",IF(W7&gt;=90,"Green",IF(W7&gt;=80,"Yellow",IF(W7&gt;=70,"Orange","Red"))))</f>
        <v/>
      </c>
      <c r="AA7" t="str">
        <f t="shared" si="1"/>
        <v/>
      </c>
      <c r="AB7" t="str">
        <f t="shared" si="2"/>
        <v/>
      </c>
      <c r="AC7" t="str">
        <f>IFERROR(S7*INDEX('Role-Specific Weights'!B:B, MATCH(C7, 'Role-Specific Weights'!A:A, 0)) +T7*INDEX('Role-Specific Weights'!C:C, MATCH(C7, 'Role-Specific Weights'!A:A, 0)) +U7*INDEX('Role-Specific Weights'!D:D, MATCH(C7, 'Role-Specific Weights'!A:A, 0)) +V7*INDEX('Role-Specific Weights'!E:E, MATCH(C7, 'Role-Specific Weights'!A:A, 0)) +IF(AB7&lt;&gt;"", AB7*INDEX('Role-Specific Weights'!F:F, MATCH(C7, 'Role-Specific Weights'!A:A, 0))/100,0), "")</f>
        <v/>
      </c>
      <c r="AD7" t="str">
        <f t="shared" si="3"/>
        <v/>
      </c>
    </row>
    <row r="8" spans="1:30" x14ac:dyDescent="0.3">
      <c r="A8" s="3"/>
      <c r="B8" s="3"/>
      <c r="C8" s="3"/>
      <c r="D8" s="3"/>
      <c r="E8" s="3"/>
      <c r="F8" s="3"/>
      <c r="G8" s="3"/>
      <c r="H8" s="3"/>
      <c r="I8" s="3" t="str">
        <f t="shared" si="0"/>
        <v/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 t="str">
        <f>IF(C8="","",ROUND(VLOOKUP(C8,'Role-Specific Weights'!$A$2:$E$10,2,FALSE)*S8+VLOOKUP(C8,'Role-Specific Weights'!$A$2:$E$10,3,FALSE)*T8+VLOOKUP(C8,'Role-Specific Weights'!$A$2:$E$10,4,FALSE)*U8+VLOOKUP(C8,'Role-Specific Weights'!$A$2:$E$10,5,FALSE)*V8,2))</f>
        <v/>
      </c>
      <c r="X8" s="3" t="str">
        <f t="shared" si="4"/>
        <v/>
      </c>
      <c r="AA8" t="str">
        <f t="shared" si="1"/>
        <v/>
      </c>
      <c r="AB8" t="str">
        <f t="shared" si="2"/>
        <v/>
      </c>
      <c r="AC8" t="str">
        <f>IFERROR(S8*INDEX('Role-Specific Weights'!B:B, MATCH(C8, 'Role-Specific Weights'!A:A, 0)) +T8*INDEX('Role-Specific Weights'!C:C, MATCH(C8, 'Role-Specific Weights'!A:A, 0)) +U8*INDEX('Role-Specific Weights'!D:D, MATCH(C8, 'Role-Specific Weights'!A:A, 0)) +V8*INDEX('Role-Specific Weights'!E:E, MATCH(C8, 'Role-Specific Weights'!A:A, 0)) +IF(AB8&lt;&gt;"", AB8*INDEX('Role-Specific Weights'!F:F, MATCH(C8, 'Role-Specific Weights'!A:A, 0))/100,0), "")</f>
        <v/>
      </c>
      <c r="AD8" t="str">
        <f t="shared" si="3"/>
        <v/>
      </c>
    </row>
    <row r="9" spans="1:30" x14ac:dyDescent="0.3">
      <c r="A9" s="3"/>
      <c r="B9" s="3"/>
      <c r="C9" s="3"/>
      <c r="D9" s="3"/>
      <c r="E9" s="3"/>
      <c r="F9" s="3"/>
      <c r="G9" s="3"/>
      <c r="H9" s="3"/>
      <c r="I9" s="3" t="str">
        <f t="shared" si="0"/>
        <v/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 t="str">
        <f>IF(C9="","",ROUND(VLOOKUP(C9,'Role-Specific Weights'!$A$2:$E$10,2,FALSE)*S9+VLOOKUP(C9,'Role-Specific Weights'!$A$2:$E$10,3,FALSE)*T9+VLOOKUP(C9,'Role-Specific Weights'!$A$2:$E$10,4,FALSE)*U9+VLOOKUP(C9,'Role-Specific Weights'!$A$2:$E$10,5,FALSE)*V9,2))</f>
        <v/>
      </c>
      <c r="X9" s="3" t="str">
        <f t="shared" si="4"/>
        <v/>
      </c>
      <c r="AA9" t="str">
        <f t="shared" si="1"/>
        <v/>
      </c>
      <c r="AB9" t="str">
        <f t="shared" si="2"/>
        <v/>
      </c>
      <c r="AC9" t="str">
        <f>IFERROR(S9*INDEX('Role-Specific Weights'!B:B, MATCH(C9, 'Role-Specific Weights'!A:A, 0)) +T9*INDEX('Role-Specific Weights'!C:C, MATCH(C9, 'Role-Specific Weights'!A:A, 0)) +U9*INDEX('Role-Specific Weights'!D:D, MATCH(C9, 'Role-Specific Weights'!A:A, 0)) +V9*INDEX('Role-Specific Weights'!E:E, MATCH(C9, 'Role-Specific Weights'!A:A, 0)) +IF(AB9&lt;&gt;"", AB9*INDEX('Role-Specific Weights'!F:F, MATCH(C9, 'Role-Specific Weights'!A:A, 0))/100,0), "")</f>
        <v/>
      </c>
      <c r="AD9" t="str">
        <f t="shared" si="3"/>
        <v/>
      </c>
    </row>
    <row r="10" spans="1:30" x14ac:dyDescent="0.3">
      <c r="A10" s="3"/>
      <c r="B10" s="3"/>
      <c r="C10" s="3"/>
      <c r="D10" s="3"/>
      <c r="E10" s="3"/>
      <c r="F10" s="3"/>
      <c r="G10" s="3"/>
      <c r="H10" s="3"/>
      <c r="I10" s="3" t="str">
        <f t="shared" si="0"/>
        <v/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 t="str">
        <f>IF(C10="","",ROUND(VLOOKUP(C10,'Role-Specific Weights'!$A$2:$E$10,2,FALSE)*S10+VLOOKUP(C10,'Role-Specific Weights'!$A$2:$E$10,3,FALSE)*T10+VLOOKUP(C10,'Role-Specific Weights'!$A$2:$E$10,4,FALSE)*U10+VLOOKUP(C10,'Role-Specific Weights'!$A$2:$E$10,5,FALSE)*V10,2))</f>
        <v/>
      </c>
      <c r="X10" s="3" t="str">
        <f t="shared" si="4"/>
        <v/>
      </c>
      <c r="AA10" t="str">
        <f t="shared" si="1"/>
        <v/>
      </c>
      <c r="AB10" t="str">
        <f t="shared" si="2"/>
        <v/>
      </c>
      <c r="AC10" t="str">
        <f>IFERROR(S10*INDEX('Role-Specific Weights'!B:B, MATCH(C10, 'Role-Specific Weights'!A:A, 0)) +T10*INDEX('Role-Specific Weights'!C:C, MATCH(C10, 'Role-Specific Weights'!A:A, 0)) +U10*INDEX('Role-Specific Weights'!D:D, MATCH(C10, 'Role-Specific Weights'!A:A, 0)) +V10*INDEX('Role-Specific Weights'!E:E, MATCH(C10, 'Role-Specific Weights'!A:A, 0)) +IF(AB10&lt;&gt;"", AB10*INDEX('Role-Specific Weights'!F:F, MATCH(C10, 'Role-Specific Weights'!A:A, 0))/100,0), "")</f>
        <v/>
      </c>
      <c r="AD10" t="str">
        <f t="shared" si="3"/>
        <v/>
      </c>
    </row>
    <row r="11" spans="1:30" x14ac:dyDescent="0.3">
      <c r="A11" s="3"/>
      <c r="B11" s="3"/>
      <c r="C11" s="3"/>
      <c r="D11" s="3"/>
      <c r="E11" s="3"/>
      <c r="F11" s="3"/>
      <c r="G11" s="3"/>
      <c r="H11" s="3"/>
      <c r="I11" s="3" t="str">
        <f t="shared" si="0"/>
        <v/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 t="str">
        <f>IF(C11="","",ROUND(VLOOKUP(C11,'Role-Specific Weights'!$A$2:$E$10,2,FALSE)*S11+VLOOKUP(C11,'Role-Specific Weights'!$A$2:$E$10,3,FALSE)*T11+VLOOKUP(C11,'Role-Specific Weights'!$A$2:$E$10,4,FALSE)*U11+VLOOKUP(C11,'Role-Specific Weights'!$A$2:$E$10,5,FALSE)*V11,2))</f>
        <v/>
      </c>
      <c r="X11" s="3" t="str">
        <f t="shared" si="4"/>
        <v/>
      </c>
      <c r="AA11" t="str">
        <f t="shared" si="1"/>
        <v/>
      </c>
      <c r="AB11" t="str">
        <f t="shared" si="2"/>
        <v/>
      </c>
      <c r="AC11" t="str">
        <f>IFERROR(S11*INDEX('Role-Specific Weights'!B:B, MATCH(C11, 'Role-Specific Weights'!A:A, 0)) +T11*INDEX('Role-Specific Weights'!C:C, MATCH(C11, 'Role-Specific Weights'!A:A, 0)) +U11*INDEX('Role-Specific Weights'!D:D, MATCH(C11, 'Role-Specific Weights'!A:A, 0)) +V11*INDEX('Role-Specific Weights'!E:E, MATCH(C11, 'Role-Specific Weights'!A:A, 0)) +IF(AB11&lt;&gt;"", AB11*INDEX('Role-Specific Weights'!F:F, MATCH(C11, 'Role-Specific Weights'!A:A, 0))/100,0), "")</f>
        <v/>
      </c>
      <c r="AD11" t="str">
        <f t="shared" si="3"/>
        <v/>
      </c>
    </row>
    <row r="12" spans="1:30" x14ac:dyDescent="0.3">
      <c r="A12" s="3"/>
      <c r="B12" s="3"/>
      <c r="C12" s="3"/>
      <c r="D12" s="3"/>
      <c r="E12" s="3"/>
      <c r="F12" s="3"/>
      <c r="G12" s="3"/>
      <c r="H12" s="3"/>
      <c r="I12" s="3" t="str">
        <f t="shared" si="0"/>
        <v/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 t="str">
        <f>IF(C12="","",ROUND(VLOOKUP(C12,'Role-Specific Weights'!$A$2:$E$10,2,FALSE)*S12+VLOOKUP(C12,'Role-Specific Weights'!$A$2:$E$10,3,FALSE)*T12+VLOOKUP(C12,'Role-Specific Weights'!$A$2:$E$10,4,FALSE)*U12+VLOOKUP(C12,'Role-Specific Weights'!$A$2:$E$10,5,FALSE)*V12,2))</f>
        <v/>
      </c>
      <c r="X12" s="3" t="str">
        <f t="shared" si="4"/>
        <v/>
      </c>
      <c r="AA12" t="str">
        <f t="shared" si="1"/>
        <v/>
      </c>
      <c r="AB12" t="str">
        <f t="shared" si="2"/>
        <v/>
      </c>
      <c r="AC12" t="str">
        <f>IFERROR(S12*INDEX('Role-Specific Weights'!B:B, MATCH(C12, 'Role-Specific Weights'!A:A, 0)) +T12*INDEX('Role-Specific Weights'!C:C, MATCH(C12, 'Role-Specific Weights'!A:A, 0)) +U12*INDEX('Role-Specific Weights'!D:D, MATCH(C12, 'Role-Specific Weights'!A:A, 0)) +V12*INDEX('Role-Specific Weights'!E:E, MATCH(C12, 'Role-Specific Weights'!A:A, 0)) +IF(AB12&lt;&gt;"", AB12*INDEX('Role-Specific Weights'!F:F, MATCH(C12, 'Role-Specific Weights'!A:A, 0))/100,0), "")</f>
        <v/>
      </c>
      <c r="AD12" t="str">
        <f t="shared" si="3"/>
        <v/>
      </c>
    </row>
    <row r="13" spans="1:30" x14ac:dyDescent="0.3">
      <c r="A13" s="3"/>
      <c r="B13" s="3"/>
      <c r="C13" s="3"/>
      <c r="D13" s="3"/>
      <c r="E13" s="3"/>
      <c r="F13" s="3"/>
      <c r="G13" s="3"/>
      <c r="H13" s="3"/>
      <c r="I13" s="3" t="str">
        <f t="shared" si="0"/>
        <v/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 t="str">
        <f>IF(C13="","",ROUND(VLOOKUP(C13,'Role-Specific Weights'!$A$2:$E$10,2,FALSE)*S13+VLOOKUP(C13,'Role-Specific Weights'!$A$2:$E$10,3,FALSE)*T13+VLOOKUP(C13,'Role-Specific Weights'!$A$2:$E$10,4,FALSE)*U13+VLOOKUP(C13,'Role-Specific Weights'!$A$2:$E$10,5,FALSE)*V13,2))</f>
        <v/>
      </c>
      <c r="X13" s="3" t="str">
        <f t="shared" si="4"/>
        <v/>
      </c>
      <c r="AA13" t="str">
        <f t="shared" si="1"/>
        <v/>
      </c>
      <c r="AB13" t="str">
        <f t="shared" si="2"/>
        <v/>
      </c>
      <c r="AC13" t="str">
        <f>IFERROR(S13*INDEX('Role-Specific Weights'!B:B, MATCH(C13, 'Role-Specific Weights'!A:A, 0)) +T13*INDEX('Role-Specific Weights'!C:C, MATCH(C13, 'Role-Specific Weights'!A:A, 0)) +U13*INDEX('Role-Specific Weights'!D:D, MATCH(C13, 'Role-Specific Weights'!A:A, 0)) +V13*INDEX('Role-Specific Weights'!E:E, MATCH(C13, 'Role-Specific Weights'!A:A, 0)) +IF(AB13&lt;&gt;"", AB13*INDEX('Role-Specific Weights'!F:F, MATCH(C13, 'Role-Specific Weights'!A:A, 0))/100,0), "")</f>
        <v/>
      </c>
      <c r="AD13" t="str">
        <f t="shared" si="3"/>
        <v/>
      </c>
    </row>
    <row r="14" spans="1:30" x14ac:dyDescent="0.3">
      <c r="A14" s="3"/>
      <c r="B14" s="3"/>
      <c r="C14" s="3"/>
      <c r="D14" s="3"/>
      <c r="E14" s="3"/>
      <c r="F14" s="3"/>
      <c r="G14" s="3"/>
      <c r="H14" s="3"/>
      <c r="I14" s="3" t="str">
        <f t="shared" si="0"/>
        <v/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 t="str">
        <f>IF(C14="","",ROUND(VLOOKUP(C14,'Role-Specific Weights'!$A$2:$E$10,2,FALSE)*S14+VLOOKUP(C14,'Role-Specific Weights'!$A$2:$E$10,3,FALSE)*T14+VLOOKUP(C14,'Role-Specific Weights'!$A$2:$E$10,4,FALSE)*U14+VLOOKUP(C14,'Role-Specific Weights'!$A$2:$E$10,5,FALSE)*V14,2))</f>
        <v/>
      </c>
      <c r="X14" s="3" t="str">
        <f t="shared" si="4"/>
        <v/>
      </c>
      <c r="AA14" t="str">
        <f t="shared" si="1"/>
        <v/>
      </c>
      <c r="AB14" t="str">
        <f t="shared" si="2"/>
        <v/>
      </c>
      <c r="AC14" t="str">
        <f>IFERROR(S14*INDEX('Role-Specific Weights'!B:B, MATCH(C14, 'Role-Specific Weights'!A:A, 0)) +T14*INDEX('Role-Specific Weights'!C:C, MATCH(C14, 'Role-Specific Weights'!A:A, 0)) +U14*INDEX('Role-Specific Weights'!D:D, MATCH(C14, 'Role-Specific Weights'!A:A, 0)) +V14*INDEX('Role-Specific Weights'!E:E, MATCH(C14, 'Role-Specific Weights'!A:A, 0)) +IF(AB14&lt;&gt;"", AB14*INDEX('Role-Specific Weights'!F:F, MATCH(C14, 'Role-Specific Weights'!A:A, 0))/100,0), "")</f>
        <v/>
      </c>
      <c r="AD14" t="str">
        <f t="shared" si="3"/>
        <v/>
      </c>
    </row>
    <row r="15" spans="1:30" x14ac:dyDescent="0.3">
      <c r="A15" s="3"/>
      <c r="B15" s="3"/>
      <c r="C15" s="3"/>
      <c r="D15" s="3"/>
      <c r="E15" s="3"/>
      <c r="F15" s="3"/>
      <c r="G15" s="3"/>
      <c r="H15" s="3"/>
      <c r="I15" s="3" t="str">
        <f t="shared" si="0"/>
        <v/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 t="str">
        <f>IF(C15="","",ROUND(VLOOKUP(C15,'Role-Specific Weights'!$A$2:$E$10,2,FALSE)*S15+VLOOKUP(C15,'Role-Specific Weights'!$A$2:$E$10,3,FALSE)*T15+VLOOKUP(C15,'Role-Specific Weights'!$A$2:$E$10,4,FALSE)*U15+VLOOKUP(C15,'Role-Specific Weights'!$A$2:$E$10,5,FALSE)*V15,2))</f>
        <v/>
      </c>
      <c r="X15" s="3" t="str">
        <f t="shared" si="4"/>
        <v/>
      </c>
      <c r="AA15" t="str">
        <f t="shared" si="1"/>
        <v/>
      </c>
      <c r="AB15" t="str">
        <f t="shared" si="2"/>
        <v/>
      </c>
      <c r="AC15" t="str">
        <f>IFERROR(S15*INDEX('Role-Specific Weights'!B:B, MATCH(C15, 'Role-Specific Weights'!A:A, 0)) +T15*INDEX('Role-Specific Weights'!C:C, MATCH(C15, 'Role-Specific Weights'!A:A, 0)) +U15*INDEX('Role-Specific Weights'!D:D, MATCH(C15, 'Role-Specific Weights'!A:A, 0)) +V15*INDEX('Role-Specific Weights'!E:E, MATCH(C15, 'Role-Specific Weights'!A:A, 0)) +IF(AB15&lt;&gt;"", AB15*INDEX('Role-Specific Weights'!F:F, MATCH(C15, 'Role-Specific Weights'!A:A, 0))/100,0), "")</f>
        <v/>
      </c>
      <c r="AD15" t="str">
        <f t="shared" si="3"/>
        <v/>
      </c>
    </row>
    <row r="16" spans="1:30" x14ac:dyDescent="0.3">
      <c r="A16" s="3"/>
      <c r="B16" s="3"/>
      <c r="C16" s="3"/>
      <c r="D16" s="3"/>
      <c r="E16" s="3"/>
      <c r="F16" s="3"/>
      <c r="G16" s="3"/>
      <c r="H16" s="3"/>
      <c r="I16" s="3" t="str">
        <f t="shared" si="0"/>
        <v/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 t="str">
        <f>IF(C16="","",ROUND(VLOOKUP(C16,'Role-Specific Weights'!$A$2:$E$10,2,FALSE)*S16+VLOOKUP(C16,'Role-Specific Weights'!$A$2:$E$10,3,FALSE)*T16+VLOOKUP(C16,'Role-Specific Weights'!$A$2:$E$10,4,FALSE)*U16+VLOOKUP(C16,'Role-Specific Weights'!$A$2:$E$10,5,FALSE)*V16,2))</f>
        <v/>
      </c>
      <c r="X16" s="3" t="str">
        <f t="shared" si="4"/>
        <v/>
      </c>
      <c r="AA16" t="str">
        <f t="shared" si="1"/>
        <v/>
      </c>
      <c r="AB16" t="str">
        <f t="shared" si="2"/>
        <v/>
      </c>
      <c r="AC16" t="str">
        <f>IFERROR(S16*INDEX('Role-Specific Weights'!B:B, MATCH(C16, 'Role-Specific Weights'!A:A, 0)) +T16*INDEX('Role-Specific Weights'!C:C, MATCH(C16, 'Role-Specific Weights'!A:A, 0)) +U16*INDEX('Role-Specific Weights'!D:D, MATCH(C16, 'Role-Specific Weights'!A:A, 0)) +V16*INDEX('Role-Specific Weights'!E:E, MATCH(C16, 'Role-Specific Weights'!A:A, 0)) +IF(AB16&lt;&gt;"", AB16*INDEX('Role-Specific Weights'!F:F, MATCH(C16, 'Role-Specific Weights'!A:A, 0))/100,0), "")</f>
        <v/>
      </c>
      <c r="AD16" t="str">
        <f t="shared" si="3"/>
        <v/>
      </c>
    </row>
    <row r="17" spans="1:30" x14ac:dyDescent="0.3">
      <c r="A17" s="3"/>
      <c r="B17" s="3"/>
      <c r="C17" s="3"/>
      <c r="D17" s="3"/>
      <c r="E17" s="3"/>
      <c r="F17" s="3"/>
      <c r="G17" s="3"/>
      <c r="H17" s="3"/>
      <c r="I17" s="3" t="str">
        <f t="shared" si="0"/>
        <v/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 t="str">
        <f>IF(C17="","",ROUND(VLOOKUP(C17,'Role-Specific Weights'!$A$2:$E$10,2,FALSE)*S17+VLOOKUP(C17,'Role-Specific Weights'!$A$2:$E$10,3,FALSE)*T17+VLOOKUP(C17,'Role-Specific Weights'!$A$2:$E$10,4,FALSE)*U17+VLOOKUP(C17,'Role-Specific Weights'!$A$2:$E$10,5,FALSE)*V17,2))</f>
        <v/>
      </c>
      <c r="X17" s="3" t="str">
        <f t="shared" si="4"/>
        <v/>
      </c>
      <c r="AA17" t="str">
        <f t="shared" si="1"/>
        <v/>
      </c>
      <c r="AB17" t="str">
        <f t="shared" si="2"/>
        <v/>
      </c>
      <c r="AC17" t="str">
        <f>IFERROR(S17*INDEX('Role-Specific Weights'!B:B, MATCH(C17, 'Role-Specific Weights'!A:A, 0)) +T17*INDEX('Role-Specific Weights'!C:C, MATCH(C17, 'Role-Specific Weights'!A:A, 0)) +U17*INDEX('Role-Specific Weights'!D:D, MATCH(C17, 'Role-Specific Weights'!A:A, 0)) +V17*INDEX('Role-Specific Weights'!E:E, MATCH(C17, 'Role-Specific Weights'!A:A, 0)) +IF(AB17&lt;&gt;"", AB17*INDEX('Role-Specific Weights'!F:F, MATCH(C17, 'Role-Specific Weights'!A:A, 0))/100,0), "")</f>
        <v/>
      </c>
      <c r="AD17" t="str">
        <f t="shared" si="3"/>
        <v/>
      </c>
    </row>
    <row r="18" spans="1:30" x14ac:dyDescent="0.3">
      <c r="A18" s="3"/>
      <c r="B18" s="3"/>
      <c r="C18" s="3"/>
      <c r="D18" s="3"/>
      <c r="E18" s="3"/>
      <c r="F18" s="3"/>
      <c r="G18" s="3"/>
      <c r="H18" s="3"/>
      <c r="I18" s="3" t="str">
        <f t="shared" si="0"/>
        <v/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 t="str">
        <f>IF(C18="","",ROUND(VLOOKUP(C18,'Role-Specific Weights'!$A$2:$E$10,2,FALSE)*S18+VLOOKUP(C18,'Role-Specific Weights'!$A$2:$E$10,3,FALSE)*T18+VLOOKUP(C18,'Role-Specific Weights'!$A$2:$E$10,4,FALSE)*U18+VLOOKUP(C18,'Role-Specific Weights'!$A$2:$E$10,5,FALSE)*V18,2))</f>
        <v/>
      </c>
      <c r="X18" s="3" t="str">
        <f t="shared" si="4"/>
        <v/>
      </c>
      <c r="AA18" t="str">
        <f t="shared" si="1"/>
        <v/>
      </c>
      <c r="AB18" t="str">
        <f t="shared" si="2"/>
        <v/>
      </c>
      <c r="AC18" t="str">
        <f>IFERROR(S18*INDEX('Role-Specific Weights'!B:B, MATCH(C18, 'Role-Specific Weights'!A:A, 0)) +T18*INDEX('Role-Specific Weights'!C:C, MATCH(C18, 'Role-Specific Weights'!A:A, 0)) +U18*INDEX('Role-Specific Weights'!D:D, MATCH(C18, 'Role-Specific Weights'!A:A, 0)) +V18*INDEX('Role-Specific Weights'!E:E, MATCH(C18, 'Role-Specific Weights'!A:A, 0)) +IF(AB18&lt;&gt;"", AB18*INDEX('Role-Specific Weights'!F:F, MATCH(C18, 'Role-Specific Weights'!A:A, 0))/100,0), "")</f>
        <v/>
      </c>
      <c r="AD18" t="str">
        <f t="shared" si="3"/>
        <v/>
      </c>
    </row>
    <row r="19" spans="1:30" x14ac:dyDescent="0.3">
      <c r="A19" s="3"/>
      <c r="B19" s="3"/>
      <c r="C19" s="3"/>
      <c r="D19" s="3"/>
      <c r="E19" s="3"/>
      <c r="F19" s="3"/>
      <c r="G19" s="3"/>
      <c r="H19" s="3"/>
      <c r="I19" s="3" t="str">
        <f t="shared" si="0"/>
        <v/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 t="str">
        <f>IF(C19="","",ROUND(VLOOKUP(C19,'Role-Specific Weights'!$A$2:$E$10,2,FALSE)*S19+VLOOKUP(C19,'Role-Specific Weights'!$A$2:$E$10,3,FALSE)*T19+VLOOKUP(C19,'Role-Specific Weights'!$A$2:$E$10,4,FALSE)*U19+VLOOKUP(C19,'Role-Specific Weights'!$A$2:$E$10,5,FALSE)*V19,2))</f>
        <v/>
      </c>
      <c r="X19" s="3" t="str">
        <f t="shared" si="4"/>
        <v/>
      </c>
      <c r="AA19" t="str">
        <f t="shared" si="1"/>
        <v/>
      </c>
      <c r="AB19" t="str">
        <f t="shared" si="2"/>
        <v/>
      </c>
      <c r="AC19" t="str">
        <f>IFERROR(S19*INDEX('Role-Specific Weights'!B:B, MATCH(C19, 'Role-Specific Weights'!A:A, 0)) +T19*INDEX('Role-Specific Weights'!C:C, MATCH(C19, 'Role-Specific Weights'!A:A, 0)) +U19*INDEX('Role-Specific Weights'!D:D, MATCH(C19, 'Role-Specific Weights'!A:A, 0)) +V19*INDEX('Role-Specific Weights'!E:E, MATCH(C19, 'Role-Specific Weights'!A:A, 0)) +IF(AB19&lt;&gt;"", AB19*INDEX('Role-Specific Weights'!F:F, MATCH(C19, 'Role-Specific Weights'!A:A, 0))/100,0), "")</f>
        <v/>
      </c>
      <c r="AD19" t="str">
        <f t="shared" si="3"/>
        <v/>
      </c>
    </row>
    <row r="20" spans="1:30" x14ac:dyDescent="0.3">
      <c r="A20" s="3"/>
      <c r="B20" s="3"/>
      <c r="C20" s="3"/>
      <c r="D20" s="3"/>
      <c r="E20" s="3"/>
      <c r="F20" s="3"/>
      <c r="G20" s="3"/>
      <c r="H20" s="3"/>
      <c r="I20" s="3" t="str">
        <f t="shared" si="0"/>
        <v/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 t="str">
        <f>IF(C20="","",ROUND(VLOOKUP(C20,'Role-Specific Weights'!$A$2:$E$10,2,FALSE)*S20+VLOOKUP(C20,'Role-Specific Weights'!$A$2:$E$10,3,FALSE)*T20+VLOOKUP(C20,'Role-Specific Weights'!$A$2:$E$10,4,FALSE)*U20+VLOOKUP(C20,'Role-Specific Weights'!$A$2:$E$10,5,FALSE)*V20,2))</f>
        <v/>
      </c>
      <c r="X20" s="3" t="str">
        <f t="shared" si="4"/>
        <v/>
      </c>
      <c r="AA20" t="str">
        <f t="shared" si="1"/>
        <v/>
      </c>
      <c r="AB20" t="str">
        <f t="shared" si="2"/>
        <v/>
      </c>
      <c r="AC20" t="str">
        <f>IFERROR(S20*INDEX('Role-Specific Weights'!B:B, MATCH(C20, 'Role-Specific Weights'!A:A, 0)) +T20*INDEX('Role-Specific Weights'!C:C, MATCH(C20, 'Role-Specific Weights'!A:A, 0)) +U20*INDEX('Role-Specific Weights'!D:D, MATCH(C20, 'Role-Specific Weights'!A:A, 0)) +V20*INDEX('Role-Specific Weights'!E:E, MATCH(C20, 'Role-Specific Weights'!A:A, 0)) +IF(AB20&lt;&gt;"", AB20*INDEX('Role-Specific Weights'!F:F, MATCH(C20, 'Role-Specific Weights'!A:A, 0))/100,0), "")</f>
        <v/>
      </c>
      <c r="AD20" t="str">
        <f t="shared" si="3"/>
        <v/>
      </c>
    </row>
    <row r="21" spans="1:30" x14ac:dyDescent="0.3">
      <c r="A21" s="3"/>
      <c r="B21" s="3"/>
      <c r="C21" s="3"/>
      <c r="D21" s="3"/>
      <c r="E21" s="3"/>
      <c r="F21" s="3"/>
      <c r="G21" s="3"/>
      <c r="H21" s="3"/>
      <c r="I21" s="3" t="str">
        <f t="shared" si="0"/>
        <v/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 t="str">
        <f>IF(C21="","",ROUND(VLOOKUP(C21,'Role-Specific Weights'!$A$2:$E$10,2,FALSE)*S21+VLOOKUP(C21,'Role-Specific Weights'!$A$2:$E$10,3,FALSE)*T21+VLOOKUP(C21,'Role-Specific Weights'!$A$2:$E$10,4,FALSE)*U21+VLOOKUP(C21,'Role-Specific Weights'!$A$2:$E$10,5,FALSE)*V21,2))</f>
        <v/>
      </c>
      <c r="X21" s="3" t="str">
        <f t="shared" si="4"/>
        <v/>
      </c>
      <c r="AA21" t="str">
        <f t="shared" si="1"/>
        <v/>
      </c>
      <c r="AB21" t="str">
        <f t="shared" si="2"/>
        <v/>
      </c>
      <c r="AC21" t="str">
        <f>IFERROR(S21*INDEX('Role-Specific Weights'!B:B, MATCH(C21, 'Role-Specific Weights'!A:A, 0)) +T21*INDEX('Role-Specific Weights'!C:C, MATCH(C21, 'Role-Specific Weights'!A:A, 0)) +U21*INDEX('Role-Specific Weights'!D:D, MATCH(C21, 'Role-Specific Weights'!A:A, 0)) +V21*INDEX('Role-Specific Weights'!E:E, MATCH(C21, 'Role-Specific Weights'!A:A, 0)) +IF(AB21&lt;&gt;"", AB21*INDEX('Role-Specific Weights'!F:F, MATCH(C21, 'Role-Specific Weights'!A:A, 0))/100,0), "")</f>
        <v/>
      </c>
      <c r="AD21" t="str">
        <f t="shared" si="3"/>
        <v/>
      </c>
    </row>
    <row r="22" spans="1:30" x14ac:dyDescent="0.3">
      <c r="A22" s="3"/>
      <c r="B22" s="3"/>
      <c r="C22" s="3"/>
      <c r="D22" s="3"/>
      <c r="E22" s="3"/>
      <c r="F22" s="3"/>
      <c r="G22" s="3"/>
      <c r="H22" s="3"/>
      <c r="I22" s="3" t="str">
        <f t="shared" si="0"/>
        <v/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 t="str">
        <f>IF(C22="","",ROUND(VLOOKUP(C22,'Role-Specific Weights'!$A$2:$E$10,2,FALSE)*S22+VLOOKUP(C22,'Role-Specific Weights'!$A$2:$E$10,3,FALSE)*T22+VLOOKUP(C22,'Role-Specific Weights'!$A$2:$E$10,4,FALSE)*U22+VLOOKUP(C22,'Role-Specific Weights'!$A$2:$E$10,5,FALSE)*V22,2))</f>
        <v/>
      </c>
      <c r="X22" s="3" t="str">
        <f t="shared" si="4"/>
        <v/>
      </c>
      <c r="AA22" t="str">
        <f t="shared" si="1"/>
        <v/>
      </c>
      <c r="AB22" t="str">
        <f t="shared" si="2"/>
        <v/>
      </c>
      <c r="AC22" t="str">
        <f>IFERROR(S22*INDEX('Role-Specific Weights'!B:B, MATCH(C22, 'Role-Specific Weights'!A:A, 0)) +T22*INDEX('Role-Specific Weights'!C:C, MATCH(C22, 'Role-Specific Weights'!A:A, 0)) +U22*INDEX('Role-Specific Weights'!D:D, MATCH(C22, 'Role-Specific Weights'!A:A, 0)) +V22*INDEX('Role-Specific Weights'!E:E, MATCH(C22, 'Role-Specific Weights'!A:A, 0)) +IF(AB22&lt;&gt;"", AB22*INDEX('Role-Specific Weights'!F:F, MATCH(C22, 'Role-Specific Weights'!A:A, 0))/100,0), "")</f>
        <v/>
      </c>
      <c r="AD22" t="str">
        <f t="shared" si="3"/>
        <v/>
      </c>
    </row>
    <row r="23" spans="1:30" x14ac:dyDescent="0.3">
      <c r="A23" s="3"/>
      <c r="B23" s="3"/>
      <c r="C23" s="3"/>
      <c r="D23" s="3"/>
      <c r="E23" s="3"/>
      <c r="F23" s="3"/>
      <c r="G23" s="3"/>
      <c r="H23" s="3"/>
      <c r="I23" s="3" t="str">
        <f t="shared" si="0"/>
        <v/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 t="str">
        <f>IF(C23="","",ROUND(VLOOKUP(C23,'Role-Specific Weights'!$A$2:$E$10,2,FALSE)*S23+VLOOKUP(C23,'Role-Specific Weights'!$A$2:$E$10,3,FALSE)*T23+VLOOKUP(C23,'Role-Specific Weights'!$A$2:$E$10,4,FALSE)*U23+VLOOKUP(C23,'Role-Specific Weights'!$A$2:$E$10,5,FALSE)*V23,2))</f>
        <v/>
      </c>
      <c r="X23" s="3" t="str">
        <f t="shared" si="4"/>
        <v/>
      </c>
      <c r="AA23" t="str">
        <f t="shared" si="1"/>
        <v/>
      </c>
      <c r="AB23" t="str">
        <f t="shared" si="2"/>
        <v/>
      </c>
      <c r="AC23" t="str">
        <f>IFERROR(S23*INDEX('Role-Specific Weights'!B:B, MATCH(C23, 'Role-Specific Weights'!A:A, 0)) +T23*INDEX('Role-Specific Weights'!C:C, MATCH(C23, 'Role-Specific Weights'!A:A, 0)) +U23*INDEX('Role-Specific Weights'!D:D, MATCH(C23, 'Role-Specific Weights'!A:A, 0)) +V23*INDEX('Role-Specific Weights'!E:E, MATCH(C23, 'Role-Specific Weights'!A:A, 0)) +IF(AB23&lt;&gt;"", AB23*INDEX('Role-Specific Weights'!F:F, MATCH(C23, 'Role-Specific Weights'!A:A, 0))/100,0), "")</f>
        <v/>
      </c>
      <c r="AD23" t="str">
        <f t="shared" si="3"/>
        <v/>
      </c>
    </row>
    <row r="24" spans="1:30" x14ac:dyDescent="0.3">
      <c r="A24" s="3"/>
      <c r="B24" s="3"/>
      <c r="C24" s="3"/>
      <c r="D24" s="3"/>
      <c r="E24" s="3"/>
      <c r="F24" s="3"/>
      <c r="G24" s="3"/>
      <c r="H24" s="3"/>
      <c r="I24" s="3" t="str">
        <f t="shared" si="0"/>
        <v/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 t="str">
        <f>IF(C24="","",ROUND(VLOOKUP(C24,'Role-Specific Weights'!$A$2:$E$10,2,FALSE)*S24+VLOOKUP(C24,'Role-Specific Weights'!$A$2:$E$10,3,FALSE)*T24+VLOOKUP(C24,'Role-Specific Weights'!$A$2:$E$10,4,FALSE)*U24+VLOOKUP(C24,'Role-Specific Weights'!$A$2:$E$10,5,FALSE)*V24,2))</f>
        <v/>
      </c>
      <c r="X24" s="3" t="str">
        <f t="shared" si="4"/>
        <v/>
      </c>
      <c r="AA24" t="str">
        <f t="shared" si="1"/>
        <v/>
      </c>
      <c r="AB24" t="str">
        <f t="shared" si="2"/>
        <v/>
      </c>
      <c r="AC24" t="str">
        <f>IFERROR(S24*INDEX('Role-Specific Weights'!B:B, MATCH(C24, 'Role-Specific Weights'!A:A, 0)) +T24*INDEX('Role-Specific Weights'!C:C, MATCH(C24, 'Role-Specific Weights'!A:A, 0)) +U24*INDEX('Role-Specific Weights'!D:D, MATCH(C24, 'Role-Specific Weights'!A:A, 0)) +V24*INDEX('Role-Specific Weights'!E:E, MATCH(C24, 'Role-Specific Weights'!A:A, 0)) +IF(AB24&lt;&gt;"", AB24*INDEX('Role-Specific Weights'!F:F, MATCH(C24, 'Role-Specific Weights'!A:A, 0))/100,0), "")</f>
        <v/>
      </c>
      <c r="AD24" t="str">
        <f t="shared" si="3"/>
        <v/>
      </c>
    </row>
    <row r="25" spans="1:30" x14ac:dyDescent="0.3">
      <c r="A25" s="3"/>
      <c r="B25" s="3"/>
      <c r="C25" s="3"/>
      <c r="D25" s="3"/>
      <c r="E25" s="3"/>
      <c r="F25" s="3"/>
      <c r="G25" s="3"/>
      <c r="H25" s="3"/>
      <c r="I25" s="3" t="str">
        <f t="shared" si="0"/>
        <v/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 t="str">
        <f>IF(C25="","",ROUND(VLOOKUP(C25,'Role-Specific Weights'!$A$2:$E$10,2,FALSE)*S25+VLOOKUP(C25,'Role-Specific Weights'!$A$2:$E$10,3,FALSE)*T25+VLOOKUP(C25,'Role-Specific Weights'!$A$2:$E$10,4,FALSE)*U25+VLOOKUP(C25,'Role-Specific Weights'!$A$2:$E$10,5,FALSE)*V25,2))</f>
        <v/>
      </c>
      <c r="X25" s="3" t="str">
        <f t="shared" si="4"/>
        <v/>
      </c>
      <c r="AA25" t="str">
        <f t="shared" si="1"/>
        <v/>
      </c>
      <c r="AB25" t="str">
        <f t="shared" si="2"/>
        <v/>
      </c>
      <c r="AC25" t="str">
        <f>IFERROR(S25*INDEX('Role-Specific Weights'!B:B, MATCH(C25, 'Role-Specific Weights'!A:A, 0)) +T25*INDEX('Role-Specific Weights'!C:C, MATCH(C25, 'Role-Specific Weights'!A:A, 0)) +U25*INDEX('Role-Specific Weights'!D:D, MATCH(C25, 'Role-Specific Weights'!A:A, 0)) +V25*INDEX('Role-Specific Weights'!E:E, MATCH(C25, 'Role-Specific Weights'!A:A, 0)) +IF(AB25&lt;&gt;"", AB25*INDEX('Role-Specific Weights'!F:F, MATCH(C25, 'Role-Specific Weights'!A:A, 0))/100,0), "")</f>
        <v/>
      </c>
      <c r="AD25" t="str">
        <f t="shared" si="3"/>
        <v/>
      </c>
    </row>
    <row r="26" spans="1:30" x14ac:dyDescent="0.3">
      <c r="A26" s="3"/>
      <c r="B26" s="3"/>
      <c r="C26" s="3"/>
      <c r="D26" s="3"/>
      <c r="E26" s="3"/>
      <c r="F26" s="3"/>
      <c r="G26" s="3"/>
      <c r="H26" s="3"/>
      <c r="I26" s="3" t="str">
        <f t="shared" si="0"/>
        <v/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 t="str">
        <f>IF(C26="","",ROUND(VLOOKUP(C26,'Role-Specific Weights'!$A$2:$E$10,2,FALSE)*S26+VLOOKUP(C26,'Role-Specific Weights'!$A$2:$E$10,3,FALSE)*T26+VLOOKUP(C26,'Role-Specific Weights'!$A$2:$E$10,4,FALSE)*U26+VLOOKUP(C26,'Role-Specific Weights'!$A$2:$E$10,5,FALSE)*V26,2))</f>
        <v/>
      </c>
      <c r="X26" s="3" t="str">
        <f t="shared" si="4"/>
        <v/>
      </c>
      <c r="AA26" t="str">
        <f t="shared" si="1"/>
        <v/>
      </c>
      <c r="AB26" t="str">
        <f t="shared" si="2"/>
        <v/>
      </c>
      <c r="AC26" t="str">
        <f>IFERROR(S26*INDEX('Role-Specific Weights'!B:B, MATCH(C26, 'Role-Specific Weights'!A:A, 0)) +T26*INDEX('Role-Specific Weights'!C:C, MATCH(C26, 'Role-Specific Weights'!A:A, 0)) +U26*INDEX('Role-Specific Weights'!D:D, MATCH(C26, 'Role-Specific Weights'!A:A, 0)) +V26*INDEX('Role-Specific Weights'!E:E, MATCH(C26, 'Role-Specific Weights'!A:A, 0)) +IF(AB26&lt;&gt;"", AB26*INDEX('Role-Specific Weights'!F:F, MATCH(C26, 'Role-Specific Weights'!A:A, 0))/100,0), "")</f>
        <v/>
      </c>
      <c r="AD26" t="str">
        <f t="shared" si="3"/>
        <v/>
      </c>
    </row>
    <row r="27" spans="1:30" x14ac:dyDescent="0.3">
      <c r="A27" s="3"/>
      <c r="B27" s="3"/>
      <c r="C27" s="3"/>
      <c r="D27" s="3"/>
      <c r="E27" s="3"/>
      <c r="F27" s="3"/>
      <c r="G27" s="3"/>
      <c r="H27" s="3"/>
      <c r="I27" s="3" t="str">
        <f t="shared" si="0"/>
        <v/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 t="str">
        <f>IF(C27="","",ROUND(VLOOKUP(C27,'Role-Specific Weights'!$A$2:$E$10,2,FALSE)*S27+VLOOKUP(C27,'Role-Specific Weights'!$A$2:$E$10,3,FALSE)*T27+VLOOKUP(C27,'Role-Specific Weights'!$A$2:$E$10,4,FALSE)*U27+VLOOKUP(C27,'Role-Specific Weights'!$A$2:$E$10,5,FALSE)*V27,2))</f>
        <v/>
      </c>
      <c r="X27" s="3" t="str">
        <f t="shared" si="4"/>
        <v/>
      </c>
      <c r="AA27" t="str">
        <f t="shared" si="1"/>
        <v/>
      </c>
      <c r="AB27" t="str">
        <f t="shared" si="2"/>
        <v/>
      </c>
      <c r="AC27" t="str">
        <f>IFERROR(S27*INDEX('Role-Specific Weights'!B:B, MATCH(C27, 'Role-Specific Weights'!A:A, 0)) +T27*INDEX('Role-Specific Weights'!C:C, MATCH(C27, 'Role-Specific Weights'!A:A, 0)) +U27*INDEX('Role-Specific Weights'!D:D, MATCH(C27, 'Role-Specific Weights'!A:A, 0)) +V27*INDEX('Role-Specific Weights'!E:E, MATCH(C27, 'Role-Specific Weights'!A:A, 0)) +IF(AB27&lt;&gt;"", AB27*INDEX('Role-Specific Weights'!F:F, MATCH(C27, 'Role-Specific Weights'!A:A, 0))/100,0), "")</f>
        <v/>
      </c>
      <c r="AD27" t="str">
        <f t="shared" si="3"/>
        <v/>
      </c>
    </row>
    <row r="28" spans="1:30" x14ac:dyDescent="0.3">
      <c r="A28" s="3"/>
      <c r="B28" s="3"/>
      <c r="C28" s="3"/>
      <c r="D28" s="3"/>
      <c r="E28" s="3"/>
      <c r="F28" s="3"/>
      <c r="G28" s="3"/>
      <c r="H28" s="3"/>
      <c r="I28" s="3" t="str">
        <f t="shared" si="0"/>
        <v/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 t="str">
        <f>IF(C28="","",ROUND(VLOOKUP(C28,'Role-Specific Weights'!$A$2:$E$10,2,FALSE)*S28+VLOOKUP(C28,'Role-Specific Weights'!$A$2:$E$10,3,FALSE)*T28+VLOOKUP(C28,'Role-Specific Weights'!$A$2:$E$10,4,FALSE)*U28+VLOOKUP(C28,'Role-Specific Weights'!$A$2:$E$10,5,FALSE)*V28,2))</f>
        <v/>
      </c>
      <c r="X28" s="3" t="str">
        <f t="shared" si="4"/>
        <v/>
      </c>
      <c r="AA28" t="str">
        <f t="shared" si="1"/>
        <v/>
      </c>
      <c r="AB28" t="str">
        <f t="shared" si="2"/>
        <v/>
      </c>
      <c r="AC28" t="str">
        <f>IFERROR(S28*INDEX('Role-Specific Weights'!B:B, MATCH(C28, 'Role-Specific Weights'!A:A, 0)) +T28*INDEX('Role-Specific Weights'!C:C, MATCH(C28, 'Role-Specific Weights'!A:A, 0)) +U28*INDEX('Role-Specific Weights'!D:D, MATCH(C28, 'Role-Specific Weights'!A:A, 0)) +V28*INDEX('Role-Specific Weights'!E:E, MATCH(C28, 'Role-Specific Weights'!A:A, 0)) +IF(AB28&lt;&gt;"", AB28*INDEX('Role-Specific Weights'!F:F, MATCH(C28, 'Role-Specific Weights'!A:A, 0))/100,0), "")</f>
        <v/>
      </c>
      <c r="AD28" t="str">
        <f t="shared" si="3"/>
        <v/>
      </c>
    </row>
    <row r="29" spans="1:30" x14ac:dyDescent="0.3">
      <c r="A29" s="3"/>
      <c r="B29" s="3"/>
      <c r="C29" s="3"/>
      <c r="D29" s="3"/>
      <c r="E29" s="3"/>
      <c r="F29" s="3"/>
      <c r="G29" s="3"/>
      <c r="H29" s="3"/>
      <c r="I29" s="3" t="str">
        <f t="shared" si="0"/>
        <v/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 t="str">
        <f>IF(C29="","",ROUND(VLOOKUP(C29,'Role-Specific Weights'!$A$2:$E$10,2,FALSE)*S29+VLOOKUP(C29,'Role-Specific Weights'!$A$2:$E$10,3,FALSE)*T29+VLOOKUP(C29,'Role-Specific Weights'!$A$2:$E$10,4,FALSE)*U29+VLOOKUP(C29,'Role-Specific Weights'!$A$2:$E$10,5,FALSE)*V29,2))</f>
        <v/>
      </c>
      <c r="X29" s="3" t="str">
        <f t="shared" si="4"/>
        <v/>
      </c>
      <c r="AA29" t="str">
        <f t="shared" si="1"/>
        <v/>
      </c>
      <c r="AB29" t="str">
        <f t="shared" si="2"/>
        <v/>
      </c>
      <c r="AC29" t="str">
        <f>IFERROR(S29*INDEX('Role-Specific Weights'!B:B, MATCH(C29, 'Role-Specific Weights'!A:A, 0)) +T29*INDEX('Role-Specific Weights'!C:C, MATCH(C29, 'Role-Specific Weights'!A:A, 0)) +U29*INDEX('Role-Specific Weights'!D:D, MATCH(C29, 'Role-Specific Weights'!A:A, 0)) +V29*INDEX('Role-Specific Weights'!E:E, MATCH(C29, 'Role-Specific Weights'!A:A, 0)) +IF(AB29&lt;&gt;"", AB29*INDEX('Role-Specific Weights'!F:F, MATCH(C29, 'Role-Specific Weights'!A:A, 0))/100,0), "")</f>
        <v/>
      </c>
      <c r="AD29" t="str">
        <f t="shared" si="3"/>
        <v/>
      </c>
    </row>
    <row r="30" spans="1:30" x14ac:dyDescent="0.3">
      <c r="A30" s="3"/>
      <c r="B30" s="3"/>
      <c r="C30" s="3"/>
      <c r="D30" s="3"/>
      <c r="E30" s="3"/>
      <c r="F30" s="3"/>
      <c r="G30" s="3"/>
      <c r="H30" s="3"/>
      <c r="I30" s="3" t="str">
        <f t="shared" si="0"/>
        <v/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 t="str">
        <f>IF(C30="","",ROUND(VLOOKUP(C30,'Role-Specific Weights'!$A$2:$E$10,2,FALSE)*S30+VLOOKUP(C30,'Role-Specific Weights'!$A$2:$E$10,3,FALSE)*T30+VLOOKUP(C30,'Role-Specific Weights'!$A$2:$E$10,4,FALSE)*U30+VLOOKUP(C30,'Role-Specific Weights'!$A$2:$E$10,5,FALSE)*V30,2))</f>
        <v/>
      </c>
      <c r="X30" s="3" t="str">
        <f t="shared" si="4"/>
        <v/>
      </c>
      <c r="AA30" t="str">
        <f t="shared" si="1"/>
        <v/>
      </c>
      <c r="AB30" t="str">
        <f t="shared" si="2"/>
        <v/>
      </c>
      <c r="AC30" t="str">
        <f>IFERROR(S30*INDEX('Role-Specific Weights'!B:B, MATCH(C30, 'Role-Specific Weights'!A:A, 0)) +T30*INDEX('Role-Specific Weights'!C:C, MATCH(C30, 'Role-Specific Weights'!A:A, 0)) +U30*INDEX('Role-Specific Weights'!D:D, MATCH(C30, 'Role-Specific Weights'!A:A, 0)) +V30*INDEX('Role-Specific Weights'!E:E, MATCH(C30, 'Role-Specific Weights'!A:A, 0)) +IF(AB30&lt;&gt;"", AB30*INDEX('Role-Specific Weights'!F:F, MATCH(C30, 'Role-Specific Weights'!A:A, 0))/100,0), "")</f>
        <v/>
      </c>
      <c r="AD30" t="str">
        <f t="shared" si="3"/>
        <v/>
      </c>
    </row>
    <row r="31" spans="1:30" x14ac:dyDescent="0.3">
      <c r="A31" s="3"/>
      <c r="B31" s="3"/>
      <c r="C31" s="3"/>
      <c r="D31" s="3"/>
      <c r="E31" s="3"/>
      <c r="F31" s="3"/>
      <c r="G31" s="3"/>
      <c r="H31" s="3"/>
      <c r="I31" s="3" t="str">
        <f t="shared" si="0"/>
        <v/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 t="str">
        <f>IF(C31="","",ROUND(VLOOKUP(C31,'Role-Specific Weights'!$A$2:$E$10,2,FALSE)*S31+VLOOKUP(C31,'Role-Specific Weights'!$A$2:$E$10,3,FALSE)*T31+VLOOKUP(C31,'Role-Specific Weights'!$A$2:$E$10,4,FALSE)*U31+VLOOKUP(C31,'Role-Specific Weights'!$A$2:$E$10,5,FALSE)*V31,2))</f>
        <v/>
      </c>
      <c r="X31" s="3" t="str">
        <f t="shared" si="4"/>
        <v/>
      </c>
      <c r="AA31" t="str">
        <f t="shared" si="1"/>
        <v/>
      </c>
      <c r="AB31" t="str">
        <f t="shared" si="2"/>
        <v/>
      </c>
      <c r="AC31" t="str">
        <f>IFERROR(S31*INDEX('Role-Specific Weights'!B:B, MATCH(C31, 'Role-Specific Weights'!A:A, 0)) +T31*INDEX('Role-Specific Weights'!C:C, MATCH(C31, 'Role-Specific Weights'!A:A, 0)) +U31*INDEX('Role-Specific Weights'!D:D, MATCH(C31, 'Role-Specific Weights'!A:A, 0)) +V31*INDEX('Role-Specific Weights'!E:E, MATCH(C31, 'Role-Specific Weights'!A:A, 0)) +IF(AB31&lt;&gt;"", AB31*INDEX('Role-Specific Weights'!F:F, MATCH(C31, 'Role-Specific Weights'!A:A, 0))/100,0), "")</f>
        <v/>
      </c>
      <c r="AD31" t="str">
        <f t="shared" si="3"/>
        <v/>
      </c>
    </row>
    <row r="32" spans="1:30" x14ac:dyDescent="0.3">
      <c r="A32" s="3"/>
      <c r="B32" s="3"/>
      <c r="C32" s="3"/>
      <c r="D32" s="3"/>
      <c r="E32" s="3"/>
      <c r="F32" s="3"/>
      <c r="G32" s="3"/>
      <c r="H32" s="3"/>
      <c r="I32" s="3" t="str">
        <f t="shared" si="0"/>
        <v/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 t="str">
        <f>IF(C32="","",ROUND(VLOOKUP(C32,'Role-Specific Weights'!$A$2:$E$10,2,FALSE)*S32+VLOOKUP(C32,'Role-Specific Weights'!$A$2:$E$10,3,FALSE)*T32+VLOOKUP(C32,'Role-Specific Weights'!$A$2:$E$10,4,FALSE)*U32+VLOOKUP(C32,'Role-Specific Weights'!$A$2:$E$10,5,FALSE)*V32,2))</f>
        <v/>
      </c>
      <c r="X32" s="3" t="str">
        <f t="shared" si="4"/>
        <v/>
      </c>
      <c r="AA32" t="str">
        <f t="shared" si="1"/>
        <v/>
      </c>
      <c r="AB32" t="str">
        <f t="shared" si="2"/>
        <v/>
      </c>
      <c r="AC32" t="str">
        <f>IFERROR(S32*INDEX('Role-Specific Weights'!B:B, MATCH(C32, 'Role-Specific Weights'!A:A, 0)) +T32*INDEX('Role-Specific Weights'!C:C, MATCH(C32, 'Role-Specific Weights'!A:A, 0)) +U32*INDEX('Role-Specific Weights'!D:D, MATCH(C32, 'Role-Specific Weights'!A:A, 0)) +V32*INDEX('Role-Specific Weights'!E:E, MATCH(C32, 'Role-Specific Weights'!A:A, 0)) +IF(AB32&lt;&gt;"", AB32*INDEX('Role-Specific Weights'!F:F, MATCH(C32, 'Role-Specific Weights'!A:A, 0))/100,0), "")</f>
        <v/>
      </c>
      <c r="AD32" t="str">
        <f t="shared" si="3"/>
        <v/>
      </c>
    </row>
    <row r="33" spans="1:30" x14ac:dyDescent="0.3">
      <c r="A33" s="3"/>
      <c r="B33" s="3"/>
      <c r="C33" s="3"/>
      <c r="D33" s="3"/>
      <c r="E33" s="3"/>
      <c r="F33" s="3"/>
      <c r="G33" s="3"/>
      <c r="H33" s="3"/>
      <c r="I33" s="3" t="str">
        <f t="shared" si="0"/>
        <v/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 t="str">
        <f>IF(C33="","",ROUND(VLOOKUP(C33,'Role-Specific Weights'!$A$2:$E$10,2,FALSE)*S33+VLOOKUP(C33,'Role-Specific Weights'!$A$2:$E$10,3,FALSE)*T33+VLOOKUP(C33,'Role-Specific Weights'!$A$2:$E$10,4,FALSE)*U33+VLOOKUP(C33,'Role-Specific Weights'!$A$2:$E$10,5,FALSE)*V33,2))</f>
        <v/>
      </c>
      <c r="X33" s="3" t="str">
        <f t="shared" si="4"/>
        <v/>
      </c>
      <c r="AA33" t="str">
        <f t="shared" si="1"/>
        <v/>
      </c>
      <c r="AB33" t="str">
        <f t="shared" si="2"/>
        <v/>
      </c>
      <c r="AC33" t="str">
        <f>IFERROR(S33*INDEX('Role-Specific Weights'!B:B, MATCH(C33, 'Role-Specific Weights'!A:A, 0)) +T33*INDEX('Role-Specific Weights'!C:C, MATCH(C33, 'Role-Specific Weights'!A:A, 0)) +U33*INDEX('Role-Specific Weights'!D:D, MATCH(C33, 'Role-Specific Weights'!A:A, 0)) +V33*INDEX('Role-Specific Weights'!E:E, MATCH(C33, 'Role-Specific Weights'!A:A, 0)) +IF(AB33&lt;&gt;"", AB33*INDEX('Role-Specific Weights'!F:F, MATCH(C33, 'Role-Specific Weights'!A:A, 0))/100,0), "")</f>
        <v/>
      </c>
      <c r="AD33" t="str">
        <f t="shared" si="3"/>
        <v/>
      </c>
    </row>
    <row r="34" spans="1:30" x14ac:dyDescent="0.3">
      <c r="A34" s="3"/>
      <c r="B34" s="3"/>
      <c r="C34" s="3"/>
      <c r="D34" s="3"/>
      <c r="E34" s="3"/>
      <c r="F34" s="3"/>
      <c r="G34" s="3"/>
      <c r="H34" s="3"/>
      <c r="I34" s="3" t="str">
        <f t="shared" ref="I34:I65" si="5">IF(AND(ISNUMBER(G34), ISNUMBER(H34)), IF(H34 &lt;= G34, "Yes", "No"), "")</f>
        <v/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 t="str">
        <f>IF(C34="","",ROUND(VLOOKUP(C34,'Role-Specific Weights'!$A$2:$E$10,2,FALSE)*S34+VLOOKUP(C34,'Role-Specific Weights'!$A$2:$E$10,3,FALSE)*T34+VLOOKUP(C34,'Role-Specific Weights'!$A$2:$E$10,4,FALSE)*U34+VLOOKUP(C34,'Role-Specific Weights'!$A$2:$E$10,5,FALSE)*V34,2))</f>
        <v/>
      </c>
      <c r="X34" s="3" t="str">
        <f t="shared" ref="X34:X65" si="6">IF(W34="","",IF(W34&gt;=90,"Green",IF(W34&gt;=80,"Yellow",IF(W34&gt;=70,"Orange","Red"))))</f>
        <v/>
      </c>
      <c r="AA34" t="str">
        <f t="shared" ref="AA34:AA65" si="7">IF(AND(M34="Yes", Y34&gt;0), (1 - (L34/Y34))*100, "")</f>
        <v/>
      </c>
      <c r="AB34" t="str">
        <f t="shared" ref="AB34:AB65" si="8">IF(AND(L34="Yes",AA34&gt;0), ((AA34-M34)/AA34)*100, "")</f>
        <v/>
      </c>
      <c r="AC34" t="str">
        <f>IFERROR(S34*INDEX('Role-Specific Weights'!B:B, MATCH(C34, 'Role-Specific Weights'!A:A, 0)) +T34*INDEX('Role-Specific Weights'!C:C, MATCH(C34, 'Role-Specific Weights'!A:A, 0)) +U34*INDEX('Role-Specific Weights'!D:D, MATCH(C34, 'Role-Specific Weights'!A:A, 0)) +V34*INDEX('Role-Specific Weights'!E:E, MATCH(C34, 'Role-Specific Weights'!A:A, 0)) +IF(AB34&lt;&gt;"", AB34*INDEX('Role-Specific Weights'!F:F, MATCH(C34, 'Role-Specific Weights'!A:A, 0))/100,0), "")</f>
        <v/>
      </c>
      <c r="AD34" t="str">
        <f t="shared" ref="AD34:AD65" si="9">IF(AC34="", "", IF(AC34&gt;=90, "Green", IF(AC34&gt;=80, "Yellow", IF(AC34&gt;=70, "Orange", "Red"))))</f>
        <v/>
      </c>
    </row>
    <row r="35" spans="1:30" x14ac:dyDescent="0.3">
      <c r="A35" s="3"/>
      <c r="B35" s="3"/>
      <c r="C35" s="3"/>
      <c r="D35" s="3"/>
      <c r="E35" s="3"/>
      <c r="F35" s="3"/>
      <c r="G35" s="3"/>
      <c r="H35" s="3"/>
      <c r="I35" s="3" t="str">
        <f t="shared" si="5"/>
        <v/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 t="str">
        <f>IF(C35="","",ROUND(VLOOKUP(C35,'Role-Specific Weights'!$A$2:$E$10,2,FALSE)*S35+VLOOKUP(C35,'Role-Specific Weights'!$A$2:$E$10,3,FALSE)*T35+VLOOKUP(C35,'Role-Specific Weights'!$A$2:$E$10,4,FALSE)*U35+VLOOKUP(C35,'Role-Specific Weights'!$A$2:$E$10,5,FALSE)*V35,2))</f>
        <v/>
      </c>
      <c r="X35" s="3" t="str">
        <f t="shared" si="6"/>
        <v/>
      </c>
      <c r="AA35" t="str">
        <f t="shared" si="7"/>
        <v/>
      </c>
      <c r="AB35" t="str">
        <f t="shared" si="8"/>
        <v/>
      </c>
      <c r="AC35" t="str">
        <f>IFERROR(S35*INDEX('Role-Specific Weights'!B:B, MATCH(C35, 'Role-Specific Weights'!A:A, 0)) +T35*INDEX('Role-Specific Weights'!C:C, MATCH(C35, 'Role-Specific Weights'!A:A, 0)) +U35*INDEX('Role-Specific Weights'!D:D, MATCH(C35, 'Role-Specific Weights'!A:A, 0)) +V35*INDEX('Role-Specific Weights'!E:E, MATCH(C35, 'Role-Specific Weights'!A:A, 0)) +IF(AB35&lt;&gt;"", AB35*INDEX('Role-Specific Weights'!F:F, MATCH(C35, 'Role-Specific Weights'!A:A, 0))/100,0), "")</f>
        <v/>
      </c>
      <c r="AD35" t="str">
        <f t="shared" si="9"/>
        <v/>
      </c>
    </row>
    <row r="36" spans="1:30" x14ac:dyDescent="0.3">
      <c r="A36" s="3"/>
      <c r="B36" s="3"/>
      <c r="C36" s="3"/>
      <c r="D36" s="3"/>
      <c r="E36" s="3"/>
      <c r="F36" s="3"/>
      <c r="G36" s="3"/>
      <c r="H36" s="3"/>
      <c r="I36" s="3" t="str">
        <f t="shared" si="5"/>
        <v/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 t="str">
        <f>IF(C36="","",ROUND(VLOOKUP(C36,'Role-Specific Weights'!$A$2:$E$10,2,FALSE)*S36+VLOOKUP(C36,'Role-Specific Weights'!$A$2:$E$10,3,FALSE)*T36+VLOOKUP(C36,'Role-Specific Weights'!$A$2:$E$10,4,FALSE)*U36+VLOOKUP(C36,'Role-Specific Weights'!$A$2:$E$10,5,FALSE)*V36,2))</f>
        <v/>
      </c>
      <c r="X36" s="3" t="str">
        <f t="shared" si="6"/>
        <v/>
      </c>
      <c r="AA36" t="str">
        <f t="shared" si="7"/>
        <v/>
      </c>
      <c r="AB36" t="str">
        <f t="shared" si="8"/>
        <v/>
      </c>
      <c r="AC36" t="str">
        <f>IFERROR(S36*INDEX('Role-Specific Weights'!B:B, MATCH(C36, 'Role-Specific Weights'!A:A, 0)) +T36*INDEX('Role-Specific Weights'!C:C, MATCH(C36, 'Role-Specific Weights'!A:A, 0)) +U36*INDEX('Role-Specific Weights'!D:D, MATCH(C36, 'Role-Specific Weights'!A:A, 0)) +V36*INDEX('Role-Specific Weights'!E:E, MATCH(C36, 'Role-Specific Weights'!A:A, 0)) +IF(AB36&lt;&gt;"", AB36*INDEX('Role-Specific Weights'!F:F, MATCH(C36, 'Role-Specific Weights'!A:A, 0))/100,0), "")</f>
        <v/>
      </c>
      <c r="AD36" t="str">
        <f t="shared" si="9"/>
        <v/>
      </c>
    </row>
    <row r="37" spans="1:30" x14ac:dyDescent="0.3">
      <c r="A37" s="3"/>
      <c r="B37" s="3"/>
      <c r="C37" s="3"/>
      <c r="D37" s="3"/>
      <c r="E37" s="3"/>
      <c r="F37" s="3"/>
      <c r="G37" s="3"/>
      <c r="H37" s="3"/>
      <c r="I37" s="3" t="str">
        <f t="shared" si="5"/>
        <v/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 t="str">
        <f>IF(C37="","",ROUND(VLOOKUP(C37,'Role-Specific Weights'!$A$2:$E$10,2,FALSE)*S37+VLOOKUP(C37,'Role-Specific Weights'!$A$2:$E$10,3,FALSE)*T37+VLOOKUP(C37,'Role-Specific Weights'!$A$2:$E$10,4,FALSE)*U37+VLOOKUP(C37,'Role-Specific Weights'!$A$2:$E$10,5,FALSE)*V37,2))</f>
        <v/>
      </c>
      <c r="X37" s="3" t="str">
        <f t="shared" si="6"/>
        <v/>
      </c>
      <c r="AA37" t="str">
        <f t="shared" si="7"/>
        <v/>
      </c>
      <c r="AB37" t="str">
        <f t="shared" si="8"/>
        <v/>
      </c>
      <c r="AC37" t="str">
        <f>IFERROR(S37*INDEX('Role-Specific Weights'!B:B, MATCH(C37, 'Role-Specific Weights'!A:A, 0)) +T37*INDEX('Role-Specific Weights'!C:C, MATCH(C37, 'Role-Specific Weights'!A:A, 0)) +U37*INDEX('Role-Specific Weights'!D:D, MATCH(C37, 'Role-Specific Weights'!A:A, 0)) +V37*INDEX('Role-Specific Weights'!E:E, MATCH(C37, 'Role-Specific Weights'!A:A, 0)) +IF(AB37&lt;&gt;"", AB37*INDEX('Role-Specific Weights'!F:F, MATCH(C37, 'Role-Specific Weights'!A:A, 0))/100,0), "")</f>
        <v/>
      </c>
      <c r="AD37" t="str">
        <f t="shared" si="9"/>
        <v/>
      </c>
    </row>
    <row r="38" spans="1:30" x14ac:dyDescent="0.3">
      <c r="A38" s="3"/>
      <c r="B38" s="3"/>
      <c r="C38" s="3"/>
      <c r="D38" s="3"/>
      <c r="E38" s="3"/>
      <c r="F38" s="3"/>
      <c r="G38" s="3"/>
      <c r="H38" s="3"/>
      <c r="I38" s="3" t="str">
        <f t="shared" si="5"/>
        <v/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 t="str">
        <f>IF(C38="","",ROUND(VLOOKUP(C38,'Role-Specific Weights'!$A$2:$E$10,2,FALSE)*S38+VLOOKUP(C38,'Role-Specific Weights'!$A$2:$E$10,3,FALSE)*T38+VLOOKUP(C38,'Role-Specific Weights'!$A$2:$E$10,4,FALSE)*U38+VLOOKUP(C38,'Role-Specific Weights'!$A$2:$E$10,5,FALSE)*V38,2))</f>
        <v/>
      </c>
      <c r="X38" s="3" t="str">
        <f t="shared" si="6"/>
        <v/>
      </c>
      <c r="AA38" t="str">
        <f t="shared" si="7"/>
        <v/>
      </c>
      <c r="AB38" t="str">
        <f t="shared" si="8"/>
        <v/>
      </c>
      <c r="AC38" t="str">
        <f>IFERROR(S38*INDEX('Role-Specific Weights'!B:B, MATCH(C38, 'Role-Specific Weights'!A:A, 0)) +T38*INDEX('Role-Specific Weights'!C:C, MATCH(C38, 'Role-Specific Weights'!A:A, 0)) +U38*INDEX('Role-Specific Weights'!D:D, MATCH(C38, 'Role-Specific Weights'!A:A, 0)) +V38*INDEX('Role-Specific Weights'!E:E, MATCH(C38, 'Role-Specific Weights'!A:A, 0)) +IF(AB38&lt;&gt;"", AB38*INDEX('Role-Specific Weights'!F:F, MATCH(C38, 'Role-Specific Weights'!A:A, 0))/100,0), "")</f>
        <v/>
      </c>
      <c r="AD38" t="str">
        <f t="shared" si="9"/>
        <v/>
      </c>
    </row>
    <row r="39" spans="1:30" x14ac:dyDescent="0.3">
      <c r="A39" s="3"/>
      <c r="B39" s="3"/>
      <c r="C39" s="3"/>
      <c r="D39" s="3"/>
      <c r="E39" s="3"/>
      <c r="F39" s="3"/>
      <c r="G39" s="3"/>
      <c r="H39" s="3"/>
      <c r="I39" s="3" t="str">
        <f t="shared" si="5"/>
        <v/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 t="str">
        <f>IF(C39="","",ROUND(VLOOKUP(C39,'Role-Specific Weights'!$A$2:$E$10,2,FALSE)*S39+VLOOKUP(C39,'Role-Specific Weights'!$A$2:$E$10,3,FALSE)*T39+VLOOKUP(C39,'Role-Specific Weights'!$A$2:$E$10,4,FALSE)*U39+VLOOKUP(C39,'Role-Specific Weights'!$A$2:$E$10,5,FALSE)*V39,2))</f>
        <v/>
      </c>
      <c r="X39" s="3" t="str">
        <f t="shared" si="6"/>
        <v/>
      </c>
      <c r="AA39" t="str">
        <f t="shared" si="7"/>
        <v/>
      </c>
      <c r="AB39" t="str">
        <f t="shared" si="8"/>
        <v/>
      </c>
      <c r="AC39" t="str">
        <f>IFERROR(S39*INDEX('Role-Specific Weights'!B:B, MATCH(C39, 'Role-Specific Weights'!A:A, 0)) +T39*INDEX('Role-Specific Weights'!C:C, MATCH(C39, 'Role-Specific Weights'!A:A, 0)) +U39*INDEX('Role-Specific Weights'!D:D, MATCH(C39, 'Role-Specific Weights'!A:A, 0)) +V39*INDEX('Role-Specific Weights'!E:E, MATCH(C39, 'Role-Specific Weights'!A:A, 0)) +IF(AB39&lt;&gt;"", AB39*INDEX('Role-Specific Weights'!F:F, MATCH(C39, 'Role-Specific Weights'!A:A, 0))/100,0), "")</f>
        <v/>
      </c>
      <c r="AD39" t="str">
        <f t="shared" si="9"/>
        <v/>
      </c>
    </row>
    <row r="40" spans="1:30" x14ac:dyDescent="0.3">
      <c r="A40" s="3"/>
      <c r="B40" s="3"/>
      <c r="C40" s="3"/>
      <c r="D40" s="3"/>
      <c r="E40" s="3"/>
      <c r="F40" s="3"/>
      <c r="G40" s="3"/>
      <c r="H40" s="3"/>
      <c r="I40" s="3" t="str">
        <f t="shared" si="5"/>
        <v/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 t="str">
        <f>IF(C40="","",ROUND(VLOOKUP(C40,'Role-Specific Weights'!$A$2:$E$10,2,FALSE)*S40+VLOOKUP(C40,'Role-Specific Weights'!$A$2:$E$10,3,FALSE)*T40+VLOOKUP(C40,'Role-Specific Weights'!$A$2:$E$10,4,FALSE)*U40+VLOOKUP(C40,'Role-Specific Weights'!$A$2:$E$10,5,FALSE)*V40,2))</f>
        <v/>
      </c>
      <c r="X40" s="3" t="str">
        <f t="shared" si="6"/>
        <v/>
      </c>
      <c r="AA40" t="str">
        <f t="shared" si="7"/>
        <v/>
      </c>
      <c r="AB40" t="str">
        <f t="shared" si="8"/>
        <v/>
      </c>
      <c r="AC40" t="str">
        <f>IFERROR(S40*INDEX('Role-Specific Weights'!B:B, MATCH(C40, 'Role-Specific Weights'!A:A, 0)) +T40*INDEX('Role-Specific Weights'!C:C, MATCH(C40, 'Role-Specific Weights'!A:A, 0)) +U40*INDEX('Role-Specific Weights'!D:D, MATCH(C40, 'Role-Specific Weights'!A:A, 0)) +V40*INDEX('Role-Specific Weights'!E:E, MATCH(C40, 'Role-Specific Weights'!A:A, 0)) +IF(AB40&lt;&gt;"", AB40*INDEX('Role-Specific Weights'!F:F, MATCH(C40, 'Role-Specific Weights'!A:A, 0))/100,0), "")</f>
        <v/>
      </c>
      <c r="AD40" t="str">
        <f t="shared" si="9"/>
        <v/>
      </c>
    </row>
    <row r="41" spans="1:30" x14ac:dyDescent="0.3">
      <c r="A41" s="3"/>
      <c r="B41" s="3"/>
      <c r="C41" s="3"/>
      <c r="D41" s="3"/>
      <c r="E41" s="3"/>
      <c r="F41" s="3"/>
      <c r="G41" s="3"/>
      <c r="H41" s="3"/>
      <c r="I41" s="3" t="str">
        <f t="shared" si="5"/>
        <v/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 t="str">
        <f>IF(C41="","",ROUND(VLOOKUP(C41,'Role-Specific Weights'!$A$2:$E$10,2,FALSE)*S41+VLOOKUP(C41,'Role-Specific Weights'!$A$2:$E$10,3,FALSE)*T41+VLOOKUP(C41,'Role-Specific Weights'!$A$2:$E$10,4,FALSE)*U41+VLOOKUP(C41,'Role-Specific Weights'!$A$2:$E$10,5,FALSE)*V41,2))</f>
        <v/>
      </c>
      <c r="X41" s="3" t="str">
        <f t="shared" si="6"/>
        <v/>
      </c>
      <c r="AA41" t="str">
        <f t="shared" si="7"/>
        <v/>
      </c>
      <c r="AB41" t="str">
        <f t="shared" si="8"/>
        <v/>
      </c>
      <c r="AC41" t="str">
        <f>IFERROR(S41*INDEX('Role-Specific Weights'!B:B, MATCH(C41, 'Role-Specific Weights'!A:A, 0)) +T41*INDEX('Role-Specific Weights'!C:C, MATCH(C41, 'Role-Specific Weights'!A:A, 0)) +U41*INDEX('Role-Specific Weights'!D:D, MATCH(C41, 'Role-Specific Weights'!A:A, 0)) +V41*INDEX('Role-Specific Weights'!E:E, MATCH(C41, 'Role-Specific Weights'!A:A, 0)) +IF(AB41&lt;&gt;"", AB41*INDEX('Role-Specific Weights'!F:F, MATCH(C41, 'Role-Specific Weights'!A:A, 0))/100,0), "")</f>
        <v/>
      </c>
      <c r="AD41" t="str">
        <f t="shared" si="9"/>
        <v/>
      </c>
    </row>
    <row r="42" spans="1:30" x14ac:dyDescent="0.3">
      <c r="A42" s="3"/>
      <c r="B42" s="3"/>
      <c r="C42" s="3"/>
      <c r="D42" s="3"/>
      <c r="E42" s="3"/>
      <c r="F42" s="3"/>
      <c r="G42" s="3"/>
      <c r="H42" s="3"/>
      <c r="I42" s="3" t="str">
        <f t="shared" si="5"/>
        <v/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 t="str">
        <f>IF(C42="","",ROUND(VLOOKUP(C42,'Role-Specific Weights'!$A$2:$E$10,2,FALSE)*S42+VLOOKUP(C42,'Role-Specific Weights'!$A$2:$E$10,3,FALSE)*T42+VLOOKUP(C42,'Role-Specific Weights'!$A$2:$E$10,4,FALSE)*U42+VLOOKUP(C42,'Role-Specific Weights'!$A$2:$E$10,5,FALSE)*V42,2))</f>
        <v/>
      </c>
      <c r="X42" s="3" t="str">
        <f t="shared" si="6"/>
        <v/>
      </c>
      <c r="AA42" t="str">
        <f t="shared" si="7"/>
        <v/>
      </c>
      <c r="AB42" t="str">
        <f t="shared" si="8"/>
        <v/>
      </c>
      <c r="AC42" t="str">
        <f>IFERROR(S42*INDEX('Role-Specific Weights'!B:B, MATCH(C42, 'Role-Specific Weights'!A:A, 0)) +T42*INDEX('Role-Specific Weights'!C:C, MATCH(C42, 'Role-Specific Weights'!A:A, 0)) +U42*INDEX('Role-Specific Weights'!D:D, MATCH(C42, 'Role-Specific Weights'!A:A, 0)) +V42*INDEX('Role-Specific Weights'!E:E, MATCH(C42, 'Role-Specific Weights'!A:A, 0)) +IF(AB42&lt;&gt;"", AB42*INDEX('Role-Specific Weights'!F:F, MATCH(C42, 'Role-Specific Weights'!A:A, 0))/100,0), "")</f>
        <v/>
      </c>
      <c r="AD42" t="str">
        <f t="shared" si="9"/>
        <v/>
      </c>
    </row>
    <row r="43" spans="1:30" x14ac:dyDescent="0.3">
      <c r="A43" s="3"/>
      <c r="B43" s="3"/>
      <c r="C43" s="3"/>
      <c r="D43" s="3"/>
      <c r="E43" s="3"/>
      <c r="F43" s="3"/>
      <c r="G43" s="3"/>
      <c r="H43" s="3"/>
      <c r="I43" s="3" t="str">
        <f t="shared" si="5"/>
        <v/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 t="str">
        <f>IF(C43="","",ROUND(VLOOKUP(C43,'Role-Specific Weights'!$A$2:$E$10,2,FALSE)*S43+VLOOKUP(C43,'Role-Specific Weights'!$A$2:$E$10,3,FALSE)*T43+VLOOKUP(C43,'Role-Specific Weights'!$A$2:$E$10,4,FALSE)*U43+VLOOKUP(C43,'Role-Specific Weights'!$A$2:$E$10,5,FALSE)*V43,2))</f>
        <v/>
      </c>
      <c r="X43" s="3" t="str">
        <f t="shared" si="6"/>
        <v/>
      </c>
      <c r="AA43" t="str">
        <f t="shared" si="7"/>
        <v/>
      </c>
      <c r="AB43" t="str">
        <f t="shared" si="8"/>
        <v/>
      </c>
      <c r="AC43" t="str">
        <f>IFERROR(S43*INDEX('Role-Specific Weights'!B:B, MATCH(C43, 'Role-Specific Weights'!A:A, 0)) +T43*INDEX('Role-Specific Weights'!C:C, MATCH(C43, 'Role-Specific Weights'!A:A, 0)) +U43*INDEX('Role-Specific Weights'!D:D, MATCH(C43, 'Role-Specific Weights'!A:A, 0)) +V43*INDEX('Role-Specific Weights'!E:E, MATCH(C43, 'Role-Specific Weights'!A:A, 0)) +IF(AB43&lt;&gt;"", AB43*INDEX('Role-Specific Weights'!F:F, MATCH(C43, 'Role-Specific Weights'!A:A, 0))/100,0), "")</f>
        <v/>
      </c>
      <c r="AD43" t="str">
        <f t="shared" si="9"/>
        <v/>
      </c>
    </row>
    <row r="44" spans="1:30" x14ac:dyDescent="0.3">
      <c r="A44" s="3"/>
      <c r="B44" s="3"/>
      <c r="C44" s="3"/>
      <c r="D44" s="3"/>
      <c r="E44" s="3"/>
      <c r="F44" s="3"/>
      <c r="G44" s="3"/>
      <c r="H44" s="3"/>
      <c r="I44" s="3" t="str">
        <f t="shared" si="5"/>
        <v/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 t="str">
        <f>IF(C44="","",ROUND(VLOOKUP(C44,'Role-Specific Weights'!$A$2:$E$10,2,FALSE)*S44+VLOOKUP(C44,'Role-Specific Weights'!$A$2:$E$10,3,FALSE)*T44+VLOOKUP(C44,'Role-Specific Weights'!$A$2:$E$10,4,FALSE)*U44+VLOOKUP(C44,'Role-Specific Weights'!$A$2:$E$10,5,FALSE)*V44,2))</f>
        <v/>
      </c>
      <c r="X44" s="3" t="str">
        <f t="shared" si="6"/>
        <v/>
      </c>
      <c r="AA44" t="str">
        <f t="shared" si="7"/>
        <v/>
      </c>
      <c r="AB44" t="str">
        <f t="shared" si="8"/>
        <v/>
      </c>
      <c r="AC44" t="str">
        <f>IFERROR(S44*INDEX('Role-Specific Weights'!B:B, MATCH(C44, 'Role-Specific Weights'!A:A, 0)) +T44*INDEX('Role-Specific Weights'!C:C, MATCH(C44, 'Role-Specific Weights'!A:A, 0)) +U44*INDEX('Role-Specific Weights'!D:D, MATCH(C44, 'Role-Specific Weights'!A:A, 0)) +V44*INDEX('Role-Specific Weights'!E:E, MATCH(C44, 'Role-Specific Weights'!A:A, 0)) +IF(AB44&lt;&gt;"", AB44*INDEX('Role-Specific Weights'!F:F, MATCH(C44, 'Role-Specific Weights'!A:A, 0))/100,0), "")</f>
        <v/>
      </c>
      <c r="AD44" t="str">
        <f t="shared" si="9"/>
        <v/>
      </c>
    </row>
    <row r="45" spans="1:30" x14ac:dyDescent="0.3">
      <c r="A45" s="3"/>
      <c r="B45" s="3"/>
      <c r="C45" s="3"/>
      <c r="D45" s="3"/>
      <c r="E45" s="3"/>
      <c r="F45" s="3"/>
      <c r="G45" s="3"/>
      <c r="H45" s="3"/>
      <c r="I45" s="3" t="str">
        <f t="shared" si="5"/>
        <v/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 t="str">
        <f>IF(C45="","",ROUND(VLOOKUP(C45,'Role-Specific Weights'!$A$2:$E$10,2,FALSE)*S45+VLOOKUP(C45,'Role-Specific Weights'!$A$2:$E$10,3,FALSE)*T45+VLOOKUP(C45,'Role-Specific Weights'!$A$2:$E$10,4,FALSE)*U45+VLOOKUP(C45,'Role-Specific Weights'!$A$2:$E$10,5,FALSE)*V45,2))</f>
        <v/>
      </c>
      <c r="X45" s="3" t="str">
        <f t="shared" si="6"/>
        <v/>
      </c>
      <c r="AA45" t="str">
        <f t="shared" si="7"/>
        <v/>
      </c>
      <c r="AB45" t="str">
        <f t="shared" si="8"/>
        <v/>
      </c>
      <c r="AC45" t="str">
        <f>IFERROR(S45*INDEX('Role-Specific Weights'!B:B, MATCH(C45, 'Role-Specific Weights'!A:A, 0)) +T45*INDEX('Role-Specific Weights'!C:C, MATCH(C45, 'Role-Specific Weights'!A:A, 0)) +U45*INDEX('Role-Specific Weights'!D:D, MATCH(C45, 'Role-Specific Weights'!A:A, 0)) +V45*INDEX('Role-Specific Weights'!E:E, MATCH(C45, 'Role-Specific Weights'!A:A, 0)) +IF(AB45&lt;&gt;"", AB45*INDEX('Role-Specific Weights'!F:F, MATCH(C45, 'Role-Specific Weights'!A:A, 0))/100,0), "")</f>
        <v/>
      </c>
      <c r="AD45" t="str">
        <f t="shared" si="9"/>
        <v/>
      </c>
    </row>
    <row r="46" spans="1:30" x14ac:dyDescent="0.3">
      <c r="A46" s="3"/>
      <c r="B46" s="3"/>
      <c r="C46" s="3"/>
      <c r="D46" s="3"/>
      <c r="E46" s="3"/>
      <c r="F46" s="3"/>
      <c r="G46" s="3"/>
      <c r="H46" s="3"/>
      <c r="I46" s="3" t="str">
        <f t="shared" si="5"/>
        <v/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 t="str">
        <f>IF(C46="","",ROUND(VLOOKUP(C46,'Role-Specific Weights'!$A$2:$E$10,2,FALSE)*S46+VLOOKUP(C46,'Role-Specific Weights'!$A$2:$E$10,3,FALSE)*T46+VLOOKUP(C46,'Role-Specific Weights'!$A$2:$E$10,4,FALSE)*U46+VLOOKUP(C46,'Role-Specific Weights'!$A$2:$E$10,5,FALSE)*V46,2))</f>
        <v/>
      </c>
      <c r="X46" s="3" t="str">
        <f t="shared" si="6"/>
        <v/>
      </c>
      <c r="AA46" t="str">
        <f t="shared" si="7"/>
        <v/>
      </c>
      <c r="AB46" t="str">
        <f t="shared" si="8"/>
        <v/>
      </c>
      <c r="AC46" t="str">
        <f>IFERROR(S46*INDEX('Role-Specific Weights'!B:B, MATCH(C46, 'Role-Specific Weights'!A:A, 0)) +T46*INDEX('Role-Specific Weights'!C:C, MATCH(C46, 'Role-Specific Weights'!A:A, 0)) +U46*INDEX('Role-Specific Weights'!D:D, MATCH(C46, 'Role-Specific Weights'!A:A, 0)) +V46*INDEX('Role-Specific Weights'!E:E, MATCH(C46, 'Role-Specific Weights'!A:A, 0)) +IF(AB46&lt;&gt;"", AB46*INDEX('Role-Specific Weights'!F:F, MATCH(C46, 'Role-Specific Weights'!A:A, 0))/100,0), "")</f>
        <v/>
      </c>
      <c r="AD46" t="str">
        <f t="shared" si="9"/>
        <v/>
      </c>
    </row>
    <row r="47" spans="1:30" x14ac:dyDescent="0.3">
      <c r="A47" s="3"/>
      <c r="B47" s="3"/>
      <c r="C47" s="3"/>
      <c r="D47" s="3"/>
      <c r="E47" s="3"/>
      <c r="F47" s="3"/>
      <c r="G47" s="3"/>
      <c r="H47" s="3"/>
      <c r="I47" s="3" t="str">
        <f t="shared" si="5"/>
        <v/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 t="str">
        <f>IF(C47="","",ROUND(VLOOKUP(C47,'Role-Specific Weights'!$A$2:$E$10,2,FALSE)*S47+VLOOKUP(C47,'Role-Specific Weights'!$A$2:$E$10,3,FALSE)*T47+VLOOKUP(C47,'Role-Specific Weights'!$A$2:$E$10,4,FALSE)*U47+VLOOKUP(C47,'Role-Specific Weights'!$A$2:$E$10,5,FALSE)*V47,2))</f>
        <v/>
      </c>
      <c r="X47" s="3" t="str">
        <f t="shared" si="6"/>
        <v/>
      </c>
      <c r="AA47" t="str">
        <f t="shared" si="7"/>
        <v/>
      </c>
      <c r="AB47" t="str">
        <f t="shared" si="8"/>
        <v/>
      </c>
      <c r="AC47" t="str">
        <f>IFERROR(S47*INDEX('Role-Specific Weights'!B:B, MATCH(C47, 'Role-Specific Weights'!A:A, 0)) +T47*INDEX('Role-Specific Weights'!C:C, MATCH(C47, 'Role-Specific Weights'!A:A, 0)) +U47*INDEX('Role-Specific Weights'!D:D, MATCH(C47, 'Role-Specific Weights'!A:A, 0)) +V47*INDEX('Role-Specific Weights'!E:E, MATCH(C47, 'Role-Specific Weights'!A:A, 0)) +IF(AB47&lt;&gt;"", AB47*INDEX('Role-Specific Weights'!F:F, MATCH(C47, 'Role-Specific Weights'!A:A, 0))/100,0), "")</f>
        <v/>
      </c>
      <c r="AD47" t="str">
        <f t="shared" si="9"/>
        <v/>
      </c>
    </row>
    <row r="48" spans="1:30" x14ac:dyDescent="0.3">
      <c r="A48" s="3"/>
      <c r="B48" s="3"/>
      <c r="C48" s="3"/>
      <c r="D48" s="3"/>
      <c r="E48" s="3"/>
      <c r="F48" s="3"/>
      <c r="G48" s="3"/>
      <c r="H48" s="3"/>
      <c r="I48" s="3" t="str">
        <f t="shared" si="5"/>
        <v/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 t="str">
        <f>IF(C48="","",ROUND(VLOOKUP(C48,'Role-Specific Weights'!$A$2:$E$10,2,FALSE)*S48+VLOOKUP(C48,'Role-Specific Weights'!$A$2:$E$10,3,FALSE)*T48+VLOOKUP(C48,'Role-Specific Weights'!$A$2:$E$10,4,FALSE)*U48+VLOOKUP(C48,'Role-Specific Weights'!$A$2:$E$10,5,FALSE)*V48,2))</f>
        <v/>
      </c>
      <c r="X48" s="3" t="str">
        <f t="shared" si="6"/>
        <v/>
      </c>
      <c r="AA48" t="str">
        <f t="shared" si="7"/>
        <v/>
      </c>
      <c r="AB48" t="str">
        <f t="shared" si="8"/>
        <v/>
      </c>
      <c r="AC48" t="str">
        <f>IFERROR(S48*INDEX('Role-Specific Weights'!B:B, MATCH(C48, 'Role-Specific Weights'!A:A, 0)) +T48*INDEX('Role-Specific Weights'!C:C, MATCH(C48, 'Role-Specific Weights'!A:A, 0)) +U48*INDEX('Role-Specific Weights'!D:D, MATCH(C48, 'Role-Specific Weights'!A:A, 0)) +V48*INDEX('Role-Specific Weights'!E:E, MATCH(C48, 'Role-Specific Weights'!A:A, 0)) +IF(AB48&lt;&gt;"", AB48*INDEX('Role-Specific Weights'!F:F, MATCH(C48, 'Role-Specific Weights'!A:A, 0))/100,0), "")</f>
        <v/>
      </c>
      <c r="AD48" t="str">
        <f t="shared" si="9"/>
        <v/>
      </c>
    </row>
    <row r="49" spans="1:30" x14ac:dyDescent="0.3">
      <c r="A49" s="3"/>
      <c r="B49" s="3"/>
      <c r="C49" s="3"/>
      <c r="D49" s="3"/>
      <c r="E49" s="3"/>
      <c r="F49" s="3"/>
      <c r="G49" s="3"/>
      <c r="H49" s="3"/>
      <c r="I49" s="3" t="str">
        <f t="shared" si="5"/>
        <v/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 t="str">
        <f>IF(C49="","",ROUND(VLOOKUP(C49,'Role-Specific Weights'!$A$2:$E$10,2,FALSE)*S49+VLOOKUP(C49,'Role-Specific Weights'!$A$2:$E$10,3,FALSE)*T49+VLOOKUP(C49,'Role-Specific Weights'!$A$2:$E$10,4,FALSE)*U49+VLOOKUP(C49,'Role-Specific Weights'!$A$2:$E$10,5,FALSE)*V49,2))</f>
        <v/>
      </c>
      <c r="X49" s="3" t="str">
        <f t="shared" si="6"/>
        <v/>
      </c>
      <c r="AA49" t="str">
        <f t="shared" si="7"/>
        <v/>
      </c>
      <c r="AB49" t="str">
        <f t="shared" si="8"/>
        <v/>
      </c>
      <c r="AC49" t="str">
        <f>IFERROR(S49*INDEX('Role-Specific Weights'!B:B, MATCH(C49, 'Role-Specific Weights'!A:A, 0)) +T49*INDEX('Role-Specific Weights'!C:C, MATCH(C49, 'Role-Specific Weights'!A:A, 0)) +U49*INDEX('Role-Specific Weights'!D:D, MATCH(C49, 'Role-Specific Weights'!A:A, 0)) +V49*INDEX('Role-Specific Weights'!E:E, MATCH(C49, 'Role-Specific Weights'!A:A, 0)) +IF(AB49&lt;&gt;"", AB49*INDEX('Role-Specific Weights'!F:F, MATCH(C49, 'Role-Specific Weights'!A:A, 0))/100,0), "")</f>
        <v/>
      </c>
      <c r="AD49" t="str">
        <f t="shared" si="9"/>
        <v/>
      </c>
    </row>
    <row r="50" spans="1:30" x14ac:dyDescent="0.3">
      <c r="A50" s="3"/>
      <c r="B50" s="3"/>
      <c r="C50" s="3"/>
      <c r="D50" s="3"/>
      <c r="E50" s="3"/>
      <c r="F50" s="3"/>
      <c r="G50" s="3"/>
      <c r="H50" s="3"/>
      <c r="I50" s="3" t="str">
        <f t="shared" si="5"/>
        <v/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 t="str">
        <f>IF(C50="","",ROUND(VLOOKUP(C50,'Role-Specific Weights'!$A$2:$E$10,2,FALSE)*S50+VLOOKUP(C50,'Role-Specific Weights'!$A$2:$E$10,3,FALSE)*T50+VLOOKUP(C50,'Role-Specific Weights'!$A$2:$E$10,4,FALSE)*U50+VLOOKUP(C50,'Role-Specific Weights'!$A$2:$E$10,5,FALSE)*V50,2))</f>
        <v/>
      </c>
      <c r="X50" s="3" t="str">
        <f t="shared" si="6"/>
        <v/>
      </c>
      <c r="AA50" t="str">
        <f t="shared" si="7"/>
        <v/>
      </c>
      <c r="AB50" t="str">
        <f t="shared" si="8"/>
        <v/>
      </c>
      <c r="AC50" t="str">
        <f>IFERROR(S50*INDEX('Role-Specific Weights'!B:B, MATCH(C50, 'Role-Specific Weights'!A:A, 0)) +T50*INDEX('Role-Specific Weights'!C:C, MATCH(C50, 'Role-Specific Weights'!A:A, 0)) +U50*INDEX('Role-Specific Weights'!D:D, MATCH(C50, 'Role-Specific Weights'!A:A, 0)) +V50*INDEX('Role-Specific Weights'!E:E, MATCH(C50, 'Role-Specific Weights'!A:A, 0)) +IF(AB50&lt;&gt;"", AB50*INDEX('Role-Specific Weights'!F:F, MATCH(C50, 'Role-Specific Weights'!A:A, 0))/100,0), "")</f>
        <v/>
      </c>
      <c r="AD50" t="str">
        <f t="shared" si="9"/>
        <v/>
      </c>
    </row>
    <row r="51" spans="1:30" x14ac:dyDescent="0.3">
      <c r="A51" s="3"/>
      <c r="B51" s="3"/>
      <c r="C51" s="3"/>
      <c r="D51" s="3"/>
      <c r="E51" s="3"/>
      <c r="F51" s="3"/>
      <c r="G51" s="3"/>
      <c r="H51" s="3"/>
      <c r="I51" s="3" t="str">
        <f t="shared" si="5"/>
        <v/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 t="str">
        <f>IF(C51="","",ROUND(VLOOKUP(C51,'Role-Specific Weights'!$A$2:$E$10,2,FALSE)*S51+VLOOKUP(C51,'Role-Specific Weights'!$A$2:$E$10,3,FALSE)*T51+VLOOKUP(C51,'Role-Specific Weights'!$A$2:$E$10,4,FALSE)*U51+VLOOKUP(C51,'Role-Specific Weights'!$A$2:$E$10,5,FALSE)*V51,2))</f>
        <v/>
      </c>
      <c r="X51" s="3" t="str">
        <f t="shared" si="6"/>
        <v/>
      </c>
      <c r="AA51" t="str">
        <f t="shared" si="7"/>
        <v/>
      </c>
      <c r="AB51" t="str">
        <f t="shared" si="8"/>
        <v/>
      </c>
      <c r="AC51" t="str">
        <f>IFERROR(S51*INDEX('Role-Specific Weights'!B:B, MATCH(C51, 'Role-Specific Weights'!A:A, 0)) +T51*INDEX('Role-Specific Weights'!C:C, MATCH(C51, 'Role-Specific Weights'!A:A, 0)) +U51*INDEX('Role-Specific Weights'!D:D, MATCH(C51, 'Role-Specific Weights'!A:A, 0)) +V51*INDEX('Role-Specific Weights'!E:E, MATCH(C51, 'Role-Specific Weights'!A:A, 0)) +IF(AB51&lt;&gt;"", AB51*INDEX('Role-Specific Weights'!F:F, MATCH(C51, 'Role-Specific Weights'!A:A, 0))/100,0), "")</f>
        <v/>
      </c>
      <c r="AD51" t="str">
        <f t="shared" si="9"/>
        <v/>
      </c>
    </row>
    <row r="52" spans="1:30" x14ac:dyDescent="0.3">
      <c r="A52" s="3"/>
      <c r="B52" s="3"/>
      <c r="C52" s="3"/>
      <c r="D52" s="3"/>
      <c r="E52" s="3"/>
      <c r="F52" s="3"/>
      <c r="G52" s="3"/>
      <c r="H52" s="3"/>
      <c r="I52" s="3" t="str">
        <f t="shared" si="5"/>
        <v/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 t="str">
        <f>IF(C52="","",ROUND(VLOOKUP(C52,'Role-Specific Weights'!$A$2:$E$10,2,FALSE)*S52+VLOOKUP(C52,'Role-Specific Weights'!$A$2:$E$10,3,FALSE)*T52+VLOOKUP(C52,'Role-Specific Weights'!$A$2:$E$10,4,FALSE)*U52+VLOOKUP(C52,'Role-Specific Weights'!$A$2:$E$10,5,FALSE)*V52,2))</f>
        <v/>
      </c>
      <c r="X52" s="3" t="str">
        <f t="shared" si="6"/>
        <v/>
      </c>
      <c r="AA52" t="str">
        <f t="shared" si="7"/>
        <v/>
      </c>
      <c r="AB52" t="str">
        <f t="shared" si="8"/>
        <v/>
      </c>
      <c r="AC52" t="str">
        <f>IFERROR(S52*INDEX('Role-Specific Weights'!B:B, MATCH(C52, 'Role-Specific Weights'!A:A, 0)) +T52*INDEX('Role-Specific Weights'!C:C, MATCH(C52, 'Role-Specific Weights'!A:A, 0)) +U52*INDEX('Role-Specific Weights'!D:D, MATCH(C52, 'Role-Specific Weights'!A:A, 0)) +V52*INDEX('Role-Specific Weights'!E:E, MATCH(C52, 'Role-Specific Weights'!A:A, 0)) +IF(AB52&lt;&gt;"", AB52*INDEX('Role-Specific Weights'!F:F, MATCH(C52, 'Role-Specific Weights'!A:A, 0))/100,0), "")</f>
        <v/>
      </c>
      <c r="AD52" t="str">
        <f t="shared" si="9"/>
        <v/>
      </c>
    </row>
    <row r="53" spans="1:30" x14ac:dyDescent="0.3">
      <c r="A53" s="3"/>
      <c r="B53" s="3"/>
      <c r="C53" s="3"/>
      <c r="D53" s="3"/>
      <c r="E53" s="3"/>
      <c r="F53" s="3"/>
      <c r="G53" s="3"/>
      <c r="H53" s="3"/>
      <c r="I53" s="3" t="str">
        <f t="shared" si="5"/>
        <v/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 t="str">
        <f>IF(C53="","",ROUND(VLOOKUP(C53,'Role-Specific Weights'!$A$2:$E$10,2,FALSE)*S53+VLOOKUP(C53,'Role-Specific Weights'!$A$2:$E$10,3,FALSE)*T53+VLOOKUP(C53,'Role-Specific Weights'!$A$2:$E$10,4,FALSE)*U53+VLOOKUP(C53,'Role-Specific Weights'!$A$2:$E$10,5,FALSE)*V53,2))</f>
        <v/>
      </c>
      <c r="X53" s="3" t="str">
        <f t="shared" si="6"/>
        <v/>
      </c>
      <c r="AA53" t="str">
        <f t="shared" si="7"/>
        <v/>
      </c>
      <c r="AB53" t="str">
        <f t="shared" si="8"/>
        <v/>
      </c>
      <c r="AC53" t="str">
        <f>IFERROR(S53*INDEX('Role-Specific Weights'!B:B, MATCH(C53, 'Role-Specific Weights'!A:A, 0)) +T53*INDEX('Role-Specific Weights'!C:C, MATCH(C53, 'Role-Specific Weights'!A:A, 0)) +U53*INDEX('Role-Specific Weights'!D:D, MATCH(C53, 'Role-Specific Weights'!A:A, 0)) +V53*INDEX('Role-Specific Weights'!E:E, MATCH(C53, 'Role-Specific Weights'!A:A, 0)) +IF(AB53&lt;&gt;"", AB53*INDEX('Role-Specific Weights'!F:F, MATCH(C53, 'Role-Specific Weights'!A:A, 0))/100,0), "")</f>
        <v/>
      </c>
      <c r="AD53" t="str">
        <f t="shared" si="9"/>
        <v/>
      </c>
    </row>
    <row r="54" spans="1:30" x14ac:dyDescent="0.3">
      <c r="A54" s="3"/>
      <c r="B54" s="3"/>
      <c r="C54" s="3"/>
      <c r="D54" s="3"/>
      <c r="E54" s="3"/>
      <c r="F54" s="3"/>
      <c r="G54" s="3"/>
      <c r="H54" s="3"/>
      <c r="I54" s="3" t="str">
        <f t="shared" si="5"/>
        <v/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 t="str">
        <f>IF(C54="","",ROUND(VLOOKUP(C54,'Role-Specific Weights'!$A$2:$E$10,2,FALSE)*S54+VLOOKUP(C54,'Role-Specific Weights'!$A$2:$E$10,3,FALSE)*T54+VLOOKUP(C54,'Role-Specific Weights'!$A$2:$E$10,4,FALSE)*U54+VLOOKUP(C54,'Role-Specific Weights'!$A$2:$E$10,5,FALSE)*V54,2))</f>
        <v/>
      </c>
      <c r="X54" s="3" t="str">
        <f t="shared" si="6"/>
        <v/>
      </c>
      <c r="AA54" t="str">
        <f t="shared" si="7"/>
        <v/>
      </c>
      <c r="AB54" t="str">
        <f t="shared" si="8"/>
        <v/>
      </c>
      <c r="AC54" t="str">
        <f>IFERROR(S54*INDEX('Role-Specific Weights'!B:B, MATCH(C54, 'Role-Specific Weights'!A:A, 0)) +T54*INDEX('Role-Specific Weights'!C:C, MATCH(C54, 'Role-Specific Weights'!A:A, 0)) +U54*INDEX('Role-Specific Weights'!D:D, MATCH(C54, 'Role-Specific Weights'!A:A, 0)) +V54*INDEX('Role-Specific Weights'!E:E, MATCH(C54, 'Role-Specific Weights'!A:A, 0)) +IF(AB54&lt;&gt;"", AB54*INDEX('Role-Specific Weights'!F:F, MATCH(C54, 'Role-Specific Weights'!A:A, 0))/100,0), "")</f>
        <v/>
      </c>
      <c r="AD54" t="str">
        <f t="shared" si="9"/>
        <v/>
      </c>
    </row>
    <row r="55" spans="1:30" x14ac:dyDescent="0.3">
      <c r="A55" s="3"/>
      <c r="B55" s="3"/>
      <c r="C55" s="3"/>
      <c r="D55" s="3"/>
      <c r="E55" s="3"/>
      <c r="F55" s="3"/>
      <c r="G55" s="3"/>
      <c r="H55" s="3"/>
      <c r="I55" s="3" t="str">
        <f t="shared" si="5"/>
        <v/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 t="str">
        <f>IF(C55="","",ROUND(VLOOKUP(C55,'Role-Specific Weights'!$A$2:$E$10,2,FALSE)*S55+VLOOKUP(C55,'Role-Specific Weights'!$A$2:$E$10,3,FALSE)*T55+VLOOKUP(C55,'Role-Specific Weights'!$A$2:$E$10,4,FALSE)*U55+VLOOKUP(C55,'Role-Specific Weights'!$A$2:$E$10,5,FALSE)*V55,2))</f>
        <v/>
      </c>
      <c r="X55" s="3" t="str">
        <f t="shared" si="6"/>
        <v/>
      </c>
      <c r="AA55" t="str">
        <f t="shared" si="7"/>
        <v/>
      </c>
      <c r="AB55" t="str">
        <f t="shared" si="8"/>
        <v/>
      </c>
      <c r="AC55" t="str">
        <f>IFERROR(S55*INDEX('Role-Specific Weights'!B:B, MATCH(C55, 'Role-Specific Weights'!A:A, 0)) +T55*INDEX('Role-Specific Weights'!C:C, MATCH(C55, 'Role-Specific Weights'!A:A, 0)) +U55*INDEX('Role-Specific Weights'!D:D, MATCH(C55, 'Role-Specific Weights'!A:A, 0)) +V55*INDEX('Role-Specific Weights'!E:E, MATCH(C55, 'Role-Specific Weights'!A:A, 0)) +IF(AB55&lt;&gt;"", AB55*INDEX('Role-Specific Weights'!F:F, MATCH(C55, 'Role-Specific Weights'!A:A, 0))/100,0), "")</f>
        <v/>
      </c>
      <c r="AD55" t="str">
        <f t="shared" si="9"/>
        <v/>
      </c>
    </row>
    <row r="56" spans="1:30" x14ac:dyDescent="0.3">
      <c r="A56" s="3"/>
      <c r="B56" s="3"/>
      <c r="C56" s="3"/>
      <c r="D56" s="3"/>
      <c r="E56" s="3"/>
      <c r="F56" s="3"/>
      <c r="G56" s="3"/>
      <c r="H56" s="3"/>
      <c r="I56" s="3" t="str">
        <f t="shared" si="5"/>
        <v/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 t="str">
        <f>IF(C56="","",ROUND(VLOOKUP(C56,'Role-Specific Weights'!$A$2:$E$10,2,FALSE)*S56+VLOOKUP(C56,'Role-Specific Weights'!$A$2:$E$10,3,FALSE)*T56+VLOOKUP(C56,'Role-Specific Weights'!$A$2:$E$10,4,FALSE)*U56+VLOOKUP(C56,'Role-Specific Weights'!$A$2:$E$10,5,FALSE)*V56,2))</f>
        <v/>
      </c>
      <c r="X56" s="3" t="str">
        <f t="shared" si="6"/>
        <v/>
      </c>
      <c r="AA56" t="str">
        <f t="shared" si="7"/>
        <v/>
      </c>
      <c r="AB56" t="str">
        <f t="shared" si="8"/>
        <v/>
      </c>
      <c r="AC56" t="str">
        <f>IFERROR(S56*INDEX('Role-Specific Weights'!B:B, MATCH(C56, 'Role-Specific Weights'!A:A, 0)) +T56*INDEX('Role-Specific Weights'!C:C, MATCH(C56, 'Role-Specific Weights'!A:A, 0)) +U56*INDEX('Role-Specific Weights'!D:D, MATCH(C56, 'Role-Specific Weights'!A:A, 0)) +V56*INDEX('Role-Specific Weights'!E:E, MATCH(C56, 'Role-Specific Weights'!A:A, 0)) +IF(AB56&lt;&gt;"", AB56*INDEX('Role-Specific Weights'!F:F, MATCH(C56, 'Role-Specific Weights'!A:A, 0))/100,0), "")</f>
        <v/>
      </c>
      <c r="AD56" t="str">
        <f t="shared" si="9"/>
        <v/>
      </c>
    </row>
    <row r="57" spans="1:30" x14ac:dyDescent="0.3">
      <c r="A57" s="3"/>
      <c r="B57" s="3"/>
      <c r="C57" s="3"/>
      <c r="D57" s="3"/>
      <c r="E57" s="3"/>
      <c r="F57" s="3"/>
      <c r="G57" s="3"/>
      <c r="H57" s="3"/>
      <c r="I57" s="3" t="str">
        <f t="shared" si="5"/>
        <v/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 t="str">
        <f>IF(C57="","",ROUND(VLOOKUP(C57,'Role-Specific Weights'!$A$2:$E$10,2,FALSE)*S57+VLOOKUP(C57,'Role-Specific Weights'!$A$2:$E$10,3,FALSE)*T57+VLOOKUP(C57,'Role-Specific Weights'!$A$2:$E$10,4,FALSE)*U57+VLOOKUP(C57,'Role-Specific Weights'!$A$2:$E$10,5,FALSE)*V57,2))</f>
        <v/>
      </c>
      <c r="X57" s="3" t="str">
        <f t="shared" si="6"/>
        <v/>
      </c>
      <c r="AA57" t="str">
        <f t="shared" si="7"/>
        <v/>
      </c>
      <c r="AB57" t="str">
        <f t="shared" si="8"/>
        <v/>
      </c>
      <c r="AC57" t="str">
        <f>IFERROR(S57*INDEX('Role-Specific Weights'!B:B, MATCH(C57, 'Role-Specific Weights'!A:A, 0)) +T57*INDEX('Role-Specific Weights'!C:C, MATCH(C57, 'Role-Specific Weights'!A:A, 0)) +U57*INDEX('Role-Specific Weights'!D:D, MATCH(C57, 'Role-Specific Weights'!A:A, 0)) +V57*INDEX('Role-Specific Weights'!E:E, MATCH(C57, 'Role-Specific Weights'!A:A, 0)) +IF(AB57&lt;&gt;"", AB57*INDEX('Role-Specific Weights'!F:F, MATCH(C57, 'Role-Specific Weights'!A:A, 0))/100,0), "")</f>
        <v/>
      </c>
      <c r="AD57" t="str">
        <f t="shared" si="9"/>
        <v/>
      </c>
    </row>
    <row r="58" spans="1:30" x14ac:dyDescent="0.3">
      <c r="A58" s="3"/>
      <c r="B58" s="3"/>
      <c r="C58" s="3"/>
      <c r="D58" s="3"/>
      <c r="E58" s="3"/>
      <c r="F58" s="3"/>
      <c r="G58" s="3"/>
      <c r="H58" s="3"/>
      <c r="I58" s="3" t="str">
        <f t="shared" si="5"/>
        <v/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 t="str">
        <f>IF(C58="","",ROUND(VLOOKUP(C58,'Role-Specific Weights'!$A$2:$E$10,2,FALSE)*S58+VLOOKUP(C58,'Role-Specific Weights'!$A$2:$E$10,3,FALSE)*T58+VLOOKUP(C58,'Role-Specific Weights'!$A$2:$E$10,4,FALSE)*U58+VLOOKUP(C58,'Role-Specific Weights'!$A$2:$E$10,5,FALSE)*V58,2))</f>
        <v/>
      </c>
      <c r="X58" s="3" t="str">
        <f t="shared" si="6"/>
        <v/>
      </c>
      <c r="AA58" t="str">
        <f t="shared" si="7"/>
        <v/>
      </c>
      <c r="AB58" t="str">
        <f t="shared" si="8"/>
        <v/>
      </c>
      <c r="AC58" t="str">
        <f>IFERROR(S58*INDEX('Role-Specific Weights'!B:B, MATCH(C58, 'Role-Specific Weights'!A:A, 0)) +T58*INDEX('Role-Specific Weights'!C:C, MATCH(C58, 'Role-Specific Weights'!A:A, 0)) +U58*INDEX('Role-Specific Weights'!D:D, MATCH(C58, 'Role-Specific Weights'!A:A, 0)) +V58*INDEX('Role-Specific Weights'!E:E, MATCH(C58, 'Role-Specific Weights'!A:A, 0)) +IF(AB58&lt;&gt;"", AB58*INDEX('Role-Specific Weights'!F:F, MATCH(C58, 'Role-Specific Weights'!A:A, 0))/100,0), "")</f>
        <v/>
      </c>
      <c r="AD58" t="str">
        <f t="shared" si="9"/>
        <v/>
      </c>
    </row>
    <row r="59" spans="1:30" x14ac:dyDescent="0.3">
      <c r="A59" s="3"/>
      <c r="B59" s="3"/>
      <c r="C59" s="3"/>
      <c r="D59" s="3"/>
      <c r="E59" s="3"/>
      <c r="F59" s="3"/>
      <c r="G59" s="3"/>
      <c r="H59" s="3"/>
      <c r="I59" s="3" t="str">
        <f t="shared" si="5"/>
        <v/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 t="str">
        <f>IF(C59="","",ROUND(VLOOKUP(C59,'Role-Specific Weights'!$A$2:$E$10,2,FALSE)*S59+VLOOKUP(C59,'Role-Specific Weights'!$A$2:$E$10,3,FALSE)*T59+VLOOKUP(C59,'Role-Specific Weights'!$A$2:$E$10,4,FALSE)*U59+VLOOKUP(C59,'Role-Specific Weights'!$A$2:$E$10,5,FALSE)*V59,2))</f>
        <v/>
      </c>
      <c r="X59" s="3" t="str">
        <f t="shared" si="6"/>
        <v/>
      </c>
      <c r="AA59" t="str">
        <f t="shared" si="7"/>
        <v/>
      </c>
      <c r="AB59" t="str">
        <f t="shared" si="8"/>
        <v/>
      </c>
      <c r="AC59" t="str">
        <f>IFERROR(S59*INDEX('Role-Specific Weights'!B:B, MATCH(C59, 'Role-Specific Weights'!A:A, 0)) +T59*INDEX('Role-Specific Weights'!C:C, MATCH(C59, 'Role-Specific Weights'!A:A, 0)) +U59*INDEX('Role-Specific Weights'!D:D, MATCH(C59, 'Role-Specific Weights'!A:A, 0)) +V59*INDEX('Role-Specific Weights'!E:E, MATCH(C59, 'Role-Specific Weights'!A:A, 0)) +IF(AB59&lt;&gt;"", AB59*INDEX('Role-Specific Weights'!F:F, MATCH(C59, 'Role-Specific Weights'!A:A, 0))/100,0), "")</f>
        <v/>
      </c>
      <c r="AD59" t="str">
        <f t="shared" si="9"/>
        <v/>
      </c>
    </row>
    <row r="60" spans="1:30" x14ac:dyDescent="0.3">
      <c r="A60" s="3"/>
      <c r="B60" s="3"/>
      <c r="C60" s="3"/>
      <c r="D60" s="3"/>
      <c r="E60" s="3"/>
      <c r="F60" s="3"/>
      <c r="G60" s="3"/>
      <c r="H60" s="3"/>
      <c r="I60" s="3" t="str">
        <f t="shared" si="5"/>
        <v/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 t="str">
        <f>IF(C60="","",ROUND(VLOOKUP(C60,'Role-Specific Weights'!$A$2:$E$10,2,FALSE)*S60+VLOOKUP(C60,'Role-Specific Weights'!$A$2:$E$10,3,FALSE)*T60+VLOOKUP(C60,'Role-Specific Weights'!$A$2:$E$10,4,FALSE)*U60+VLOOKUP(C60,'Role-Specific Weights'!$A$2:$E$10,5,FALSE)*V60,2))</f>
        <v/>
      </c>
      <c r="X60" s="3" t="str">
        <f t="shared" si="6"/>
        <v/>
      </c>
      <c r="AA60" t="str">
        <f t="shared" si="7"/>
        <v/>
      </c>
      <c r="AB60" t="str">
        <f t="shared" si="8"/>
        <v/>
      </c>
      <c r="AC60" t="str">
        <f>IFERROR(S60*INDEX('Role-Specific Weights'!B:B, MATCH(C60, 'Role-Specific Weights'!A:A, 0)) +T60*INDEX('Role-Specific Weights'!C:C, MATCH(C60, 'Role-Specific Weights'!A:A, 0)) +U60*INDEX('Role-Specific Weights'!D:D, MATCH(C60, 'Role-Specific Weights'!A:A, 0)) +V60*INDEX('Role-Specific Weights'!E:E, MATCH(C60, 'Role-Specific Weights'!A:A, 0)) +IF(AB60&lt;&gt;"", AB60*INDEX('Role-Specific Weights'!F:F, MATCH(C60, 'Role-Specific Weights'!A:A, 0))/100,0), "")</f>
        <v/>
      </c>
      <c r="AD60" t="str">
        <f t="shared" si="9"/>
        <v/>
      </c>
    </row>
    <row r="61" spans="1:30" x14ac:dyDescent="0.3">
      <c r="A61" s="3"/>
      <c r="B61" s="3"/>
      <c r="C61" s="3"/>
      <c r="D61" s="3"/>
      <c r="E61" s="3"/>
      <c r="F61" s="3"/>
      <c r="G61" s="3"/>
      <c r="H61" s="3"/>
      <c r="I61" s="3" t="str">
        <f t="shared" si="5"/>
        <v/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 t="str">
        <f>IF(C61="","",ROUND(VLOOKUP(C61,'Role-Specific Weights'!$A$2:$E$10,2,FALSE)*S61+VLOOKUP(C61,'Role-Specific Weights'!$A$2:$E$10,3,FALSE)*T61+VLOOKUP(C61,'Role-Specific Weights'!$A$2:$E$10,4,FALSE)*U61+VLOOKUP(C61,'Role-Specific Weights'!$A$2:$E$10,5,FALSE)*V61,2))</f>
        <v/>
      </c>
      <c r="X61" s="3" t="str">
        <f t="shared" si="6"/>
        <v/>
      </c>
      <c r="AA61" t="str">
        <f t="shared" si="7"/>
        <v/>
      </c>
      <c r="AB61" t="str">
        <f t="shared" si="8"/>
        <v/>
      </c>
      <c r="AC61" t="str">
        <f>IFERROR(S61*INDEX('Role-Specific Weights'!B:B, MATCH(C61, 'Role-Specific Weights'!A:A, 0)) +T61*INDEX('Role-Specific Weights'!C:C, MATCH(C61, 'Role-Specific Weights'!A:A, 0)) +U61*INDEX('Role-Specific Weights'!D:D, MATCH(C61, 'Role-Specific Weights'!A:A, 0)) +V61*INDEX('Role-Specific Weights'!E:E, MATCH(C61, 'Role-Specific Weights'!A:A, 0)) +IF(AB61&lt;&gt;"", AB61*INDEX('Role-Specific Weights'!F:F, MATCH(C61, 'Role-Specific Weights'!A:A, 0))/100,0), "")</f>
        <v/>
      </c>
      <c r="AD61" t="str">
        <f t="shared" si="9"/>
        <v/>
      </c>
    </row>
    <row r="62" spans="1:30" x14ac:dyDescent="0.3">
      <c r="A62" s="3"/>
      <c r="B62" s="3"/>
      <c r="C62" s="3"/>
      <c r="D62" s="3"/>
      <c r="E62" s="3"/>
      <c r="F62" s="3"/>
      <c r="G62" s="3"/>
      <c r="H62" s="3"/>
      <c r="I62" s="3" t="str">
        <f t="shared" si="5"/>
        <v/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 t="str">
        <f>IF(C62="","",ROUND(VLOOKUP(C62,'Role-Specific Weights'!$A$2:$E$10,2,FALSE)*S62+VLOOKUP(C62,'Role-Specific Weights'!$A$2:$E$10,3,FALSE)*T62+VLOOKUP(C62,'Role-Specific Weights'!$A$2:$E$10,4,FALSE)*U62+VLOOKUP(C62,'Role-Specific Weights'!$A$2:$E$10,5,FALSE)*V62,2))</f>
        <v/>
      </c>
      <c r="X62" s="3" t="str">
        <f t="shared" si="6"/>
        <v/>
      </c>
      <c r="AA62" t="str">
        <f t="shared" si="7"/>
        <v/>
      </c>
      <c r="AB62" t="str">
        <f t="shared" si="8"/>
        <v/>
      </c>
      <c r="AC62" t="str">
        <f>IFERROR(S62*INDEX('Role-Specific Weights'!B:B, MATCH(C62, 'Role-Specific Weights'!A:A, 0)) +T62*INDEX('Role-Specific Weights'!C:C, MATCH(C62, 'Role-Specific Weights'!A:A, 0)) +U62*INDEX('Role-Specific Weights'!D:D, MATCH(C62, 'Role-Specific Weights'!A:A, 0)) +V62*INDEX('Role-Specific Weights'!E:E, MATCH(C62, 'Role-Specific Weights'!A:A, 0)) +IF(AB62&lt;&gt;"", AB62*INDEX('Role-Specific Weights'!F:F, MATCH(C62, 'Role-Specific Weights'!A:A, 0))/100,0), "")</f>
        <v/>
      </c>
      <c r="AD62" t="str">
        <f t="shared" si="9"/>
        <v/>
      </c>
    </row>
    <row r="63" spans="1:30" x14ac:dyDescent="0.3">
      <c r="A63" s="3"/>
      <c r="B63" s="3"/>
      <c r="C63" s="3"/>
      <c r="D63" s="3"/>
      <c r="E63" s="3"/>
      <c r="F63" s="3"/>
      <c r="G63" s="3"/>
      <c r="H63" s="3"/>
      <c r="I63" s="3" t="str">
        <f t="shared" si="5"/>
        <v/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 t="str">
        <f>IF(C63="","",ROUND(VLOOKUP(C63,'Role-Specific Weights'!$A$2:$E$10,2,FALSE)*S63+VLOOKUP(C63,'Role-Specific Weights'!$A$2:$E$10,3,FALSE)*T63+VLOOKUP(C63,'Role-Specific Weights'!$A$2:$E$10,4,FALSE)*U63+VLOOKUP(C63,'Role-Specific Weights'!$A$2:$E$10,5,FALSE)*V63,2))</f>
        <v/>
      </c>
      <c r="X63" s="3" t="str">
        <f t="shared" si="6"/>
        <v/>
      </c>
      <c r="AA63" t="str">
        <f t="shared" si="7"/>
        <v/>
      </c>
      <c r="AB63" t="str">
        <f t="shared" si="8"/>
        <v/>
      </c>
      <c r="AC63" t="str">
        <f>IFERROR(S63*INDEX('Role-Specific Weights'!B:B, MATCH(C63, 'Role-Specific Weights'!A:A, 0)) +T63*INDEX('Role-Specific Weights'!C:C, MATCH(C63, 'Role-Specific Weights'!A:A, 0)) +U63*INDEX('Role-Specific Weights'!D:D, MATCH(C63, 'Role-Specific Weights'!A:A, 0)) +V63*INDEX('Role-Specific Weights'!E:E, MATCH(C63, 'Role-Specific Weights'!A:A, 0)) +IF(AB63&lt;&gt;"", AB63*INDEX('Role-Specific Weights'!F:F, MATCH(C63, 'Role-Specific Weights'!A:A, 0))/100,0), "")</f>
        <v/>
      </c>
      <c r="AD63" t="str">
        <f t="shared" si="9"/>
        <v/>
      </c>
    </row>
    <row r="64" spans="1:30" x14ac:dyDescent="0.3">
      <c r="A64" s="3"/>
      <c r="B64" s="3"/>
      <c r="C64" s="3"/>
      <c r="D64" s="3"/>
      <c r="E64" s="3"/>
      <c r="F64" s="3"/>
      <c r="G64" s="3"/>
      <c r="H64" s="3"/>
      <c r="I64" s="3" t="str">
        <f t="shared" si="5"/>
        <v/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 t="str">
        <f>IF(C64="","",ROUND(VLOOKUP(C64,'Role-Specific Weights'!$A$2:$E$10,2,FALSE)*S64+VLOOKUP(C64,'Role-Specific Weights'!$A$2:$E$10,3,FALSE)*T64+VLOOKUP(C64,'Role-Specific Weights'!$A$2:$E$10,4,FALSE)*U64+VLOOKUP(C64,'Role-Specific Weights'!$A$2:$E$10,5,FALSE)*V64,2))</f>
        <v/>
      </c>
      <c r="X64" s="3" t="str">
        <f t="shared" si="6"/>
        <v/>
      </c>
      <c r="AA64" t="str">
        <f t="shared" si="7"/>
        <v/>
      </c>
      <c r="AB64" t="str">
        <f t="shared" si="8"/>
        <v/>
      </c>
      <c r="AC64" t="str">
        <f>IFERROR(S64*INDEX('Role-Specific Weights'!B:B, MATCH(C64, 'Role-Specific Weights'!A:A, 0)) +T64*INDEX('Role-Specific Weights'!C:C, MATCH(C64, 'Role-Specific Weights'!A:A, 0)) +U64*INDEX('Role-Specific Weights'!D:D, MATCH(C64, 'Role-Specific Weights'!A:A, 0)) +V64*INDEX('Role-Specific Weights'!E:E, MATCH(C64, 'Role-Specific Weights'!A:A, 0)) +IF(AB64&lt;&gt;"", AB64*INDEX('Role-Specific Weights'!F:F, MATCH(C64, 'Role-Specific Weights'!A:A, 0))/100,0), "")</f>
        <v/>
      </c>
      <c r="AD64" t="str">
        <f t="shared" si="9"/>
        <v/>
      </c>
    </row>
    <row r="65" spans="1:30" x14ac:dyDescent="0.3">
      <c r="A65" s="3"/>
      <c r="B65" s="3"/>
      <c r="C65" s="3"/>
      <c r="D65" s="3"/>
      <c r="E65" s="3"/>
      <c r="F65" s="3"/>
      <c r="G65" s="3"/>
      <c r="H65" s="3"/>
      <c r="I65" s="3" t="str">
        <f t="shared" si="5"/>
        <v/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 t="str">
        <f>IF(C65="","",ROUND(VLOOKUP(C65,'Role-Specific Weights'!$A$2:$E$10,2,FALSE)*S65+VLOOKUP(C65,'Role-Specific Weights'!$A$2:$E$10,3,FALSE)*T65+VLOOKUP(C65,'Role-Specific Weights'!$A$2:$E$10,4,FALSE)*U65+VLOOKUP(C65,'Role-Specific Weights'!$A$2:$E$10,5,FALSE)*V65,2))</f>
        <v/>
      </c>
      <c r="X65" s="3" t="str">
        <f t="shared" si="6"/>
        <v/>
      </c>
      <c r="AA65" t="str">
        <f t="shared" si="7"/>
        <v/>
      </c>
      <c r="AB65" t="str">
        <f t="shared" si="8"/>
        <v/>
      </c>
      <c r="AC65" t="str">
        <f>IFERROR(S65*INDEX('Role-Specific Weights'!B:B, MATCH(C65, 'Role-Specific Weights'!A:A, 0)) +T65*INDEX('Role-Specific Weights'!C:C, MATCH(C65, 'Role-Specific Weights'!A:A, 0)) +U65*INDEX('Role-Specific Weights'!D:D, MATCH(C65, 'Role-Specific Weights'!A:A, 0)) +V65*INDEX('Role-Specific Weights'!E:E, MATCH(C65, 'Role-Specific Weights'!A:A, 0)) +IF(AB65&lt;&gt;"", AB65*INDEX('Role-Specific Weights'!F:F, MATCH(C65, 'Role-Specific Weights'!A:A, 0))/100,0), "")</f>
        <v/>
      </c>
      <c r="AD65" t="str">
        <f t="shared" si="9"/>
        <v/>
      </c>
    </row>
    <row r="66" spans="1:30" x14ac:dyDescent="0.3">
      <c r="A66" s="3"/>
      <c r="B66" s="3"/>
      <c r="C66" s="3"/>
      <c r="D66" s="3"/>
      <c r="E66" s="3"/>
      <c r="F66" s="3"/>
      <c r="G66" s="3"/>
      <c r="H66" s="3"/>
      <c r="I66" s="3" t="str">
        <f t="shared" ref="I66:I97" si="10">IF(AND(ISNUMBER(G66), ISNUMBER(H66)), IF(H66 &lt;= G66, "Yes", "No"), "")</f>
        <v/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 t="str">
        <f>IF(C66="","",ROUND(VLOOKUP(C66,'Role-Specific Weights'!$A$2:$E$10,2,FALSE)*S66+VLOOKUP(C66,'Role-Specific Weights'!$A$2:$E$10,3,FALSE)*T66+VLOOKUP(C66,'Role-Specific Weights'!$A$2:$E$10,4,FALSE)*U66+VLOOKUP(C66,'Role-Specific Weights'!$A$2:$E$10,5,FALSE)*V66,2))</f>
        <v/>
      </c>
      <c r="X66" s="3" t="str">
        <f t="shared" ref="X66:X97" si="11">IF(W66="","",IF(W66&gt;=90,"Green",IF(W66&gt;=80,"Yellow",IF(W66&gt;=70,"Orange","Red"))))</f>
        <v/>
      </c>
      <c r="AA66" t="str">
        <f t="shared" ref="AA66:AA101" si="12">IF(AND(M66="Yes", Y66&gt;0), (1 - (L66/Y66))*100, "")</f>
        <v/>
      </c>
      <c r="AB66" t="str">
        <f t="shared" ref="AB66:AB97" si="13">IF(AND(L66="Yes",AA66&gt;0), ((AA66-M66)/AA66)*100, "")</f>
        <v/>
      </c>
      <c r="AC66" t="str">
        <f>IFERROR(S66*INDEX('Role-Specific Weights'!B:B, MATCH(C66, 'Role-Specific Weights'!A:A, 0)) +T66*INDEX('Role-Specific Weights'!C:C, MATCH(C66, 'Role-Specific Weights'!A:A, 0)) +U66*INDEX('Role-Specific Weights'!D:D, MATCH(C66, 'Role-Specific Weights'!A:A, 0)) +V66*INDEX('Role-Specific Weights'!E:E, MATCH(C66, 'Role-Specific Weights'!A:A, 0)) +IF(AB66&lt;&gt;"", AB66*INDEX('Role-Specific Weights'!F:F, MATCH(C66, 'Role-Specific Weights'!A:A, 0))/100,0), "")</f>
        <v/>
      </c>
      <c r="AD66" t="str">
        <f t="shared" ref="AD66:AD97" si="14">IF(AC66="", "", IF(AC66&gt;=90, "Green", IF(AC66&gt;=80, "Yellow", IF(AC66&gt;=70, "Orange", "Red"))))</f>
        <v/>
      </c>
    </row>
    <row r="67" spans="1:30" x14ac:dyDescent="0.3">
      <c r="A67" s="3"/>
      <c r="B67" s="3"/>
      <c r="C67" s="3"/>
      <c r="D67" s="3"/>
      <c r="E67" s="3"/>
      <c r="F67" s="3"/>
      <c r="G67" s="3"/>
      <c r="H67" s="3"/>
      <c r="I67" s="3" t="str">
        <f t="shared" si="10"/>
        <v/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 t="str">
        <f>IF(C67="","",ROUND(VLOOKUP(C67,'Role-Specific Weights'!$A$2:$E$10,2,FALSE)*S67+VLOOKUP(C67,'Role-Specific Weights'!$A$2:$E$10,3,FALSE)*T67+VLOOKUP(C67,'Role-Specific Weights'!$A$2:$E$10,4,FALSE)*U67+VLOOKUP(C67,'Role-Specific Weights'!$A$2:$E$10,5,FALSE)*V67,2))</f>
        <v/>
      </c>
      <c r="X67" s="3" t="str">
        <f t="shared" si="11"/>
        <v/>
      </c>
      <c r="AA67" t="str">
        <f t="shared" si="12"/>
        <v/>
      </c>
      <c r="AB67" t="str">
        <f t="shared" si="13"/>
        <v/>
      </c>
      <c r="AC67" t="str">
        <f>IFERROR(S67*INDEX('Role-Specific Weights'!B:B, MATCH(C67, 'Role-Specific Weights'!A:A, 0)) +T67*INDEX('Role-Specific Weights'!C:C, MATCH(C67, 'Role-Specific Weights'!A:A, 0)) +U67*INDEX('Role-Specific Weights'!D:D, MATCH(C67, 'Role-Specific Weights'!A:A, 0)) +V67*INDEX('Role-Specific Weights'!E:E, MATCH(C67, 'Role-Specific Weights'!A:A, 0)) +IF(AB67&lt;&gt;"", AB67*INDEX('Role-Specific Weights'!F:F, MATCH(C67, 'Role-Specific Weights'!A:A, 0))/100,0), "")</f>
        <v/>
      </c>
      <c r="AD67" t="str">
        <f t="shared" si="14"/>
        <v/>
      </c>
    </row>
    <row r="68" spans="1:30" x14ac:dyDescent="0.3">
      <c r="A68" s="3"/>
      <c r="B68" s="3"/>
      <c r="C68" s="3"/>
      <c r="D68" s="3"/>
      <c r="E68" s="3"/>
      <c r="F68" s="3"/>
      <c r="G68" s="3"/>
      <c r="H68" s="3"/>
      <c r="I68" s="3" t="str">
        <f t="shared" si="10"/>
        <v/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 t="str">
        <f>IF(C68="","",ROUND(VLOOKUP(C68,'Role-Specific Weights'!$A$2:$E$10,2,FALSE)*S68+VLOOKUP(C68,'Role-Specific Weights'!$A$2:$E$10,3,FALSE)*T68+VLOOKUP(C68,'Role-Specific Weights'!$A$2:$E$10,4,FALSE)*U68+VLOOKUP(C68,'Role-Specific Weights'!$A$2:$E$10,5,FALSE)*V68,2))</f>
        <v/>
      </c>
      <c r="X68" s="3" t="str">
        <f t="shared" si="11"/>
        <v/>
      </c>
      <c r="AA68" t="str">
        <f t="shared" si="12"/>
        <v/>
      </c>
      <c r="AB68" t="str">
        <f t="shared" si="13"/>
        <v/>
      </c>
      <c r="AC68" t="str">
        <f>IFERROR(S68*INDEX('Role-Specific Weights'!B:B, MATCH(C68, 'Role-Specific Weights'!A:A, 0)) +T68*INDEX('Role-Specific Weights'!C:C, MATCH(C68, 'Role-Specific Weights'!A:A, 0)) +U68*INDEX('Role-Specific Weights'!D:D, MATCH(C68, 'Role-Specific Weights'!A:A, 0)) +V68*INDEX('Role-Specific Weights'!E:E, MATCH(C68, 'Role-Specific Weights'!A:A, 0)) +IF(AB68&lt;&gt;"", AB68*INDEX('Role-Specific Weights'!F:F, MATCH(C68, 'Role-Specific Weights'!A:A, 0))/100,0), "")</f>
        <v/>
      </c>
      <c r="AD68" t="str">
        <f t="shared" si="14"/>
        <v/>
      </c>
    </row>
    <row r="69" spans="1:30" x14ac:dyDescent="0.3">
      <c r="A69" s="3"/>
      <c r="B69" s="3"/>
      <c r="C69" s="3"/>
      <c r="D69" s="3"/>
      <c r="E69" s="3"/>
      <c r="F69" s="3"/>
      <c r="G69" s="3"/>
      <c r="H69" s="3"/>
      <c r="I69" s="3" t="str">
        <f t="shared" si="10"/>
        <v/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 t="str">
        <f>IF(C69="","",ROUND(VLOOKUP(C69,'Role-Specific Weights'!$A$2:$E$10,2,FALSE)*S69+VLOOKUP(C69,'Role-Specific Weights'!$A$2:$E$10,3,FALSE)*T69+VLOOKUP(C69,'Role-Specific Weights'!$A$2:$E$10,4,FALSE)*U69+VLOOKUP(C69,'Role-Specific Weights'!$A$2:$E$10,5,FALSE)*V69,2))</f>
        <v/>
      </c>
      <c r="X69" s="3" t="str">
        <f t="shared" si="11"/>
        <v/>
      </c>
      <c r="AA69" t="str">
        <f t="shared" si="12"/>
        <v/>
      </c>
      <c r="AB69" t="str">
        <f t="shared" si="13"/>
        <v/>
      </c>
      <c r="AC69" t="str">
        <f>IFERROR(S69*INDEX('Role-Specific Weights'!B:B, MATCH(C69, 'Role-Specific Weights'!A:A, 0)) +T69*INDEX('Role-Specific Weights'!C:C, MATCH(C69, 'Role-Specific Weights'!A:A, 0)) +U69*INDEX('Role-Specific Weights'!D:D, MATCH(C69, 'Role-Specific Weights'!A:A, 0)) +V69*INDEX('Role-Specific Weights'!E:E, MATCH(C69, 'Role-Specific Weights'!A:A, 0)) +IF(AB69&lt;&gt;"", AB69*INDEX('Role-Specific Weights'!F:F, MATCH(C69, 'Role-Specific Weights'!A:A, 0))/100,0), "")</f>
        <v/>
      </c>
      <c r="AD69" t="str">
        <f t="shared" si="14"/>
        <v/>
      </c>
    </row>
    <row r="70" spans="1:30" x14ac:dyDescent="0.3">
      <c r="A70" s="3"/>
      <c r="B70" s="3"/>
      <c r="C70" s="3"/>
      <c r="D70" s="3"/>
      <c r="E70" s="3"/>
      <c r="F70" s="3"/>
      <c r="G70" s="3"/>
      <c r="H70" s="3"/>
      <c r="I70" s="3" t="str">
        <f t="shared" si="10"/>
        <v/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 t="str">
        <f>IF(C70="","",ROUND(VLOOKUP(C70,'Role-Specific Weights'!$A$2:$E$10,2,FALSE)*S70+VLOOKUP(C70,'Role-Specific Weights'!$A$2:$E$10,3,FALSE)*T70+VLOOKUP(C70,'Role-Specific Weights'!$A$2:$E$10,4,FALSE)*U70+VLOOKUP(C70,'Role-Specific Weights'!$A$2:$E$10,5,FALSE)*V70,2))</f>
        <v/>
      </c>
      <c r="X70" s="3" t="str">
        <f t="shared" si="11"/>
        <v/>
      </c>
      <c r="AA70" t="str">
        <f t="shared" si="12"/>
        <v/>
      </c>
      <c r="AB70" t="str">
        <f t="shared" si="13"/>
        <v/>
      </c>
      <c r="AC70" t="str">
        <f>IFERROR(S70*INDEX('Role-Specific Weights'!B:B, MATCH(C70, 'Role-Specific Weights'!A:A, 0)) +T70*INDEX('Role-Specific Weights'!C:C, MATCH(C70, 'Role-Specific Weights'!A:A, 0)) +U70*INDEX('Role-Specific Weights'!D:D, MATCH(C70, 'Role-Specific Weights'!A:A, 0)) +V70*INDEX('Role-Specific Weights'!E:E, MATCH(C70, 'Role-Specific Weights'!A:A, 0)) +IF(AB70&lt;&gt;"", AB70*INDEX('Role-Specific Weights'!F:F, MATCH(C70, 'Role-Specific Weights'!A:A, 0))/100,0), "")</f>
        <v/>
      </c>
      <c r="AD70" t="str">
        <f t="shared" si="14"/>
        <v/>
      </c>
    </row>
    <row r="71" spans="1:30" x14ac:dyDescent="0.3">
      <c r="A71" s="3"/>
      <c r="B71" s="3"/>
      <c r="C71" s="3"/>
      <c r="D71" s="3"/>
      <c r="E71" s="3"/>
      <c r="F71" s="3"/>
      <c r="G71" s="3"/>
      <c r="H71" s="3"/>
      <c r="I71" s="3" t="str">
        <f t="shared" si="10"/>
        <v/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 t="str">
        <f>IF(C71="","",ROUND(VLOOKUP(C71,'Role-Specific Weights'!$A$2:$E$10,2,FALSE)*S71+VLOOKUP(C71,'Role-Specific Weights'!$A$2:$E$10,3,FALSE)*T71+VLOOKUP(C71,'Role-Specific Weights'!$A$2:$E$10,4,FALSE)*U71+VLOOKUP(C71,'Role-Specific Weights'!$A$2:$E$10,5,FALSE)*V71,2))</f>
        <v/>
      </c>
      <c r="X71" s="3" t="str">
        <f t="shared" si="11"/>
        <v/>
      </c>
      <c r="AA71" t="str">
        <f t="shared" si="12"/>
        <v/>
      </c>
      <c r="AB71" t="str">
        <f t="shared" si="13"/>
        <v/>
      </c>
      <c r="AC71" t="str">
        <f>IFERROR(S71*INDEX('Role-Specific Weights'!B:B, MATCH(C71, 'Role-Specific Weights'!A:A, 0)) +T71*INDEX('Role-Specific Weights'!C:C, MATCH(C71, 'Role-Specific Weights'!A:A, 0)) +U71*INDEX('Role-Specific Weights'!D:D, MATCH(C71, 'Role-Specific Weights'!A:A, 0)) +V71*INDEX('Role-Specific Weights'!E:E, MATCH(C71, 'Role-Specific Weights'!A:A, 0)) +IF(AB71&lt;&gt;"", AB71*INDEX('Role-Specific Weights'!F:F, MATCH(C71, 'Role-Specific Weights'!A:A, 0))/100,0), "")</f>
        <v/>
      </c>
      <c r="AD71" t="str">
        <f t="shared" si="14"/>
        <v/>
      </c>
    </row>
    <row r="72" spans="1:30" x14ac:dyDescent="0.3">
      <c r="A72" s="3"/>
      <c r="B72" s="3"/>
      <c r="C72" s="3"/>
      <c r="D72" s="3"/>
      <c r="E72" s="3"/>
      <c r="F72" s="3"/>
      <c r="G72" s="3"/>
      <c r="H72" s="3"/>
      <c r="I72" s="3" t="str">
        <f t="shared" si="10"/>
        <v/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 t="str">
        <f>IF(C72="","",ROUND(VLOOKUP(C72,'Role-Specific Weights'!$A$2:$E$10,2,FALSE)*S72+VLOOKUP(C72,'Role-Specific Weights'!$A$2:$E$10,3,FALSE)*T72+VLOOKUP(C72,'Role-Specific Weights'!$A$2:$E$10,4,FALSE)*U72+VLOOKUP(C72,'Role-Specific Weights'!$A$2:$E$10,5,FALSE)*V72,2))</f>
        <v/>
      </c>
      <c r="X72" s="3" t="str">
        <f t="shared" si="11"/>
        <v/>
      </c>
      <c r="AA72" t="str">
        <f t="shared" si="12"/>
        <v/>
      </c>
      <c r="AB72" t="str">
        <f t="shared" si="13"/>
        <v/>
      </c>
      <c r="AC72" t="str">
        <f>IFERROR(S72*INDEX('Role-Specific Weights'!B:B, MATCH(C72, 'Role-Specific Weights'!A:A, 0)) +T72*INDEX('Role-Specific Weights'!C:C, MATCH(C72, 'Role-Specific Weights'!A:A, 0)) +U72*INDEX('Role-Specific Weights'!D:D, MATCH(C72, 'Role-Specific Weights'!A:A, 0)) +V72*INDEX('Role-Specific Weights'!E:E, MATCH(C72, 'Role-Specific Weights'!A:A, 0)) +IF(AB72&lt;&gt;"", AB72*INDEX('Role-Specific Weights'!F:F, MATCH(C72, 'Role-Specific Weights'!A:A, 0))/100,0), "")</f>
        <v/>
      </c>
      <c r="AD72" t="str">
        <f t="shared" si="14"/>
        <v/>
      </c>
    </row>
    <row r="73" spans="1:30" x14ac:dyDescent="0.3">
      <c r="A73" s="3"/>
      <c r="B73" s="3"/>
      <c r="C73" s="3"/>
      <c r="D73" s="3"/>
      <c r="E73" s="3"/>
      <c r="F73" s="3"/>
      <c r="G73" s="3"/>
      <c r="H73" s="3"/>
      <c r="I73" s="3" t="str">
        <f t="shared" si="10"/>
        <v/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 t="str">
        <f>IF(C73="","",ROUND(VLOOKUP(C73,'Role-Specific Weights'!$A$2:$E$10,2,FALSE)*S73+VLOOKUP(C73,'Role-Specific Weights'!$A$2:$E$10,3,FALSE)*T73+VLOOKUP(C73,'Role-Specific Weights'!$A$2:$E$10,4,FALSE)*U73+VLOOKUP(C73,'Role-Specific Weights'!$A$2:$E$10,5,FALSE)*V73,2))</f>
        <v/>
      </c>
      <c r="X73" s="3" t="str">
        <f t="shared" si="11"/>
        <v/>
      </c>
      <c r="AA73" t="str">
        <f t="shared" si="12"/>
        <v/>
      </c>
      <c r="AB73" t="str">
        <f t="shared" si="13"/>
        <v/>
      </c>
      <c r="AC73" t="str">
        <f>IFERROR(S73*INDEX('Role-Specific Weights'!B:B, MATCH(C73, 'Role-Specific Weights'!A:A, 0)) +T73*INDEX('Role-Specific Weights'!C:C, MATCH(C73, 'Role-Specific Weights'!A:A, 0)) +U73*INDEX('Role-Specific Weights'!D:D, MATCH(C73, 'Role-Specific Weights'!A:A, 0)) +V73*INDEX('Role-Specific Weights'!E:E, MATCH(C73, 'Role-Specific Weights'!A:A, 0)) +IF(AB73&lt;&gt;"", AB73*INDEX('Role-Specific Weights'!F:F, MATCH(C73, 'Role-Specific Weights'!A:A, 0))/100,0), "")</f>
        <v/>
      </c>
      <c r="AD73" t="str">
        <f t="shared" si="14"/>
        <v/>
      </c>
    </row>
    <row r="74" spans="1:30" x14ac:dyDescent="0.3">
      <c r="A74" s="3"/>
      <c r="B74" s="3"/>
      <c r="C74" s="3"/>
      <c r="D74" s="3"/>
      <c r="E74" s="3"/>
      <c r="F74" s="3"/>
      <c r="G74" s="3"/>
      <c r="H74" s="3"/>
      <c r="I74" s="3" t="str">
        <f t="shared" si="10"/>
        <v/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 t="str">
        <f>IF(C74="","",ROUND(VLOOKUP(C74,'Role-Specific Weights'!$A$2:$E$10,2,FALSE)*S74+VLOOKUP(C74,'Role-Specific Weights'!$A$2:$E$10,3,FALSE)*T74+VLOOKUP(C74,'Role-Specific Weights'!$A$2:$E$10,4,FALSE)*U74+VLOOKUP(C74,'Role-Specific Weights'!$A$2:$E$10,5,FALSE)*V74,2))</f>
        <v/>
      </c>
      <c r="X74" s="3" t="str">
        <f t="shared" si="11"/>
        <v/>
      </c>
      <c r="AA74" t="str">
        <f t="shared" si="12"/>
        <v/>
      </c>
      <c r="AB74" t="str">
        <f t="shared" si="13"/>
        <v/>
      </c>
      <c r="AC74" t="str">
        <f>IFERROR(S74*INDEX('Role-Specific Weights'!B:B, MATCH(C74, 'Role-Specific Weights'!A:A, 0)) +T74*INDEX('Role-Specific Weights'!C:C, MATCH(C74, 'Role-Specific Weights'!A:A, 0)) +U74*INDEX('Role-Specific Weights'!D:D, MATCH(C74, 'Role-Specific Weights'!A:A, 0)) +V74*INDEX('Role-Specific Weights'!E:E, MATCH(C74, 'Role-Specific Weights'!A:A, 0)) +IF(AB74&lt;&gt;"", AB74*INDEX('Role-Specific Weights'!F:F, MATCH(C74, 'Role-Specific Weights'!A:A, 0))/100,0), "")</f>
        <v/>
      </c>
      <c r="AD74" t="str">
        <f t="shared" si="14"/>
        <v/>
      </c>
    </row>
    <row r="75" spans="1:30" x14ac:dyDescent="0.3">
      <c r="A75" s="3"/>
      <c r="B75" s="3"/>
      <c r="C75" s="3"/>
      <c r="D75" s="3"/>
      <c r="E75" s="3"/>
      <c r="F75" s="3"/>
      <c r="G75" s="3"/>
      <c r="H75" s="3"/>
      <c r="I75" s="3" t="str">
        <f t="shared" si="10"/>
        <v/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 t="str">
        <f>IF(C75="","",ROUND(VLOOKUP(C75,'Role-Specific Weights'!$A$2:$E$10,2,FALSE)*S75+VLOOKUP(C75,'Role-Specific Weights'!$A$2:$E$10,3,FALSE)*T75+VLOOKUP(C75,'Role-Specific Weights'!$A$2:$E$10,4,FALSE)*U75+VLOOKUP(C75,'Role-Specific Weights'!$A$2:$E$10,5,FALSE)*V75,2))</f>
        <v/>
      </c>
      <c r="X75" s="3" t="str">
        <f t="shared" si="11"/>
        <v/>
      </c>
      <c r="AA75" t="str">
        <f t="shared" si="12"/>
        <v/>
      </c>
      <c r="AB75" t="str">
        <f t="shared" si="13"/>
        <v/>
      </c>
      <c r="AC75" t="str">
        <f>IFERROR(S75*INDEX('Role-Specific Weights'!B:B, MATCH(C75, 'Role-Specific Weights'!A:A, 0)) +T75*INDEX('Role-Specific Weights'!C:C, MATCH(C75, 'Role-Specific Weights'!A:A, 0)) +U75*INDEX('Role-Specific Weights'!D:D, MATCH(C75, 'Role-Specific Weights'!A:A, 0)) +V75*INDEX('Role-Specific Weights'!E:E, MATCH(C75, 'Role-Specific Weights'!A:A, 0)) +IF(AB75&lt;&gt;"", AB75*INDEX('Role-Specific Weights'!F:F, MATCH(C75, 'Role-Specific Weights'!A:A, 0))/100,0), "")</f>
        <v/>
      </c>
      <c r="AD75" t="str">
        <f t="shared" si="14"/>
        <v/>
      </c>
    </row>
    <row r="76" spans="1:30" x14ac:dyDescent="0.3">
      <c r="A76" s="3"/>
      <c r="B76" s="3"/>
      <c r="C76" s="3"/>
      <c r="D76" s="3"/>
      <c r="E76" s="3"/>
      <c r="F76" s="3"/>
      <c r="G76" s="3"/>
      <c r="H76" s="3"/>
      <c r="I76" s="3" t="str">
        <f t="shared" si="10"/>
        <v/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 t="str">
        <f>IF(C76="","",ROUND(VLOOKUP(C76,'Role-Specific Weights'!$A$2:$E$10,2,FALSE)*S76+VLOOKUP(C76,'Role-Specific Weights'!$A$2:$E$10,3,FALSE)*T76+VLOOKUP(C76,'Role-Specific Weights'!$A$2:$E$10,4,FALSE)*U76+VLOOKUP(C76,'Role-Specific Weights'!$A$2:$E$10,5,FALSE)*V76,2))</f>
        <v/>
      </c>
      <c r="X76" s="3" t="str">
        <f t="shared" si="11"/>
        <v/>
      </c>
      <c r="AA76" t="str">
        <f t="shared" si="12"/>
        <v/>
      </c>
      <c r="AB76" t="str">
        <f t="shared" si="13"/>
        <v/>
      </c>
      <c r="AC76" t="str">
        <f>IFERROR(S76*INDEX('Role-Specific Weights'!B:B, MATCH(C76, 'Role-Specific Weights'!A:A, 0)) +T76*INDEX('Role-Specific Weights'!C:C, MATCH(C76, 'Role-Specific Weights'!A:A, 0)) +U76*INDEX('Role-Specific Weights'!D:D, MATCH(C76, 'Role-Specific Weights'!A:A, 0)) +V76*INDEX('Role-Specific Weights'!E:E, MATCH(C76, 'Role-Specific Weights'!A:A, 0)) +IF(AB76&lt;&gt;"", AB76*INDEX('Role-Specific Weights'!F:F, MATCH(C76, 'Role-Specific Weights'!A:A, 0))/100,0), "")</f>
        <v/>
      </c>
      <c r="AD76" t="str">
        <f t="shared" si="14"/>
        <v/>
      </c>
    </row>
    <row r="77" spans="1:30" x14ac:dyDescent="0.3">
      <c r="A77" s="3"/>
      <c r="B77" s="3"/>
      <c r="C77" s="3"/>
      <c r="D77" s="3"/>
      <c r="E77" s="3"/>
      <c r="F77" s="3"/>
      <c r="G77" s="3"/>
      <c r="H77" s="3"/>
      <c r="I77" s="3" t="str">
        <f t="shared" si="10"/>
        <v/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 t="str">
        <f>IF(C77="","",ROUND(VLOOKUP(C77,'Role-Specific Weights'!$A$2:$E$10,2,FALSE)*S77+VLOOKUP(C77,'Role-Specific Weights'!$A$2:$E$10,3,FALSE)*T77+VLOOKUP(C77,'Role-Specific Weights'!$A$2:$E$10,4,FALSE)*U77+VLOOKUP(C77,'Role-Specific Weights'!$A$2:$E$10,5,FALSE)*V77,2))</f>
        <v/>
      </c>
      <c r="X77" s="3" t="str">
        <f t="shared" si="11"/>
        <v/>
      </c>
      <c r="AA77" t="str">
        <f t="shared" si="12"/>
        <v/>
      </c>
      <c r="AB77" t="str">
        <f t="shared" si="13"/>
        <v/>
      </c>
      <c r="AC77" t="str">
        <f>IFERROR(S77*INDEX('Role-Specific Weights'!B:B, MATCH(C77, 'Role-Specific Weights'!A:A, 0)) +T77*INDEX('Role-Specific Weights'!C:C, MATCH(C77, 'Role-Specific Weights'!A:A, 0)) +U77*INDEX('Role-Specific Weights'!D:D, MATCH(C77, 'Role-Specific Weights'!A:A, 0)) +V77*INDEX('Role-Specific Weights'!E:E, MATCH(C77, 'Role-Specific Weights'!A:A, 0)) +IF(AB77&lt;&gt;"", AB77*INDEX('Role-Specific Weights'!F:F, MATCH(C77, 'Role-Specific Weights'!A:A, 0))/100,0), "")</f>
        <v/>
      </c>
      <c r="AD77" t="str">
        <f t="shared" si="14"/>
        <v/>
      </c>
    </row>
    <row r="78" spans="1:30" x14ac:dyDescent="0.3">
      <c r="A78" s="3"/>
      <c r="B78" s="3"/>
      <c r="C78" s="3"/>
      <c r="D78" s="3"/>
      <c r="E78" s="3"/>
      <c r="F78" s="3"/>
      <c r="G78" s="3"/>
      <c r="H78" s="3"/>
      <c r="I78" s="3" t="str">
        <f t="shared" si="10"/>
        <v/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 t="str">
        <f>IF(C78="","",ROUND(VLOOKUP(C78,'Role-Specific Weights'!$A$2:$E$10,2,FALSE)*S78+VLOOKUP(C78,'Role-Specific Weights'!$A$2:$E$10,3,FALSE)*T78+VLOOKUP(C78,'Role-Specific Weights'!$A$2:$E$10,4,FALSE)*U78+VLOOKUP(C78,'Role-Specific Weights'!$A$2:$E$10,5,FALSE)*V78,2))</f>
        <v/>
      </c>
      <c r="X78" s="3" t="str">
        <f t="shared" si="11"/>
        <v/>
      </c>
      <c r="AA78" t="str">
        <f t="shared" si="12"/>
        <v/>
      </c>
      <c r="AB78" t="str">
        <f t="shared" si="13"/>
        <v/>
      </c>
      <c r="AC78" t="str">
        <f>IFERROR(S78*INDEX('Role-Specific Weights'!B:B, MATCH(C78, 'Role-Specific Weights'!A:A, 0)) +T78*INDEX('Role-Specific Weights'!C:C, MATCH(C78, 'Role-Specific Weights'!A:A, 0)) +U78*INDEX('Role-Specific Weights'!D:D, MATCH(C78, 'Role-Specific Weights'!A:A, 0)) +V78*INDEX('Role-Specific Weights'!E:E, MATCH(C78, 'Role-Specific Weights'!A:A, 0)) +IF(AB78&lt;&gt;"", AB78*INDEX('Role-Specific Weights'!F:F, MATCH(C78, 'Role-Specific Weights'!A:A, 0))/100,0), "")</f>
        <v/>
      </c>
      <c r="AD78" t="str">
        <f t="shared" si="14"/>
        <v/>
      </c>
    </row>
    <row r="79" spans="1:30" x14ac:dyDescent="0.3">
      <c r="A79" s="3"/>
      <c r="B79" s="3"/>
      <c r="C79" s="3"/>
      <c r="D79" s="3"/>
      <c r="E79" s="3"/>
      <c r="F79" s="3"/>
      <c r="G79" s="3"/>
      <c r="H79" s="3"/>
      <c r="I79" s="3" t="str">
        <f t="shared" si="10"/>
        <v/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 t="str">
        <f>IF(C79="","",ROUND(VLOOKUP(C79,'Role-Specific Weights'!$A$2:$E$10,2,FALSE)*S79+VLOOKUP(C79,'Role-Specific Weights'!$A$2:$E$10,3,FALSE)*T79+VLOOKUP(C79,'Role-Specific Weights'!$A$2:$E$10,4,FALSE)*U79+VLOOKUP(C79,'Role-Specific Weights'!$A$2:$E$10,5,FALSE)*V79,2))</f>
        <v/>
      </c>
      <c r="X79" s="3" t="str">
        <f t="shared" si="11"/>
        <v/>
      </c>
      <c r="AA79" t="str">
        <f t="shared" si="12"/>
        <v/>
      </c>
      <c r="AB79" t="str">
        <f t="shared" si="13"/>
        <v/>
      </c>
      <c r="AC79" t="str">
        <f>IFERROR(S79*INDEX('Role-Specific Weights'!B:B, MATCH(C79, 'Role-Specific Weights'!A:A, 0)) +T79*INDEX('Role-Specific Weights'!C:C, MATCH(C79, 'Role-Specific Weights'!A:A, 0)) +U79*INDEX('Role-Specific Weights'!D:D, MATCH(C79, 'Role-Specific Weights'!A:A, 0)) +V79*INDEX('Role-Specific Weights'!E:E, MATCH(C79, 'Role-Specific Weights'!A:A, 0)) +IF(AB79&lt;&gt;"", AB79*INDEX('Role-Specific Weights'!F:F, MATCH(C79, 'Role-Specific Weights'!A:A, 0))/100,0), "")</f>
        <v/>
      </c>
      <c r="AD79" t="str">
        <f t="shared" si="14"/>
        <v/>
      </c>
    </row>
    <row r="80" spans="1:30" x14ac:dyDescent="0.3">
      <c r="A80" s="3"/>
      <c r="B80" s="3"/>
      <c r="C80" s="3"/>
      <c r="D80" s="3"/>
      <c r="E80" s="3"/>
      <c r="F80" s="3"/>
      <c r="G80" s="3"/>
      <c r="H80" s="3"/>
      <c r="I80" s="3" t="str">
        <f t="shared" si="10"/>
        <v/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 t="str">
        <f>IF(C80="","",ROUND(VLOOKUP(C80,'Role-Specific Weights'!$A$2:$E$10,2,FALSE)*S80+VLOOKUP(C80,'Role-Specific Weights'!$A$2:$E$10,3,FALSE)*T80+VLOOKUP(C80,'Role-Specific Weights'!$A$2:$E$10,4,FALSE)*U80+VLOOKUP(C80,'Role-Specific Weights'!$A$2:$E$10,5,FALSE)*V80,2))</f>
        <v/>
      </c>
      <c r="X80" s="3" t="str">
        <f t="shared" si="11"/>
        <v/>
      </c>
      <c r="AA80" t="str">
        <f t="shared" si="12"/>
        <v/>
      </c>
      <c r="AB80" t="str">
        <f t="shared" si="13"/>
        <v/>
      </c>
      <c r="AC80" t="str">
        <f>IFERROR(S80*INDEX('Role-Specific Weights'!B:B, MATCH(C80, 'Role-Specific Weights'!A:A, 0)) +T80*INDEX('Role-Specific Weights'!C:C, MATCH(C80, 'Role-Specific Weights'!A:A, 0)) +U80*INDEX('Role-Specific Weights'!D:D, MATCH(C80, 'Role-Specific Weights'!A:A, 0)) +V80*INDEX('Role-Specific Weights'!E:E, MATCH(C80, 'Role-Specific Weights'!A:A, 0)) +IF(AB80&lt;&gt;"", AB80*INDEX('Role-Specific Weights'!F:F, MATCH(C80, 'Role-Specific Weights'!A:A, 0))/100,0), "")</f>
        <v/>
      </c>
      <c r="AD80" t="str">
        <f t="shared" si="14"/>
        <v/>
      </c>
    </row>
    <row r="81" spans="1:30" x14ac:dyDescent="0.3">
      <c r="A81" s="3"/>
      <c r="B81" s="3"/>
      <c r="C81" s="3"/>
      <c r="D81" s="3"/>
      <c r="E81" s="3"/>
      <c r="F81" s="3"/>
      <c r="G81" s="3"/>
      <c r="H81" s="3"/>
      <c r="I81" s="3" t="str">
        <f t="shared" si="10"/>
        <v/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 t="str">
        <f>IF(C81="","",ROUND(VLOOKUP(C81,'Role-Specific Weights'!$A$2:$E$10,2,FALSE)*S81+VLOOKUP(C81,'Role-Specific Weights'!$A$2:$E$10,3,FALSE)*T81+VLOOKUP(C81,'Role-Specific Weights'!$A$2:$E$10,4,FALSE)*U81+VLOOKUP(C81,'Role-Specific Weights'!$A$2:$E$10,5,FALSE)*V81,2))</f>
        <v/>
      </c>
      <c r="X81" s="3" t="str">
        <f t="shared" si="11"/>
        <v/>
      </c>
      <c r="AA81" t="str">
        <f t="shared" si="12"/>
        <v/>
      </c>
      <c r="AB81" t="str">
        <f t="shared" si="13"/>
        <v/>
      </c>
      <c r="AC81" t="str">
        <f>IFERROR(S81*INDEX('Role-Specific Weights'!B:B, MATCH(C81, 'Role-Specific Weights'!A:A, 0)) +T81*INDEX('Role-Specific Weights'!C:C, MATCH(C81, 'Role-Specific Weights'!A:A, 0)) +U81*INDEX('Role-Specific Weights'!D:D, MATCH(C81, 'Role-Specific Weights'!A:A, 0)) +V81*INDEX('Role-Specific Weights'!E:E, MATCH(C81, 'Role-Specific Weights'!A:A, 0)) +IF(AB81&lt;&gt;"", AB81*INDEX('Role-Specific Weights'!F:F, MATCH(C81, 'Role-Specific Weights'!A:A, 0))/100,0), "")</f>
        <v/>
      </c>
      <c r="AD81" t="str">
        <f t="shared" si="14"/>
        <v/>
      </c>
    </row>
    <row r="82" spans="1:30" x14ac:dyDescent="0.3">
      <c r="A82" s="3"/>
      <c r="B82" s="3"/>
      <c r="C82" s="3"/>
      <c r="D82" s="3"/>
      <c r="E82" s="3"/>
      <c r="F82" s="3"/>
      <c r="G82" s="3"/>
      <c r="H82" s="3"/>
      <c r="I82" s="3" t="str">
        <f t="shared" si="10"/>
        <v/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 t="str">
        <f>IF(C82="","",ROUND(VLOOKUP(C82,'Role-Specific Weights'!$A$2:$E$10,2,FALSE)*S82+VLOOKUP(C82,'Role-Specific Weights'!$A$2:$E$10,3,FALSE)*T82+VLOOKUP(C82,'Role-Specific Weights'!$A$2:$E$10,4,FALSE)*U82+VLOOKUP(C82,'Role-Specific Weights'!$A$2:$E$10,5,FALSE)*V82,2))</f>
        <v/>
      </c>
      <c r="X82" s="3" t="str">
        <f t="shared" si="11"/>
        <v/>
      </c>
      <c r="AA82" t="str">
        <f t="shared" si="12"/>
        <v/>
      </c>
      <c r="AB82" t="str">
        <f t="shared" si="13"/>
        <v/>
      </c>
      <c r="AC82" t="str">
        <f>IFERROR(S82*INDEX('Role-Specific Weights'!B:B, MATCH(C82, 'Role-Specific Weights'!A:A, 0)) +T82*INDEX('Role-Specific Weights'!C:C, MATCH(C82, 'Role-Specific Weights'!A:A, 0)) +U82*INDEX('Role-Specific Weights'!D:D, MATCH(C82, 'Role-Specific Weights'!A:A, 0)) +V82*INDEX('Role-Specific Weights'!E:E, MATCH(C82, 'Role-Specific Weights'!A:A, 0)) +IF(AB82&lt;&gt;"", AB82*INDEX('Role-Specific Weights'!F:F, MATCH(C82, 'Role-Specific Weights'!A:A, 0))/100,0), "")</f>
        <v/>
      </c>
      <c r="AD82" t="str">
        <f t="shared" si="14"/>
        <v/>
      </c>
    </row>
    <row r="83" spans="1:30" x14ac:dyDescent="0.3">
      <c r="A83" s="3"/>
      <c r="B83" s="3"/>
      <c r="C83" s="3"/>
      <c r="D83" s="3"/>
      <c r="E83" s="3"/>
      <c r="F83" s="3"/>
      <c r="G83" s="3"/>
      <c r="H83" s="3"/>
      <c r="I83" s="3" t="str">
        <f t="shared" si="10"/>
        <v/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 t="str">
        <f>IF(C83="","",ROUND(VLOOKUP(C83,'Role-Specific Weights'!$A$2:$E$10,2,FALSE)*S83+VLOOKUP(C83,'Role-Specific Weights'!$A$2:$E$10,3,FALSE)*T83+VLOOKUP(C83,'Role-Specific Weights'!$A$2:$E$10,4,FALSE)*U83+VLOOKUP(C83,'Role-Specific Weights'!$A$2:$E$10,5,FALSE)*V83,2))</f>
        <v/>
      </c>
      <c r="X83" s="3" t="str">
        <f t="shared" si="11"/>
        <v/>
      </c>
      <c r="AA83" t="str">
        <f t="shared" si="12"/>
        <v/>
      </c>
      <c r="AB83" t="str">
        <f t="shared" si="13"/>
        <v/>
      </c>
      <c r="AC83" t="str">
        <f>IFERROR(S83*INDEX('Role-Specific Weights'!B:B, MATCH(C83, 'Role-Specific Weights'!A:A, 0)) +T83*INDEX('Role-Specific Weights'!C:C, MATCH(C83, 'Role-Specific Weights'!A:A, 0)) +U83*INDEX('Role-Specific Weights'!D:D, MATCH(C83, 'Role-Specific Weights'!A:A, 0)) +V83*INDEX('Role-Specific Weights'!E:E, MATCH(C83, 'Role-Specific Weights'!A:A, 0)) +IF(AB83&lt;&gt;"", AB83*INDEX('Role-Specific Weights'!F:F, MATCH(C83, 'Role-Specific Weights'!A:A, 0))/100,0), "")</f>
        <v/>
      </c>
      <c r="AD83" t="str">
        <f t="shared" si="14"/>
        <v/>
      </c>
    </row>
    <row r="84" spans="1:30" x14ac:dyDescent="0.3">
      <c r="A84" s="3"/>
      <c r="B84" s="3"/>
      <c r="C84" s="3"/>
      <c r="D84" s="3"/>
      <c r="E84" s="3"/>
      <c r="F84" s="3"/>
      <c r="G84" s="3"/>
      <c r="H84" s="3"/>
      <c r="I84" s="3" t="str">
        <f t="shared" si="10"/>
        <v/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 t="str">
        <f>IF(C84="","",ROUND(VLOOKUP(C84,'Role-Specific Weights'!$A$2:$E$10,2,FALSE)*S84+VLOOKUP(C84,'Role-Specific Weights'!$A$2:$E$10,3,FALSE)*T84+VLOOKUP(C84,'Role-Specific Weights'!$A$2:$E$10,4,FALSE)*U84+VLOOKUP(C84,'Role-Specific Weights'!$A$2:$E$10,5,FALSE)*V84,2))</f>
        <v/>
      </c>
      <c r="X84" s="3" t="str">
        <f t="shared" si="11"/>
        <v/>
      </c>
      <c r="AA84" t="str">
        <f t="shared" si="12"/>
        <v/>
      </c>
      <c r="AB84" t="str">
        <f t="shared" si="13"/>
        <v/>
      </c>
      <c r="AC84" t="str">
        <f>IFERROR(S84*INDEX('Role-Specific Weights'!B:B, MATCH(C84, 'Role-Specific Weights'!A:A, 0)) +T84*INDEX('Role-Specific Weights'!C:C, MATCH(C84, 'Role-Specific Weights'!A:A, 0)) +U84*INDEX('Role-Specific Weights'!D:D, MATCH(C84, 'Role-Specific Weights'!A:A, 0)) +V84*INDEX('Role-Specific Weights'!E:E, MATCH(C84, 'Role-Specific Weights'!A:A, 0)) +IF(AB84&lt;&gt;"", AB84*INDEX('Role-Specific Weights'!F:F, MATCH(C84, 'Role-Specific Weights'!A:A, 0))/100,0), "")</f>
        <v/>
      </c>
      <c r="AD84" t="str">
        <f t="shared" si="14"/>
        <v/>
      </c>
    </row>
    <row r="85" spans="1:30" x14ac:dyDescent="0.3">
      <c r="A85" s="3"/>
      <c r="B85" s="3"/>
      <c r="C85" s="3"/>
      <c r="D85" s="3"/>
      <c r="E85" s="3"/>
      <c r="F85" s="3"/>
      <c r="G85" s="3"/>
      <c r="H85" s="3"/>
      <c r="I85" s="3" t="str">
        <f t="shared" si="10"/>
        <v/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 t="str">
        <f>IF(C85="","",ROUND(VLOOKUP(C85,'Role-Specific Weights'!$A$2:$E$10,2,FALSE)*S85+VLOOKUP(C85,'Role-Specific Weights'!$A$2:$E$10,3,FALSE)*T85+VLOOKUP(C85,'Role-Specific Weights'!$A$2:$E$10,4,FALSE)*U85+VLOOKUP(C85,'Role-Specific Weights'!$A$2:$E$10,5,FALSE)*V85,2))</f>
        <v/>
      </c>
      <c r="X85" s="3" t="str">
        <f t="shared" si="11"/>
        <v/>
      </c>
      <c r="AA85" t="str">
        <f t="shared" si="12"/>
        <v/>
      </c>
      <c r="AB85" t="str">
        <f t="shared" si="13"/>
        <v/>
      </c>
      <c r="AC85" t="str">
        <f>IFERROR(S85*INDEX('Role-Specific Weights'!B:B, MATCH(C85, 'Role-Specific Weights'!A:A, 0)) +T85*INDEX('Role-Specific Weights'!C:C, MATCH(C85, 'Role-Specific Weights'!A:A, 0)) +U85*INDEX('Role-Specific Weights'!D:D, MATCH(C85, 'Role-Specific Weights'!A:A, 0)) +V85*INDEX('Role-Specific Weights'!E:E, MATCH(C85, 'Role-Specific Weights'!A:A, 0)) +IF(AB85&lt;&gt;"", AB85*INDEX('Role-Specific Weights'!F:F, MATCH(C85, 'Role-Specific Weights'!A:A, 0))/100,0), "")</f>
        <v/>
      </c>
      <c r="AD85" t="str">
        <f t="shared" si="14"/>
        <v/>
      </c>
    </row>
    <row r="86" spans="1:30" x14ac:dyDescent="0.3">
      <c r="A86" s="3"/>
      <c r="B86" s="3"/>
      <c r="C86" s="3"/>
      <c r="D86" s="3"/>
      <c r="E86" s="3"/>
      <c r="F86" s="3"/>
      <c r="G86" s="3"/>
      <c r="H86" s="3"/>
      <c r="I86" s="3" t="str">
        <f t="shared" si="10"/>
        <v/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 t="str">
        <f>IF(C86="","",ROUND(VLOOKUP(C86,'Role-Specific Weights'!$A$2:$E$10,2,FALSE)*S86+VLOOKUP(C86,'Role-Specific Weights'!$A$2:$E$10,3,FALSE)*T86+VLOOKUP(C86,'Role-Specific Weights'!$A$2:$E$10,4,FALSE)*U86+VLOOKUP(C86,'Role-Specific Weights'!$A$2:$E$10,5,FALSE)*V86,2))</f>
        <v/>
      </c>
      <c r="X86" s="3" t="str">
        <f t="shared" si="11"/>
        <v/>
      </c>
      <c r="AA86" t="str">
        <f t="shared" si="12"/>
        <v/>
      </c>
      <c r="AB86" t="str">
        <f t="shared" si="13"/>
        <v/>
      </c>
      <c r="AC86" t="str">
        <f>IFERROR(S86*INDEX('Role-Specific Weights'!B:B, MATCH(C86, 'Role-Specific Weights'!A:A, 0)) +T86*INDEX('Role-Specific Weights'!C:C, MATCH(C86, 'Role-Specific Weights'!A:A, 0)) +U86*INDEX('Role-Specific Weights'!D:D, MATCH(C86, 'Role-Specific Weights'!A:A, 0)) +V86*INDEX('Role-Specific Weights'!E:E, MATCH(C86, 'Role-Specific Weights'!A:A, 0)) +IF(AB86&lt;&gt;"", AB86*INDEX('Role-Specific Weights'!F:F, MATCH(C86, 'Role-Specific Weights'!A:A, 0))/100,0), "")</f>
        <v/>
      </c>
      <c r="AD86" t="str">
        <f t="shared" si="14"/>
        <v/>
      </c>
    </row>
    <row r="87" spans="1:30" x14ac:dyDescent="0.3">
      <c r="A87" s="3"/>
      <c r="B87" s="3"/>
      <c r="C87" s="3"/>
      <c r="D87" s="3"/>
      <c r="E87" s="3"/>
      <c r="F87" s="3"/>
      <c r="G87" s="3"/>
      <c r="H87" s="3"/>
      <c r="I87" s="3" t="str">
        <f t="shared" si="10"/>
        <v/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 t="str">
        <f>IF(C87="","",ROUND(VLOOKUP(C87,'Role-Specific Weights'!$A$2:$E$10,2,FALSE)*S87+VLOOKUP(C87,'Role-Specific Weights'!$A$2:$E$10,3,FALSE)*T87+VLOOKUP(C87,'Role-Specific Weights'!$A$2:$E$10,4,FALSE)*U87+VLOOKUP(C87,'Role-Specific Weights'!$A$2:$E$10,5,FALSE)*V87,2))</f>
        <v/>
      </c>
      <c r="X87" s="3" t="str">
        <f t="shared" si="11"/>
        <v/>
      </c>
      <c r="AA87" t="str">
        <f t="shared" si="12"/>
        <v/>
      </c>
      <c r="AB87" t="str">
        <f t="shared" si="13"/>
        <v/>
      </c>
      <c r="AC87" t="str">
        <f>IFERROR(S87*INDEX('Role-Specific Weights'!B:B, MATCH(C87, 'Role-Specific Weights'!A:A, 0)) +T87*INDEX('Role-Specific Weights'!C:C, MATCH(C87, 'Role-Specific Weights'!A:A, 0)) +U87*INDEX('Role-Specific Weights'!D:D, MATCH(C87, 'Role-Specific Weights'!A:A, 0)) +V87*INDEX('Role-Specific Weights'!E:E, MATCH(C87, 'Role-Specific Weights'!A:A, 0)) +IF(AB87&lt;&gt;"", AB87*INDEX('Role-Specific Weights'!F:F, MATCH(C87, 'Role-Specific Weights'!A:A, 0))/100,0), "")</f>
        <v/>
      </c>
      <c r="AD87" t="str">
        <f t="shared" si="14"/>
        <v/>
      </c>
    </row>
    <row r="88" spans="1:30" x14ac:dyDescent="0.3">
      <c r="A88" s="3"/>
      <c r="B88" s="3"/>
      <c r="C88" s="3"/>
      <c r="D88" s="3"/>
      <c r="E88" s="3"/>
      <c r="F88" s="3"/>
      <c r="G88" s="3"/>
      <c r="H88" s="3"/>
      <c r="I88" s="3" t="str">
        <f t="shared" si="10"/>
        <v/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 t="str">
        <f>IF(C88="","",ROUND(VLOOKUP(C88,'Role-Specific Weights'!$A$2:$E$10,2,FALSE)*S88+VLOOKUP(C88,'Role-Specific Weights'!$A$2:$E$10,3,FALSE)*T88+VLOOKUP(C88,'Role-Specific Weights'!$A$2:$E$10,4,FALSE)*U88+VLOOKUP(C88,'Role-Specific Weights'!$A$2:$E$10,5,FALSE)*V88,2))</f>
        <v/>
      </c>
      <c r="X88" s="3" t="str">
        <f t="shared" si="11"/>
        <v/>
      </c>
      <c r="AA88" t="str">
        <f t="shared" si="12"/>
        <v/>
      </c>
      <c r="AB88" t="str">
        <f t="shared" si="13"/>
        <v/>
      </c>
      <c r="AC88" t="str">
        <f>IFERROR(S88*INDEX('Role-Specific Weights'!B:B, MATCH(C88, 'Role-Specific Weights'!A:A, 0)) +T88*INDEX('Role-Specific Weights'!C:C, MATCH(C88, 'Role-Specific Weights'!A:A, 0)) +U88*INDEX('Role-Specific Weights'!D:D, MATCH(C88, 'Role-Specific Weights'!A:A, 0)) +V88*INDEX('Role-Specific Weights'!E:E, MATCH(C88, 'Role-Specific Weights'!A:A, 0)) +IF(AB88&lt;&gt;"", AB88*INDEX('Role-Specific Weights'!F:F, MATCH(C88, 'Role-Specific Weights'!A:A, 0))/100,0), "")</f>
        <v/>
      </c>
      <c r="AD88" t="str">
        <f t="shared" si="14"/>
        <v/>
      </c>
    </row>
    <row r="89" spans="1:30" x14ac:dyDescent="0.3">
      <c r="A89" s="3"/>
      <c r="B89" s="3"/>
      <c r="C89" s="3"/>
      <c r="D89" s="3"/>
      <c r="E89" s="3"/>
      <c r="F89" s="3"/>
      <c r="G89" s="3"/>
      <c r="H89" s="3"/>
      <c r="I89" s="3" t="str">
        <f t="shared" si="10"/>
        <v/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 t="str">
        <f>IF(C89="","",ROUND(VLOOKUP(C89,'Role-Specific Weights'!$A$2:$E$10,2,FALSE)*S89+VLOOKUP(C89,'Role-Specific Weights'!$A$2:$E$10,3,FALSE)*T89+VLOOKUP(C89,'Role-Specific Weights'!$A$2:$E$10,4,FALSE)*U89+VLOOKUP(C89,'Role-Specific Weights'!$A$2:$E$10,5,FALSE)*V89,2))</f>
        <v/>
      </c>
      <c r="X89" s="3" t="str">
        <f t="shared" si="11"/>
        <v/>
      </c>
      <c r="AA89" t="str">
        <f t="shared" si="12"/>
        <v/>
      </c>
      <c r="AB89" t="str">
        <f t="shared" si="13"/>
        <v/>
      </c>
      <c r="AC89" t="str">
        <f>IFERROR(S89*INDEX('Role-Specific Weights'!B:B, MATCH(C89, 'Role-Specific Weights'!A:A, 0)) +T89*INDEX('Role-Specific Weights'!C:C, MATCH(C89, 'Role-Specific Weights'!A:A, 0)) +U89*INDEX('Role-Specific Weights'!D:D, MATCH(C89, 'Role-Specific Weights'!A:A, 0)) +V89*INDEX('Role-Specific Weights'!E:E, MATCH(C89, 'Role-Specific Weights'!A:A, 0)) +IF(AB89&lt;&gt;"", AB89*INDEX('Role-Specific Weights'!F:F, MATCH(C89, 'Role-Specific Weights'!A:A, 0))/100,0), "")</f>
        <v/>
      </c>
      <c r="AD89" t="str">
        <f t="shared" si="14"/>
        <v/>
      </c>
    </row>
    <row r="90" spans="1:30" x14ac:dyDescent="0.3">
      <c r="A90" s="3"/>
      <c r="B90" s="3"/>
      <c r="C90" s="3"/>
      <c r="D90" s="3"/>
      <c r="E90" s="3"/>
      <c r="F90" s="3"/>
      <c r="G90" s="3"/>
      <c r="H90" s="3"/>
      <c r="I90" s="3" t="str">
        <f t="shared" si="10"/>
        <v/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 t="str">
        <f>IF(C90="","",ROUND(VLOOKUP(C90,'Role-Specific Weights'!$A$2:$E$10,2,FALSE)*S90+VLOOKUP(C90,'Role-Specific Weights'!$A$2:$E$10,3,FALSE)*T90+VLOOKUP(C90,'Role-Specific Weights'!$A$2:$E$10,4,FALSE)*U90+VLOOKUP(C90,'Role-Specific Weights'!$A$2:$E$10,5,FALSE)*V90,2))</f>
        <v/>
      </c>
      <c r="X90" s="3" t="str">
        <f t="shared" si="11"/>
        <v/>
      </c>
      <c r="AA90" t="str">
        <f t="shared" si="12"/>
        <v/>
      </c>
      <c r="AB90" t="str">
        <f t="shared" si="13"/>
        <v/>
      </c>
      <c r="AC90" t="str">
        <f>IFERROR(S90*INDEX('Role-Specific Weights'!B:B, MATCH(C90, 'Role-Specific Weights'!A:A, 0)) +T90*INDEX('Role-Specific Weights'!C:C, MATCH(C90, 'Role-Specific Weights'!A:A, 0)) +U90*INDEX('Role-Specific Weights'!D:D, MATCH(C90, 'Role-Specific Weights'!A:A, 0)) +V90*INDEX('Role-Specific Weights'!E:E, MATCH(C90, 'Role-Specific Weights'!A:A, 0)) +IF(AB90&lt;&gt;"", AB90*INDEX('Role-Specific Weights'!F:F, MATCH(C90, 'Role-Specific Weights'!A:A, 0))/100,0), "")</f>
        <v/>
      </c>
      <c r="AD90" t="str">
        <f t="shared" si="14"/>
        <v/>
      </c>
    </row>
    <row r="91" spans="1:30" x14ac:dyDescent="0.3">
      <c r="A91" s="3"/>
      <c r="B91" s="3"/>
      <c r="C91" s="3"/>
      <c r="D91" s="3"/>
      <c r="E91" s="3"/>
      <c r="F91" s="3"/>
      <c r="G91" s="3"/>
      <c r="H91" s="3"/>
      <c r="I91" s="3" t="str">
        <f t="shared" si="10"/>
        <v/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 t="str">
        <f>IF(C91="","",ROUND(VLOOKUP(C91,'Role-Specific Weights'!$A$2:$E$10,2,FALSE)*S91+VLOOKUP(C91,'Role-Specific Weights'!$A$2:$E$10,3,FALSE)*T91+VLOOKUP(C91,'Role-Specific Weights'!$A$2:$E$10,4,FALSE)*U91+VLOOKUP(C91,'Role-Specific Weights'!$A$2:$E$10,5,FALSE)*V91,2))</f>
        <v/>
      </c>
      <c r="X91" s="3" t="str">
        <f t="shared" si="11"/>
        <v/>
      </c>
      <c r="AA91" t="str">
        <f t="shared" si="12"/>
        <v/>
      </c>
      <c r="AB91" t="str">
        <f t="shared" si="13"/>
        <v/>
      </c>
      <c r="AC91" t="str">
        <f>IFERROR(S91*INDEX('Role-Specific Weights'!B:B, MATCH(C91, 'Role-Specific Weights'!A:A, 0)) +T91*INDEX('Role-Specific Weights'!C:C, MATCH(C91, 'Role-Specific Weights'!A:A, 0)) +U91*INDEX('Role-Specific Weights'!D:D, MATCH(C91, 'Role-Specific Weights'!A:A, 0)) +V91*INDEX('Role-Specific Weights'!E:E, MATCH(C91, 'Role-Specific Weights'!A:A, 0)) +IF(AB91&lt;&gt;"", AB91*INDEX('Role-Specific Weights'!F:F, MATCH(C91, 'Role-Specific Weights'!A:A, 0))/100,0), "")</f>
        <v/>
      </c>
      <c r="AD91" t="str">
        <f t="shared" si="14"/>
        <v/>
      </c>
    </row>
    <row r="92" spans="1:30" x14ac:dyDescent="0.3">
      <c r="A92" s="3"/>
      <c r="B92" s="3"/>
      <c r="C92" s="3"/>
      <c r="D92" s="3"/>
      <c r="E92" s="3"/>
      <c r="F92" s="3"/>
      <c r="G92" s="3"/>
      <c r="H92" s="3"/>
      <c r="I92" s="3" t="str">
        <f t="shared" si="10"/>
        <v/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 t="str">
        <f>IF(C92="","",ROUND(VLOOKUP(C92,'Role-Specific Weights'!$A$2:$E$10,2,FALSE)*S92+VLOOKUP(C92,'Role-Specific Weights'!$A$2:$E$10,3,FALSE)*T92+VLOOKUP(C92,'Role-Specific Weights'!$A$2:$E$10,4,FALSE)*U92+VLOOKUP(C92,'Role-Specific Weights'!$A$2:$E$10,5,FALSE)*V92,2))</f>
        <v/>
      </c>
      <c r="X92" s="3" t="str">
        <f t="shared" si="11"/>
        <v/>
      </c>
      <c r="AA92" t="str">
        <f t="shared" si="12"/>
        <v/>
      </c>
      <c r="AB92" t="str">
        <f t="shared" si="13"/>
        <v/>
      </c>
      <c r="AC92" t="str">
        <f>IFERROR(S92*INDEX('Role-Specific Weights'!B:B, MATCH(C92, 'Role-Specific Weights'!A:A, 0)) +T92*INDEX('Role-Specific Weights'!C:C, MATCH(C92, 'Role-Specific Weights'!A:A, 0)) +U92*INDEX('Role-Specific Weights'!D:D, MATCH(C92, 'Role-Specific Weights'!A:A, 0)) +V92*INDEX('Role-Specific Weights'!E:E, MATCH(C92, 'Role-Specific Weights'!A:A, 0)) +IF(AB92&lt;&gt;"", AB92*INDEX('Role-Specific Weights'!F:F, MATCH(C92, 'Role-Specific Weights'!A:A, 0))/100,0), "")</f>
        <v/>
      </c>
      <c r="AD92" t="str">
        <f t="shared" si="14"/>
        <v/>
      </c>
    </row>
    <row r="93" spans="1:30" x14ac:dyDescent="0.3">
      <c r="A93" s="3"/>
      <c r="B93" s="3"/>
      <c r="C93" s="3"/>
      <c r="D93" s="3"/>
      <c r="E93" s="3"/>
      <c r="F93" s="3"/>
      <c r="G93" s="3"/>
      <c r="H93" s="3"/>
      <c r="I93" s="3" t="str">
        <f t="shared" si="10"/>
        <v/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 t="str">
        <f>IF(C93="","",ROUND(VLOOKUP(C93,'Role-Specific Weights'!$A$2:$E$10,2,FALSE)*S93+VLOOKUP(C93,'Role-Specific Weights'!$A$2:$E$10,3,FALSE)*T93+VLOOKUP(C93,'Role-Specific Weights'!$A$2:$E$10,4,FALSE)*U93+VLOOKUP(C93,'Role-Specific Weights'!$A$2:$E$10,5,FALSE)*V93,2))</f>
        <v/>
      </c>
      <c r="X93" s="3" t="str">
        <f t="shared" si="11"/>
        <v/>
      </c>
      <c r="AA93" t="str">
        <f t="shared" si="12"/>
        <v/>
      </c>
      <c r="AB93" t="str">
        <f t="shared" si="13"/>
        <v/>
      </c>
      <c r="AC93" t="str">
        <f>IFERROR(S93*INDEX('Role-Specific Weights'!B:B, MATCH(C93, 'Role-Specific Weights'!A:A, 0)) +T93*INDEX('Role-Specific Weights'!C:C, MATCH(C93, 'Role-Specific Weights'!A:A, 0)) +U93*INDEX('Role-Specific Weights'!D:D, MATCH(C93, 'Role-Specific Weights'!A:A, 0)) +V93*INDEX('Role-Specific Weights'!E:E, MATCH(C93, 'Role-Specific Weights'!A:A, 0)) +IF(AB93&lt;&gt;"", AB93*INDEX('Role-Specific Weights'!F:F, MATCH(C93, 'Role-Specific Weights'!A:A, 0))/100,0), "")</f>
        <v/>
      </c>
      <c r="AD93" t="str">
        <f t="shared" si="14"/>
        <v/>
      </c>
    </row>
    <row r="94" spans="1:30" x14ac:dyDescent="0.3">
      <c r="A94" s="3"/>
      <c r="B94" s="3"/>
      <c r="C94" s="3"/>
      <c r="D94" s="3"/>
      <c r="E94" s="3"/>
      <c r="F94" s="3"/>
      <c r="G94" s="3"/>
      <c r="H94" s="3"/>
      <c r="I94" s="3" t="str">
        <f t="shared" si="10"/>
        <v/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 t="str">
        <f>IF(C94="","",ROUND(VLOOKUP(C94,'Role-Specific Weights'!$A$2:$E$10,2,FALSE)*S94+VLOOKUP(C94,'Role-Specific Weights'!$A$2:$E$10,3,FALSE)*T94+VLOOKUP(C94,'Role-Specific Weights'!$A$2:$E$10,4,FALSE)*U94+VLOOKUP(C94,'Role-Specific Weights'!$A$2:$E$10,5,FALSE)*V94,2))</f>
        <v/>
      </c>
      <c r="X94" s="3" t="str">
        <f t="shared" si="11"/>
        <v/>
      </c>
      <c r="AA94" t="str">
        <f t="shared" si="12"/>
        <v/>
      </c>
      <c r="AB94" t="str">
        <f t="shared" si="13"/>
        <v/>
      </c>
      <c r="AC94" t="str">
        <f>IFERROR(S94*INDEX('Role-Specific Weights'!B:B, MATCH(C94, 'Role-Specific Weights'!A:A, 0)) +T94*INDEX('Role-Specific Weights'!C:C, MATCH(C94, 'Role-Specific Weights'!A:A, 0)) +U94*INDEX('Role-Specific Weights'!D:D, MATCH(C94, 'Role-Specific Weights'!A:A, 0)) +V94*INDEX('Role-Specific Weights'!E:E, MATCH(C94, 'Role-Specific Weights'!A:A, 0)) +IF(AB94&lt;&gt;"", AB94*INDEX('Role-Specific Weights'!F:F, MATCH(C94, 'Role-Specific Weights'!A:A, 0))/100,0), "")</f>
        <v/>
      </c>
      <c r="AD94" t="str">
        <f t="shared" si="14"/>
        <v/>
      </c>
    </row>
    <row r="95" spans="1:30" x14ac:dyDescent="0.3">
      <c r="A95" s="3"/>
      <c r="B95" s="3"/>
      <c r="C95" s="3"/>
      <c r="D95" s="3"/>
      <c r="E95" s="3"/>
      <c r="F95" s="3"/>
      <c r="G95" s="3"/>
      <c r="H95" s="3"/>
      <c r="I95" s="3" t="str">
        <f t="shared" si="10"/>
        <v/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 t="str">
        <f>IF(C95="","",ROUND(VLOOKUP(C95,'Role-Specific Weights'!$A$2:$E$10,2,FALSE)*S95+VLOOKUP(C95,'Role-Specific Weights'!$A$2:$E$10,3,FALSE)*T95+VLOOKUP(C95,'Role-Specific Weights'!$A$2:$E$10,4,FALSE)*U95+VLOOKUP(C95,'Role-Specific Weights'!$A$2:$E$10,5,FALSE)*V95,2))</f>
        <v/>
      </c>
      <c r="X95" s="3" t="str">
        <f t="shared" si="11"/>
        <v/>
      </c>
      <c r="AA95" t="str">
        <f t="shared" si="12"/>
        <v/>
      </c>
      <c r="AB95" t="str">
        <f t="shared" si="13"/>
        <v/>
      </c>
      <c r="AC95" t="str">
        <f>IFERROR(S95*INDEX('Role-Specific Weights'!B:B, MATCH(C95, 'Role-Specific Weights'!A:A, 0)) +T95*INDEX('Role-Specific Weights'!C:C, MATCH(C95, 'Role-Specific Weights'!A:A, 0)) +U95*INDEX('Role-Specific Weights'!D:D, MATCH(C95, 'Role-Specific Weights'!A:A, 0)) +V95*INDEX('Role-Specific Weights'!E:E, MATCH(C95, 'Role-Specific Weights'!A:A, 0)) +IF(AB95&lt;&gt;"", AB95*INDEX('Role-Specific Weights'!F:F, MATCH(C95, 'Role-Specific Weights'!A:A, 0))/100,0), "")</f>
        <v/>
      </c>
      <c r="AD95" t="str">
        <f t="shared" si="14"/>
        <v/>
      </c>
    </row>
    <row r="96" spans="1:30" x14ac:dyDescent="0.3">
      <c r="A96" s="3"/>
      <c r="B96" s="3"/>
      <c r="C96" s="3"/>
      <c r="D96" s="3"/>
      <c r="E96" s="3"/>
      <c r="F96" s="3"/>
      <c r="G96" s="3"/>
      <c r="H96" s="3"/>
      <c r="I96" s="3" t="str">
        <f t="shared" si="10"/>
        <v/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 t="str">
        <f>IF(C96="","",ROUND(VLOOKUP(C96,'Role-Specific Weights'!$A$2:$E$10,2,FALSE)*S96+VLOOKUP(C96,'Role-Specific Weights'!$A$2:$E$10,3,FALSE)*T96+VLOOKUP(C96,'Role-Specific Weights'!$A$2:$E$10,4,FALSE)*U96+VLOOKUP(C96,'Role-Specific Weights'!$A$2:$E$10,5,FALSE)*V96,2))</f>
        <v/>
      </c>
      <c r="X96" s="3" t="str">
        <f t="shared" si="11"/>
        <v/>
      </c>
      <c r="AA96" t="str">
        <f t="shared" si="12"/>
        <v/>
      </c>
      <c r="AB96" t="str">
        <f t="shared" si="13"/>
        <v/>
      </c>
      <c r="AC96" t="str">
        <f>IFERROR(S96*INDEX('Role-Specific Weights'!B:B, MATCH(C96, 'Role-Specific Weights'!A:A, 0)) +T96*INDEX('Role-Specific Weights'!C:C, MATCH(C96, 'Role-Specific Weights'!A:A, 0)) +U96*INDEX('Role-Specific Weights'!D:D, MATCH(C96, 'Role-Specific Weights'!A:A, 0)) +V96*INDEX('Role-Specific Weights'!E:E, MATCH(C96, 'Role-Specific Weights'!A:A, 0)) +IF(AB96&lt;&gt;"", AB96*INDEX('Role-Specific Weights'!F:F, MATCH(C96, 'Role-Specific Weights'!A:A, 0))/100,0), "")</f>
        <v/>
      </c>
      <c r="AD96" t="str">
        <f t="shared" si="14"/>
        <v/>
      </c>
    </row>
    <row r="97" spans="1:30" x14ac:dyDescent="0.3">
      <c r="A97" s="3"/>
      <c r="B97" s="3"/>
      <c r="C97" s="3"/>
      <c r="D97" s="3"/>
      <c r="E97" s="3"/>
      <c r="F97" s="3"/>
      <c r="G97" s="3"/>
      <c r="H97" s="3"/>
      <c r="I97" s="3" t="str">
        <f t="shared" si="10"/>
        <v/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 t="str">
        <f>IF(C97="","",ROUND(VLOOKUP(C97,'Role-Specific Weights'!$A$2:$E$10,2,FALSE)*S97+VLOOKUP(C97,'Role-Specific Weights'!$A$2:$E$10,3,FALSE)*T97+VLOOKUP(C97,'Role-Specific Weights'!$A$2:$E$10,4,FALSE)*U97+VLOOKUP(C97,'Role-Specific Weights'!$A$2:$E$10,5,FALSE)*V97,2))</f>
        <v/>
      </c>
      <c r="X97" s="3" t="str">
        <f t="shared" si="11"/>
        <v/>
      </c>
      <c r="AA97" t="str">
        <f t="shared" si="12"/>
        <v/>
      </c>
      <c r="AB97" t="str">
        <f t="shared" si="13"/>
        <v/>
      </c>
      <c r="AC97" t="str">
        <f>IFERROR(S97*INDEX('Role-Specific Weights'!B:B, MATCH(C97, 'Role-Specific Weights'!A:A, 0)) +T97*INDEX('Role-Specific Weights'!C:C, MATCH(C97, 'Role-Specific Weights'!A:A, 0)) +U97*INDEX('Role-Specific Weights'!D:D, MATCH(C97, 'Role-Specific Weights'!A:A, 0)) +V97*INDEX('Role-Specific Weights'!E:E, MATCH(C97, 'Role-Specific Weights'!A:A, 0)) +IF(AB97&lt;&gt;"", AB97*INDEX('Role-Specific Weights'!F:F, MATCH(C97, 'Role-Specific Weights'!A:A, 0))/100,0), "")</f>
        <v/>
      </c>
      <c r="AD97" t="str">
        <f t="shared" si="14"/>
        <v/>
      </c>
    </row>
    <row r="98" spans="1:30" x14ac:dyDescent="0.3">
      <c r="A98" s="3"/>
      <c r="B98" s="3"/>
      <c r="C98" s="3"/>
      <c r="D98" s="3"/>
      <c r="E98" s="3"/>
      <c r="F98" s="3"/>
      <c r="G98" s="3"/>
      <c r="H98" s="3"/>
      <c r="I98" s="3" t="str">
        <f t="shared" ref="I98:I101" si="15">IF(AND(ISNUMBER(G98), ISNUMBER(H98)), IF(H98 &lt;= G98, "Yes", "No"), "")</f>
        <v/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 t="str">
        <f>IF(C98="","",ROUND(VLOOKUP(C98,'Role-Specific Weights'!$A$2:$E$10,2,FALSE)*S98+VLOOKUP(C98,'Role-Specific Weights'!$A$2:$E$10,3,FALSE)*T98+VLOOKUP(C98,'Role-Specific Weights'!$A$2:$E$10,4,FALSE)*U98+VLOOKUP(C98,'Role-Specific Weights'!$A$2:$E$10,5,FALSE)*V98,2))</f>
        <v/>
      </c>
      <c r="X98" s="3" t="str">
        <f t="shared" ref="X98:X101" si="16">IF(W98="","",IF(W98&gt;=90,"Green",IF(W98&gt;=80,"Yellow",IF(W98&gt;=70,"Orange","Red"))))</f>
        <v/>
      </c>
      <c r="AA98" t="str">
        <f t="shared" si="12"/>
        <v/>
      </c>
      <c r="AB98" t="str">
        <f t="shared" ref="AB98:AB101" si="17">IF(AND(L98="Yes",AA98&gt;0), ((AA98-M98)/AA98)*100, "")</f>
        <v/>
      </c>
      <c r="AC98" t="str">
        <f>IFERROR(S98*INDEX('Role-Specific Weights'!B:B, MATCH(C98, 'Role-Specific Weights'!A:A, 0)) +T98*INDEX('Role-Specific Weights'!C:C, MATCH(C98, 'Role-Specific Weights'!A:A, 0)) +U98*INDEX('Role-Specific Weights'!D:D, MATCH(C98, 'Role-Specific Weights'!A:A, 0)) +V98*INDEX('Role-Specific Weights'!E:E, MATCH(C98, 'Role-Specific Weights'!A:A, 0)) +IF(AB98&lt;&gt;"", AB98*INDEX('Role-Specific Weights'!F:F, MATCH(C98, 'Role-Specific Weights'!A:A, 0))/100,0), "")</f>
        <v/>
      </c>
      <c r="AD98" t="str">
        <f t="shared" ref="AD98:AD101" si="18">IF(AC98="", "", IF(AC98&gt;=90, "Green", IF(AC98&gt;=80, "Yellow", IF(AC98&gt;=70, "Orange", "Red"))))</f>
        <v/>
      </c>
    </row>
    <row r="99" spans="1:30" x14ac:dyDescent="0.3">
      <c r="A99" s="3"/>
      <c r="B99" s="3"/>
      <c r="C99" s="3"/>
      <c r="D99" s="3"/>
      <c r="E99" s="3"/>
      <c r="F99" s="3"/>
      <c r="G99" s="3"/>
      <c r="H99" s="3"/>
      <c r="I99" s="3" t="str">
        <f t="shared" si="15"/>
        <v/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 t="str">
        <f>IF(C99="","",ROUND(VLOOKUP(C99,'Role-Specific Weights'!$A$2:$E$10,2,FALSE)*S99+VLOOKUP(C99,'Role-Specific Weights'!$A$2:$E$10,3,FALSE)*T99+VLOOKUP(C99,'Role-Specific Weights'!$A$2:$E$10,4,FALSE)*U99+VLOOKUP(C99,'Role-Specific Weights'!$A$2:$E$10,5,FALSE)*V99,2))</f>
        <v/>
      </c>
      <c r="X99" s="3" t="str">
        <f t="shared" si="16"/>
        <v/>
      </c>
      <c r="AA99" t="str">
        <f t="shared" si="12"/>
        <v/>
      </c>
      <c r="AB99" t="str">
        <f t="shared" si="17"/>
        <v/>
      </c>
      <c r="AC99" t="str">
        <f>IFERROR(S99*INDEX('Role-Specific Weights'!B:B, MATCH(C99, 'Role-Specific Weights'!A:A, 0)) +T99*INDEX('Role-Specific Weights'!C:C, MATCH(C99, 'Role-Specific Weights'!A:A, 0)) +U99*INDEX('Role-Specific Weights'!D:D, MATCH(C99, 'Role-Specific Weights'!A:A, 0)) +V99*INDEX('Role-Specific Weights'!E:E, MATCH(C99, 'Role-Specific Weights'!A:A, 0)) +IF(AB99&lt;&gt;"", AB99*INDEX('Role-Specific Weights'!F:F, MATCH(C99, 'Role-Specific Weights'!A:A, 0))/100,0), "")</f>
        <v/>
      </c>
      <c r="AD99" t="str">
        <f t="shared" si="18"/>
        <v/>
      </c>
    </row>
    <row r="100" spans="1:30" x14ac:dyDescent="0.3">
      <c r="A100" s="3"/>
      <c r="B100" s="3"/>
      <c r="C100" s="3"/>
      <c r="D100" s="3"/>
      <c r="E100" s="3"/>
      <c r="F100" s="3"/>
      <c r="G100" s="3"/>
      <c r="H100" s="3"/>
      <c r="I100" s="3" t="str">
        <f t="shared" si="15"/>
        <v/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 t="str">
        <f>IF(C100="","",ROUND(VLOOKUP(C100,'Role-Specific Weights'!$A$2:$E$10,2,FALSE)*S100+VLOOKUP(C100,'Role-Specific Weights'!$A$2:$E$10,3,FALSE)*T100+VLOOKUP(C100,'Role-Specific Weights'!$A$2:$E$10,4,FALSE)*U100+VLOOKUP(C100,'Role-Specific Weights'!$A$2:$E$10,5,FALSE)*V100,2))</f>
        <v/>
      </c>
      <c r="X100" s="3" t="str">
        <f t="shared" si="16"/>
        <v/>
      </c>
      <c r="AA100" t="str">
        <f t="shared" si="12"/>
        <v/>
      </c>
      <c r="AB100" t="str">
        <f t="shared" si="17"/>
        <v/>
      </c>
      <c r="AC100" t="str">
        <f>IFERROR(S100*INDEX('Role-Specific Weights'!B:B, MATCH(C100, 'Role-Specific Weights'!A:A, 0)) +T100*INDEX('Role-Specific Weights'!C:C, MATCH(C100, 'Role-Specific Weights'!A:A, 0)) +U100*INDEX('Role-Specific Weights'!D:D, MATCH(C100, 'Role-Specific Weights'!A:A, 0)) +V100*INDEX('Role-Specific Weights'!E:E, MATCH(C100, 'Role-Specific Weights'!A:A, 0)) +IF(AB100&lt;&gt;"", AB100*INDEX('Role-Specific Weights'!F:F, MATCH(C100, 'Role-Specific Weights'!A:A, 0))/100,0), "")</f>
        <v/>
      </c>
      <c r="AD100" t="str">
        <f t="shared" si="18"/>
        <v/>
      </c>
    </row>
    <row r="101" spans="1:30" x14ac:dyDescent="0.3">
      <c r="A101" s="3"/>
      <c r="B101" s="3"/>
      <c r="C101" s="3"/>
      <c r="D101" s="3"/>
      <c r="E101" s="3"/>
      <c r="F101" s="3"/>
      <c r="G101" s="3"/>
      <c r="H101" s="3"/>
      <c r="I101" s="3" t="str">
        <f t="shared" si="15"/>
        <v/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 t="str">
        <f>IF(C101="","",ROUND(VLOOKUP(C101,'Role-Specific Weights'!$A$2:$E$10,2,FALSE)*S101+VLOOKUP(C101,'Role-Specific Weights'!$A$2:$E$10,3,FALSE)*T101+VLOOKUP(C101,'Role-Specific Weights'!$A$2:$E$10,4,FALSE)*U101+VLOOKUP(C101,'Role-Specific Weights'!$A$2:$E$10,5,FALSE)*V101,2))</f>
        <v/>
      </c>
      <c r="X101" s="3" t="str">
        <f t="shared" si="16"/>
        <v/>
      </c>
      <c r="AA101" t="str">
        <f t="shared" si="12"/>
        <v/>
      </c>
      <c r="AB101" t="str">
        <f t="shared" si="17"/>
        <v/>
      </c>
      <c r="AC101" t="str">
        <f>IFERROR(S101*INDEX('Role-Specific Weights'!B:B, MATCH(C101, 'Role-Specific Weights'!A:A, 0)) +T101*INDEX('Role-Specific Weights'!C:C, MATCH(C101, 'Role-Specific Weights'!A:A, 0)) +U101*INDEX('Role-Specific Weights'!D:D, MATCH(C101, 'Role-Specific Weights'!A:A, 0)) +V101*INDEX('Role-Specific Weights'!E:E, MATCH(C101, 'Role-Specific Weights'!A:A, 0)) +IF(AB101&lt;&gt;"", AB101*INDEX('Role-Specific Weights'!F:F, MATCH(C101, 'Role-Specific Weights'!A:A, 0))/100,0), "")</f>
        <v/>
      </c>
      <c r="AD101" t="str">
        <f t="shared" si="18"/>
        <v/>
      </c>
    </row>
  </sheetData>
  <dataValidations count="4">
    <dataValidation type="list" allowBlank="1" showInputMessage="1" showErrorMessage="1" sqref="I2:I101 K2:L101" xr:uid="{00000000-0002-0000-0000-000001000000}">
      <formula1>"Yes,No"</formula1>
    </dataValidation>
    <dataValidation type="list" allowBlank="1" showInputMessage="1" showErrorMessage="1" sqref="R2:R101" xr:uid="{00000000-0002-0000-0000-000003000000}">
      <formula1>"Individual,Team"</formula1>
    </dataValidation>
    <dataValidation type="list" allowBlank="1" showInputMessage="1" showErrorMessage="1" sqref="Y2:Y101" xr:uid="{00000000-0002-0000-0000-000004000000}">
      <formula1>"Design Issue,Fabrication Issue,Material Issue,Client Change,Planning Issue,Quality Issue,Communication Issue,Supplier Issue"</formula1>
    </dataValidation>
    <dataValidation type="whole" allowBlank="1" showInputMessage="1" showErrorMessage="1" sqref="S2:V101" xr:uid="{00000000-0002-0000-0000-000005000000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'Role-Specific Weights'!$A$2:$A$10</xm:f>
          </x14:formula1>
          <xm:sqref>C2:C101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workbookViewId="0">
      <selection activeCell="A6" sqref="A6"/>
    </sheetView>
  </sheetViews>
  <sheetFormatPr defaultRowHeight="14.4" x14ac:dyDescent="0.3"/>
  <cols>
    <col min="1" max="1" width="32.77734375" customWidth="1"/>
    <col min="2" max="2" width="23.5546875" customWidth="1"/>
    <col min="3" max="3" width="16.88671875" customWidth="1"/>
    <col min="4" max="4" width="15" customWidth="1"/>
    <col min="5" max="5" width="16.88671875" customWidth="1"/>
    <col min="6" max="6" width="22.33203125" customWidth="1"/>
    <col min="7" max="7" width="16.21875" customWidth="1"/>
  </cols>
  <sheetData>
    <row r="1" spans="1:7" x14ac:dyDescent="0.3">
      <c r="A1" s="5" t="s">
        <v>2</v>
      </c>
      <c r="B1" s="5" t="s">
        <v>52</v>
      </c>
      <c r="C1" s="5" t="s">
        <v>53</v>
      </c>
      <c r="D1" s="5" t="s">
        <v>54</v>
      </c>
      <c r="E1" s="5" t="s">
        <v>55</v>
      </c>
      <c r="F1" s="5" t="s">
        <v>56</v>
      </c>
      <c r="G1" s="5" t="s">
        <v>57</v>
      </c>
    </row>
    <row r="2" spans="1:7" x14ac:dyDescent="0.3">
      <c r="A2" t="s">
        <v>30</v>
      </c>
      <c r="B2">
        <v>0.25</v>
      </c>
      <c r="C2">
        <v>0.25</v>
      </c>
      <c r="D2">
        <v>0.35</v>
      </c>
      <c r="E2">
        <v>0.15</v>
      </c>
      <c r="F2">
        <v>0</v>
      </c>
      <c r="G2">
        <v>1</v>
      </c>
    </row>
    <row r="3" spans="1:7" x14ac:dyDescent="0.3">
      <c r="A3" t="s">
        <v>37</v>
      </c>
      <c r="B3">
        <v>0.2</v>
      </c>
      <c r="C3">
        <v>0.3</v>
      </c>
      <c r="D3">
        <v>0.2</v>
      </c>
      <c r="E3">
        <v>0.3</v>
      </c>
      <c r="F3">
        <v>0</v>
      </c>
      <c r="G3">
        <v>1</v>
      </c>
    </row>
    <row r="4" spans="1:7" x14ac:dyDescent="0.3">
      <c r="A4" t="s">
        <v>58</v>
      </c>
      <c r="B4">
        <v>0.2</v>
      </c>
      <c r="C4">
        <v>0.3</v>
      </c>
      <c r="D4">
        <v>0.4</v>
      </c>
      <c r="E4">
        <v>0.1</v>
      </c>
      <c r="F4">
        <v>0</v>
      </c>
      <c r="G4">
        <v>1</v>
      </c>
    </row>
    <row r="5" spans="1:7" x14ac:dyDescent="0.3">
      <c r="A5" t="s">
        <v>47</v>
      </c>
      <c r="B5">
        <v>0.25</v>
      </c>
      <c r="C5">
        <v>0.2</v>
      </c>
      <c r="D5">
        <v>0.2</v>
      </c>
      <c r="E5">
        <v>0.2</v>
      </c>
      <c r="F5">
        <v>0.15</v>
      </c>
      <c r="G5">
        <v>1</v>
      </c>
    </row>
    <row r="6" spans="1:7" x14ac:dyDescent="0.3">
      <c r="A6" t="s">
        <v>59</v>
      </c>
      <c r="B6">
        <v>0.25</v>
      </c>
      <c r="C6">
        <v>0.2</v>
      </c>
      <c r="D6">
        <v>0.3</v>
      </c>
      <c r="E6">
        <v>0.1</v>
      </c>
      <c r="F6">
        <v>0.15</v>
      </c>
      <c r="G6">
        <v>1</v>
      </c>
    </row>
    <row r="7" spans="1:7" x14ac:dyDescent="0.3">
      <c r="A7" t="s">
        <v>60</v>
      </c>
      <c r="B7">
        <v>0.3</v>
      </c>
      <c r="C7">
        <v>0.2</v>
      </c>
      <c r="D7">
        <v>0.35</v>
      </c>
      <c r="E7">
        <v>0.15</v>
      </c>
      <c r="F7">
        <v>0</v>
      </c>
      <c r="G7">
        <v>1</v>
      </c>
    </row>
    <row r="8" spans="1:7" x14ac:dyDescent="0.3">
      <c r="A8" t="s">
        <v>61</v>
      </c>
      <c r="B8">
        <v>0.1</v>
      </c>
      <c r="C8">
        <v>0.3</v>
      </c>
      <c r="D8">
        <v>0.4</v>
      </c>
      <c r="E8">
        <v>0.2</v>
      </c>
      <c r="F8">
        <v>0</v>
      </c>
      <c r="G8">
        <v>1</v>
      </c>
    </row>
    <row r="9" spans="1:7" x14ac:dyDescent="0.3">
      <c r="A9" t="s">
        <v>62</v>
      </c>
      <c r="B9">
        <v>0.3</v>
      </c>
      <c r="C9">
        <v>0.35</v>
      </c>
      <c r="D9">
        <v>0.2</v>
      </c>
      <c r="E9">
        <v>0.15</v>
      </c>
      <c r="F9">
        <v>0</v>
      </c>
      <c r="G9">
        <v>0.99999999999999989</v>
      </c>
    </row>
    <row r="10" spans="1:7" x14ac:dyDescent="0.3">
      <c r="A10" t="s">
        <v>63</v>
      </c>
      <c r="B10">
        <v>0.1</v>
      </c>
      <c r="C10">
        <v>0.4</v>
      </c>
      <c r="D10">
        <v>0.4</v>
      </c>
      <c r="E10">
        <v>0.1</v>
      </c>
      <c r="F10">
        <v>0</v>
      </c>
      <c r="G10">
        <v>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workbookViewId="0"/>
  </sheetViews>
  <sheetFormatPr defaultRowHeight="14.4" x14ac:dyDescent="0.3"/>
  <cols>
    <col min="1" max="1" width="22.44140625" bestFit="1" customWidth="1"/>
    <col min="2" max="2" width="35.6640625" bestFit="1" customWidth="1"/>
  </cols>
  <sheetData>
    <row r="1" spans="1:2" x14ac:dyDescent="0.3">
      <c r="A1" s="1" t="s">
        <v>64</v>
      </c>
      <c r="B1" s="1" t="s">
        <v>65</v>
      </c>
    </row>
    <row r="2" spans="1:2" x14ac:dyDescent="0.3">
      <c r="A2" t="s">
        <v>0</v>
      </c>
      <c r="B2" t="s">
        <v>66</v>
      </c>
    </row>
    <row r="3" spans="1:2" x14ac:dyDescent="0.3">
      <c r="A3" t="s">
        <v>1</v>
      </c>
      <c r="B3" t="s">
        <v>67</v>
      </c>
    </row>
    <row r="4" spans="1:2" x14ac:dyDescent="0.3">
      <c r="A4" t="s">
        <v>2</v>
      </c>
      <c r="B4" t="s">
        <v>68</v>
      </c>
    </row>
    <row r="5" spans="1:2" x14ac:dyDescent="0.3">
      <c r="A5" t="s">
        <v>3</v>
      </c>
      <c r="B5" t="s">
        <v>69</v>
      </c>
    </row>
    <row r="6" spans="1:2" x14ac:dyDescent="0.3">
      <c r="A6" t="s">
        <v>4</v>
      </c>
      <c r="B6" t="s">
        <v>70</v>
      </c>
    </row>
    <row r="7" spans="1:2" x14ac:dyDescent="0.3">
      <c r="A7" t="s">
        <v>5</v>
      </c>
      <c r="B7" t="s">
        <v>71</v>
      </c>
    </row>
    <row r="8" spans="1:2" x14ac:dyDescent="0.3">
      <c r="A8" t="s">
        <v>6</v>
      </c>
      <c r="B8" t="s">
        <v>72</v>
      </c>
    </row>
    <row r="9" spans="1:2" x14ac:dyDescent="0.3">
      <c r="A9" t="s">
        <v>7</v>
      </c>
      <c r="B9" t="s">
        <v>73</v>
      </c>
    </row>
    <row r="10" spans="1:2" x14ac:dyDescent="0.3">
      <c r="A10" t="s">
        <v>8</v>
      </c>
      <c r="B10" t="s">
        <v>74</v>
      </c>
    </row>
    <row r="11" spans="1:2" x14ac:dyDescent="0.3">
      <c r="A11" t="s">
        <v>9</v>
      </c>
      <c r="B11" t="s">
        <v>75</v>
      </c>
    </row>
    <row r="12" spans="1:2" x14ac:dyDescent="0.3">
      <c r="A12" t="s">
        <v>10</v>
      </c>
      <c r="B12" t="s">
        <v>76</v>
      </c>
    </row>
    <row r="13" spans="1:2" x14ac:dyDescent="0.3">
      <c r="A13" t="s">
        <v>11</v>
      </c>
      <c r="B13" t="s">
        <v>77</v>
      </c>
    </row>
    <row r="14" spans="1:2" x14ac:dyDescent="0.3">
      <c r="A14" t="s">
        <v>12</v>
      </c>
      <c r="B14" t="s">
        <v>78</v>
      </c>
    </row>
    <row r="15" spans="1:2" x14ac:dyDescent="0.3">
      <c r="A15" t="s">
        <v>13</v>
      </c>
      <c r="B15" t="s">
        <v>79</v>
      </c>
    </row>
    <row r="16" spans="1:2" x14ac:dyDescent="0.3">
      <c r="A16" t="s">
        <v>14</v>
      </c>
      <c r="B16" t="s">
        <v>80</v>
      </c>
    </row>
    <row r="17" spans="1:2" x14ac:dyDescent="0.3">
      <c r="A17" t="s">
        <v>15</v>
      </c>
      <c r="B17" t="s">
        <v>81</v>
      </c>
    </row>
    <row r="18" spans="1:2" x14ac:dyDescent="0.3">
      <c r="A18" t="s">
        <v>16</v>
      </c>
      <c r="B18" t="s">
        <v>82</v>
      </c>
    </row>
    <row r="19" spans="1:2" x14ac:dyDescent="0.3">
      <c r="A19" t="s">
        <v>17</v>
      </c>
      <c r="B19" t="s">
        <v>83</v>
      </c>
    </row>
    <row r="20" spans="1:2" x14ac:dyDescent="0.3">
      <c r="A20" t="s">
        <v>18</v>
      </c>
      <c r="B20" t="s">
        <v>84</v>
      </c>
    </row>
    <row r="21" spans="1:2" x14ac:dyDescent="0.3">
      <c r="A21" t="s">
        <v>19</v>
      </c>
      <c r="B21" t="s">
        <v>85</v>
      </c>
    </row>
    <row r="22" spans="1:2" x14ac:dyDescent="0.3">
      <c r="A22" t="s">
        <v>20</v>
      </c>
      <c r="B22" t="s">
        <v>86</v>
      </c>
    </row>
    <row r="23" spans="1:2" x14ac:dyDescent="0.3">
      <c r="A23" t="s">
        <v>21</v>
      </c>
      <c r="B23" t="s">
        <v>87</v>
      </c>
    </row>
    <row r="24" spans="1:2" x14ac:dyDescent="0.3">
      <c r="A24" t="s">
        <v>22</v>
      </c>
      <c r="B24" t="s">
        <v>88</v>
      </c>
    </row>
    <row r="25" spans="1:2" x14ac:dyDescent="0.3">
      <c r="A25" t="s">
        <v>23</v>
      </c>
      <c r="B25" t="s">
        <v>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"/>
  <sheetViews>
    <sheetView topLeftCell="E1" workbookViewId="0"/>
  </sheetViews>
  <sheetFormatPr defaultRowHeight="14.4" x14ac:dyDescent="0.3"/>
  <cols>
    <col min="1" max="1" width="11.33203125" bestFit="1" customWidth="1"/>
    <col min="2" max="2" width="17.77734375" bestFit="1" customWidth="1"/>
    <col min="3" max="3" width="35.109375" bestFit="1" customWidth="1"/>
    <col min="4" max="4" width="24.109375" bestFit="1" customWidth="1"/>
    <col min="5" max="5" width="28.21875" bestFit="1" customWidth="1"/>
    <col min="6" max="6" width="34.33203125" bestFit="1" customWidth="1"/>
  </cols>
  <sheetData>
    <row r="1" spans="1:6" x14ac:dyDescent="0.3">
      <c r="A1" s="1" t="s">
        <v>90</v>
      </c>
      <c r="B1" s="1" t="s">
        <v>91</v>
      </c>
      <c r="C1" s="1" t="s">
        <v>92</v>
      </c>
      <c r="D1" s="1" t="s">
        <v>93</v>
      </c>
      <c r="E1" s="1" t="s">
        <v>94</v>
      </c>
      <c r="F1" s="1" t="s">
        <v>95</v>
      </c>
    </row>
    <row r="2" spans="1:6" x14ac:dyDescent="0.3">
      <c r="A2" t="s">
        <v>96</v>
      </c>
      <c r="B2" t="s">
        <v>97</v>
      </c>
      <c r="C2" t="s">
        <v>98</v>
      </c>
      <c r="D2" t="s">
        <v>99</v>
      </c>
      <c r="E2" t="s">
        <v>100</v>
      </c>
      <c r="F2" t="s">
        <v>101</v>
      </c>
    </row>
    <row r="3" spans="1:6" x14ac:dyDescent="0.3">
      <c r="A3" t="s">
        <v>102</v>
      </c>
      <c r="B3" t="s">
        <v>103</v>
      </c>
      <c r="C3" t="s">
        <v>104</v>
      </c>
      <c r="D3" t="s">
        <v>105</v>
      </c>
      <c r="E3" t="s">
        <v>106</v>
      </c>
      <c r="F3" t="s">
        <v>107</v>
      </c>
    </row>
    <row r="4" spans="1:6" x14ac:dyDescent="0.3">
      <c r="A4" t="s">
        <v>108</v>
      </c>
      <c r="B4" t="s">
        <v>109</v>
      </c>
      <c r="C4" t="s">
        <v>110</v>
      </c>
      <c r="D4" t="s">
        <v>111</v>
      </c>
      <c r="E4" t="s">
        <v>112</v>
      </c>
      <c r="F4" t="s">
        <v>113</v>
      </c>
    </row>
    <row r="5" spans="1:6" x14ac:dyDescent="0.3">
      <c r="A5" t="s">
        <v>114</v>
      </c>
      <c r="B5" t="s">
        <v>115</v>
      </c>
      <c r="C5" t="s">
        <v>116</v>
      </c>
      <c r="D5" t="s">
        <v>117</v>
      </c>
      <c r="E5" t="s">
        <v>118</v>
      </c>
      <c r="F5" t="s">
        <v>119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9"/>
  <sheetViews>
    <sheetView tabSelected="1" workbookViewId="0"/>
  </sheetViews>
  <sheetFormatPr defaultRowHeight="14.4" x14ac:dyDescent="0.3"/>
  <sheetData>
    <row r="1" spans="1:1" x14ac:dyDescent="0.3">
      <c r="A1" s="1" t="s">
        <v>120</v>
      </c>
    </row>
    <row r="2" spans="1:1" x14ac:dyDescent="0.3">
      <c r="A2" t="s">
        <v>121</v>
      </c>
    </row>
    <row r="3" spans="1:1" x14ac:dyDescent="0.3">
      <c r="A3" t="s">
        <v>122</v>
      </c>
    </row>
    <row r="4" spans="1:1" x14ac:dyDescent="0.3">
      <c r="A4" t="s">
        <v>123</v>
      </c>
    </row>
    <row r="5" spans="1:1" x14ac:dyDescent="0.3">
      <c r="A5" t="s">
        <v>124</v>
      </c>
    </row>
    <row r="6" spans="1:1" x14ac:dyDescent="0.3">
      <c r="A6" t="s">
        <v>125</v>
      </c>
    </row>
    <row r="7" spans="1:1" x14ac:dyDescent="0.3">
      <c r="A7" t="s">
        <v>126</v>
      </c>
    </row>
    <row r="8" spans="1:1" x14ac:dyDescent="0.3">
      <c r="A8" t="s">
        <v>127</v>
      </c>
    </row>
    <row r="9" spans="1:1" x14ac:dyDescent="0.3">
      <c r="A9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34"/>
  <sheetViews>
    <sheetView workbookViewId="0">
      <selection activeCell="A34" sqref="A34"/>
    </sheetView>
  </sheetViews>
  <sheetFormatPr defaultRowHeight="14.4" x14ac:dyDescent="0.3"/>
  <sheetData>
    <row r="1" spans="1:1" x14ac:dyDescent="0.3">
      <c r="A1" t="s">
        <v>129</v>
      </c>
    </row>
    <row r="3" spans="1:1" x14ac:dyDescent="0.3">
      <c r="A3" t="s">
        <v>130</v>
      </c>
    </row>
    <row r="4" spans="1:1" x14ac:dyDescent="0.3">
      <c r="A4" t="s">
        <v>131</v>
      </c>
    </row>
    <row r="6" spans="1:1" x14ac:dyDescent="0.3">
      <c r="A6" t="s">
        <v>132</v>
      </c>
    </row>
    <row r="8" spans="1:1" x14ac:dyDescent="0.3">
      <c r="A8" t="s">
        <v>133</v>
      </c>
    </row>
    <row r="9" spans="1:1" x14ac:dyDescent="0.3">
      <c r="A9" t="s">
        <v>134</v>
      </c>
    </row>
    <row r="10" spans="1:1" x14ac:dyDescent="0.3">
      <c r="A10" t="s">
        <v>135</v>
      </c>
    </row>
    <row r="12" spans="1:1" x14ac:dyDescent="0.3">
      <c r="A12" t="s">
        <v>136</v>
      </c>
    </row>
    <row r="13" spans="1:1" x14ac:dyDescent="0.3">
      <c r="A13" t="s">
        <v>137</v>
      </c>
    </row>
    <row r="14" spans="1:1" x14ac:dyDescent="0.3">
      <c r="A14" t="s">
        <v>138</v>
      </c>
    </row>
    <row r="15" spans="1:1" x14ac:dyDescent="0.3">
      <c r="A15" t="s">
        <v>139</v>
      </c>
    </row>
    <row r="16" spans="1:1" x14ac:dyDescent="0.3">
      <c r="A16" t="s">
        <v>140</v>
      </c>
    </row>
    <row r="17" spans="1:1" x14ac:dyDescent="0.3">
      <c r="A17" t="s">
        <v>141</v>
      </c>
    </row>
    <row r="19" spans="1:1" x14ac:dyDescent="0.3">
      <c r="A19" t="s">
        <v>142</v>
      </c>
    </row>
    <row r="20" spans="1:1" x14ac:dyDescent="0.3">
      <c r="A20" t="s">
        <v>143</v>
      </c>
    </row>
    <row r="22" spans="1:1" x14ac:dyDescent="0.3">
      <c r="A22" t="s">
        <v>144</v>
      </c>
    </row>
    <row r="23" spans="1:1" x14ac:dyDescent="0.3">
      <c r="A23" t="s">
        <v>145</v>
      </c>
    </row>
    <row r="25" spans="1:1" x14ac:dyDescent="0.3">
      <c r="A25" t="s">
        <v>146</v>
      </c>
    </row>
    <row r="26" spans="1:1" x14ac:dyDescent="0.3">
      <c r="A26" t="s">
        <v>147</v>
      </c>
    </row>
    <row r="27" spans="1:1" x14ac:dyDescent="0.3">
      <c r="A27" t="s">
        <v>148</v>
      </c>
    </row>
    <row r="28" spans="1:1" x14ac:dyDescent="0.3">
      <c r="A28" t="s">
        <v>149</v>
      </c>
    </row>
    <row r="29" spans="1:1" x14ac:dyDescent="0.3">
      <c r="A29" t="s">
        <v>150</v>
      </c>
    </row>
    <row r="31" spans="1:1" x14ac:dyDescent="0.3">
      <c r="A31" t="s">
        <v>151</v>
      </c>
    </row>
    <row r="32" spans="1:1" x14ac:dyDescent="0.3">
      <c r="A32" t="s">
        <v>152</v>
      </c>
    </row>
    <row r="33" spans="1:1" x14ac:dyDescent="0.3">
      <c r="A33" t="s">
        <v>153</v>
      </c>
    </row>
    <row r="34" spans="1:1" x14ac:dyDescent="0.3">
      <c r="A34" t="s">
        <v>154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8"/>
  <sheetViews>
    <sheetView zoomScale="70" zoomScaleNormal="70" workbookViewId="0">
      <selection sqref="A1:D38"/>
    </sheetView>
  </sheetViews>
  <sheetFormatPr defaultRowHeight="14.4" x14ac:dyDescent="0.3"/>
  <cols>
    <col min="1" max="1" width="39.77734375" customWidth="1"/>
    <col min="2" max="2" width="50.33203125" customWidth="1"/>
    <col min="3" max="3" width="85.5546875" customWidth="1"/>
  </cols>
  <sheetData>
    <row r="1" spans="1:4" x14ac:dyDescent="0.3">
      <c r="A1" s="6" t="s">
        <v>2</v>
      </c>
      <c r="B1" s="6" t="s">
        <v>155</v>
      </c>
      <c r="C1" s="6" t="s">
        <v>65</v>
      </c>
      <c r="D1" s="6" t="s">
        <v>156</v>
      </c>
    </row>
    <row r="2" spans="1:4" x14ac:dyDescent="0.3">
      <c r="A2" t="s">
        <v>30</v>
      </c>
      <c r="B2" t="s">
        <v>157</v>
      </c>
      <c r="C2" t="s">
        <v>158</v>
      </c>
      <c r="D2" t="s">
        <v>159</v>
      </c>
    </row>
    <row r="3" spans="1:4" x14ac:dyDescent="0.3">
      <c r="A3" t="s">
        <v>30</v>
      </c>
      <c r="B3" t="s">
        <v>93</v>
      </c>
      <c r="C3" t="s">
        <v>160</v>
      </c>
      <c r="D3" t="s">
        <v>161</v>
      </c>
    </row>
    <row r="4" spans="1:4" x14ac:dyDescent="0.3">
      <c r="A4" t="s">
        <v>30</v>
      </c>
      <c r="B4" t="s">
        <v>94</v>
      </c>
      <c r="C4" t="s">
        <v>162</v>
      </c>
      <c r="D4" t="s">
        <v>161</v>
      </c>
    </row>
    <row r="5" spans="1:4" x14ac:dyDescent="0.3">
      <c r="A5" t="s">
        <v>30</v>
      </c>
      <c r="B5" t="s">
        <v>95</v>
      </c>
      <c r="C5" t="s">
        <v>163</v>
      </c>
      <c r="D5" t="s">
        <v>161</v>
      </c>
    </row>
    <row r="6" spans="1:4" x14ac:dyDescent="0.3">
      <c r="A6" t="s">
        <v>37</v>
      </c>
      <c r="B6" t="s">
        <v>164</v>
      </c>
      <c r="C6" t="s">
        <v>165</v>
      </c>
      <c r="D6" t="s">
        <v>166</v>
      </c>
    </row>
    <row r="7" spans="1:4" x14ac:dyDescent="0.3">
      <c r="A7" t="s">
        <v>37</v>
      </c>
      <c r="B7" t="s">
        <v>167</v>
      </c>
      <c r="C7" t="s">
        <v>168</v>
      </c>
      <c r="D7" t="s">
        <v>161</v>
      </c>
    </row>
    <row r="8" spans="1:4" x14ac:dyDescent="0.3">
      <c r="A8" t="s">
        <v>37</v>
      </c>
      <c r="B8" t="s">
        <v>169</v>
      </c>
      <c r="C8" t="s">
        <v>170</v>
      </c>
      <c r="D8" t="s">
        <v>161</v>
      </c>
    </row>
    <row r="9" spans="1:4" x14ac:dyDescent="0.3">
      <c r="A9" t="s">
        <v>37</v>
      </c>
      <c r="B9" t="s">
        <v>171</v>
      </c>
      <c r="C9" t="s">
        <v>172</v>
      </c>
      <c r="D9" t="s">
        <v>173</v>
      </c>
    </row>
    <row r="10" spans="1:4" x14ac:dyDescent="0.3">
      <c r="A10" t="s">
        <v>37</v>
      </c>
      <c r="B10" t="s">
        <v>174</v>
      </c>
      <c r="C10" t="s">
        <v>175</v>
      </c>
      <c r="D10" t="s">
        <v>173</v>
      </c>
    </row>
    <row r="11" spans="1:4" x14ac:dyDescent="0.3">
      <c r="A11" t="s">
        <v>58</v>
      </c>
      <c r="B11" t="s">
        <v>176</v>
      </c>
      <c r="C11" t="s">
        <v>177</v>
      </c>
      <c r="D11" t="s">
        <v>178</v>
      </c>
    </row>
    <row r="12" spans="1:4" x14ac:dyDescent="0.3">
      <c r="A12" t="s">
        <v>58</v>
      </c>
      <c r="B12" t="s">
        <v>179</v>
      </c>
      <c r="C12" t="s">
        <v>180</v>
      </c>
      <c r="D12" t="s">
        <v>181</v>
      </c>
    </row>
    <row r="13" spans="1:4" x14ac:dyDescent="0.3">
      <c r="A13" t="s">
        <v>58</v>
      </c>
      <c r="B13" t="s">
        <v>182</v>
      </c>
      <c r="C13" t="s">
        <v>183</v>
      </c>
      <c r="D13" t="s">
        <v>161</v>
      </c>
    </row>
    <row r="14" spans="1:4" x14ac:dyDescent="0.3">
      <c r="A14" t="s">
        <v>58</v>
      </c>
      <c r="B14" t="s">
        <v>95</v>
      </c>
      <c r="C14" t="s">
        <v>184</v>
      </c>
      <c r="D14" t="s">
        <v>161</v>
      </c>
    </row>
    <row r="15" spans="1:4" x14ac:dyDescent="0.3">
      <c r="A15" t="s">
        <v>47</v>
      </c>
      <c r="B15" t="s">
        <v>185</v>
      </c>
      <c r="C15" t="s">
        <v>186</v>
      </c>
      <c r="D15" t="s">
        <v>166</v>
      </c>
    </row>
    <row r="16" spans="1:4" x14ac:dyDescent="0.3">
      <c r="A16" t="s">
        <v>47</v>
      </c>
      <c r="B16" t="s">
        <v>93</v>
      </c>
      <c r="C16" t="s">
        <v>187</v>
      </c>
      <c r="D16" t="s">
        <v>181</v>
      </c>
    </row>
    <row r="17" spans="1:4" x14ac:dyDescent="0.3">
      <c r="A17" t="s">
        <v>47</v>
      </c>
      <c r="B17" t="s">
        <v>94</v>
      </c>
      <c r="C17" t="s">
        <v>188</v>
      </c>
      <c r="D17" t="s">
        <v>181</v>
      </c>
    </row>
    <row r="18" spans="1:4" x14ac:dyDescent="0.3">
      <c r="A18" t="s">
        <v>47</v>
      </c>
      <c r="B18" t="s">
        <v>189</v>
      </c>
      <c r="C18" t="s">
        <v>190</v>
      </c>
      <c r="D18" t="s">
        <v>161</v>
      </c>
    </row>
    <row r="19" spans="1:4" x14ac:dyDescent="0.3">
      <c r="A19" t="s">
        <v>59</v>
      </c>
      <c r="B19" t="s">
        <v>191</v>
      </c>
      <c r="C19" t="s">
        <v>192</v>
      </c>
      <c r="D19" t="s">
        <v>178</v>
      </c>
    </row>
    <row r="20" spans="1:4" x14ac:dyDescent="0.3">
      <c r="A20" t="s">
        <v>59</v>
      </c>
      <c r="B20" t="s">
        <v>193</v>
      </c>
      <c r="C20" t="s">
        <v>194</v>
      </c>
      <c r="D20" t="s">
        <v>181</v>
      </c>
    </row>
    <row r="21" spans="1:4" x14ac:dyDescent="0.3">
      <c r="A21" t="s">
        <v>59</v>
      </c>
      <c r="B21" t="s">
        <v>93</v>
      </c>
      <c r="C21" t="s">
        <v>195</v>
      </c>
      <c r="D21" t="s">
        <v>161</v>
      </c>
    </row>
    <row r="22" spans="1:4" x14ac:dyDescent="0.3">
      <c r="A22" t="s">
        <v>59</v>
      </c>
      <c r="B22" t="s">
        <v>189</v>
      </c>
      <c r="C22" t="s">
        <v>196</v>
      </c>
      <c r="D22" t="s">
        <v>161</v>
      </c>
    </row>
    <row r="23" spans="1:4" x14ac:dyDescent="0.3">
      <c r="A23" t="s">
        <v>60</v>
      </c>
      <c r="B23" t="s">
        <v>197</v>
      </c>
      <c r="C23" t="s">
        <v>198</v>
      </c>
      <c r="D23" t="s">
        <v>178</v>
      </c>
    </row>
    <row r="24" spans="1:4" x14ac:dyDescent="0.3">
      <c r="A24" t="s">
        <v>60</v>
      </c>
      <c r="B24" t="s">
        <v>199</v>
      </c>
      <c r="C24" t="s">
        <v>200</v>
      </c>
      <c r="D24" t="s">
        <v>181</v>
      </c>
    </row>
    <row r="25" spans="1:4" x14ac:dyDescent="0.3">
      <c r="A25" t="s">
        <v>60</v>
      </c>
      <c r="B25" t="s">
        <v>201</v>
      </c>
      <c r="C25" t="s">
        <v>202</v>
      </c>
      <c r="D25" t="s">
        <v>161</v>
      </c>
    </row>
    <row r="26" spans="1:4" x14ac:dyDescent="0.3">
      <c r="A26" t="s">
        <v>60</v>
      </c>
      <c r="B26" t="s">
        <v>203</v>
      </c>
      <c r="C26" t="s">
        <v>204</v>
      </c>
      <c r="D26" t="s">
        <v>161</v>
      </c>
    </row>
    <row r="27" spans="1:4" x14ac:dyDescent="0.3">
      <c r="A27" t="s">
        <v>61</v>
      </c>
      <c r="B27" t="s">
        <v>205</v>
      </c>
      <c r="C27" t="s">
        <v>206</v>
      </c>
      <c r="D27" t="s">
        <v>178</v>
      </c>
    </row>
    <row r="28" spans="1:4" x14ac:dyDescent="0.3">
      <c r="A28" t="s">
        <v>61</v>
      </c>
      <c r="B28" t="s">
        <v>93</v>
      </c>
      <c r="C28" t="s">
        <v>207</v>
      </c>
      <c r="D28" t="s">
        <v>181</v>
      </c>
    </row>
    <row r="29" spans="1:4" x14ac:dyDescent="0.3">
      <c r="A29" t="s">
        <v>61</v>
      </c>
      <c r="B29" t="s">
        <v>208</v>
      </c>
      <c r="C29" t="s">
        <v>209</v>
      </c>
      <c r="D29" t="s">
        <v>161</v>
      </c>
    </row>
    <row r="30" spans="1:4" x14ac:dyDescent="0.3">
      <c r="A30" t="s">
        <v>61</v>
      </c>
      <c r="B30" t="s">
        <v>203</v>
      </c>
      <c r="C30" t="s">
        <v>210</v>
      </c>
      <c r="D30" t="s">
        <v>161</v>
      </c>
    </row>
    <row r="31" spans="1:4" x14ac:dyDescent="0.3">
      <c r="A31" t="s">
        <v>62</v>
      </c>
      <c r="B31" t="s">
        <v>211</v>
      </c>
      <c r="C31" t="s">
        <v>212</v>
      </c>
      <c r="D31" t="s">
        <v>166</v>
      </c>
    </row>
    <row r="32" spans="1:4" x14ac:dyDescent="0.3">
      <c r="A32" t="s">
        <v>62</v>
      </c>
      <c r="B32" t="s">
        <v>213</v>
      </c>
      <c r="C32" t="s">
        <v>214</v>
      </c>
      <c r="D32" t="s">
        <v>166</v>
      </c>
    </row>
    <row r="33" spans="1:4" x14ac:dyDescent="0.3">
      <c r="A33" t="s">
        <v>62</v>
      </c>
      <c r="B33" t="s">
        <v>215</v>
      </c>
      <c r="C33" t="s">
        <v>216</v>
      </c>
      <c r="D33" t="s">
        <v>161</v>
      </c>
    </row>
    <row r="34" spans="1:4" x14ac:dyDescent="0.3">
      <c r="A34" t="s">
        <v>62</v>
      </c>
      <c r="B34" t="s">
        <v>217</v>
      </c>
      <c r="C34" t="s">
        <v>218</v>
      </c>
      <c r="D34" t="s">
        <v>161</v>
      </c>
    </row>
    <row r="35" spans="1:4" x14ac:dyDescent="0.3">
      <c r="A35" t="s">
        <v>63</v>
      </c>
      <c r="B35" t="s">
        <v>219</v>
      </c>
      <c r="C35" t="s">
        <v>220</v>
      </c>
      <c r="D35" t="s">
        <v>178</v>
      </c>
    </row>
    <row r="36" spans="1:4" x14ac:dyDescent="0.3">
      <c r="A36" t="s">
        <v>63</v>
      </c>
      <c r="B36" t="s">
        <v>221</v>
      </c>
      <c r="C36" t="s">
        <v>222</v>
      </c>
      <c r="D36" t="s">
        <v>166</v>
      </c>
    </row>
    <row r="37" spans="1:4" x14ac:dyDescent="0.3">
      <c r="A37" t="s">
        <v>63</v>
      </c>
      <c r="B37" t="s">
        <v>223</v>
      </c>
      <c r="C37" t="s">
        <v>224</v>
      </c>
      <c r="D37" t="s">
        <v>161</v>
      </c>
    </row>
    <row r="38" spans="1:4" x14ac:dyDescent="0.3">
      <c r="A38" t="s">
        <v>63</v>
      </c>
      <c r="B38" t="s">
        <v>182</v>
      </c>
      <c r="C38" t="s">
        <v>225</v>
      </c>
      <c r="D38" t="s">
        <v>173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KPI System</vt:lpstr>
      <vt:lpstr>Role-Specific Weights</vt:lpstr>
      <vt:lpstr>Legend</vt:lpstr>
      <vt:lpstr>Scoring Guide</vt:lpstr>
      <vt:lpstr>How to Use</vt:lpstr>
      <vt:lpstr>KPI Justification</vt:lpstr>
      <vt:lpstr>KPI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Echaluce</cp:lastModifiedBy>
  <dcterms:created xsi:type="dcterms:W3CDTF">2025-06-05T04:30:02Z</dcterms:created>
  <dcterms:modified xsi:type="dcterms:W3CDTF">2025-08-13T13:15:13Z</dcterms:modified>
</cp:coreProperties>
</file>