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ropbox\Machine Learning Project\Final\"/>
    </mc:Choice>
  </mc:AlternateContent>
  <bookViews>
    <workbookView xWindow="0" yWindow="0" windowWidth="16000" windowHeight="5735" activeTab="1"/>
  </bookViews>
  <sheets>
    <sheet name="Predictors" sheetId="1" r:id="rId1"/>
    <sheet name="Tables" sheetId="2" r:id="rId2"/>
    <sheet name="Appendix Charts" sheetId="3" r:id="rId3"/>
  </sheets>
  <calcPr calcId="152511"/>
</workbook>
</file>

<file path=xl/calcChain.xml><?xml version="1.0" encoding="utf-8"?>
<calcChain xmlns="http://schemas.openxmlformats.org/spreadsheetml/2006/main">
  <c r="J27" i="2" l="1"/>
  <c r="J28" i="2" s="1"/>
  <c r="I27" i="2"/>
  <c r="I28" i="2" s="1"/>
  <c r="H27" i="2"/>
  <c r="H28" i="2" s="1"/>
  <c r="J25" i="2"/>
  <c r="I25" i="2"/>
  <c r="H25" i="2"/>
  <c r="E9" i="2"/>
  <c r="E6" i="2"/>
  <c r="E7" i="2" s="1"/>
  <c r="D8" i="2" s="1"/>
</calcChain>
</file>

<file path=xl/sharedStrings.xml><?xml version="1.0" encoding="utf-8"?>
<sst xmlns="http://schemas.openxmlformats.org/spreadsheetml/2006/main" count="245" uniqueCount="177">
  <si>
    <t>Variable</t>
  </si>
  <si>
    <t>Description</t>
  </si>
  <si>
    <t>Category</t>
  </si>
  <si>
    <t>NIBRS_Hi_Class</t>
  </si>
  <si>
    <t>Detailed Crime Type</t>
  </si>
  <si>
    <t>Crime Type</t>
  </si>
  <si>
    <t>"Trimmed" Crime Type</t>
  </si>
  <si>
    <t>Against</t>
  </si>
  <si>
    <t>Property, Person, Society, etc.</t>
  </si>
  <si>
    <t>Long</t>
  </si>
  <si>
    <t>Longitude</t>
  </si>
  <si>
    <t>Location</t>
  </si>
  <si>
    <t>Lat</t>
  </si>
  <si>
    <t>Latitude</t>
  </si>
  <si>
    <t>Location_Desc</t>
  </si>
  <si>
    <t>Location Description</t>
  </si>
  <si>
    <t>Location_Type</t>
  </si>
  <si>
    <t>Location Type</t>
  </si>
  <si>
    <t>Place1</t>
  </si>
  <si>
    <t>General Place Type</t>
  </si>
  <si>
    <t>Place2</t>
  </si>
  <si>
    <t>Specific Place Type</t>
  </si>
  <si>
    <t>HomelessProxFlag</t>
  </si>
  <si>
    <t>The crime occurred within 500 feet of a Charlotte homeless shelter</t>
  </si>
  <si>
    <t>SchoolProxFlag</t>
  </si>
  <si>
    <t>The crime occurred within 500 feet of a Charlotte school</t>
  </si>
  <si>
    <t>ChurchProxFlag</t>
  </si>
  <si>
    <t>The crime occurred within 500 feet of a Charlotte church</t>
  </si>
  <si>
    <t>YEAR</t>
  </si>
  <si>
    <t>Year</t>
  </si>
  <si>
    <t>Date / Time</t>
  </si>
  <si>
    <t>WEEK</t>
  </si>
  <si>
    <t>Week</t>
  </si>
  <si>
    <t>DAYOFWEEK</t>
  </si>
  <si>
    <t>Day-of-Week</t>
  </si>
  <si>
    <t>HOUR</t>
  </si>
  <si>
    <t>Hour</t>
  </si>
  <si>
    <t>RankPopDensity2010</t>
  </si>
  <si>
    <t>Deciled Population Density 2010</t>
  </si>
  <si>
    <t>Demographics (Quality of Life Survey)</t>
  </si>
  <si>
    <t>RankYouthPop2012</t>
  </si>
  <si>
    <t>Deciled Youth Population 2010</t>
  </si>
  <si>
    <t>RankWhitePop2010</t>
  </si>
  <si>
    <t>Deciled White Population 2010</t>
  </si>
  <si>
    <t>RankBachDeg2010</t>
  </si>
  <si>
    <t>Deciled Bachelors Degree 2010</t>
  </si>
  <si>
    <t>RankVotPart2012</t>
  </si>
  <si>
    <t>Deciled Voter Participation 2012</t>
  </si>
  <si>
    <t>RankGrocProx2011</t>
  </si>
  <si>
    <t>Deciled Proximity to Grocery Store 2011</t>
  </si>
  <si>
    <t>RankTreeCanopy2012</t>
  </si>
  <si>
    <t>Deciled Tree Canopy 2012</t>
  </si>
  <si>
    <t>RankPublicAsst2010</t>
  </si>
  <si>
    <t>Deciled Public Assistance 2010</t>
  </si>
  <si>
    <t>RankAnimalControl2011</t>
  </si>
  <si>
    <t>Deciled Animal Control 2011</t>
  </si>
  <si>
    <t>RankHHI2012</t>
  </si>
  <si>
    <t>Deciled Median Household Income 2012</t>
  </si>
  <si>
    <t>Black_Victim</t>
  </si>
  <si>
    <t>Victim is Black</t>
  </si>
  <si>
    <t>Victim</t>
  </si>
  <si>
    <t>White_Victim</t>
  </si>
  <si>
    <t>Victim is White</t>
  </si>
  <si>
    <t>Victim_Age_Binned</t>
  </si>
  <si>
    <t>Victim Age Binned (0/Missing, Under 18, 18 - 22, etc.)</t>
  </si>
  <si>
    <t>VULNERSUBST_FLAG</t>
  </si>
  <si>
    <t>Victim is Vulnerable (Handicap, Elderly) or Substance Abuse (Drugs, Alcohol)</t>
  </si>
  <si>
    <t>REFUSED_TREAT_FLAG</t>
  </si>
  <si>
    <t>Victim Refused Treatment</t>
  </si>
  <si>
    <t>NameWithheldFlag</t>
  </si>
  <si>
    <t>The victim of the crime had his/her name withheld (minor)</t>
  </si>
  <si>
    <t>Within_Family_Victim_Flag</t>
  </si>
  <si>
    <t>Suspect is Within the Same Family as the Victim</t>
  </si>
  <si>
    <t>Victim-Suspect Relationship</t>
  </si>
  <si>
    <t>Outside_Family_Victim_Flag</t>
  </si>
  <si>
    <t>Suspect is Known but not Within the Same Family as the Victim</t>
  </si>
  <si>
    <t>Unknown_Victim_Flag</t>
  </si>
  <si>
    <t>Suspect is not Known to the Victim</t>
  </si>
  <si>
    <t>BUSINESS_FLAG</t>
  </si>
  <si>
    <t>Victim is a Business</t>
  </si>
  <si>
    <t>Business Victim</t>
  </si>
  <si>
    <t>PUBLIC_FLAG</t>
  </si>
  <si>
    <t>Victim is the Public</t>
  </si>
  <si>
    <t>GOVT_FLAG</t>
  </si>
  <si>
    <t>Victim is the Government</t>
  </si>
  <si>
    <t>WALMART_FLAG</t>
  </si>
  <si>
    <t>Victim is Wal-Mart</t>
  </si>
  <si>
    <t>NCSTATE_FLAG</t>
  </si>
  <si>
    <t>Victim is the State of North Carolina</t>
  </si>
  <si>
    <t>CHAR_FLAG</t>
  </si>
  <si>
    <t>Victim is the City of Charlotte (including Char-Meck Schools)</t>
  </si>
  <si>
    <t>AddressSameFlag</t>
  </si>
  <si>
    <t>The person reporting the crime lives on the same street as the victim</t>
  </si>
  <si>
    <t>Victim/Reporting Flag</t>
  </si>
  <si>
    <t>AddressReportFlag</t>
  </si>
  <si>
    <t>The person reporting the crime provided their address</t>
  </si>
  <si>
    <t>ReportByOfficerFlag</t>
  </si>
  <si>
    <t>The person reporting the crime was a CMPD officer</t>
  </si>
  <si>
    <t>RankPropertyValue</t>
  </si>
  <si>
    <t>Deciled Property Value</t>
  </si>
  <si>
    <t>Property</t>
  </si>
  <si>
    <t>CSS_Called</t>
  </si>
  <si>
    <t>Crime Scene Search Unit was called in to investigate</t>
  </si>
  <si>
    <t>Police Response</t>
  </si>
  <si>
    <t>RollSevenDayNorm</t>
  </si>
  <si>
    <t>Normalized Crime Count Prev 7 Days for Crime Type</t>
  </si>
  <si>
    <t>Crime Wave</t>
  </si>
  <si>
    <t>RollThirtyDayNorm</t>
  </si>
  <si>
    <t>Normalized Crime Count Prev 30 Days for Crime Type</t>
  </si>
  <si>
    <t>WinterWeather</t>
  </si>
  <si>
    <t>Severe winter weather (snow) occurred on the day of the crime</t>
  </si>
  <si>
    <t>Severe Weather Flag</t>
  </si>
  <si>
    <t>SevereWeather</t>
  </si>
  <si>
    <t>Severe weather (Tornado, Wind, T-Storms) occurred on the day of the crime</t>
  </si>
  <si>
    <t>Step in Preparing Model Dataset</t>
  </si>
  <si>
    <t>Change</t>
  </si>
  <si>
    <t>Records</t>
  </si>
  <si>
    <t>Starting Population: Original Dataset</t>
  </si>
  <si>
    <t>Remove Non-Crimes</t>
  </si>
  <si>
    <t>Remove Unfound and Misc Clear Status</t>
  </si>
  <si>
    <t>Remove Non-CLT Crimes (e.g. Matthews)</t>
  </si>
  <si>
    <t>Final Model Dataset</t>
  </si>
  <si>
    <t>Fill in the graphs below once for our results section</t>
  </si>
  <si>
    <t>Each column is perforance for each partition dataset</t>
  </si>
  <si>
    <t>Reported Year</t>
  </si>
  <si>
    <t>Rank</t>
  </si>
  <si>
    <t>Chi Square</t>
  </si>
  <si>
    <t>Accuracy</t>
  </si>
  <si>
    <t>Train</t>
  </si>
  <si>
    <t>Valid</t>
  </si>
  <si>
    <t>Test</t>
  </si>
  <si>
    <t>Variable Category</t>
  </si>
  <si>
    <t># Fields</t>
  </si>
  <si>
    <t>Clearance Status</t>
  </si>
  <si>
    <t>"Simple" CART</t>
  </si>
  <si>
    <t>Exceptionally Cleared - By Death of Offender</t>
  </si>
  <si>
    <t>CART</t>
  </si>
  <si>
    <t>Exceptionally Cleared - Cleared by Other Means</t>
  </si>
  <si>
    <t>GLM (Regularized)</t>
  </si>
  <si>
    <t>Exceptionally Cleared - Extradition Declined</t>
  </si>
  <si>
    <t>GBM</t>
  </si>
  <si>
    <t>Exceptionally Cleared - Located (Missing Persons and Runaways only)</t>
  </si>
  <si>
    <t>Deep Learning</t>
  </si>
  <si>
    <t>Neighborhood Demographics (QofL)</t>
  </si>
  <si>
    <t>Exceptionally Cleared - Prosecution Declined by DA</t>
  </si>
  <si>
    <t>Random Forests</t>
  </si>
  <si>
    <t>Exceptionally Cleared - Victim Chose not to Prosecute</t>
  </si>
  <si>
    <t>Normal Clearance - Cleared by Arrest</t>
  </si>
  <si>
    <t>Normal Clearance - Cleared by Arrest by Another Agency</t>
  </si>
  <si>
    <t>AUC</t>
  </si>
  <si>
    <t>Open</t>
  </si>
  <si>
    <t>Open - Cleared, Pending Arrest Validation</t>
  </si>
  <si>
    <t>Unfounded</t>
  </si>
  <si>
    <t>Total</t>
  </si>
  <si>
    <t>Grand Total</t>
  </si>
  <si>
    <t>Total Excluding Rare Clearances (Blue)</t>
  </si>
  <si>
    <t>Clearance Rate (Normal Clearance / Total Excluding Rare)</t>
  </si>
  <si>
    <t>Naïve Bayes</t>
  </si>
  <si>
    <t>Crime Type II (Category)</t>
  </si>
  <si>
    <t>Crime Type I (NIBRS Hi Class)</t>
  </si>
  <si>
    <t>Crime Wave: Rolling 7 Day Avg</t>
  </si>
  <si>
    <t>Crime against Public</t>
  </si>
  <si>
    <t>Crime Type III (Against)</t>
  </si>
  <si>
    <t>Crime against NC State</t>
  </si>
  <si>
    <t>Victim Age (Binned)</t>
  </si>
  <si>
    <t>Property Value (Decile)</t>
  </si>
  <si>
    <t>Place2 (e.g. 30+ location types)</t>
  </si>
  <si>
    <t>Witness Flag: Provided Address Info</t>
  </si>
  <si>
    <t>Latitude of Crime</t>
  </si>
  <si>
    <t>Longitude of Crime</t>
  </si>
  <si>
    <t>Place1(e.g. 6 location types)</t>
  </si>
  <si>
    <t>Crime against Wal-Mart</t>
  </si>
  <si>
    <t>Victim Knew Suspect Outside of Family</t>
  </si>
  <si>
    <t>Crime Wave: Rolling 30 Day Avg</t>
  </si>
  <si>
    <t>Hour of Day of Crime</t>
  </si>
  <si>
    <t>Victim Knew Suspect Inside of Family</t>
  </si>
  <si>
    <t>Crime Reported by Officer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</si>
</sst>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_(* #,##0.00_);_(* \(#,##0.00\);_(* \-??_);_(@_)"/>
    <numFmt numFmtId="166" formatCode="_(* #,##0_);_(* \(#,##0\);_(* \-??_);_(@_)"/>
    <numFmt numFmtId="167" formatCode="0.0%"/>
  </numFmts>
  <fonts count="10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Ubuntu Medium"/>
      <charset val="1"/>
    </font>
    <font>
      <sz val="10"/>
      <name val="Ubuntu Medium"/>
      <charset val="1"/>
    </font>
    <font>
      <sz val="11"/>
      <color rgb="FF000000"/>
      <name val="Calibri"/>
      <family val="2"/>
      <charset val="1"/>
    </font>
    <font>
      <b/>
      <sz val="10"/>
      <name val="Ubuntu Medium"/>
    </font>
    <font>
      <sz val="10"/>
      <name val="Ubuntu Medium"/>
    </font>
    <font>
      <sz val="10"/>
      <color rgb="FF000000"/>
      <name val="Ubuntu Medium"/>
    </font>
  </fonts>
  <fills count="10">
    <fill>
      <patternFill patternType="none"/>
    </fill>
    <fill>
      <patternFill patternType="gray125"/>
    </fill>
    <fill>
      <patternFill patternType="solid">
        <fgColor rgb="FFA6A6A6"/>
        <bgColor rgb="FFBFBFBF"/>
      </patternFill>
    </fill>
    <fill>
      <patternFill patternType="solid">
        <fgColor rgb="FFD9D9D9"/>
        <bgColor rgb="FFC5E0B4"/>
      </patternFill>
    </fill>
    <fill>
      <patternFill patternType="solid">
        <fgColor rgb="FFBFBFBF"/>
        <bgColor rgb="FFB4C6E7"/>
      </patternFill>
    </fill>
    <fill>
      <patternFill patternType="solid">
        <fgColor rgb="FFB4C7E7"/>
        <bgColor rgb="FFB4C6E7"/>
      </patternFill>
    </fill>
    <fill>
      <patternFill patternType="solid">
        <fgColor rgb="FFFFE699"/>
        <bgColor rgb="FFFFFFCC"/>
      </patternFill>
    </fill>
    <fill>
      <patternFill patternType="solid">
        <fgColor rgb="FFB4C6E7"/>
        <bgColor rgb="FFB4C7E7"/>
      </patternFill>
    </fill>
    <fill>
      <patternFill patternType="solid">
        <fgColor rgb="FFC5E0B4"/>
        <bgColor rgb="FFD9D9D9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5" fontId="6" fillId="0" borderId="0" applyBorder="0" applyProtection="0"/>
    <xf numFmtId="9" fontId="6" fillId="0" borderId="0" applyBorder="0" applyProtection="0"/>
  </cellStyleXfs>
  <cellXfs count="69">
    <xf numFmtId="0" fontId="0" fillId="0" borderId="0" xfId="0"/>
    <xf numFmtId="0" fontId="1" fillId="2" borderId="0" xfId="0" applyFont="1" applyFill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2" fillId="2" borderId="9" xfId="0" applyFont="1" applyFill="1" applyBorder="1"/>
    <xf numFmtId="0" fontId="2" fillId="2" borderId="9" xfId="0" applyFont="1" applyFill="1" applyBorder="1" applyAlignment="1">
      <alignment horizontal="center"/>
    </xf>
    <xf numFmtId="0" fontId="0" fillId="0" borderId="9" xfId="0" applyFont="1" applyBorder="1"/>
    <xf numFmtId="3" fontId="0" fillId="0" borderId="9" xfId="0" applyNumberFormat="1" applyBorder="1"/>
    <xf numFmtId="0" fontId="0" fillId="3" borderId="9" xfId="0" applyFont="1" applyFill="1" applyBorder="1"/>
    <xf numFmtId="3" fontId="0" fillId="3" borderId="9" xfId="0" applyNumberFormat="1" applyFont="1" applyFill="1" applyBorder="1"/>
    <xf numFmtId="3" fontId="0" fillId="3" borderId="9" xfId="0" applyNumberFormat="1" applyFill="1" applyBorder="1"/>
    <xf numFmtId="3" fontId="0" fillId="0" borderId="9" xfId="0" applyNumberFormat="1" applyFont="1" applyBorder="1"/>
    <xf numFmtId="0" fontId="3" fillId="0" borderId="9" xfId="0" applyFont="1" applyBorder="1"/>
    <xf numFmtId="3" fontId="3" fillId="0" borderId="9" xfId="0" applyNumberFormat="1" applyFont="1" applyBorder="1"/>
    <xf numFmtId="3" fontId="3" fillId="0" borderId="9" xfId="0" applyNumberFormat="1" applyFont="1" applyBorder="1"/>
    <xf numFmtId="0" fontId="3" fillId="0" borderId="0" xfId="0" applyFont="1"/>
    <xf numFmtId="0" fontId="4" fillId="4" borderId="9" xfId="0" applyFont="1" applyFill="1" applyBorder="1" applyAlignment="1">
      <alignment horizontal="center"/>
    </xf>
    <xf numFmtId="0" fontId="4" fillId="4" borderId="9" xfId="0" applyFont="1" applyFill="1" applyBorder="1"/>
    <xf numFmtId="164" fontId="4" fillId="4" borderId="9" xfId="0" applyNumberFormat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wrapText="1"/>
    </xf>
    <xf numFmtId="164" fontId="5" fillId="0" borderId="9" xfId="0" applyNumberFormat="1" applyFont="1" applyBorder="1" applyAlignment="1">
      <alignment horizontal="center" wrapText="1"/>
    </xf>
    <xf numFmtId="0" fontId="0" fillId="0" borderId="9" xfId="0" applyFont="1" applyBorder="1" applyAlignment="1">
      <alignment horizontal="left"/>
    </xf>
    <xf numFmtId="0" fontId="0" fillId="0" borderId="9" xfId="0" applyBorder="1"/>
    <xf numFmtId="0" fontId="0" fillId="5" borderId="9" xfId="0" applyFont="1" applyFill="1" applyBorder="1"/>
    <xf numFmtId="166" fontId="0" fillId="5" borderId="9" xfId="1" applyNumberFormat="1" applyFont="1" applyFill="1" applyBorder="1" applyAlignment="1" applyProtection="1"/>
    <xf numFmtId="0" fontId="5" fillId="3" borderId="9" xfId="0" applyFont="1" applyFill="1" applyBorder="1" applyAlignment="1">
      <alignment horizontal="center"/>
    </xf>
    <xf numFmtId="0" fontId="5" fillId="3" borderId="9" xfId="0" applyFont="1" applyFill="1" applyBorder="1" applyAlignment="1">
      <alignment wrapText="1"/>
    </xf>
    <xf numFmtId="164" fontId="5" fillId="3" borderId="9" xfId="0" applyNumberFormat="1" applyFont="1" applyFill="1" applyBorder="1" applyAlignment="1">
      <alignment horizontal="center" wrapText="1"/>
    </xf>
    <xf numFmtId="0" fontId="0" fillId="3" borderId="9" xfId="0" applyFont="1" applyFill="1" applyBorder="1" applyAlignment="1">
      <alignment horizontal="left"/>
    </xf>
    <xf numFmtId="0" fontId="0" fillId="3" borderId="9" xfId="0" applyFill="1" applyBorder="1"/>
    <xf numFmtId="0" fontId="0" fillId="6" borderId="9" xfId="0" applyFont="1" applyFill="1" applyBorder="1"/>
    <xf numFmtId="166" fontId="0" fillId="6" borderId="9" xfId="1" applyNumberFormat="1" applyFont="1" applyFill="1" applyBorder="1" applyAlignment="1" applyProtection="1"/>
    <xf numFmtId="166" fontId="0" fillId="7" borderId="9" xfId="1" applyNumberFormat="1" applyFont="1" applyFill="1" applyBorder="1" applyAlignment="1" applyProtection="1"/>
    <xf numFmtId="0" fontId="0" fillId="7" borderId="9" xfId="0" applyFont="1" applyFill="1" applyBorder="1"/>
    <xf numFmtId="0" fontId="0" fillId="8" borderId="9" xfId="0" applyFont="1" applyFill="1" applyBorder="1"/>
    <xf numFmtId="166" fontId="0" fillId="8" borderId="9" xfId="1" applyNumberFormat="1" applyFont="1" applyFill="1" applyBorder="1" applyAlignment="1" applyProtection="1"/>
    <xf numFmtId="166" fontId="3" fillId="0" borderId="9" xfId="1" applyNumberFormat="1" applyFont="1" applyBorder="1" applyAlignment="1" applyProtection="1"/>
    <xf numFmtId="0" fontId="3" fillId="0" borderId="9" xfId="0" applyFont="1" applyBorder="1" applyAlignment="1">
      <alignment horizontal="left"/>
    </xf>
    <xf numFmtId="0" fontId="3" fillId="0" borderId="9" xfId="0" applyFont="1" applyBorder="1"/>
    <xf numFmtId="166" fontId="0" fillId="0" borderId="0" xfId="1" applyNumberFormat="1" applyFont="1" applyBorder="1" applyAlignment="1" applyProtection="1"/>
    <xf numFmtId="166" fontId="0" fillId="0" borderId="9" xfId="1" applyNumberFormat="1" applyFont="1" applyBorder="1" applyAlignment="1" applyProtection="1"/>
    <xf numFmtId="167" fontId="0" fillId="0" borderId="9" xfId="2" applyNumberFormat="1" applyFont="1" applyBorder="1" applyAlignment="1" applyProtection="1"/>
    <xf numFmtId="0" fontId="5" fillId="0" borderId="9" xfId="0" applyFont="1" applyBorder="1" applyAlignment="1">
      <alignment wrapText="1"/>
    </xf>
    <xf numFmtId="164" fontId="5" fillId="0" borderId="10" xfId="0" applyNumberFormat="1" applyFont="1" applyBorder="1" applyAlignment="1">
      <alignment horizontal="center" wrapText="1"/>
    </xf>
    <xf numFmtId="164" fontId="5" fillId="3" borderId="10" xfId="0" applyNumberFormat="1" applyFont="1" applyFill="1" applyBorder="1" applyAlignment="1">
      <alignment horizontal="center" wrapText="1"/>
    </xf>
    <xf numFmtId="0" fontId="8" fillId="0" borderId="9" xfId="0" applyFont="1" applyBorder="1" applyAlignment="1">
      <alignment wrapText="1"/>
    </xf>
    <xf numFmtId="164" fontId="8" fillId="0" borderId="9" xfId="0" applyNumberFormat="1" applyFont="1" applyBorder="1" applyAlignment="1">
      <alignment horizontal="center" wrapText="1"/>
    </xf>
    <xf numFmtId="0" fontId="7" fillId="4" borderId="9" xfId="0" applyFont="1" applyFill="1" applyBorder="1"/>
    <xf numFmtId="164" fontId="7" fillId="4" borderId="9" xfId="0" applyNumberFormat="1" applyFont="1" applyFill="1" applyBorder="1" applyAlignment="1">
      <alignment horizontal="center"/>
    </xf>
    <xf numFmtId="0" fontId="9" fillId="0" borderId="0" xfId="0" applyFont="1" applyAlignment="1">
      <alignment vertical="center"/>
    </xf>
    <xf numFmtId="0" fontId="8" fillId="0" borderId="0" xfId="0" applyFont="1" applyFill="1" applyBorder="1" applyAlignment="1">
      <alignment wrapText="1"/>
    </xf>
    <xf numFmtId="164" fontId="8" fillId="0" borderId="0" xfId="0" applyNumberFormat="1" applyFont="1" applyFill="1" applyBorder="1" applyAlignment="1">
      <alignment horizontal="center" wrapText="1"/>
    </xf>
    <xf numFmtId="0" fontId="9" fillId="0" borderId="0" xfId="0" applyFont="1"/>
    <xf numFmtId="0" fontId="8" fillId="0" borderId="9" xfId="0" applyFont="1" applyFill="1" applyBorder="1" applyAlignment="1">
      <alignment wrapText="1"/>
    </xf>
    <xf numFmtId="164" fontId="8" fillId="0" borderId="9" xfId="0" applyNumberFormat="1" applyFont="1" applyFill="1" applyBorder="1" applyAlignment="1">
      <alignment horizontal="center" wrapText="1"/>
    </xf>
    <xf numFmtId="0" fontId="8" fillId="9" borderId="9" xfId="0" applyFont="1" applyFill="1" applyBorder="1" applyAlignment="1">
      <alignment wrapText="1"/>
    </xf>
    <xf numFmtId="164" fontId="8" fillId="9" borderId="9" xfId="0" applyNumberFormat="1" applyFont="1" applyFill="1" applyBorder="1" applyAlignment="1">
      <alignment horizontal="center" wrapText="1"/>
    </xf>
    <xf numFmtId="0" fontId="9" fillId="0" borderId="9" xfId="0" applyFont="1" applyFill="1" applyBorder="1" applyAlignment="1">
      <alignment horizontal="center" vertical="center"/>
    </xf>
    <xf numFmtId="164" fontId="9" fillId="0" borderId="9" xfId="0" applyNumberFormat="1" applyFont="1" applyFill="1" applyBorder="1" applyAlignment="1">
      <alignment horizontal="center"/>
    </xf>
    <xf numFmtId="164" fontId="9" fillId="0" borderId="9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4C6E7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569880</xdr:colOff>
      <xdr:row>1</xdr:row>
      <xdr:rowOff>48240</xdr:rowOff>
    </xdr:from>
    <xdr:to>
      <xdr:col>12</xdr:col>
      <xdr:colOff>591840</xdr:colOff>
      <xdr:row>15</xdr:row>
      <xdr:rowOff>144360</xdr:rowOff>
    </xdr:to>
    <xdr:pic>
      <xdr:nvPicPr>
        <xdr:cNvPr id="2" name="Picture 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5480" y="238680"/>
          <a:ext cx="4597920" cy="2763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452520</xdr:colOff>
      <xdr:row>1</xdr:row>
      <xdr:rowOff>13320</xdr:rowOff>
    </xdr:from>
    <xdr:to>
      <xdr:col>6</xdr:col>
      <xdr:colOff>359640</xdr:colOff>
      <xdr:row>15</xdr:row>
      <xdr:rowOff>188280</xdr:rowOff>
    </xdr:to>
    <xdr:pic>
      <xdr:nvPicPr>
        <xdr:cNvPr id="3" name="Picture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2520" y="203760"/>
          <a:ext cx="4482720" cy="28418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31" zoomScale="80" zoomScaleNormal="80" workbookViewId="0">
      <selection sqref="A1:C51"/>
    </sheetView>
  </sheetViews>
  <sheetFormatPr defaultRowHeight="14.25"/>
  <cols>
    <col min="1" max="1" width="25"/>
    <col min="2" max="2" width="62.86328125"/>
    <col min="3" max="3" width="34.54296875"/>
    <col min="4" max="4" width="12.40625"/>
    <col min="5" max="1025" width="8.5429687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3" t="s">
        <v>4</v>
      </c>
      <c r="C2" s="4" t="s">
        <v>5</v>
      </c>
    </row>
    <row r="3" spans="1:3">
      <c r="A3" s="5" t="s">
        <v>2</v>
      </c>
      <c r="B3" s="6" t="s">
        <v>6</v>
      </c>
      <c r="C3" s="7" t="s">
        <v>5</v>
      </c>
    </row>
    <row r="4" spans="1:3">
      <c r="A4" s="5" t="s">
        <v>7</v>
      </c>
      <c r="B4" s="6" t="s">
        <v>8</v>
      </c>
      <c r="C4" s="7" t="s">
        <v>5</v>
      </c>
    </row>
    <row r="5" spans="1:3">
      <c r="A5" s="2" t="s">
        <v>9</v>
      </c>
      <c r="B5" s="3" t="s">
        <v>10</v>
      </c>
      <c r="C5" s="4" t="s">
        <v>11</v>
      </c>
    </row>
    <row r="6" spans="1:3">
      <c r="A6" s="5" t="s">
        <v>12</v>
      </c>
      <c r="B6" s="6" t="s">
        <v>13</v>
      </c>
      <c r="C6" s="7" t="s">
        <v>11</v>
      </c>
    </row>
    <row r="7" spans="1:3">
      <c r="A7" s="5" t="s">
        <v>14</v>
      </c>
      <c r="B7" s="6" t="s">
        <v>15</v>
      </c>
      <c r="C7" s="7" t="s">
        <v>11</v>
      </c>
    </row>
    <row r="8" spans="1:3">
      <c r="A8" s="5" t="s">
        <v>16</v>
      </c>
      <c r="B8" s="6" t="s">
        <v>17</v>
      </c>
      <c r="C8" s="7" t="s">
        <v>11</v>
      </c>
    </row>
    <row r="9" spans="1:3">
      <c r="A9" s="5" t="s">
        <v>18</v>
      </c>
      <c r="B9" s="6" t="s">
        <v>19</v>
      </c>
      <c r="C9" s="7" t="s">
        <v>11</v>
      </c>
    </row>
    <row r="10" spans="1:3">
      <c r="A10" s="5" t="s">
        <v>20</v>
      </c>
      <c r="B10" s="6" t="s">
        <v>21</v>
      </c>
      <c r="C10" s="7" t="s">
        <v>11</v>
      </c>
    </row>
    <row r="11" spans="1:3">
      <c r="A11" s="5" t="s">
        <v>22</v>
      </c>
      <c r="B11" s="6" t="s">
        <v>23</v>
      </c>
      <c r="C11" s="7" t="s">
        <v>11</v>
      </c>
    </row>
    <row r="12" spans="1:3">
      <c r="A12" s="5" t="s">
        <v>24</v>
      </c>
      <c r="B12" s="6" t="s">
        <v>25</v>
      </c>
      <c r="C12" s="7" t="s">
        <v>11</v>
      </c>
    </row>
    <row r="13" spans="1:3">
      <c r="A13" s="8" t="s">
        <v>26</v>
      </c>
      <c r="B13" s="9" t="s">
        <v>27</v>
      </c>
      <c r="C13" s="10" t="s">
        <v>11</v>
      </c>
    </row>
    <row r="14" spans="1:3">
      <c r="A14" s="5" t="s">
        <v>28</v>
      </c>
      <c r="B14" s="6" t="s">
        <v>29</v>
      </c>
      <c r="C14" s="7" t="s">
        <v>30</v>
      </c>
    </row>
    <row r="15" spans="1:3">
      <c r="A15" s="5" t="s">
        <v>31</v>
      </c>
      <c r="B15" s="6" t="s">
        <v>32</v>
      </c>
      <c r="C15" s="7" t="s">
        <v>30</v>
      </c>
    </row>
    <row r="16" spans="1:3">
      <c r="A16" s="5" t="s">
        <v>33</v>
      </c>
      <c r="B16" s="6" t="s">
        <v>34</v>
      </c>
      <c r="C16" s="7" t="s">
        <v>30</v>
      </c>
    </row>
    <row r="17" spans="1:3">
      <c r="A17" s="8" t="s">
        <v>35</v>
      </c>
      <c r="B17" s="9" t="s">
        <v>36</v>
      </c>
      <c r="C17" s="10" t="s">
        <v>30</v>
      </c>
    </row>
    <row r="18" spans="1:3">
      <c r="A18" s="2" t="s">
        <v>37</v>
      </c>
      <c r="B18" s="3" t="s">
        <v>38</v>
      </c>
      <c r="C18" s="4" t="s">
        <v>39</v>
      </c>
    </row>
    <row r="19" spans="1:3">
      <c r="A19" s="5" t="s">
        <v>40</v>
      </c>
      <c r="B19" s="6" t="s">
        <v>41</v>
      </c>
      <c r="C19" s="7" t="s">
        <v>39</v>
      </c>
    </row>
    <row r="20" spans="1:3">
      <c r="A20" s="5" t="s">
        <v>42</v>
      </c>
      <c r="B20" s="6" t="s">
        <v>43</v>
      </c>
      <c r="C20" s="7" t="s">
        <v>39</v>
      </c>
    </row>
    <row r="21" spans="1:3">
      <c r="A21" s="5" t="s">
        <v>44</v>
      </c>
      <c r="B21" s="6" t="s">
        <v>45</v>
      </c>
      <c r="C21" s="7" t="s">
        <v>39</v>
      </c>
    </row>
    <row r="22" spans="1:3">
      <c r="A22" s="5" t="s">
        <v>46</v>
      </c>
      <c r="B22" s="6" t="s">
        <v>47</v>
      </c>
      <c r="C22" s="7" t="s">
        <v>39</v>
      </c>
    </row>
    <row r="23" spans="1:3">
      <c r="A23" s="5" t="s">
        <v>48</v>
      </c>
      <c r="B23" s="6" t="s">
        <v>49</v>
      </c>
      <c r="C23" s="7" t="s">
        <v>39</v>
      </c>
    </row>
    <row r="24" spans="1:3">
      <c r="A24" s="5" t="s">
        <v>50</v>
      </c>
      <c r="B24" s="6" t="s">
        <v>51</v>
      </c>
      <c r="C24" s="7" t="s">
        <v>39</v>
      </c>
    </row>
    <row r="25" spans="1:3">
      <c r="A25" s="5" t="s">
        <v>52</v>
      </c>
      <c r="B25" s="6" t="s">
        <v>53</v>
      </c>
      <c r="C25" s="7" t="s">
        <v>39</v>
      </c>
    </row>
    <row r="26" spans="1:3">
      <c r="A26" s="5" t="s">
        <v>54</v>
      </c>
      <c r="B26" s="6" t="s">
        <v>55</v>
      </c>
      <c r="C26" s="7" t="s">
        <v>39</v>
      </c>
    </row>
    <row r="27" spans="1:3">
      <c r="A27" s="8" t="s">
        <v>56</v>
      </c>
      <c r="B27" s="9" t="s">
        <v>57</v>
      </c>
      <c r="C27" s="10" t="s">
        <v>39</v>
      </c>
    </row>
    <row r="28" spans="1:3">
      <c r="A28" s="2" t="s">
        <v>58</v>
      </c>
      <c r="B28" s="3" t="s">
        <v>59</v>
      </c>
      <c r="C28" s="4" t="s">
        <v>60</v>
      </c>
    </row>
    <row r="29" spans="1:3">
      <c r="A29" s="5" t="s">
        <v>61</v>
      </c>
      <c r="B29" s="6" t="s">
        <v>62</v>
      </c>
      <c r="C29" s="7" t="s">
        <v>60</v>
      </c>
    </row>
    <row r="30" spans="1:3">
      <c r="A30" s="5" t="s">
        <v>63</v>
      </c>
      <c r="B30" s="6" t="s">
        <v>64</v>
      </c>
      <c r="C30" s="7" t="s">
        <v>60</v>
      </c>
    </row>
    <row r="31" spans="1:3">
      <c r="A31" s="5" t="s">
        <v>65</v>
      </c>
      <c r="B31" s="6" t="s">
        <v>66</v>
      </c>
      <c r="C31" s="7" t="s">
        <v>60</v>
      </c>
    </row>
    <row r="32" spans="1:3">
      <c r="A32" s="5" t="s">
        <v>67</v>
      </c>
      <c r="B32" s="6" t="s">
        <v>68</v>
      </c>
      <c r="C32" s="7" t="s">
        <v>60</v>
      </c>
    </row>
    <row r="33" spans="1:3">
      <c r="A33" s="5" t="s">
        <v>69</v>
      </c>
      <c r="B33" s="6" t="s">
        <v>70</v>
      </c>
      <c r="C33" s="7" t="s">
        <v>60</v>
      </c>
    </row>
    <row r="34" spans="1:3">
      <c r="A34" s="5" t="s">
        <v>71</v>
      </c>
      <c r="B34" s="6" t="s">
        <v>72</v>
      </c>
      <c r="C34" s="7" t="s">
        <v>73</v>
      </c>
    </row>
    <row r="35" spans="1:3">
      <c r="A35" s="5" t="s">
        <v>74</v>
      </c>
      <c r="B35" s="6" t="s">
        <v>75</v>
      </c>
      <c r="C35" s="7" t="s">
        <v>73</v>
      </c>
    </row>
    <row r="36" spans="1:3">
      <c r="A36" s="5" t="s">
        <v>76</v>
      </c>
      <c r="B36" s="6" t="s">
        <v>77</v>
      </c>
      <c r="C36" s="7" t="s">
        <v>73</v>
      </c>
    </row>
    <row r="37" spans="1:3">
      <c r="A37" s="5" t="s">
        <v>78</v>
      </c>
      <c r="B37" s="6" t="s">
        <v>79</v>
      </c>
      <c r="C37" s="7" t="s">
        <v>80</v>
      </c>
    </row>
    <row r="38" spans="1:3">
      <c r="A38" s="5" t="s">
        <v>81</v>
      </c>
      <c r="B38" s="6" t="s">
        <v>82</v>
      </c>
      <c r="C38" s="7" t="s">
        <v>80</v>
      </c>
    </row>
    <row r="39" spans="1:3">
      <c r="A39" s="5" t="s">
        <v>83</v>
      </c>
      <c r="B39" s="6" t="s">
        <v>84</v>
      </c>
      <c r="C39" s="7" t="s">
        <v>80</v>
      </c>
    </row>
    <row r="40" spans="1:3" ht="14.25" customHeight="1">
      <c r="A40" s="5" t="s">
        <v>85</v>
      </c>
      <c r="B40" s="6" t="s">
        <v>86</v>
      </c>
      <c r="C40" s="7" t="s">
        <v>80</v>
      </c>
    </row>
    <row r="41" spans="1:3" ht="14.25" customHeight="1">
      <c r="A41" s="5" t="s">
        <v>87</v>
      </c>
      <c r="B41" s="6" t="s">
        <v>88</v>
      </c>
      <c r="C41" s="7" t="s">
        <v>80</v>
      </c>
    </row>
    <row r="42" spans="1:3">
      <c r="A42" s="5" t="s">
        <v>89</v>
      </c>
      <c r="B42" s="6" t="s">
        <v>90</v>
      </c>
      <c r="C42" s="7" t="s">
        <v>80</v>
      </c>
    </row>
    <row r="43" spans="1:3">
      <c r="A43" s="5" t="s">
        <v>91</v>
      </c>
      <c r="B43" s="6" t="s">
        <v>92</v>
      </c>
      <c r="C43" s="7" t="s">
        <v>93</v>
      </c>
    </row>
    <row r="44" spans="1:3">
      <c r="A44" s="5" t="s">
        <v>94</v>
      </c>
      <c r="B44" s="6" t="s">
        <v>95</v>
      </c>
      <c r="C44" s="7" t="s">
        <v>93</v>
      </c>
    </row>
    <row r="45" spans="1:3">
      <c r="A45" s="5" t="s">
        <v>96</v>
      </c>
      <c r="B45" s="6" t="s">
        <v>97</v>
      </c>
      <c r="C45" s="7" t="s">
        <v>93</v>
      </c>
    </row>
    <row r="46" spans="1:3">
      <c r="A46" s="2" t="s">
        <v>98</v>
      </c>
      <c r="B46" s="3" t="s">
        <v>99</v>
      </c>
      <c r="C46" s="4" t="s">
        <v>100</v>
      </c>
    </row>
    <row r="47" spans="1:3">
      <c r="A47" s="5" t="s">
        <v>101</v>
      </c>
      <c r="B47" s="6" t="s">
        <v>102</v>
      </c>
      <c r="C47" s="7" t="s">
        <v>103</v>
      </c>
    </row>
    <row r="48" spans="1:3">
      <c r="A48" s="5" t="s">
        <v>104</v>
      </c>
      <c r="B48" s="6" t="s">
        <v>105</v>
      </c>
      <c r="C48" s="7" t="s">
        <v>106</v>
      </c>
    </row>
    <row r="49" spans="1:3">
      <c r="A49" s="5" t="s">
        <v>107</v>
      </c>
      <c r="B49" s="6" t="s">
        <v>108</v>
      </c>
      <c r="C49" s="7" t="s">
        <v>106</v>
      </c>
    </row>
    <row r="50" spans="1:3">
      <c r="A50" s="5" t="s">
        <v>109</v>
      </c>
      <c r="B50" s="6" t="s">
        <v>110</v>
      </c>
      <c r="C50" s="7" t="s">
        <v>111</v>
      </c>
    </row>
    <row r="51" spans="1:3">
      <c r="A51" s="8" t="s">
        <v>112</v>
      </c>
      <c r="B51" s="9" t="s">
        <v>113</v>
      </c>
      <c r="C51" s="10" t="s">
        <v>111</v>
      </c>
    </row>
    <row r="53" spans="1:3" ht="14.25" customHeight="1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X32"/>
  <sheetViews>
    <sheetView showGridLines="0" tabSelected="1" topLeftCell="I11" zoomScale="80" zoomScaleNormal="80" workbookViewId="0">
      <selection activeCell="P22" sqref="P22:S24"/>
    </sheetView>
  </sheetViews>
  <sheetFormatPr defaultRowHeight="14.25"/>
  <cols>
    <col min="1" max="2" width="8.54296875"/>
    <col min="3" max="3" width="34"/>
    <col min="4" max="6" width="8.54296875"/>
    <col min="7" max="7" width="57.1328125"/>
    <col min="8" max="11" width="8.54296875"/>
    <col min="12" max="12" width="4.86328125"/>
    <col min="13" max="13" width="33.90625" customWidth="1"/>
    <col min="14" max="14" width="10.26953125"/>
    <col min="15" max="15" width="8.54296875"/>
    <col min="16" max="16" width="18.1796875" customWidth="1"/>
    <col min="17" max="19" width="8.54296875"/>
    <col min="20" max="20" width="2" customWidth="1"/>
    <col min="21" max="21" width="18.1796875" customWidth="1"/>
    <col min="22" max="1025" width="8.54296875"/>
  </cols>
  <sheetData>
    <row r="4" spans="3:24">
      <c r="C4" s="11" t="s">
        <v>114</v>
      </c>
      <c r="D4" s="12" t="s">
        <v>115</v>
      </c>
      <c r="E4" s="12" t="s">
        <v>116</v>
      </c>
    </row>
    <row r="5" spans="3:24">
      <c r="C5" s="13" t="s">
        <v>117</v>
      </c>
      <c r="D5" s="13"/>
      <c r="E5" s="14">
        <v>261254</v>
      </c>
    </row>
    <row r="6" spans="3:24">
      <c r="C6" s="15" t="s">
        <v>118</v>
      </c>
      <c r="D6" s="16">
        <v>-25992</v>
      </c>
      <c r="E6" s="17">
        <f>D6+E5</f>
        <v>235262</v>
      </c>
    </row>
    <row r="7" spans="3:24">
      <c r="C7" s="13" t="s">
        <v>119</v>
      </c>
      <c r="D7" s="18">
        <v>-30593</v>
      </c>
      <c r="E7" s="14">
        <f>D7+E6</f>
        <v>204669</v>
      </c>
    </row>
    <row r="8" spans="3:24">
      <c r="C8" s="15" t="s">
        <v>120</v>
      </c>
      <c r="D8" s="17">
        <f>E8-E7</f>
        <v>-1367</v>
      </c>
      <c r="E8" s="17">
        <v>203302</v>
      </c>
    </row>
    <row r="9" spans="3:24">
      <c r="C9" s="19" t="s">
        <v>121</v>
      </c>
      <c r="D9" s="20"/>
      <c r="E9" s="21">
        <f>D9+E8</f>
        <v>203302</v>
      </c>
      <c r="P9" t="s">
        <v>122</v>
      </c>
    </row>
    <row r="10" spans="3:24">
      <c r="P10" t="s">
        <v>123</v>
      </c>
    </row>
    <row r="12" spans="3:24">
      <c r="G12" s="22"/>
      <c r="H12" s="68" t="s">
        <v>124</v>
      </c>
      <c r="I12" s="68"/>
      <c r="J12" s="68"/>
      <c r="L12" s="23" t="s">
        <v>125</v>
      </c>
      <c r="M12" s="24" t="s">
        <v>0</v>
      </c>
      <c r="N12" s="25" t="s">
        <v>126</v>
      </c>
      <c r="O12" s="22"/>
      <c r="P12" s="55" t="s">
        <v>127</v>
      </c>
      <c r="Q12" s="56" t="s">
        <v>128</v>
      </c>
      <c r="R12" s="56" t="s">
        <v>129</v>
      </c>
      <c r="S12" s="56" t="s">
        <v>130</v>
      </c>
      <c r="U12" s="55" t="s">
        <v>149</v>
      </c>
      <c r="V12" s="56" t="s">
        <v>128</v>
      </c>
      <c r="W12" s="56" t="s">
        <v>129</v>
      </c>
      <c r="X12" s="56" t="s">
        <v>130</v>
      </c>
    </row>
    <row r="13" spans="3:24">
      <c r="C13" s="11" t="s">
        <v>131</v>
      </c>
      <c r="D13" s="12" t="s">
        <v>132</v>
      </c>
      <c r="G13" s="11" t="s">
        <v>133</v>
      </c>
      <c r="H13" s="12">
        <v>2012</v>
      </c>
      <c r="I13" s="12">
        <v>2013</v>
      </c>
      <c r="J13" s="12">
        <v>2014</v>
      </c>
      <c r="L13" s="26">
        <v>1</v>
      </c>
      <c r="M13" s="27" t="s">
        <v>159</v>
      </c>
      <c r="N13" s="28">
        <v>0.62466951000000004</v>
      </c>
      <c r="P13" s="53" t="s">
        <v>134</v>
      </c>
      <c r="Q13" s="54">
        <v>0.80330000000000001</v>
      </c>
      <c r="R13" s="54">
        <v>0.80210000000000004</v>
      </c>
      <c r="S13" s="54">
        <v>0.79879999999999995</v>
      </c>
      <c r="U13" s="53" t="s">
        <v>134</v>
      </c>
      <c r="V13" s="54">
        <v>0.82830000000000004</v>
      </c>
      <c r="W13" s="54">
        <v>0.82899999999999996</v>
      </c>
      <c r="X13" s="54">
        <v>0.82569999999999999</v>
      </c>
    </row>
    <row r="14" spans="3:24">
      <c r="C14" s="29" t="s">
        <v>5</v>
      </c>
      <c r="D14" s="30">
        <v>3</v>
      </c>
      <c r="G14" s="31" t="s">
        <v>135</v>
      </c>
      <c r="H14" s="32">
        <v>16</v>
      </c>
      <c r="I14" s="32">
        <v>23</v>
      </c>
      <c r="J14" s="32">
        <v>19</v>
      </c>
      <c r="L14" s="33">
        <v>2</v>
      </c>
      <c r="M14" s="34" t="s">
        <v>158</v>
      </c>
      <c r="N14" s="35">
        <v>0.55500614199999998</v>
      </c>
      <c r="P14" s="63" t="s">
        <v>136</v>
      </c>
      <c r="Q14" s="64">
        <v>0.8327</v>
      </c>
      <c r="R14" s="64">
        <v>0.83</v>
      </c>
      <c r="S14" s="64">
        <v>0.8276</v>
      </c>
      <c r="U14" s="63" t="s">
        <v>136</v>
      </c>
      <c r="V14" s="64">
        <v>0.85240000000000005</v>
      </c>
      <c r="W14" s="64">
        <v>0.85160000000000002</v>
      </c>
      <c r="X14" s="64">
        <v>0.84799999999999998</v>
      </c>
    </row>
    <row r="15" spans="3:24">
      <c r="C15" s="36" t="s">
        <v>11</v>
      </c>
      <c r="D15" s="37">
        <v>9</v>
      </c>
      <c r="G15" s="38" t="s">
        <v>137</v>
      </c>
      <c r="H15" s="39">
        <v>962</v>
      </c>
      <c r="I15" s="39">
        <v>1383</v>
      </c>
      <c r="J15" s="39">
        <v>1311</v>
      </c>
      <c r="L15" s="26">
        <v>3</v>
      </c>
      <c r="M15" s="27" t="s">
        <v>160</v>
      </c>
      <c r="N15" s="28">
        <v>0.49142835299999998</v>
      </c>
      <c r="P15" s="61" t="s">
        <v>157</v>
      </c>
      <c r="Q15" s="65">
        <v>0.74950000000000006</v>
      </c>
      <c r="R15" s="62">
        <v>0.75070000000000003</v>
      </c>
      <c r="S15" s="62">
        <v>0.74550000000000005</v>
      </c>
      <c r="U15" s="61" t="s">
        <v>157</v>
      </c>
      <c r="V15" s="66">
        <v>0.79510729999999996</v>
      </c>
      <c r="W15" s="67">
        <v>0.79485410000000001</v>
      </c>
      <c r="X15" s="66">
        <v>0.79149429999999998</v>
      </c>
    </row>
    <row r="16" spans="3:24">
      <c r="C16" s="29" t="s">
        <v>30</v>
      </c>
      <c r="D16" s="30">
        <v>4</v>
      </c>
      <c r="G16" s="31" t="s">
        <v>139</v>
      </c>
      <c r="H16" s="32">
        <v>2</v>
      </c>
      <c r="I16" s="32">
        <v>2</v>
      </c>
      <c r="J16" s="32">
        <v>1</v>
      </c>
      <c r="L16" s="33">
        <v>4</v>
      </c>
      <c r="M16" s="34" t="s">
        <v>161</v>
      </c>
      <c r="N16" s="35">
        <v>0.46816906699999999</v>
      </c>
      <c r="P16" s="63" t="s">
        <v>138</v>
      </c>
      <c r="Q16" s="64">
        <v>0.82569999999999999</v>
      </c>
      <c r="R16" s="64">
        <v>0.81489999999999996</v>
      </c>
      <c r="S16" s="64">
        <v>0.78320000000000001</v>
      </c>
      <c r="U16" s="63" t="s">
        <v>138</v>
      </c>
      <c r="V16" s="64">
        <v>0.9157303</v>
      </c>
      <c r="W16" s="64">
        <v>0.90688170000000001</v>
      </c>
      <c r="X16" s="64">
        <v>0.87805</v>
      </c>
    </row>
    <row r="17" spans="3:24">
      <c r="C17" s="36" t="s">
        <v>106</v>
      </c>
      <c r="D17" s="37">
        <v>2</v>
      </c>
      <c r="G17" s="31" t="s">
        <v>141</v>
      </c>
      <c r="H17" s="32">
        <v>14</v>
      </c>
      <c r="I17" s="32">
        <v>13</v>
      </c>
      <c r="J17" s="32">
        <v>15</v>
      </c>
      <c r="L17" s="26">
        <v>5</v>
      </c>
      <c r="M17" s="27" t="s">
        <v>162</v>
      </c>
      <c r="N17" s="28">
        <v>0.46365807799999997</v>
      </c>
      <c r="P17" s="61" t="s">
        <v>140</v>
      </c>
      <c r="Q17" s="62">
        <v>0.88080000000000003</v>
      </c>
      <c r="R17" s="62">
        <v>0.84630000000000005</v>
      </c>
      <c r="S17" s="62">
        <v>0.84789999999999999</v>
      </c>
      <c r="U17" s="61" t="s">
        <v>140</v>
      </c>
      <c r="V17" s="62">
        <v>0.95279170000000002</v>
      </c>
      <c r="W17" s="62">
        <v>0.92431830000000004</v>
      </c>
      <c r="X17" s="62">
        <v>0.92407709999999998</v>
      </c>
    </row>
    <row r="18" spans="3:24">
      <c r="C18" s="29" t="s">
        <v>143</v>
      </c>
      <c r="D18" s="30">
        <v>10</v>
      </c>
      <c r="G18" s="31" t="s">
        <v>144</v>
      </c>
      <c r="H18" s="40">
        <v>173</v>
      </c>
      <c r="I18" s="32">
        <v>209</v>
      </c>
      <c r="J18" s="32">
        <v>174</v>
      </c>
      <c r="L18" s="33">
        <v>6</v>
      </c>
      <c r="M18" s="34" t="s">
        <v>163</v>
      </c>
      <c r="N18" s="35">
        <v>0.44431422700000001</v>
      </c>
      <c r="P18" s="63" t="s">
        <v>142</v>
      </c>
      <c r="Q18" s="64">
        <v>0.85729999999999995</v>
      </c>
      <c r="R18" s="64">
        <v>0.84040000000000004</v>
      </c>
      <c r="S18" s="64">
        <v>0.83899999999999997</v>
      </c>
      <c r="U18" s="63" t="s">
        <v>142</v>
      </c>
      <c r="V18" s="64">
        <v>0.93459999999999999</v>
      </c>
      <c r="W18" s="64">
        <v>0.92017789999999999</v>
      </c>
      <c r="X18" s="64">
        <v>0.9170857</v>
      </c>
    </row>
    <row r="19" spans="3:24">
      <c r="C19" s="36" t="s">
        <v>103</v>
      </c>
      <c r="D19" s="37">
        <v>1</v>
      </c>
      <c r="G19" s="41" t="s">
        <v>146</v>
      </c>
      <c r="H19" s="40">
        <v>6322</v>
      </c>
      <c r="I19" s="40">
        <v>5781</v>
      </c>
      <c r="J19" s="40">
        <v>5594</v>
      </c>
      <c r="L19" s="26">
        <v>7</v>
      </c>
      <c r="M19" s="27" t="s">
        <v>164</v>
      </c>
      <c r="N19" s="28">
        <v>0.35767420300000002</v>
      </c>
      <c r="P19" s="61" t="s">
        <v>145</v>
      </c>
      <c r="Q19" s="62">
        <v>0.85409999999999997</v>
      </c>
      <c r="R19" s="62">
        <v>0.84019999999999995</v>
      </c>
      <c r="S19" s="62">
        <v>0.83889999999999998</v>
      </c>
      <c r="U19" s="61" t="s">
        <v>145</v>
      </c>
      <c r="V19" s="67">
        <v>0.92630000000000001</v>
      </c>
      <c r="W19" s="67">
        <v>0.91537000000000002</v>
      </c>
      <c r="X19" s="62">
        <v>0.91283099999999995</v>
      </c>
    </row>
    <row r="20" spans="3:24">
      <c r="C20" s="29" t="s">
        <v>100</v>
      </c>
      <c r="D20" s="30">
        <v>1</v>
      </c>
      <c r="G20" s="38" t="s">
        <v>147</v>
      </c>
      <c r="H20" s="39">
        <v>21334</v>
      </c>
      <c r="I20" s="39">
        <v>19089</v>
      </c>
      <c r="J20" s="39">
        <v>20506</v>
      </c>
      <c r="L20" s="33">
        <v>8</v>
      </c>
      <c r="M20" s="34" t="s">
        <v>165</v>
      </c>
      <c r="N20" s="35">
        <v>0.30407089399999998</v>
      </c>
      <c r="P20" s="58"/>
      <c r="Q20" s="57"/>
      <c r="R20" s="59"/>
      <c r="S20" s="59"/>
    </row>
    <row r="21" spans="3:24">
      <c r="C21" s="36" t="s">
        <v>111</v>
      </c>
      <c r="D21" s="37">
        <v>2</v>
      </c>
      <c r="G21" s="31" t="s">
        <v>148</v>
      </c>
      <c r="H21" s="32">
        <v>228</v>
      </c>
      <c r="I21" s="32">
        <v>386</v>
      </c>
      <c r="J21" s="32">
        <v>330</v>
      </c>
      <c r="L21" s="26">
        <v>9</v>
      </c>
      <c r="M21" s="27" t="s">
        <v>166</v>
      </c>
      <c r="N21" s="28">
        <v>0.268683169</v>
      </c>
      <c r="P21" s="60"/>
      <c r="Q21" s="60"/>
      <c r="R21" s="60"/>
      <c r="S21" s="60"/>
    </row>
    <row r="22" spans="3:24">
      <c r="C22" s="29" t="s">
        <v>60</v>
      </c>
      <c r="D22" s="30">
        <v>6</v>
      </c>
      <c r="G22" s="42" t="s">
        <v>150</v>
      </c>
      <c r="H22" s="43">
        <v>46798</v>
      </c>
      <c r="I22" s="43">
        <v>45937</v>
      </c>
      <c r="J22" s="43">
        <v>47349</v>
      </c>
      <c r="L22" s="33">
        <v>10</v>
      </c>
      <c r="M22" s="34" t="s">
        <v>167</v>
      </c>
      <c r="N22" s="35">
        <v>0.26792965899999999</v>
      </c>
      <c r="P22" s="55" t="s">
        <v>134</v>
      </c>
      <c r="Q22" s="56" t="s">
        <v>128</v>
      </c>
      <c r="R22" s="56" t="s">
        <v>129</v>
      </c>
      <c r="S22" s="56" t="s">
        <v>130</v>
      </c>
    </row>
    <row r="23" spans="3:24">
      <c r="C23" s="36" t="s">
        <v>80</v>
      </c>
      <c r="D23" s="37">
        <v>6</v>
      </c>
      <c r="G23" s="31" t="s">
        <v>151</v>
      </c>
      <c r="H23" s="32">
        <v>65</v>
      </c>
      <c r="I23" s="32">
        <v>557</v>
      </c>
      <c r="J23" s="32">
        <v>389</v>
      </c>
      <c r="L23" s="26">
        <v>11</v>
      </c>
      <c r="M23" s="27" t="s">
        <v>168</v>
      </c>
      <c r="N23" s="28">
        <v>0.19547292499999999</v>
      </c>
      <c r="P23" s="53" t="s">
        <v>127</v>
      </c>
      <c r="Q23" s="54">
        <v>0.80330000000000001</v>
      </c>
      <c r="R23" s="54">
        <v>0.80210000000000004</v>
      </c>
      <c r="S23" s="54">
        <v>0.79879999999999995</v>
      </c>
    </row>
    <row r="24" spans="3:24">
      <c r="C24" s="29" t="s">
        <v>93</v>
      </c>
      <c r="D24" s="30">
        <v>3</v>
      </c>
      <c r="G24" s="41" t="s">
        <v>152</v>
      </c>
      <c r="H24" s="40">
        <v>3816</v>
      </c>
      <c r="I24" s="40">
        <v>3316</v>
      </c>
      <c r="J24" s="40">
        <v>3148</v>
      </c>
      <c r="L24" s="33">
        <v>12</v>
      </c>
      <c r="M24" s="34" t="s">
        <v>169</v>
      </c>
      <c r="N24" s="35">
        <v>0.19035429600000001</v>
      </c>
      <c r="P24" s="63" t="s">
        <v>149</v>
      </c>
      <c r="Q24" s="64">
        <v>0.82830000000000004</v>
      </c>
      <c r="R24" s="64">
        <v>0.82899999999999996</v>
      </c>
      <c r="S24" s="64">
        <v>0.82569999999999999</v>
      </c>
    </row>
    <row r="25" spans="3:24">
      <c r="C25" s="36" t="s">
        <v>73</v>
      </c>
      <c r="D25" s="37">
        <v>3</v>
      </c>
      <c r="G25" s="19" t="s">
        <v>153</v>
      </c>
      <c r="H25" s="44">
        <f>SUM(H14:H24)</f>
        <v>79730</v>
      </c>
      <c r="I25" s="44">
        <f>SUM(I14:I24)</f>
        <v>76696</v>
      </c>
      <c r="J25" s="44">
        <f>SUM(J14:J24)</f>
        <v>78836</v>
      </c>
      <c r="L25" s="26">
        <v>13</v>
      </c>
      <c r="M25" s="27" t="s">
        <v>170</v>
      </c>
      <c r="N25" s="28">
        <v>0.18890483599999999</v>
      </c>
      <c r="P25" s="60"/>
      <c r="Q25" s="60"/>
      <c r="R25" s="60"/>
      <c r="S25" s="60"/>
    </row>
    <row r="26" spans="3:24">
      <c r="C26" s="45" t="s">
        <v>154</v>
      </c>
      <c r="D26" s="46">
        <v>50</v>
      </c>
      <c r="H26" s="47"/>
      <c r="I26" s="47"/>
      <c r="J26" s="47"/>
      <c r="L26" s="33">
        <v>14</v>
      </c>
      <c r="M26" s="34" t="s">
        <v>62</v>
      </c>
      <c r="N26" s="35">
        <v>0.168655324</v>
      </c>
      <c r="P26" s="60"/>
      <c r="Q26" s="60"/>
      <c r="R26" s="60"/>
      <c r="S26" s="60"/>
    </row>
    <row r="27" spans="3:24">
      <c r="G27" s="13" t="s">
        <v>155</v>
      </c>
      <c r="H27" s="48">
        <f>H22+H20+H15</f>
        <v>69094</v>
      </c>
      <c r="I27" s="48">
        <f>I22+I20+I15</f>
        <v>66409</v>
      </c>
      <c r="J27" s="48">
        <f>J22+J20+J15</f>
        <v>69166</v>
      </c>
      <c r="L27" s="26">
        <v>15</v>
      </c>
      <c r="M27" s="27" t="s">
        <v>171</v>
      </c>
      <c r="N27" s="28">
        <v>0.162244947</v>
      </c>
      <c r="P27" s="60"/>
      <c r="Q27" s="60"/>
      <c r="R27" s="60"/>
      <c r="S27" s="60"/>
    </row>
    <row r="28" spans="3:24">
      <c r="G28" s="13" t="s">
        <v>156</v>
      </c>
      <c r="H28" s="49">
        <f>(H20+H15)/H27</f>
        <v>0.32269082698931889</v>
      </c>
      <c r="I28" s="49">
        <f>(I20+I15)/I27</f>
        <v>0.30827146922856841</v>
      </c>
      <c r="J28" s="49">
        <f>(J20+J15)/J27</f>
        <v>0.31542954630888009</v>
      </c>
      <c r="L28" s="33">
        <v>16</v>
      </c>
      <c r="M28" s="34" t="s">
        <v>172</v>
      </c>
      <c r="N28" s="35">
        <v>0.15443968999999999</v>
      </c>
      <c r="P28" s="60"/>
      <c r="Q28" s="60"/>
      <c r="R28" s="60"/>
      <c r="S28" s="60"/>
    </row>
    <row r="29" spans="3:24">
      <c r="L29" s="26">
        <v>17</v>
      </c>
      <c r="M29" s="50" t="s">
        <v>173</v>
      </c>
      <c r="N29" s="28">
        <v>0.14084033200000001</v>
      </c>
      <c r="P29" s="60"/>
      <c r="Q29" s="60"/>
      <c r="R29" s="60"/>
      <c r="S29" s="60"/>
    </row>
    <row r="30" spans="3:24">
      <c r="L30" s="33">
        <v>18</v>
      </c>
      <c r="M30" s="34" t="s">
        <v>174</v>
      </c>
      <c r="N30" s="35">
        <v>0.136969961</v>
      </c>
      <c r="P30" s="60"/>
      <c r="Q30" s="60"/>
      <c r="R30" s="60"/>
      <c r="S30" s="60"/>
    </row>
    <row r="31" spans="3:24">
      <c r="L31" s="26">
        <v>19</v>
      </c>
      <c r="M31" s="50" t="s">
        <v>175</v>
      </c>
      <c r="N31" s="51">
        <v>0.134454828</v>
      </c>
    </row>
    <row r="32" spans="3:24">
      <c r="L32" s="33">
        <v>20</v>
      </c>
      <c r="M32" s="34" t="s">
        <v>176</v>
      </c>
      <c r="N32" s="52">
        <v>0.1246698</v>
      </c>
    </row>
  </sheetData>
  <mergeCells count="1">
    <mergeCell ref="H12:J12"/>
  </mergeCells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H20" sqref="H20"/>
    </sheetView>
  </sheetViews>
  <sheetFormatPr defaultRowHeight="14.25"/>
  <cols>
    <col min="1" max="1025" width="8.5429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Predictors</vt:lpstr>
      <vt:lpstr>Tables</vt:lpstr>
      <vt:lpstr>Appendix 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Wesslen</dc:creator>
  <cp:lastModifiedBy>Ryan Wesslen</cp:lastModifiedBy>
  <cp:revision>0</cp:revision>
  <dcterms:created xsi:type="dcterms:W3CDTF">2015-11-04T00:48:26Z</dcterms:created>
  <dcterms:modified xsi:type="dcterms:W3CDTF">2015-12-01T17:13:35Z</dcterms:modified>
  <dc:language>en-US</dc:language>
</cp:coreProperties>
</file>