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web\Documents\Personal\Security\"/>
    </mc:Choice>
  </mc:AlternateContent>
  <xr:revisionPtr revIDLastSave="0" documentId="13_ncr:1_{0DA2753A-322D-49D8-BECB-1769CEC278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ePass_KeyFile" sheetId="1" r:id="rId1"/>
    <sheet name="Credits" sheetId="2" r:id="rId2"/>
    <sheet name="e00eb4de3c8a421cba9b8f4cb8546ec" sheetId="3" state="veryHidden" r:id="rId3"/>
  </sheets>
  <definedNames>
    <definedName name="LETRAS_HEX">KeePass_KeyFile!$Q$10:$Q$19</definedName>
    <definedName name="NUMEROS_HEX">KeePass_KeyFile!$O$10:$O$19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O12" i="1"/>
  <c r="O13" i="1"/>
  <c r="O14" i="1"/>
  <c r="O15" i="1"/>
  <c r="O16" i="1"/>
  <c r="O17" i="1"/>
  <c r="O18" i="1"/>
  <c r="O19" i="1"/>
  <c r="O10" i="1"/>
  <c r="A9" i="1"/>
  <c r="A2" i="3"/>
  <c r="B2" i="3"/>
  <c r="C2" i="3"/>
  <c r="A1" i="3"/>
  <c r="B1" i="3" a="1"/>
  <c r="B1" i="3" s="1"/>
  <c r="C1" i="3"/>
  <c r="D1" i="3"/>
  <c r="E1" i="3"/>
  <c r="A20" i="1"/>
  <c r="A19" i="1"/>
  <c r="A18" i="1"/>
  <c r="Q15" i="1"/>
  <c r="Q14" i="1"/>
  <c r="A14" i="1"/>
  <c r="Q13" i="1"/>
  <c r="A13" i="1"/>
  <c r="Q12" i="1"/>
  <c r="A12" i="1"/>
  <c r="Q11" i="1"/>
  <c r="A11" i="1"/>
  <c r="Q10" i="1"/>
  <c r="A10" i="1"/>
  <c r="L10" i="1" l="1"/>
  <c r="L11" i="1" s="1"/>
  <c r="L13" i="1" s="1"/>
  <c r="F10" i="1"/>
  <c r="J10" i="1"/>
  <c r="K10" i="1"/>
  <c r="K11" i="1" s="1"/>
  <c r="E10" i="1"/>
  <c r="I10" i="1"/>
  <c r="G10" i="1"/>
  <c r="D10" i="1"/>
  <c r="A15" i="1" s="1"/>
  <c r="H10" i="1"/>
  <c r="H11" i="1" s="1"/>
  <c r="F11" i="1"/>
  <c r="J11" i="1"/>
  <c r="G11" i="1"/>
  <c r="E14" i="1" l="1"/>
  <c r="A17" i="1"/>
  <c r="A16" i="1"/>
  <c r="L12" i="1"/>
  <c r="I11" i="1"/>
  <c r="K13" i="1"/>
  <c r="K12" i="1"/>
  <c r="G13" i="1"/>
  <c r="G12" i="1"/>
  <c r="E11" i="1"/>
  <c r="H13" i="1"/>
  <c r="H12" i="1"/>
  <c r="J13" i="1"/>
  <c r="J12" i="1"/>
  <c r="D11" i="1"/>
  <c r="F13" i="1"/>
  <c r="F12" i="1"/>
  <c r="D13" i="1" l="1"/>
  <c r="D12" i="1"/>
  <c r="I13" i="1"/>
  <c r="I12" i="1"/>
  <c r="E13" i="1"/>
  <c r="E12" i="1"/>
  <c r="E15" i="1"/>
  <c r="E16" i="1" s="1"/>
  <c r="E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<sst xmlns="http://schemas.openxmlformats.org/spreadsheetml/2006/main" count="39" uniqueCount="36">
  <si>
    <t>KeePass Simple Key File Generator</t>
  </si>
  <si>
    <t>Generate key files for KeePass in a simple and fast way.</t>
  </si>
  <si>
    <t>GENERATED .keyx FILE</t>
  </si>
  <si>
    <t>KEEPASS HASH AND DATA KEY GENERATOR</t>
  </si>
  <si>
    <t>HEXADECIMAL BASIS</t>
  </si>
  <si>
    <t>HASH</t>
  </si>
  <si>
    <t>CHAIN 1</t>
  </si>
  <si>
    <t>CHAIN 2</t>
  </si>
  <si>
    <t>CHAIN 3</t>
  </si>
  <si>
    <t>CHAIN 4</t>
  </si>
  <si>
    <t>CHAIN 5</t>
  </si>
  <si>
    <t>CHAIN 6</t>
  </si>
  <si>
    <t>CHAIN 7</t>
  </si>
  <si>
    <t>CHAIN 8</t>
  </si>
  <si>
    <t>NUMBERS</t>
  </si>
  <si>
    <t>LETTERS</t>
  </si>
  <si>
    <t>LENGTH</t>
  </si>
  <si>
    <t>ENTROPY BITS</t>
  </si>
  <si>
    <t>BINARY BITS</t>
  </si>
  <si>
    <t>DATA KEY</t>
  </si>
  <si>
    <t>Copy and Paste the XML content in a new .keyx file</t>
  </si>
  <si>
    <t>This XML structure is generated according to the official specifications to create key files for KeePass.</t>
  </si>
  <si>
    <t>As a registered user, you have the right to copy and modify or adapt this book only for personal use, while for other purposes you must first express it to its author.</t>
  </si>
  <si>
    <t>Made by</t>
  </si>
  <si>
    <t>Gabe Pérez</t>
  </si>
  <si>
    <t>@gabeweb</t>
  </si>
  <si>
    <t>gabeweb.neocities.org</t>
  </si>
  <si>
    <t>Donations and incentives:</t>
  </si>
  <si>
    <t>keybase.io/gabeweb</t>
  </si>
  <si>
    <t>paypal.me/gabeweb</t>
  </si>
  <si>
    <t>Some rights reserved</t>
  </si>
  <si>
    <t>©2019 - 2021
GABE PÉREZ / GABEweb / GABElabs</t>
  </si>
  <si>
    <r>
      <t xml:space="preserve">You can also request a "pre-personalized" copy of </t>
    </r>
    <r>
      <rPr>
        <b/>
        <sz val="12"/>
        <color rgb="FFFFFFFF"/>
        <rFont val="Calibri"/>
        <family val="2"/>
        <scheme val="minor"/>
      </rPr>
      <t>pwdFarm</t>
    </r>
    <r>
      <rPr>
        <sz val="12"/>
        <color rgb="FFFFFFFF"/>
        <rFont val="Calibri"/>
        <family val="2"/>
        <scheme val="minor"/>
      </rPr>
      <t xml:space="preserve"> with predefined patterns and formulas according to your needs.</t>
    </r>
  </si>
  <si>
    <r>
      <t xml:space="preserve">Thank you for give a try to </t>
    </r>
    <r>
      <rPr>
        <b/>
        <sz val="12"/>
        <color rgb="FFFFFFFF"/>
        <rFont val="Calibri"/>
        <family val="2"/>
        <scheme val="minor"/>
      </rPr>
      <t>KeePass KeyFile Generator</t>
    </r>
    <r>
      <rPr>
        <sz val="12"/>
        <color rgb="FFFFFFFF"/>
        <rFont val="Calibri"/>
        <family val="2"/>
        <scheme val="minor"/>
      </rPr>
      <t>,</t>
    </r>
  </si>
  <si>
    <r>
      <t>This workbook (</t>
    </r>
    <r>
      <rPr>
        <b/>
        <sz val="12"/>
        <color rgb="FFFFFFFF"/>
        <rFont val="Calibri"/>
        <family val="2"/>
        <scheme val="minor"/>
      </rPr>
      <t>KeePass KeyFile Generator</t>
    </r>
    <r>
      <rPr>
        <sz val="12"/>
        <color rgb="FFFFFFFF"/>
        <rFont val="Calibri"/>
        <family val="2"/>
        <scheme val="minor"/>
      </rPr>
      <t>) is for personal use only and its copying, either in whole or in part, for resale without prior notification to its author is totally prohibited.</t>
    </r>
  </si>
  <si>
    <t>coindrop.to/gabeweb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</si>
</sst>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#,##0.00&quot; &quot;;&quot;-&quot;#,##0.00&quot; &quot;;&quot;-&quot;#&quot; &quot;;&quot; &quot;@&quot; &quot;"/>
  </numFmts>
  <fonts count="3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u/>
      <sz val="11"/>
      <color rgb="FF0066CC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b/>
      <sz val="24"/>
      <color rgb="FF121212"/>
      <name val="Calibri"/>
      <family val="2"/>
      <scheme val="minor"/>
    </font>
    <font>
      <sz val="10"/>
      <color rgb="FF121212"/>
      <name val="Calibri"/>
      <family val="2"/>
      <scheme val="minor"/>
    </font>
    <font>
      <b/>
      <sz val="12"/>
      <color rgb="FFF8F8F8"/>
      <name val="Calibri"/>
      <family val="2"/>
      <scheme val="minor"/>
    </font>
    <font>
      <sz val="10"/>
      <color rgb="FFF8F8F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8F8F8"/>
      <name val="Calibri"/>
      <family val="2"/>
      <scheme val="minor"/>
    </font>
    <font>
      <b/>
      <sz val="11"/>
      <color rgb="FFF8F8F8"/>
      <name val="Calibri"/>
      <family val="2"/>
      <scheme val="minor"/>
    </font>
    <font>
      <sz val="12"/>
      <color rgb="FF595959"/>
      <name val="Calibri"/>
      <family val="2"/>
      <scheme val="minor"/>
    </font>
    <font>
      <sz val="11"/>
      <color rgb="FFF8F8F8"/>
      <name val="Calibri"/>
      <family val="2"/>
      <scheme val="minor"/>
    </font>
    <font>
      <sz val="12"/>
      <color rgb="FF8B9498"/>
      <name val="Consolas"/>
      <family val="3"/>
    </font>
    <font>
      <b/>
      <sz val="12"/>
      <color rgb="FF142E20"/>
      <name val="Consolas"/>
      <family val="3"/>
    </font>
    <font>
      <b/>
      <sz val="12"/>
      <color rgb="FF5AE764"/>
      <name val="Consolas"/>
      <family val="3"/>
    </font>
    <font>
      <sz val="12"/>
      <color rgb="FF0A84FF"/>
      <name val="Consolas"/>
      <family val="3"/>
    </font>
    <font>
      <sz val="12"/>
      <color rgb="FF32D74B"/>
      <name val="Consolas"/>
      <family val="3"/>
    </font>
    <font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339966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FFFFFF"/>
      <name val="Calibri"/>
      <family val="2"/>
      <scheme val="minor"/>
    </font>
    <font>
      <u/>
      <sz val="12"/>
      <color rgb="FF5AE764"/>
      <name val="Calibri"/>
      <family val="2"/>
      <scheme val="minor"/>
    </font>
    <font>
      <sz val="10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08FEA"/>
        <bgColor rgb="FF708FEA"/>
      </patternFill>
    </fill>
    <fill>
      <patternFill patternType="solid">
        <fgColor rgb="FF121212"/>
        <bgColor rgb="FF121212"/>
      </patternFill>
    </fill>
    <fill>
      <patternFill patternType="solid">
        <fgColor rgb="FF15202F"/>
        <bgColor rgb="FF15202F"/>
      </patternFill>
    </fill>
    <fill>
      <patternFill patternType="solid">
        <fgColor rgb="FF404040"/>
        <bgColor rgb="FF404040"/>
      </patternFill>
    </fill>
    <fill>
      <patternFill patternType="solid">
        <fgColor rgb="FF0D1117"/>
        <bgColor rgb="FF0D1117"/>
      </patternFill>
    </fill>
    <fill>
      <patternFill patternType="solid">
        <fgColor rgb="FF262626"/>
        <bgColor rgb="FF262626"/>
      </patternFill>
    </fill>
    <fill>
      <patternFill patternType="solid">
        <fgColor rgb="FF5AE764"/>
        <bgColor rgb="FF5AE764"/>
      </patternFill>
    </fill>
    <fill>
      <patternFill patternType="solid">
        <fgColor rgb="FF142E20"/>
        <bgColor rgb="FF142E20"/>
      </patternFill>
    </fill>
    <fill>
      <patternFill patternType="solid">
        <fgColor rgb="FF121212"/>
        <bgColor indexed="64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B9498"/>
      </left>
      <right style="thin">
        <color rgb="FF8B9498"/>
      </right>
      <top style="thin">
        <color rgb="FF8B9498"/>
      </top>
      <bottom style="thin">
        <color rgb="FF8B9498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/>
      <top style="thin">
        <color rgb="FF404040"/>
      </top>
      <bottom style="thin">
        <color rgb="FF404040"/>
      </bottom>
      <diagonal/>
    </border>
    <border>
      <left style="thin">
        <color rgb="FF8B9498"/>
      </left>
      <right style="thin">
        <color rgb="FF8B9498"/>
      </right>
      <top style="thin">
        <color rgb="FF8B9498"/>
      </top>
      <bottom/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3A3838"/>
      </bottom>
      <diagonal/>
    </border>
    <border>
      <left style="thin">
        <color rgb="FF8B9498"/>
      </left>
      <right style="thin">
        <color rgb="FF8B9498"/>
      </right>
      <top/>
      <bottom/>
      <diagonal/>
    </border>
    <border>
      <left style="thin">
        <color rgb="FF3A3838"/>
      </left>
      <right style="thin">
        <color rgb="FF3A3838"/>
      </right>
      <top style="thin">
        <color rgb="FF3A3838"/>
      </top>
      <bottom style="thin">
        <color rgb="FF3A3838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/>
      <diagonal/>
    </border>
    <border>
      <left style="thin">
        <color rgb="FF3A3838"/>
      </left>
      <right style="thin">
        <color rgb="FF3A3838"/>
      </right>
      <top style="thin">
        <color rgb="FF3A3838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404040"/>
      </left>
      <right style="thin">
        <color rgb="FF3A3838"/>
      </right>
      <top style="thin">
        <color rgb="FF3A3838"/>
      </top>
      <bottom style="thin">
        <color rgb="FF3A3838"/>
      </bottom>
      <diagonal/>
    </border>
    <border>
      <left style="thin">
        <color rgb="FF8B9498"/>
      </left>
      <right style="thin">
        <color rgb="FF8B9498"/>
      </right>
      <top/>
      <bottom style="thin">
        <color rgb="FF8B9498"/>
      </bottom>
      <diagonal/>
    </border>
  </borders>
  <cellStyleXfs count="22">
    <xf numFmtId="0" fontId="0" fillId="0" borderId="0"/>
    <xf numFmtId="0" fontId="13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Fon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164" fontId="1" fillId="0" borderId="0" applyFont="0" applyBorder="0" applyProtection="0"/>
    <xf numFmtId="0" fontId="6" fillId="0" borderId="0" applyNumberFormat="0" applyBorder="0" applyProtection="0"/>
    <xf numFmtId="0" fontId="7" fillId="0" borderId="0" applyNumberFormat="0" applyBorder="0" applyProtection="0"/>
    <xf numFmtId="0" fontId="8" fillId="7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4" fillId="0" borderId="0" applyNumberFormat="0" applyBorder="0" applyProtection="0">
      <alignment vertical="top"/>
    </xf>
    <xf numFmtId="0" fontId="15" fillId="8" borderId="1" applyNumberFormat="0" applyProtection="0"/>
    <xf numFmtId="0" fontId="16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2">
    <xf numFmtId="0" fontId="0" fillId="0" borderId="0" xfId="0"/>
    <xf numFmtId="0" fontId="17" fillId="9" borderId="0" xfId="0" applyFont="1" applyFill="1" applyAlignment="1">
      <alignment vertical="center"/>
    </xf>
    <xf numFmtId="0" fontId="18" fillId="9" borderId="0" xfId="0" applyFont="1" applyFill="1" applyAlignment="1">
      <alignment vertical="center" wrapText="1"/>
    </xf>
    <xf numFmtId="0" fontId="19" fillId="10" borderId="0" xfId="0" applyFont="1" applyFill="1" applyAlignment="1">
      <alignment vertical="top"/>
    </xf>
    <xf numFmtId="0" fontId="20" fillId="10" borderId="0" xfId="0" applyFont="1" applyFill="1" applyAlignment="1">
      <alignment vertical="center" wrapText="1"/>
    </xf>
    <xf numFmtId="0" fontId="21" fillId="17" borderId="0" xfId="0" applyFont="1" applyFill="1"/>
    <xf numFmtId="0" fontId="19" fillId="11" borderId="2" xfId="0" applyFont="1" applyFill="1" applyBorder="1" applyAlignment="1">
      <alignment horizontal="center" vertical="center"/>
    </xf>
    <xf numFmtId="0" fontId="22" fillId="10" borderId="0" xfId="0" applyFont="1" applyFill="1" applyAlignment="1">
      <alignment vertical="center"/>
    </xf>
    <xf numFmtId="0" fontId="23" fillId="14" borderId="3" xfId="0" applyFont="1" applyFill="1" applyBorder="1" applyAlignment="1">
      <alignment horizontal="center" vertical="center" wrapText="1"/>
    </xf>
    <xf numFmtId="0" fontId="23" fillId="14" borderId="6" xfId="0" applyFont="1" applyFill="1" applyBorder="1" applyAlignment="1">
      <alignment horizontal="center" vertical="center" wrapText="1"/>
    </xf>
    <xf numFmtId="0" fontId="24" fillId="10" borderId="8" xfId="0" applyFont="1" applyFill="1" applyBorder="1" applyAlignment="1">
      <alignment horizontal="center" vertical="center" wrapText="1"/>
    </xf>
    <xf numFmtId="0" fontId="23" fillId="14" borderId="3" xfId="0" applyFont="1" applyFill="1" applyBorder="1" applyAlignment="1">
      <alignment horizontal="right" vertical="center" wrapText="1"/>
    </xf>
    <xf numFmtId="0" fontId="23" fillId="14" borderId="9" xfId="0" applyFont="1" applyFill="1" applyBorder="1" applyAlignment="1">
      <alignment horizontal="right" vertical="center" wrapText="1"/>
    </xf>
    <xf numFmtId="0" fontId="23" fillId="14" borderId="11" xfId="0" applyFont="1" applyFill="1" applyBorder="1" applyAlignment="1">
      <alignment horizontal="right" vertical="center" wrapText="1"/>
    </xf>
    <xf numFmtId="0" fontId="23" fillId="11" borderId="2" xfId="0" applyFont="1" applyFill="1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 wrapText="1"/>
    </xf>
    <xf numFmtId="0" fontId="26" fillId="13" borderId="5" xfId="0" applyFont="1" applyFill="1" applyBorder="1" applyAlignment="1">
      <alignment vertical="center"/>
    </xf>
    <xf numFmtId="0" fontId="26" fillId="13" borderId="7" xfId="0" applyFont="1" applyFill="1" applyBorder="1" applyAlignment="1">
      <alignment vertical="center"/>
    </xf>
    <xf numFmtId="0" fontId="26" fillId="13" borderId="7" xfId="0" applyFont="1" applyFill="1" applyBorder="1" applyAlignment="1">
      <alignment horizontal="left" vertical="center" indent="1"/>
    </xf>
    <xf numFmtId="0" fontId="26" fillId="13" borderId="7" xfId="0" applyFont="1" applyFill="1" applyBorder="1" applyAlignment="1">
      <alignment horizontal="left" vertical="center" indent="3"/>
    </xf>
    <xf numFmtId="0" fontId="26" fillId="13" borderId="7" xfId="0" applyFont="1" applyFill="1" applyBorder="1" applyAlignment="1">
      <alignment horizontal="left" vertical="center" indent="4"/>
    </xf>
    <xf numFmtId="0" fontId="26" fillId="13" borderId="13" xfId="0" applyFont="1" applyFill="1" applyBorder="1" applyAlignment="1">
      <alignment vertical="center"/>
    </xf>
    <xf numFmtId="0" fontId="27" fillId="15" borderId="8" xfId="0" applyFont="1" applyFill="1" applyBorder="1" applyAlignment="1">
      <alignment horizontal="center" vertical="center" wrapText="1"/>
    </xf>
    <xf numFmtId="0" fontId="28" fillId="16" borderId="8" xfId="0" applyFont="1" applyFill="1" applyBorder="1" applyAlignment="1">
      <alignment horizontal="center" vertical="center" wrapText="1"/>
    </xf>
    <xf numFmtId="2" fontId="28" fillId="16" borderId="8" xfId="0" applyNumberFormat="1" applyFont="1" applyFill="1" applyBorder="1" applyAlignment="1">
      <alignment horizontal="center" vertical="center" wrapText="1"/>
    </xf>
    <xf numFmtId="2" fontId="28" fillId="16" borderId="10" xfId="0" applyNumberFormat="1" applyFont="1" applyFill="1" applyBorder="1" applyAlignment="1">
      <alignment horizontal="center" vertical="center" wrapText="1"/>
    </xf>
    <xf numFmtId="0" fontId="29" fillId="10" borderId="8" xfId="0" applyFont="1" applyFill="1" applyBorder="1" applyAlignment="1">
      <alignment horizontal="center" vertical="center" wrapText="1"/>
    </xf>
    <xf numFmtId="0" fontId="30" fillId="10" borderId="8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 wrapText="1"/>
    </xf>
    <xf numFmtId="0" fontId="33" fillId="2" borderId="0" xfId="0" applyFont="1" applyFill="1" applyAlignment="1">
      <alignment vertical="center" wrapText="1"/>
    </xf>
    <xf numFmtId="0" fontId="34" fillId="2" borderId="0" xfId="0" applyFont="1" applyFill="1"/>
    <xf numFmtId="0" fontId="34" fillId="18" borderId="0" xfId="0" applyFont="1" applyFill="1"/>
    <xf numFmtId="14" fontId="0" fillId="0" borderId="0" xfId="0" applyNumberFormat="1"/>
    <xf numFmtId="0" fontId="19" fillId="12" borderId="3" xfId="0" applyFont="1" applyFill="1" applyBorder="1" applyAlignment="1">
      <alignment horizontal="center" vertical="center" wrapText="1"/>
    </xf>
    <xf numFmtId="0" fontId="19" fillId="12" borderId="4" xfId="0" applyFont="1" applyFill="1" applyBorder="1" applyAlignment="1">
      <alignment horizontal="center" vertical="center" wrapText="1"/>
    </xf>
    <xf numFmtId="0" fontId="28" fillId="16" borderId="12" xfId="0" applyFont="1" applyFill="1" applyBorder="1" applyAlignment="1">
      <alignment horizontal="center" vertical="center" wrapText="1"/>
    </xf>
    <xf numFmtId="0" fontId="28" fillId="16" borderId="8" xfId="0" applyFont="1" applyFill="1" applyBorder="1" applyAlignment="1">
      <alignment horizontal="center" vertical="center" wrapText="1"/>
    </xf>
    <xf numFmtId="2" fontId="28" fillId="16" borderId="8" xfId="8" applyNumberFormat="1" applyFont="1" applyFill="1" applyBorder="1" applyAlignment="1">
      <alignment horizontal="center" vertical="center" wrapText="1"/>
    </xf>
    <xf numFmtId="0" fontId="36" fillId="2" borderId="0" xfId="9" applyFont="1" applyFill="1" applyAlignment="1">
      <alignment horizontal="center" vertical="center" wrapText="1"/>
    </xf>
    <xf numFmtId="0" fontId="31" fillId="2" borderId="0" xfId="0" applyFont="1" applyFill="1" applyAlignment="1">
      <alignment horizontal="center" vertical="center" wrapText="1"/>
    </xf>
    <xf numFmtId="0" fontId="37" fillId="2" borderId="0" xfId="0" applyFont="1" applyFill="1" applyAlignment="1">
      <alignment horizontal="center" vertical="center" wrapText="1"/>
    </xf>
    <xf numFmtId="0" fontId="35" fillId="2" borderId="0" xfId="9" applyFont="1" applyFill="1" applyAlignment="1">
      <alignment horizontal="center" vertical="center" wrapText="1"/>
    </xf>
  </cellXfs>
  <cellStyles count="22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Excel Built-in Comma" xfId="8" xr:uid="{00000000-0005-0000-0000-000006000000}"/>
    <cellStyle name="Excel_BuiltIn_Hyperlink" xfId="9" xr:uid="{00000000-0005-0000-0000-000007000000}"/>
    <cellStyle name="Footnote" xfId="10" xr:uid="{00000000-0005-0000-0000-000008000000}"/>
    <cellStyle name="Good" xfId="11" xr:uid="{00000000-0005-0000-0000-000009000000}"/>
    <cellStyle name="Heading" xfId="12" xr:uid="{00000000-0005-0000-0000-00000A000000}"/>
    <cellStyle name="Heading 1" xfId="13" xr:uid="{00000000-0005-0000-0000-00000B000000}"/>
    <cellStyle name="Heading 2" xfId="14" xr:uid="{00000000-0005-0000-0000-00000C000000}"/>
    <cellStyle name="Hyperlink" xfId="15" xr:uid="{00000000-0005-0000-0000-00000D000000}"/>
    <cellStyle name="Neutral" xfId="1" builtinId="28" customBuiltin="1"/>
    <cellStyle name="Normal" xfId="0" builtinId="0" customBuiltin="1"/>
    <cellStyle name="Normal 2" xfId="16" xr:uid="{00000000-0005-0000-0000-000010000000}"/>
    <cellStyle name="Note" xfId="17" xr:uid="{00000000-0005-0000-0000-000011000000}"/>
    <cellStyle name="Result" xfId="18" xr:uid="{00000000-0005-0000-0000-000012000000}"/>
    <cellStyle name="Status" xfId="19" xr:uid="{00000000-0005-0000-0000-000013000000}"/>
    <cellStyle name="Text" xfId="20" xr:uid="{00000000-0005-0000-0000-000014000000}"/>
    <cellStyle name="Warning" xfId="21" xr:uid="{00000000-0005-0000-0000-000015000000}"/>
  </cellStyles>
  <dxfs count="0"/>
  <tableStyles count="0" defaultTableStyle="TableStyleMedium2" defaultPivotStyle="PivotStyleLight16"/>
  <colors>
    <mruColors>
      <color rgb="FF000000"/>
      <color rgb="FF708FEA"/>
      <color rgb="FF121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972176" y="847758"/>
    <xdr:ext cx="7096124" cy="1571592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A9B390E-AEE8-37CE-AEB3-8CB5FECDB7E6}"/>
            </a:ext>
          </a:extLst>
        </xdr:cNvPr>
        <xdr:cNvSpPr txBox="1"/>
      </xdr:nvSpPr>
      <xdr:spPr>
        <a:xfrm>
          <a:off x="5972176" y="847758"/>
          <a:ext cx="7096124" cy="1571592"/>
        </a:xfrm>
        <a:prstGeom prst="rect">
          <a:avLst/>
        </a:prstGeom>
        <a:solidFill>
          <a:srgbClr val="403B1C"/>
        </a:solidFill>
        <a:ln w="12600" cap="flat">
          <a:solidFill>
            <a:srgbClr val="404040"/>
          </a:solidFill>
          <a:prstDash val="solid"/>
          <a:miter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1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NOTE: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 Note that on </a:t>
          </a:r>
          <a:r>
            <a:rPr lang="es-VE" sz="1200" b="1" i="1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Microsoft Excel's 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nature issues (and therefore spreadsheets in general), </a:t>
          </a:r>
          <a:r>
            <a:rPr lang="es-VE" sz="1200" b="1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pasting content into a plain text editor adds a line-break to the end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.</a:t>
          </a: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VE" sz="1200" b="0" i="0" u="none" strike="noStrike" kern="1200" cap="none" spc="0" baseline="0">
            <a:solidFill>
              <a:srgbClr val="FAC905"/>
            </a:solidFill>
            <a:uFillTx/>
            <a:latin typeface="+mn-lt"/>
            <a:ea typeface="Calibri" pitchFamily="2"/>
            <a:cs typeface="Calibri" pitchFamily="2"/>
          </a:endParaRP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You can either skip the line jump at the end or delete it manually by pasting the content before using it as a definitive </a:t>
          </a:r>
          <a:r>
            <a:rPr lang="es-VE" sz="1200" b="1" i="1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Key File.</a:t>
          </a: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VE" sz="1200" b="1" i="1" u="none" strike="noStrike" kern="1200" cap="none" spc="0" baseline="0">
            <a:solidFill>
              <a:srgbClr val="FAC905"/>
            </a:solidFill>
            <a:uFillTx/>
            <a:latin typeface="+mn-lt"/>
            <a:ea typeface="Calibri" pitchFamily="2"/>
            <a:cs typeface="Calibri" pitchFamily="2"/>
          </a:endParaRP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1" i="0" u="sng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It is important to narrow this down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 because some small alteration of the key file, after generated, </a:t>
          </a:r>
          <a:r>
            <a:rPr lang="es-VE" sz="1200" b="1" i="0" u="sng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would involve the permanent and irreversible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 blocking of the </a:t>
          </a:r>
          <a:r>
            <a:rPr lang="es-VE" sz="1200" b="1" i="1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KeePass</a:t>
          </a:r>
          <a:r>
            <a:rPr lang="es-VE" sz="1200" b="0" i="0" u="none" strike="noStrike" kern="1200" cap="none" spc="0" baseline="0">
              <a:solidFill>
                <a:srgbClr val="FAC905"/>
              </a:solidFill>
              <a:uFillTx/>
              <a:latin typeface="+mn-lt"/>
              <a:ea typeface="Calibri" pitchFamily="2"/>
              <a:cs typeface="Calibri" pitchFamily="2"/>
            </a:rPr>
            <a:t> database.</a:t>
          </a:r>
        </a:p>
      </xdr:txBody>
    </xdr:sp>
    <xdr:clientData/>
  </xdr:absoluteAnchor>
  <xdr:absoluteAnchor>
    <xdr:pos x="218672" y="847758"/>
    <xdr:ext cx="4915082" cy="118106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C00F30B-FA2C-1FB0-73A9-7B438B7FD92C}"/>
            </a:ext>
          </a:extLst>
        </xdr:cNvPr>
        <xdr:cNvSpPr txBox="1"/>
      </xdr:nvSpPr>
      <xdr:spPr>
        <a:xfrm>
          <a:off x="218672" y="847758"/>
          <a:ext cx="4915082" cy="1181067"/>
        </a:xfrm>
        <a:prstGeom prst="rect">
          <a:avLst/>
        </a:prstGeom>
        <a:noFill/>
        <a:ln cap="flat">
          <a:noFill/>
        </a:ln>
      </xdr:spPr>
      <xdr:txBody>
        <a:bodyPr vert="horz" wrap="square" lIns="0" tIns="0" rIns="0" bIns="0" anchor="t" anchorCtr="0" compatLnSpc="0">
          <a:noAutofit/>
        </a:bodyPr>
        <a:lstStyle/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Now with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onsolas" pitchFamily="2"/>
              <a:cs typeface="Consolas" pitchFamily="2"/>
            </a:rPr>
            <a:t>pwdFarm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you can generate </a:t>
          </a:r>
          <a:r>
            <a:rPr lang="es-VE" sz="1200" b="0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Key Files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for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KeePass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and compatible clients.</a:t>
          </a: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s-VE" sz="1200" b="0" i="0" u="none" strike="noStrike" kern="1200" cap="none" spc="0" baseline="0">
            <a:solidFill>
              <a:srgbClr val="F8F8F8"/>
            </a:solidFill>
            <a:uFillTx/>
            <a:latin typeface="+mn-lt"/>
            <a:ea typeface="Calibri" pitchFamily="2"/>
            <a:cs typeface="Calibri" pitchFamily="2"/>
          </a:endParaRPr>
        </a:p>
        <a:p>
          <a:pPr marL="0" marR="0" lvl="0" indent="0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s-VE" sz="1200" b="1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onsolas" pitchFamily="2"/>
              <a:cs typeface="Consolas" pitchFamily="2"/>
            </a:rPr>
            <a:t>pwdFarm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meets the specifications recommended by the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KeePass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creator by implementing a </a:t>
          </a:r>
          <a:r>
            <a:rPr lang="es-VE" sz="1200" b="0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.keyx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file with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XML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format and used by default for version 2.x of 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KeePass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 database files (</a:t>
          </a:r>
          <a:r>
            <a:rPr lang="es-VE" sz="1200" b="1" i="1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.kdbx</a:t>
          </a:r>
          <a:r>
            <a:rPr lang="es-VE" sz="1200" b="0" i="0" u="none" strike="noStrike" kern="1200" cap="none" spc="0" baseline="0">
              <a:solidFill>
                <a:srgbClr val="F8F8F8"/>
              </a:solidFill>
              <a:uFillTx/>
              <a:latin typeface="+mn-lt"/>
              <a:ea typeface="Calibri" pitchFamily="2"/>
              <a:cs typeface="Calibri" pitchFamily="2"/>
            </a:rPr>
            <a:t>).</a:t>
          </a:r>
        </a:p>
      </xdr:txBody>
    </xdr:sp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438116</xdr:colOff>
      <xdr:row>7</xdr:row>
      <xdr:rowOff>314279</xdr:rowOff>
    </xdr:from>
    <xdr:ext cx="896395" cy="548640"/>
    <xdr:pic>
      <xdr:nvPicPr>
        <xdr:cNvPr id="2" name="Imagen 1" descr="gabe">
          <a:extLst>
            <a:ext uri="{FF2B5EF4-FFF2-40B4-BE49-F238E27FC236}">
              <a16:creationId xmlns:a16="http://schemas.microsoft.com/office/drawing/2014/main" id="{5405A7D0-9860-03CB-C8CD-87E734477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153116" y="2914604"/>
          <a:ext cx="896395" cy="54864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125E0F6-2834-498D-B646-32065626B18D}">
  <we:reference id="wa200003696" version="1.1.0.0" store="es-E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94BD6737-3ABF-4A75-BB79-C23862D1AFBC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gabeweb" TargetMode="External"/><Relationship Id="rId2" Type="http://schemas.openxmlformats.org/officeDocument/2006/relationships/hyperlink" Target="https://keybase.io/gabeweb" TargetMode="External"/><Relationship Id="rId1" Type="http://schemas.openxmlformats.org/officeDocument/2006/relationships/hyperlink" Target="https://buymeacoffee.com/gabeweb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coindrop.to/gabe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workbookViewId="0">
      <selection activeCell="K6" sqref="K6"/>
    </sheetView>
  </sheetViews>
  <sheetFormatPr baseColWidth="10" defaultRowHeight="30" customHeight="1" outlineLevelCol="1" x14ac:dyDescent="0.25"/>
  <cols>
    <col min="1" max="1" width="75.5703125" style="4" customWidth="1"/>
    <col min="2" max="2" width="15.140625" style="4" customWidth="1"/>
    <col min="3" max="12" width="15.140625" style="4" customWidth="1" outlineLevel="1"/>
    <col min="13" max="13" width="12.140625" style="4" customWidth="1"/>
    <col min="14" max="14" width="6" style="4" customWidth="1" outlineLevel="1"/>
    <col min="15" max="15" width="15.140625" style="4" customWidth="1" outlineLevel="1"/>
    <col min="16" max="16" width="6" style="4" customWidth="1" outlineLevel="1"/>
    <col min="17" max="17" width="15.140625" style="4" customWidth="1" outlineLevel="1"/>
    <col min="18" max="26" width="12.140625" style="4" customWidth="1"/>
    <col min="27" max="16384" width="11.42578125" style="5"/>
  </cols>
  <sheetData>
    <row r="1" spans="1:17" s="2" customFormat="1" ht="30" customHeight="1" x14ac:dyDescent="0.25">
      <c r="A1" s="1" t="s">
        <v>0</v>
      </c>
    </row>
    <row r="2" spans="1:17" ht="30" customHeight="1" x14ac:dyDescent="0.25">
      <c r="A2" s="3" t="s">
        <v>1</v>
      </c>
    </row>
    <row r="3" spans="1:17" ht="30" customHeight="1" x14ac:dyDescent="0.25">
      <c r="A3" s="3"/>
    </row>
    <row r="4" spans="1:17" ht="30" customHeight="1" x14ac:dyDescent="0.25">
      <c r="A4" s="3"/>
    </row>
    <row r="5" spans="1:17" ht="30" customHeight="1" x14ac:dyDescent="0.25">
      <c r="A5" s="3"/>
    </row>
    <row r="8" spans="1:17" ht="30" customHeight="1" x14ac:dyDescent="0.25">
      <c r="A8" s="6" t="s">
        <v>2</v>
      </c>
      <c r="C8" s="33" t="s">
        <v>3</v>
      </c>
      <c r="D8" s="33"/>
      <c r="E8" s="33"/>
      <c r="F8" s="33"/>
      <c r="G8" s="33"/>
      <c r="H8" s="33"/>
      <c r="I8" s="33"/>
      <c r="J8" s="33"/>
      <c r="K8" s="33"/>
      <c r="L8" s="33"/>
      <c r="N8" s="34" t="s">
        <v>4</v>
      </c>
      <c r="O8" s="34"/>
      <c r="P8" s="34"/>
      <c r="Q8" s="34"/>
    </row>
    <row r="9" spans="1:17" ht="30" customHeight="1" x14ac:dyDescent="0.25">
      <c r="A9" s="16" t="str">
        <f>CLEAN(
    "&lt;?xml version=" &amp;
        CHAR(34) &amp; 1 &amp;
        CHAR(34) &amp;
        " encoding=" &amp;
        CHAR(34) &amp;
        "UTF-8" &amp;
        CHAR(34) &amp; "?&gt;"
)</f>
        <v>&lt;?xml version="1" encoding="UTF-8"?&gt;</v>
      </c>
      <c r="B9" s="7"/>
      <c r="D9" s="8" t="s">
        <v>5</v>
      </c>
      <c r="E9" s="9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N9" s="8"/>
      <c r="O9" s="8" t="s">
        <v>14</v>
      </c>
      <c r="P9" s="8"/>
      <c r="Q9" s="8" t="s">
        <v>15</v>
      </c>
    </row>
    <row r="10" spans="1:17" ht="30" customHeight="1" x14ac:dyDescent="0.25">
      <c r="A10" s="17" t="str">
        <f>TRIM("&lt;KeyFile&gt;")</f>
        <v>&lt;KeyFile&gt;</v>
      </c>
      <c r="B10" s="7"/>
      <c r="D10" s="22" t="str">
        <f t="shared" ref="D10:L10" ca="1" si="0">_xlfn.CONCAT(
    MID(
        _xlfn.CONCAT(
            NUMEROS_HEX,
            LETRAS_HEX
        ),
        RANDBETWEEN(
            1,
            LEN(
                _xlfn.CONCAT(
                    NUMEROS_HEX,
                    LETRAS_HEX
                )
            )
        ),
        1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),
    _xlfn.CONCAT(
        MID(
            _xlfn.CONCAT(
                NUMEROS_HEX,
                LETRAS_HEX
            ),
            RANDBETWEEN(
                1,
                LEN(
                    _xlfn.CONCAT(
                        NUMEROS_HEX,
                        LETRAS_HEX
                    )
                )
            ),
            1
        )
    )
)</f>
        <v>24D3DE04</v>
      </c>
      <c r="E10" s="23" t="str">
        <f t="shared" ca="1" si="0"/>
        <v>CF01A680</v>
      </c>
      <c r="F10" s="23" t="str">
        <f t="shared" ca="1" si="0"/>
        <v>96C3215F</v>
      </c>
      <c r="G10" s="23" t="str">
        <f t="shared" ca="1" si="0"/>
        <v>89DAEC0E</v>
      </c>
      <c r="H10" s="23" t="str">
        <f t="shared" ca="1" si="0"/>
        <v>F683A92E</v>
      </c>
      <c r="I10" s="23" t="str">
        <f t="shared" ca="1" si="0"/>
        <v>07938EF5</v>
      </c>
      <c r="J10" s="23" t="str">
        <f t="shared" ca="1" si="0"/>
        <v>CCD52BC0</v>
      </c>
      <c r="K10" s="23" t="str">
        <f t="shared" ca="1" si="0"/>
        <v>F6E35014</v>
      </c>
      <c r="L10" s="23" t="str">
        <f t="shared" ca="1" si="0"/>
        <v>FB7FCC97</v>
      </c>
      <c r="N10" s="10">
        <v>48</v>
      </c>
      <c r="O10" s="26" t="str">
        <f>IFERROR(
    SUBSTITUTE(
        CHAR(N10),
        " ",
        ""
    ),
    ""
)</f>
        <v>0</v>
      </c>
      <c r="P10" s="10">
        <v>65</v>
      </c>
      <c r="Q10" s="27" t="str">
        <f t="shared" ref="Q10:Q15" si="1">CHAR(P10)</f>
        <v>A</v>
      </c>
    </row>
    <row r="11" spans="1:17" ht="30" customHeight="1" x14ac:dyDescent="0.25">
      <c r="A11" s="18" t="str">
        <f>"    &lt;Meta&gt;"</f>
        <v xml:space="preserve">    &lt;Meta&gt;</v>
      </c>
      <c r="B11" s="7"/>
      <c r="C11" s="11" t="s">
        <v>16</v>
      </c>
      <c r="D11" s="23">
        <f t="shared" ref="D11:L11" ca="1" si="2">LEN(D10)</f>
        <v>8</v>
      </c>
      <c r="E11" s="23">
        <f t="shared" ca="1" si="2"/>
        <v>8</v>
      </c>
      <c r="F11" s="23">
        <f t="shared" ca="1" si="2"/>
        <v>8</v>
      </c>
      <c r="G11" s="23">
        <f t="shared" ca="1" si="2"/>
        <v>8</v>
      </c>
      <c r="H11" s="23">
        <f t="shared" ca="1" si="2"/>
        <v>8</v>
      </c>
      <c r="I11" s="23">
        <f t="shared" ca="1" si="2"/>
        <v>8</v>
      </c>
      <c r="J11" s="23">
        <f t="shared" ca="1" si="2"/>
        <v>8</v>
      </c>
      <c r="K11" s="23">
        <f t="shared" ca="1" si="2"/>
        <v>8</v>
      </c>
      <c r="L11" s="23">
        <f t="shared" ca="1" si="2"/>
        <v>8</v>
      </c>
      <c r="N11" s="10">
        <v>49</v>
      </c>
      <c r="O11" s="26" t="str">
        <f t="shared" ref="O11:O19" si="3">IFERROR(
    SUBSTITUTE(
        CHAR(N11),
        " ",
        ""
    ),
    ""
)</f>
        <v>1</v>
      </c>
      <c r="P11" s="10">
        <v>66</v>
      </c>
      <c r="Q11" s="27" t="str">
        <f t="shared" si="1"/>
        <v>B</v>
      </c>
    </row>
    <row r="12" spans="1:17" ht="30" customHeight="1" x14ac:dyDescent="0.25">
      <c r="A12" s="19" t="str">
        <f>"        &lt;Version&gt;2.0&lt;/Version&gt;"</f>
        <v xml:space="preserve">        &lt;Version&gt;2.0&lt;/Version&gt;</v>
      </c>
      <c r="B12" s="7"/>
      <c r="C12" s="11" t="s">
        <v>17</v>
      </c>
      <c r="D12" s="24">
        <f t="shared" ref="D12:L12" ca="1" si="4">IFERROR(ROUND((D11*LOG(36,2)),2),"")</f>
        <v>41.36</v>
      </c>
      <c r="E12" s="24">
        <f t="shared" ca="1" si="4"/>
        <v>41.36</v>
      </c>
      <c r="F12" s="24">
        <f t="shared" ca="1" si="4"/>
        <v>41.36</v>
      </c>
      <c r="G12" s="24">
        <f t="shared" ca="1" si="4"/>
        <v>41.36</v>
      </c>
      <c r="H12" s="24">
        <f t="shared" ca="1" si="4"/>
        <v>41.36</v>
      </c>
      <c r="I12" s="24">
        <f t="shared" ca="1" si="4"/>
        <v>41.36</v>
      </c>
      <c r="J12" s="24">
        <f t="shared" ca="1" si="4"/>
        <v>41.36</v>
      </c>
      <c r="K12" s="24">
        <f t="shared" ca="1" si="4"/>
        <v>41.36</v>
      </c>
      <c r="L12" s="24">
        <f t="shared" ca="1" si="4"/>
        <v>41.36</v>
      </c>
      <c r="N12" s="10">
        <v>50</v>
      </c>
      <c r="O12" s="26" t="str">
        <f t="shared" si="3"/>
        <v>2</v>
      </c>
      <c r="P12" s="10">
        <v>67</v>
      </c>
      <c r="Q12" s="27" t="str">
        <f t="shared" si="1"/>
        <v>C</v>
      </c>
    </row>
    <row r="13" spans="1:17" ht="30" customHeight="1" x14ac:dyDescent="0.25">
      <c r="A13" s="18" t="str">
        <f>"    &lt;/Meta&gt;"</f>
        <v xml:space="preserve">    &lt;/Meta&gt;</v>
      </c>
      <c r="B13" s="7"/>
      <c r="C13" s="12" t="s">
        <v>18</v>
      </c>
      <c r="D13" s="25">
        <f t="shared" ref="D13:L13" ca="1" si="5">D11*4.9231</f>
        <v>39.384799999999998</v>
      </c>
      <c r="E13" s="24">
        <f t="shared" ca="1" si="5"/>
        <v>39.384799999999998</v>
      </c>
      <c r="F13" s="24">
        <f t="shared" ca="1" si="5"/>
        <v>39.384799999999998</v>
      </c>
      <c r="G13" s="24">
        <f t="shared" ca="1" si="5"/>
        <v>39.384799999999998</v>
      </c>
      <c r="H13" s="24">
        <f t="shared" ca="1" si="5"/>
        <v>39.384799999999998</v>
      </c>
      <c r="I13" s="24">
        <f t="shared" ca="1" si="5"/>
        <v>39.384799999999998</v>
      </c>
      <c r="J13" s="24">
        <f t="shared" ca="1" si="5"/>
        <v>39.384799999999998</v>
      </c>
      <c r="K13" s="24">
        <f t="shared" ca="1" si="5"/>
        <v>39.384799999999998</v>
      </c>
      <c r="L13" s="24">
        <f t="shared" ca="1" si="5"/>
        <v>39.384799999999998</v>
      </c>
      <c r="N13" s="10">
        <v>51</v>
      </c>
      <c r="O13" s="26" t="str">
        <f t="shared" si="3"/>
        <v>3</v>
      </c>
      <c r="P13" s="10">
        <v>68</v>
      </c>
      <c r="Q13" s="27" t="str">
        <f t="shared" si="1"/>
        <v>D</v>
      </c>
    </row>
    <row r="14" spans="1:17" ht="30" customHeight="1" x14ac:dyDescent="0.25">
      <c r="A14" s="18" t="str">
        <f>"    &lt;Key&gt;"</f>
        <v xml:space="preserve">    &lt;Key&gt;</v>
      </c>
      <c r="B14" s="7"/>
      <c r="D14" s="13" t="s">
        <v>19</v>
      </c>
      <c r="E14" s="35" t="str">
        <f ca="1">_xlfn.CONCAT(
    ,
    E10,
    " ",
    F10,
    " ",
    G10,
    " ",
    H10,
    "
",
    I10,
    " ",
    J10,
    " ",
    K10,
    " ",
    L10
)</f>
        <v>CF01A680 96C3215F 89DAEC0E F683A92E
07938EF5 CCD52BC0 F6E35014 FB7FCC97</v>
      </c>
      <c r="F14" s="35"/>
      <c r="G14" s="35"/>
      <c r="H14" s="35"/>
      <c r="I14" s="35"/>
      <c r="J14" s="35"/>
      <c r="K14" s="35"/>
      <c r="L14" s="35"/>
      <c r="N14" s="10">
        <v>52</v>
      </c>
      <c r="O14" s="26" t="str">
        <f t="shared" si="3"/>
        <v>4</v>
      </c>
      <c r="P14" s="10">
        <v>69</v>
      </c>
      <c r="Q14" s="27" t="str">
        <f t="shared" si="1"/>
        <v>E</v>
      </c>
    </row>
    <row r="15" spans="1:17" ht="30" customHeight="1" x14ac:dyDescent="0.25">
      <c r="A15" s="19" t="str">
        <f ca="1">_xlfn.CONCAT(
    "        &lt;Data Hash=" &amp;
        CHAR(34) &amp; D10 &amp;
        CHAR(34),
    "&gt;"
)</f>
        <v xml:space="preserve">        &lt;Data Hash="24D3DE04"&gt;</v>
      </c>
      <c r="B15" s="7"/>
      <c r="D15" s="13" t="s">
        <v>16</v>
      </c>
      <c r="E15" s="36">
        <f ca="1">SUM(E11:L11)</f>
        <v>64</v>
      </c>
      <c r="F15" s="36"/>
      <c r="G15" s="36"/>
      <c r="H15" s="36"/>
      <c r="I15" s="36"/>
      <c r="J15" s="36"/>
      <c r="K15" s="36"/>
      <c r="L15" s="36"/>
      <c r="N15" s="10">
        <v>53</v>
      </c>
      <c r="O15" s="26" t="str">
        <f t="shared" si="3"/>
        <v>5</v>
      </c>
      <c r="P15" s="10">
        <v>70</v>
      </c>
      <c r="Q15" s="27" t="str">
        <f t="shared" si="1"/>
        <v>F</v>
      </c>
    </row>
    <row r="16" spans="1:17" ht="30" customHeight="1" x14ac:dyDescent="0.25">
      <c r="A16" s="20" t="str">
        <f ca="1">_xlfn.CONCAT(
    "            ",
    E10,
    " ",
    F10,
    " ",
    G10,
    " ",
    H10
)</f>
        <v xml:space="preserve">            CF01A680 96C3215F 89DAEC0E F683A92E</v>
      </c>
      <c r="B16" s="7"/>
      <c r="D16" s="13" t="s">
        <v>17</v>
      </c>
      <c r="E16" s="36">
        <f ca="1">IFERROR(
    ROUND(
        E15 * LOG(36, 2),
        2
    ),
    ""
)</f>
        <v>330.88</v>
      </c>
      <c r="F16" s="36"/>
      <c r="G16" s="36"/>
      <c r="H16" s="36"/>
      <c r="I16" s="36"/>
      <c r="J16" s="36"/>
      <c r="K16" s="36"/>
      <c r="L16" s="36"/>
      <c r="N16" s="10">
        <v>54</v>
      </c>
      <c r="O16" s="26" t="str">
        <f t="shared" si="3"/>
        <v>6</v>
      </c>
    </row>
    <row r="17" spans="1:15" ht="30" customHeight="1" x14ac:dyDescent="0.25">
      <c r="A17" s="20" t="str">
        <f ca="1">(
    _xlfn.CONCAT(
        "            ",
        I10,
        " ",
        J10,
        " ",
        K10,
        " ",
        L10
    )
)</f>
        <v xml:space="preserve">            07938EF5 CCD52BC0 F6E35014 FB7FCC97</v>
      </c>
      <c r="B17" s="7"/>
      <c r="D17" s="13" t="s">
        <v>18</v>
      </c>
      <c r="E17" s="37">
        <f ca="1">E15*4</f>
        <v>256</v>
      </c>
      <c r="F17" s="37"/>
      <c r="G17" s="37"/>
      <c r="H17" s="37"/>
      <c r="I17" s="37"/>
      <c r="J17" s="37"/>
      <c r="K17" s="37"/>
      <c r="L17" s="37"/>
      <c r="N17" s="10">
        <v>55</v>
      </c>
      <c r="O17" s="26" t="str">
        <f t="shared" si="3"/>
        <v>7</v>
      </c>
    </row>
    <row r="18" spans="1:15" ht="30" customHeight="1" x14ac:dyDescent="0.25">
      <c r="A18" s="19" t="str">
        <f>"        &lt;/Data&gt;"</f>
        <v xml:space="preserve">        &lt;/Data&gt;</v>
      </c>
      <c r="B18" s="7"/>
      <c r="N18" s="10">
        <v>56</v>
      </c>
      <c r="O18" s="26" t="str">
        <f t="shared" si="3"/>
        <v>8</v>
      </c>
    </row>
    <row r="19" spans="1:15" ht="30" customHeight="1" x14ac:dyDescent="0.25">
      <c r="A19" s="18" t="str">
        <f>"    &lt;/Key&gt;"</f>
        <v xml:space="preserve">    &lt;/Key&gt;</v>
      </c>
      <c r="B19" s="7"/>
      <c r="N19" s="10">
        <v>57</v>
      </c>
      <c r="O19" s="26" t="str">
        <f t="shared" si="3"/>
        <v>9</v>
      </c>
    </row>
    <row r="20" spans="1:15" ht="30" customHeight="1" x14ac:dyDescent="0.25">
      <c r="A20" s="21" t="str">
        <f>CLEAN("&lt;/KeyFile&gt;")</f>
        <v>&lt;/KeyFile&gt;</v>
      </c>
      <c r="B20" s="7"/>
    </row>
    <row r="21" spans="1:15" ht="30" customHeight="1" x14ac:dyDescent="0.25">
      <c r="A21" s="14" t="s">
        <v>20</v>
      </c>
    </row>
    <row r="22" spans="1:15" ht="30" customHeight="1" x14ac:dyDescent="0.25">
      <c r="A22" s="15" t="s">
        <v>21</v>
      </c>
    </row>
  </sheetData>
  <mergeCells count="6">
    <mergeCell ref="E17:L17"/>
    <mergeCell ref="C8:L8"/>
    <mergeCell ref="N8:Q8"/>
    <mergeCell ref="E14:L14"/>
    <mergeCell ref="E15:L15"/>
    <mergeCell ref="E16:L16"/>
  </mergeCells>
  <pageMargins left="0" right="0" top="0.39370078740157505" bottom="0.39370078740157505" header="0" footer="0"/>
  <pageSetup orientation="portrait" r:id="rId1"/>
  <headerFooter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"/>
  <sheetViews>
    <sheetView workbookViewId="0">
      <selection activeCell="B2" sqref="B2"/>
    </sheetView>
  </sheetViews>
  <sheetFormatPr baseColWidth="10" defaultRowHeight="29.85" customHeight="1" x14ac:dyDescent="0.25"/>
  <cols>
    <col min="1" max="13" width="14.28515625" style="30" customWidth="1"/>
    <col min="14" max="14" width="14.28515625" style="31" customWidth="1"/>
    <col min="15" max="15" width="11.42578125" style="31" customWidth="1"/>
    <col min="16" max="16384" width="11.42578125" style="31"/>
  </cols>
  <sheetData>
    <row r="1" spans="1:13" ht="29.8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29.85" customHeight="1" x14ac:dyDescent="0.25">
      <c r="C2" s="28"/>
      <c r="D2" s="39" t="s">
        <v>33</v>
      </c>
      <c r="E2" s="39"/>
      <c r="F2" s="39"/>
      <c r="G2" s="39"/>
      <c r="H2" s="39"/>
      <c r="I2" s="39"/>
      <c r="J2" s="39"/>
      <c r="K2" s="39"/>
      <c r="L2" s="28"/>
      <c r="M2" s="28"/>
    </row>
    <row r="3" spans="1:13" ht="29.85" customHeight="1" x14ac:dyDescent="0.25">
      <c r="C3" s="28"/>
      <c r="D3" s="39" t="s">
        <v>34</v>
      </c>
      <c r="E3" s="39"/>
      <c r="F3" s="39"/>
      <c r="G3" s="39"/>
      <c r="H3" s="39"/>
      <c r="I3" s="39"/>
      <c r="J3" s="39"/>
      <c r="K3" s="39"/>
      <c r="L3" s="28"/>
      <c r="M3" s="28"/>
    </row>
    <row r="4" spans="1:13" ht="29.85" customHeight="1" x14ac:dyDescent="0.25">
      <c r="C4" s="28"/>
      <c r="D4" s="39" t="s">
        <v>22</v>
      </c>
      <c r="E4" s="39"/>
      <c r="F4" s="39"/>
      <c r="G4" s="39"/>
      <c r="H4" s="39"/>
      <c r="I4" s="39"/>
      <c r="J4" s="39"/>
      <c r="K4" s="39"/>
      <c r="L4" s="28"/>
      <c r="M4" s="28"/>
    </row>
    <row r="5" spans="1:13" ht="29.85" customHeight="1" x14ac:dyDescent="0.25">
      <c r="C5" s="28"/>
      <c r="D5" s="39" t="s">
        <v>32</v>
      </c>
      <c r="E5" s="39"/>
      <c r="F5" s="39"/>
      <c r="G5" s="39"/>
      <c r="H5" s="39"/>
      <c r="I5" s="39"/>
      <c r="J5" s="39"/>
      <c r="K5" s="39"/>
      <c r="L5" s="28"/>
      <c r="M5" s="28"/>
    </row>
    <row r="6" spans="1:13" ht="29.85" customHeight="1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ht="29.85" customHeight="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29.85" customHeight="1" x14ac:dyDescent="0.25">
      <c r="A8" s="28"/>
      <c r="B8" s="28"/>
      <c r="C8" s="28"/>
      <c r="D8" s="28"/>
      <c r="E8" s="28"/>
      <c r="F8" s="39" t="s">
        <v>23</v>
      </c>
      <c r="G8" s="39"/>
      <c r="H8" s="39"/>
      <c r="I8" s="39"/>
      <c r="J8" s="28"/>
      <c r="K8" s="28"/>
      <c r="L8" s="28"/>
      <c r="M8" s="28"/>
    </row>
    <row r="9" spans="1:13" ht="29.85" customHeight="1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3" ht="29.85" customHeight="1" x14ac:dyDescent="0.25">
      <c r="A10" s="28"/>
      <c r="B10" s="28"/>
      <c r="C10" s="28"/>
      <c r="D10" s="28"/>
      <c r="E10" s="39" t="s">
        <v>24</v>
      </c>
      <c r="F10" s="39"/>
      <c r="G10" s="41" t="s">
        <v>25</v>
      </c>
      <c r="H10" s="41"/>
      <c r="I10" s="41" t="s">
        <v>26</v>
      </c>
      <c r="J10" s="41"/>
      <c r="K10" s="28"/>
      <c r="L10" s="28"/>
      <c r="M10" s="28"/>
    </row>
    <row r="11" spans="1:13" ht="29.85" customHeight="1" x14ac:dyDescent="0.25">
      <c r="A11" s="28"/>
      <c r="B11" s="29" t="s">
        <v>27</v>
      </c>
      <c r="C11" s="38" t="s">
        <v>35</v>
      </c>
      <c r="D11" s="38"/>
      <c r="E11" s="38"/>
      <c r="F11" s="38" t="s">
        <v>28</v>
      </c>
      <c r="G11" s="38"/>
      <c r="H11" s="38"/>
      <c r="I11" s="38"/>
      <c r="J11" s="38" t="s">
        <v>29</v>
      </c>
      <c r="K11" s="38"/>
      <c r="L11" s="38"/>
      <c r="M11" s="28"/>
    </row>
    <row r="12" spans="1:13" ht="29.85" customHeight="1" x14ac:dyDescent="0.25">
      <c r="A12" s="28"/>
      <c r="B12" s="28"/>
      <c r="C12" s="28"/>
      <c r="D12" s="28"/>
      <c r="E12" s="28"/>
      <c r="F12" s="39" t="s">
        <v>30</v>
      </c>
      <c r="G12" s="39"/>
      <c r="H12" s="39"/>
      <c r="I12" s="39"/>
      <c r="J12" s="28"/>
      <c r="K12" s="28"/>
      <c r="L12" s="28"/>
      <c r="M12" s="28"/>
    </row>
    <row r="13" spans="1:13" ht="29.85" customHeight="1" x14ac:dyDescent="0.25">
      <c r="A13" s="28"/>
      <c r="B13" s="28"/>
      <c r="C13" s="28"/>
      <c r="D13" s="28"/>
      <c r="E13" s="28"/>
      <c r="F13" s="40" t="s">
        <v>31</v>
      </c>
      <c r="G13" s="40"/>
      <c r="H13" s="40"/>
      <c r="I13" s="40"/>
      <c r="J13" s="28"/>
      <c r="K13" s="28"/>
      <c r="L13" s="28"/>
      <c r="M13" s="28"/>
    </row>
    <row r="14" spans="1:13" ht="29.85" customHeight="1" x14ac:dyDescent="0.25">
      <c r="J14" s="28"/>
    </row>
    <row r="15" spans="1:13" ht="29.85" customHeight="1" x14ac:dyDescent="0.25">
      <c r="J15" s="28"/>
    </row>
    <row r="16" spans="1:13" ht="29.85" customHeight="1" x14ac:dyDescent="0.25">
      <c r="J16" s="28"/>
    </row>
    <row r="17" spans="10:10" ht="29.85" customHeight="1" x14ac:dyDescent="0.25">
      <c r="J17" s="28"/>
    </row>
    <row r="18" spans="10:10" ht="29.85" customHeight="1" x14ac:dyDescent="0.25">
      <c r="J18" s="28"/>
    </row>
    <row r="19" spans="10:10" ht="29.85" customHeight="1" x14ac:dyDescent="0.25">
      <c r="J19" s="28"/>
    </row>
  </sheetData>
  <mergeCells count="13">
    <mergeCell ref="E10:F10"/>
    <mergeCell ref="G10:H10"/>
    <mergeCell ref="I10:J10"/>
    <mergeCell ref="D2:K2"/>
    <mergeCell ref="D3:K3"/>
    <mergeCell ref="D4:K4"/>
    <mergeCell ref="D5:K5"/>
    <mergeCell ref="F8:I8"/>
    <mergeCell ref="C11:E11"/>
    <mergeCell ref="F11:I11"/>
    <mergeCell ref="J11:L11"/>
    <mergeCell ref="F12:I12"/>
    <mergeCell ref="F13:I13"/>
  </mergeCells>
  <hyperlinks>
    <hyperlink ref="C11" r:id="rId1" display="buymeacoffee.com/gabeweb" xr:uid="{00000000-0004-0000-0100-000000000000}"/>
    <hyperlink ref="F11" r:id="rId2" xr:uid="{00000000-0004-0000-0100-000001000000}"/>
    <hyperlink ref="J11" r:id="rId3" xr:uid="{00000000-0004-0000-0100-000002000000}"/>
    <hyperlink ref="C11:E11" r:id="rId4" display="coindrop.to/gabeweb" xr:uid="{00000000-0004-0000-0100-000003000000}"/>
  </hyperlinks>
  <pageMargins left="0" right="0" top="0.39370078740157505" bottom="0.39370078740157505" header="0" footer="0"/>
  <pageSetup paperSize="0" fitToWidth="0" fitToHeight="0" pageOrder="overThenDown" horizontalDpi="0" verticalDpi="0" copies="0"/>
  <headerFooter>
    <oddHeader>&amp;C&amp;A</oddHeader>
    <oddFooter>&amp;CPágina &amp;P</oddFooter>
  </headerFooter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32">
        <v>37623</v>
      </c>
    </row>
    <row r="2" spans="1:6" x14ac:dyDescent="0.25">
      <c r="A2" t="str">
        <f>DOLLAR(1,0)</f>
        <v>Bs.S1</v>
      </c>
      <c r="B2" t="str">
        <f>ADDRESS(1,1,2,0)</f>
        <v>F1C[1]</v>
      </c>
      <c r="C2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BCAHMALgBTACIALAAiAGkAcwBDAHUAcgByAGUAbgBjAHkAUwB5AG0AYgBvAGwATABlAGEAZAAiADoAdAByAHUAZQAsACIAaQBzAEMAdQByAHIAZQBuAGMAeQBTAGUAcABCAHkAUwBwAGEAYwBlACIAOgBmAGEAbABzAGUALAAiAHIAbwB3AEwAZQB0AHQAZQByACIAOgAiAEYAIgAsACIAYwBvAGwAdQBtAG4ATABlAHQAdABlAHIAIgA6ACIAQwAiACwAIgByAGMATABlAGYAdABCAHIAYQBjAGsAZQB0ACIAOgAiAFsAIgAsACIAcgBjAFIAaQBnAGgAdABCAHIAYQBjAGsAZQB0ACIAOgAiAF0AIgAsACIAcwB0AGEAdABlAG0AZQBuAHQAUwBlAHAAYQByAGEAdABvAHIAIgA6ACIAOwAiACwAIgBsAG8AYwBhAGwAZQBOAGEAbQBlACIAOgAiAGUAcwAtAGUAcwAiAH0AfQA=</AFEJSONBlob>
</file>

<file path=customXml/itemProps1.xml><?xml version="1.0" encoding="utf-8"?>
<ds:datastoreItem xmlns:ds="http://schemas.openxmlformats.org/officeDocument/2006/customXml" ds:itemID="{94BD6737-3ABF-4A75-BB79-C23862D1AFBC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KeePass_KeyFile</vt:lpstr>
      <vt:lpstr>Credits</vt:lpstr>
      <vt:lpstr>LETRAS_HEX</vt:lpstr>
      <vt:lpstr>NUMEROS_HEX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KeePass KeyFile Generator</dc:title>
  <dc:creator>gabeweb</dc:creator>
  <dc:description>A simple way to generate KeePass KeyFiles using LibreOffice Calc.
No codes. Just formulas.</dc:description>
  <cp:lastModifiedBy>Gabe Pérez</cp:lastModifiedBy>
  <cp:revision>16</cp:revision>
  <dcterms:created xsi:type="dcterms:W3CDTF">2021-02-22T11:04:10Z</dcterms:created>
  <dcterms:modified xsi:type="dcterms:W3CDTF">2022-12-31T23:39:31Z</dcterms:modified>
</cp:coreProperties>
</file>