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s\Data\XLQuote\"/>
    </mc:Choice>
  </mc:AlternateContent>
  <xr:revisionPtr revIDLastSave="0" documentId="13_ncr:1_{6298DB0A-76A0-4183-8649-13AEB6EA8F1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Econom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 a="1"/>
  <c r="B9" i="1" a="1"/>
  <c r="B6" i="1" a="1"/>
  <c r="B20" i="1" a="1"/>
  <c r="B15" i="1" a="1"/>
  <c r="B13" i="1" a="1"/>
  <c r="B11" i="1" a="1"/>
  <c r="B16" i="1" a="1"/>
  <c r="B19" i="1" a="1"/>
  <c r="B12" i="1" a="1"/>
  <c r="B5" i="1" a="1"/>
  <c r="B8" i="1" a="1"/>
  <c r="B4" i="1" a="1"/>
  <c r="B14" i="1" a="1"/>
  <c r="B18" i="1" a="1"/>
  <c r="B17" i="1" a="1"/>
  <c r="B2" i="1" a="1"/>
  <c r="B10" i="1" a="1"/>
  <c r="B3" i="1" a="1"/>
  <c r="B5" i="1" l="1"/>
  <c r="B10" i="1"/>
  <c r="B12" i="1"/>
  <c r="B3" i="1"/>
  <c r="B2" i="1"/>
  <c r="B19" i="1"/>
  <c r="B17" i="1"/>
  <c r="B16" i="1"/>
  <c r="B18" i="1"/>
  <c r="B11" i="1"/>
  <c r="B14" i="1"/>
  <c r="B13" i="1"/>
  <c r="B4" i="1"/>
  <c r="B15" i="1"/>
  <c r="B20" i="1"/>
  <c r="B6" i="1"/>
  <c r="B9" i="1"/>
  <c r="B7" i="1"/>
  <c r="B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<sst xmlns="http://schemas.openxmlformats.org/spreadsheetml/2006/main" count="61" uniqueCount="42">
  <si>
    <t>Name</t>
  </si>
  <si>
    <t>Symbol</t>
  </si>
  <si>
    <t>GDPC1</t>
  </si>
  <si>
    <t>US GDP QoQ</t>
  </si>
  <si>
    <t>US GDP YoY</t>
  </si>
  <si>
    <t>PAYEMS</t>
  </si>
  <si>
    <t>Non Farm Payrolls</t>
  </si>
  <si>
    <t>UNRATE</t>
  </si>
  <si>
    <t>Unemployment Rate</t>
  </si>
  <si>
    <t>DGORDER</t>
  </si>
  <si>
    <t>Durable Goods Orders MoM</t>
  </si>
  <si>
    <t>CPILFESL</t>
  </si>
  <si>
    <t>Core Inflation</t>
  </si>
  <si>
    <t>PCEPI</t>
  </si>
  <si>
    <t>PCE MoM</t>
  </si>
  <si>
    <t>RSXFS</t>
  </si>
  <si>
    <t>Retail Sales MoM</t>
  </si>
  <si>
    <t>HOUST</t>
  </si>
  <si>
    <t>Housing Starts</t>
  </si>
  <si>
    <t>EXHOSLUSM495S</t>
  </si>
  <si>
    <t>Existing Home Sales</t>
  </si>
  <si>
    <t>Source</t>
  </si>
  <si>
    <t>FRED</t>
  </si>
  <si>
    <t>NPPTTL</t>
  </si>
  <si>
    <t>ADP Employment</t>
  </si>
  <si>
    <t>BOPGSTB</t>
  </si>
  <si>
    <t>IEABC</t>
  </si>
  <si>
    <t>Balance of Trade</t>
  </si>
  <si>
    <t>Current Account</t>
  </si>
  <si>
    <t>MICH</t>
  </si>
  <si>
    <t>Inflation Expectation</t>
  </si>
  <si>
    <t>CPI MoM</t>
  </si>
  <si>
    <t>PPI MoM</t>
  </si>
  <si>
    <t>CPIAUCSL</t>
  </si>
  <si>
    <t>PPIFIS</t>
  </si>
  <si>
    <t>UMCSENT</t>
  </si>
  <si>
    <t>Consumer Confidence</t>
  </si>
  <si>
    <t>SPCS20RSA</t>
  </si>
  <si>
    <t>Case Shiller 20</t>
  </si>
  <si>
    <t>House Price Index</t>
  </si>
  <si>
    <t>Value</t>
  </si>
  <si>
    <t>USSTHPI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</si>
</sst>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?_);_(@_)"/>
    <numFmt numFmtId="167" formatCode="mm/dd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10" fontId="0" fillId="0" borderId="0" xfId="2" applyNumberFormat="1" applyFont="1"/>
    <xf numFmtId="166" fontId="0" fillId="0" borderId="0" xfId="1" applyNumberFormat="1" applyFont="1"/>
    <xf numFmtId="16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4.25" x14ac:dyDescent="0.45"/>
  <cols>
    <col min="1" max="1" width="24.73046875" bestFit="1" customWidth="1"/>
    <col min="2" max="2" width="9.796875" bestFit="1" customWidth="1"/>
    <col min="3" max="3" width="2.59765625" customWidth="1"/>
    <col min="4" max="4" width="14.53125" bestFit="1" customWidth="1"/>
    <col min="5" max="5" width="10" customWidth="1"/>
  </cols>
  <sheetData>
    <row r="1" spans="1:10" x14ac:dyDescent="0.45">
      <c r="A1" t="s">
        <v>0</v>
      </c>
      <c r="B1" t="s">
        <v>40</v>
      </c>
      <c r="D1" t="s">
        <v>1</v>
      </c>
      <c r="E1" t="s">
        <v>21</v>
      </c>
    </row>
    <row r="2" spans="1:10" x14ac:dyDescent="0.45">
      <c r="A2" t="s">
        <v>3</v>
      </c>
      <c r="B2" s="2" cm="1">
        <f t="array" ref="B2">(1+_xll.xlquoteEconomics(D2,$B$1,0,E2)/_xll.xlquoteEconomics(D2,$B$1,-1,E2)-1)^4-1</f>
        <v>-2.4277904569368625E-3</v>
      </c>
      <c r="C2" s="2"/>
      <c r="D2" t="s">
        <v>2</v>
      </c>
      <c r="E2" t="s">
        <v>22</v>
      </c>
      <c r="I2" s="2"/>
      <c r="J2" s="2"/>
    </row>
    <row r="3" spans="1:10" x14ac:dyDescent="0.45">
      <c r="A3" t="s">
        <v>4</v>
      </c>
      <c r="B3" s="2" cm="1">
        <f t="array" ref="B3">_xll.xlquoteEconomics(D3,$B$1,0,E3)/_xll.xlquoteEconomics(D3,$B$1,-4,E3)-1</f>
        <v>2.0582604540863469E-2</v>
      </c>
      <c r="C3" s="2"/>
      <c r="D3" t="s">
        <v>2</v>
      </c>
      <c r="E3" t="s">
        <v>22</v>
      </c>
      <c r="I3" s="2"/>
    </row>
    <row r="4" spans="1:10" x14ac:dyDescent="0.45">
      <c r="A4" t="s">
        <v>24</v>
      </c>
      <c r="B4" s="1" cm="1">
        <f t="array" ref="B4">(_xll.xlquoteEconomics(D4,$B$1,0,E4)-_xll.xlquoteEconomics(D4,$B$1,-1,E4))*1000</f>
        <v>128224.99999999127</v>
      </c>
      <c r="C4" s="3"/>
      <c r="D4" t="s">
        <v>23</v>
      </c>
      <c r="E4" t="s">
        <v>22</v>
      </c>
    </row>
    <row r="5" spans="1:10" x14ac:dyDescent="0.45">
      <c r="A5" t="s">
        <v>6</v>
      </c>
      <c r="B5" s="1" cm="1">
        <f t="array" ref="B5">(_xll.xlquoteEconomics(D5,$B$1,0,E5)-_xll.xlquoteEconomics(D5,$B$1,-1,E5))*1000</f>
        <v>177000</v>
      </c>
      <c r="C5" s="1"/>
      <c r="D5" t="s">
        <v>5</v>
      </c>
      <c r="E5" t="s">
        <v>22</v>
      </c>
    </row>
    <row r="6" spans="1:10" x14ac:dyDescent="0.45">
      <c r="A6" t="s">
        <v>8</v>
      </c>
      <c r="B6" s="3">
        <f t="array" ref="B6">_xll.xlquoteEconomics(D6,$B$1,0,E6)/100</f>
        <v>4.2000000000000003E-2</v>
      </c>
      <c r="C6" s="3"/>
      <c r="D6" t="s">
        <v>7</v>
      </c>
      <c r="E6" t="s">
        <v>22</v>
      </c>
    </row>
    <row r="7" spans="1:10" x14ac:dyDescent="0.45">
      <c r="A7" t="s">
        <v>27</v>
      </c>
      <c r="B7" s="1">
        <f t="array" ref="B7">_xll.xlquoteEconomics(D7,$B$1,0,E7)</f>
        <v>-140498</v>
      </c>
      <c r="C7" s="3"/>
      <c r="D7" t="s">
        <v>25</v>
      </c>
      <c r="E7" t="s">
        <v>22</v>
      </c>
    </row>
    <row r="8" spans="1:10" x14ac:dyDescent="0.45">
      <c r="A8" t="s">
        <v>28</v>
      </c>
      <c r="B8" s="1">
        <f t="array" ref="B8">_xll.xlquoteEconomics(D8,$B$1,0,E8)</f>
        <v>-303942</v>
      </c>
      <c r="C8" s="3"/>
      <c r="D8" t="s">
        <v>26</v>
      </c>
      <c r="E8" t="s">
        <v>22</v>
      </c>
    </row>
    <row r="9" spans="1:10" x14ac:dyDescent="0.45">
      <c r="A9" t="s">
        <v>10</v>
      </c>
      <c r="B9" s="2" cm="1">
        <f t="array" ref="B9">_xll.xlquoteEconomics(D9,$B$1,0,E9)/_xll.xlquoteEconomics(D9,$B$1,-1,E9)-1</f>
        <v>-6.3017250921050594E-2</v>
      </c>
      <c r="C9" s="3"/>
      <c r="D9" t="s">
        <v>9</v>
      </c>
      <c r="E9" t="s">
        <v>22</v>
      </c>
    </row>
    <row r="10" spans="1:10" x14ac:dyDescent="0.45">
      <c r="A10" t="s">
        <v>12</v>
      </c>
      <c r="B10" s="3" cm="1">
        <f t="array" ref="B10">_xll.xlquoteEconomics(D10,$B$1,0,E10)/_xll.xlquoteEconomics(D10,$B$1,-12,E10)-1</f>
        <v>2.7815211778485782E-2</v>
      </c>
      <c r="C10" s="3"/>
      <c r="D10" t="s">
        <v>11</v>
      </c>
      <c r="E10" t="s">
        <v>22</v>
      </c>
    </row>
    <row r="11" spans="1:10" x14ac:dyDescent="0.45">
      <c r="A11" t="s">
        <v>30</v>
      </c>
      <c r="B11" s="3">
        <f t="array" ref="B11">_xll.xlquoteEconomics(D11,$B$1,0,E11)/100</f>
        <v>0.05</v>
      </c>
      <c r="C11" s="3"/>
      <c r="D11" t="s">
        <v>29</v>
      </c>
      <c r="E11" t="s">
        <v>22</v>
      </c>
    </row>
    <row r="12" spans="1:10" x14ac:dyDescent="0.45">
      <c r="A12" t="s">
        <v>31</v>
      </c>
      <c r="B12" s="3" cm="1">
        <f t="array" ref="B12">_xll.xlquoteEconomics(D12,$B$1,0,E12)/_xll.xlquoteEconomics(D12,$B$1,-1,E12)-1</f>
        <v>2.2089075919466961E-3</v>
      </c>
      <c r="C12" s="3"/>
      <c r="D12" t="s">
        <v>33</v>
      </c>
      <c r="E12" t="s">
        <v>22</v>
      </c>
    </row>
    <row r="13" spans="1:10" x14ac:dyDescent="0.45">
      <c r="A13" t="s">
        <v>32</v>
      </c>
      <c r="B13" s="3" cm="1">
        <f t="array" ref="B13">_xll.xlquoteEconomics(D13,$B$1,0,E13)/_xll.xlquoteEconomics(D13,$B$1,-1,E13)-1</f>
        <v>-4.6975885262916517E-3</v>
      </c>
      <c r="C13" s="3"/>
      <c r="D13" t="s">
        <v>34</v>
      </c>
      <c r="E13" t="s">
        <v>22</v>
      </c>
    </row>
    <row r="14" spans="1:10" x14ac:dyDescent="0.45">
      <c r="A14" t="s">
        <v>14</v>
      </c>
      <c r="B14" s="3" cm="1">
        <f t="array" ref="B14">_xll.xlquoteEconomics(D14,$B$1,0,E14)/_xll.xlquoteEconomics(D14,$B$1,-1,E14)-1</f>
        <v>-4.4519350017491188E-4</v>
      </c>
      <c r="C14" s="3"/>
      <c r="D14" t="s">
        <v>13</v>
      </c>
      <c r="E14" t="s">
        <v>22</v>
      </c>
    </row>
    <row r="15" spans="1:10" x14ac:dyDescent="0.45">
      <c r="A15" t="s">
        <v>16</v>
      </c>
      <c r="B15" s="3" cm="1">
        <f t="array" ref="B15">_xll.xlquoteEconomics(D15,$B$1,0,E15)/_xll.xlquoteEconomics(D15,$B$1,-1,E15)-1</f>
        <v>-1.1921046239596889E-3</v>
      </c>
      <c r="C15" s="3"/>
      <c r="D15" t="s">
        <v>15</v>
      </c>
      <c r="E15" t="s">
        <v>22</v>
      </c>
    </row>
    <row r="16" spans="1:10" x14ac:dyDescent="0.45">
      <c r="A16" t="s">
        <v>36</v>
      </c>
      <c r="B16" s="4">
        <f t="array" ref="B16">_xll.xlquoteEconomics(D16,$B$1,0,E16)</f>
        <v>57</v>
      </c>
      <c r="C16" s="3"/>
      <c r="D16" t="s">
        <v>35</v>
      </c>
      <c r="E16" t="s">
        <v>22</v>
      </c>
    </row>
    <row r="17" spans="1:5" x14ac:dyDescent="0.45">
      <c r="A17" t="s">
        <v>18</v>
      </c>
      <c r="B17" s="1">
        <f t="array" ref="B17">_xll.xlquoteEconomics(D17,$B$1,0,E17)*1000</f>
        <v>1361000</v>
      </c>
      <c r="C17" s="1"/>
      <c r="D17" t="s">
        <v>17</v>
      </c>
      <c r="E17" t="s">
        <v>22</v>
      </c>
    </row>
    <row r="18" spans="1:5" x14ac:dyDescent="0.45">
      <c r="A18" t="s">
        <v>20</v>
      </c>
      <c r="B18" s="1">
        <f t="array" ref="B18">_xll.xlquoteEconomics(D18,$B$1,0,E18)</f>
        <v>4000000</v>
      </c>
      <c r="C18" s="1"/>
      <c r="D18" t="s">
        <v>19</v>
      </c>
      <c r="E18" t="s">
        <v>22</v>
      </c>
    </row>
    <row r="19" spans="1:5" x14ac:dyDescent="0.45">
      <c r="A19" t="s">
        <v>39</v>
      </c>
      <c r="B19" s="4" cm="1">
        <f t="array" ref="B19">_xll.xlquoteEconomics(D19,$B$1,0,E19)</f>
        <v>693.76</v>
      </c>
      <c r="D19" s="5" t="s">
        <v>41</v>
      </c>
      <c r="E19" t="s">
        <v>22</v>
      </c>
    </row>
    <row r="20" spans="1:5" x14ac:dyDescent="0.45">
      <c r="A20" t="s">
        <v>38</v>
      </c>
      <c r="B20" s="4">
        <f t="array" ref="B20">_xll.xlquoteEconomics(D20,$B$1,0,E20)</f>
        <v>339.87749985207699</v>
      </c>
      <c r="D20" t="s">
        <v>37</v>
      </c>
      <c r="E20" t="s">
        <v>22</v>
      </c>
    </row>
  </sheetData>
  <pageMargins left="0.7" right="0.7" top="0.75" bottom="0.75" header="0.3" footer="0.3"/>
  <pageSetup paperSize="9" orientation="portrait" r:id="rId1"/>
  <ignoredErrors>
    <ignoredError sqref="B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Yang</cp:lastModifiedBy>
  <dcterms:created xsi:type="dcterms:W3CDTF">2020-11-26T01:16:19Z</dcterms:created>
  <dcterms:modified xsi:type="dcterms:W3CDTF">2025-05-30T03:34:18Z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a08562cd-bfac-4f2e-9308-41b916ebc142</vt:lpwstr>
  </property>
</Properties>
</file>