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E7840D32-9424-4877-9304-82D51B273AF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D3" i="1" a="1"/>
  <c r="C3" i="1" a="1"/>
  <c r="Q3" i="1" a="1"/>
  <c r="A3" i="1" a="1"/>
  <c r="P3" i="1" a="1"/>
  <c r="N3" i="1" a="1"/>
  <c r="L3" i="1" a="1"/>
  <c r="M3" i="1" a="1"/>
  <c r="B3" i="1" a="1"/>
  <c r="O3" i="1" a="1"/>
  <c r="H3" i="1" a="1"/>
  <c r="D3" i="1" l="1"/>
  <c r="C3" i="1"/>
  <c r="M3" i="1"/>
  <c r="N3" i="1"/>
  <c r="A3" i="1"/>
  <c r="H3" i="1"/>
  <c r="O3" i="1"/>
  <c r="B3" i="1"/>
  <c r="L3" i="1"/>
  <c r="P3" i="1"/>
  <c r="Q3" i="1"/>
  <c r="F2" i="1"/>
  <c r="A2" i="1" a="1"/>
  <c r="C2" i="1" a="1"/>
  <c r="D2" i="1" a="1"/>
  <c r="O2" i="1" a="1"/>
  <c r="N2" i="1" a="1"/>
  <c r="B2" i="1" a="1"/>
  <c r="P2" i="1" a="1"/>
  <c r="L2" i="1" a="1"/>
  <c r="Q2" i="1" a="1"/>
  <c r="M2" i="1" a="1"/>
  <c r="H2" i="1" a="1"/>
  <c r="D2" i="1" l="1"/>
  <c r="C2" i="1"/>
  <c r="A2" i="1"/>
  <c r="H2" i="1"/>
  <c r="M2" i="1"/>
  <c r="Q2" i="1"/>
  <c r="L2" i="1"/>
  <c r="P2" i="1"/>
  <c r="B2" i="1"/>
  <c r="N2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<sst xmlns="http://schemas.openxmlformats.org/spreadsheetml/2006/main" count="20" uniqueCount="18">
  <si>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Symbol</t>
  </si>
  <si>
    <t>netPercentChangeInDouble</t>
  </si>
  <si>
    <t>Expiration</t>
  </si>
  <si>
    <t>Type</t>
  </si>
  <si>
    <t>Strike</t>
  </si>
  <si>
    <t>AAPL</t>
  </si>
  <si>
    <t>Call</t>
  </si>
  <si>
    <t>Underlying</t>
  </si>
  <si>
    <t>SPX</t>
  </si>
  <si>
    <t>Description</t>
  </si>
  <si>
    <t>Volatility</t>
  </si>
  <si>
    <t>Delta</t>
  </si>
  <si>
    <t>Gamma</t>
  </si>
  <si>
    <t>Theta</t>
  </si>
  <si>
    <t>Vega</t>
  </si>
  <si>
    <t>Rho</t>
  </si>
  <si>
    <t>Price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</si>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</sst>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%"/>
    <numFmt numFmtId="165" formatCode=";;;&quot;Name&quot;"/>
    <numFmt numFmtId="166" formatCode=";;;&quot;Price&quot;"/>
    <numFmt numFmtId="167" formatCode=";;;&quot;Change&quot;"/>
    <numFmt numFmtId="168" formatCode=";;;&quot;Volatility&quot;"/>
    <numFmt numFmtId="169" formatCode=";;;&quot;Delta&quot;"/>
    <numFmt numFmtId="170" formatCode=";;;&quot;Gamma&quot;"/>
    <numFmt numFmtId="171" formatCode=";;;&quot;Theta&quot;"/>
    <numFmt numFmtId="172" formatCode=";;;&quot;Vega&quot;"/>
    <numFmt numFmtId="173" formatCode=";;;&quot;Rho&quot;"/>
    <numFmt numFmtId="174" formatCode="#,##0.00;[Red]\-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1" fillId="0" borderId="0" xfId="1" applyNumberFormat="1"/>
    <xf numFmtId="164" fontId="2" fillId="0" borderId="0" xfId="2" applyNumberFormat="1" applyFont="1"/>
    <xf numFmtId="14" fontId="0" fillId="0" borderId="0" xfId="0" applyNumberFormat="1"/>
    <xf numFmtId="167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defaultRowHeight="14.25" x14ac:dyDescent="0.45"/>
  <cols>
    <col min="1" max="1" width="26.796875" bestFit="1" customWidth="1"/>
    <col min="3" max="4" width="5.796875" bestFit="1" customWidth="1"/>
    <col min="5" max="5" width="2.59765625" customWidth="1"/>
    <col min="6" max="6" width="17.796875" bestFit="1" customWidth="1"/>
    <col min="7" max="7" width="11.06640625" bestFit="1" customWidth="1"/>
    <col min="8" max="8" width="9.06640625" customWidth="1"/>
    <col min="9" max="9" width="10.19921875" bestFit="1" customWidth="1"/>
  </cols>
  <sheetData>
    <row r="1" spans="1:17" x14ac:dyDescent="0.45">
      <c r="A1" s="2" t="s">
        <v>9</v>
      </c>
      <c r="B1" s="3" t="s">
        <v>16</v>
      </c>
      <c r="C1" s="13" t="s">
        <v>17</v>
      </c>
      <c r="D1" s="13" t="s">
        <v>1</v>
      </c>
      <c r="F1" t="s">
        <v>0</v>
      </c>
      <c r="G1" t="s">
        <v>7</v>
      </c>
      <c r="H1" s="3" t="s">
        <v>7</v>
      </c>
      <c r="I1" t="s">
        <v>2</v>
      </c>
      <c r="J1" t="s">
        <v>3</v>
      </c>
      <c r="K1" t="s">
        <v>4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</row>
    <row r="2" spans="1:17" x14ac:dyDescent="0.45">
      <c r="A2" t="str" cm="1">
        <f t="array" ref="A2">_xll.xlquoteOption($F2,A$1)</f>
        <v>AAPL Dec 16 2022 150 Call</v>
      </c>
      <c r="B2" s="1" cm="1">
        <f t="array" ref="B2">_xll.xlquoteOption($F2,B$1)</f>
        <v>6.01</v>
      </c>
      <c r="C2" s="10" cm="1">
        <f t="array" ref="C2">_xll.xlquoteOption($F2,"Change")</f>
        <v>0</v>
      </c>
      <c r="D2" s="11" cm="1">
        <f t="array" ref="D2">_xll.xlquoteOption($F2,"ChangePercent")/100</f>
        <v>0</v>
      </c>
      <c r="F2" t="str">
        <f>G2&amp;"_"&amp;TEXT(I2,"mmddyy")&amp;LEFT(J2)&amp;K2</f>
        <v>AAPL_121622C150</v>
      </c>
      <c r="G2" t="s">
        <v>5</v>
      </c>
      <c r="H2" s="1" cm="1">
        <f t="array" ref="H2">_xll.xlquoteOption($F2,H$1)</f>
        <v>149.69999999999999</v>
      </c>
      <c r="I2" s="12">
        <v>44911</v>
      </c>
      <c r="J2" t="s">
        <v>6</v>
      </c>
      <c r="K2">
        <v>150</v>
      </c>
      <c r="L2" s="1" cm="1">
        <f t="array" ref="L2">_xll.xlquoteOption($F2,L$1)</f>
        <v>31.572099999999999</v>
      </c>
      <c r="M2" s="1" cm="1">
        <f t="array" ref="M2">_xll.xlquoteOption($F2,M$1)</f>
        <v>0.52639999999999998</v>
      </c>
      <c r="N2" s="1" cm="1">
        <f t="array" ref="N2">_xll.xlquoteOption($F2,N$1)</f>
        <v>2.7099999999999999E-2</v>
      </c>
      <c r="O2" s="1" cm="1">
        <f t="array" ref="O2">_xll.xlquoteOption($F2,O$1)</f>
        <v>-9.06E-2</v>
      </c>
      <c r="P2" s="1" cm="1">
        <f t="array" ref="P2">_xll.xlquoteOption($F2,P$1)</f>
        <v>0.18690000000000001</v>
      </c>
      <c r="Q2" s="1" cm="1">
        <f t="array" ref="Q2">_xll.xlquoteOption($F2,Q$1)</f>
        <v>7.1099999999999997E-2</v>
      </c>
    </row>
    <row r="3" spans="1:17" x14ac:dyDescent="0.45">
      <c r="A3" t="str" cm="1">
        <f t="array" ref="A3">_xll.xlquoteOption($F3,A$1)</f>
        <v>SPX Dec 16 2022 4600 Call (AM)</v>
      </c>
      <c r="B3" s="1" cm="1">
        <f t="array" ref="B3">_xll.xlquoteOption($F3,B$1)</f>
        <v>1.25</v>
      </c>
      <c r="C3" s="10" cm="1">
        <f t="array" ref="C3">_xll.xlquoteOption($F3,"Change")</f>
        <v>0</v>
      </c>
      <c r="D3" s="11" cm="1">
        <f t="array" ref="D3">_xll.xlquoteOption($F3,"ChangePercent")/100</f>
        <v>0</v>
      </c>
      <c r="F3" t="str">
        <f>G3&amp;"_"&amp;TEXT(I3,"mmddyy")&amp;LEFT(J3)&amp;K3</f>
        <v>SPX_121622C4600</v>
      </c>
      <c r="G3" t="s">
        <v>8</v>
      </c>
      <c r="H3" s="1" cm="1">
        <f t="array" ref="H3">_xll.xlquoteOption($F3,H$1)</f>
        <v>3992.93</v>
      </c>
      <c r="I3" s="12">
        <v>44911</v>
      </c>
      <c r="J3" t="s">
        <v>6</v>
      </c>
      <c r="K3">
        <v>4600</v>
      </c>
      <c r="L3" s="1" cm="1">
        <f t="array" ref="L3">_xll.xlquoteOption($F3,L$1)</f>
        <v>20.205500000000001</v>
      </c>
      <c r="M3" s="1" cm="1">
        <f t="array" ref="M3">_xll.xlquoteOption($F3,M$1)</f>
        <v>1.41E-2</v>
      </c>
      <c r="N3" s="1" cm="1">
        <f t="array" ref="N3">_xll.xlquoteOption($F3,N$1)</f>
        <v>1E-4</v>
      </c>
      <c r="O3" s="1" cm="1">
        <f t="array" ref="O3">_xll.xlquoteOption($F3,O$1)</f>
        <v>-0.13009999999999999</v>
      </c>
      <c r="P3" s="1" cm="1">
        <f t="array" ref="P3">_xll.xlquoteOption($F3,P$1)</f>
        <v>0.44729999999999998</v>
      </c>
      <c r="Q3" s="1" cm="1">
        <f t="array" ref="Q3">_xll.xlquoteOption($F3,Q$1)</f>
        <v>5.3499999999999999E-2</v>
      </c>
    </row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2020-12-06T09:49:02Z</dcterms:created>
  <dcterms:modified xsi:type="dcterms:W3CDTF">2022-11-14T11:14:27Z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420d8f8e-b21d-43a7-a10b-8b2f744527d7</vt:lpwstr>
  </property>
</Properties>
</file>