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CFAE968B-7008-4B5B-886C-75F817AC6A45}" xr6:coauthVersionLast="47" xr6:coauthVersionMax="47" xr10:uidLastSave="{00000000-0000-0000-0000-000000000000}"/>
  <bookViews>
    <workbookView xWindow="-98" yWindow="-98" windowWidth="19396" windowHeight="10336" xr2:uid="{00000000-000D-0000-FFFF-FFFF00000000}"/>
  </bookViews>
  <sheets>
    <sheet name="Futures COT" sheetId="1" r:id="rId1"/>
  </sheets>
  <definedNames>
    <definedName name="url">"http://localhost:8000/CFTC/"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 a="1"/>
  <c r="B3" i="1" a="1"/>
  <c r="E4" i="1" a="1"/>
  <c r="G4" i="1" a="1"/>
  <c r="C5" i="1" a="1"/>
  <c r="F6" i="1" a="1"/>
  <c r="B7" i="1" a="1"/>
  <c r="E8" i="1" a="1"/>
  <c r="G8" i="1" a="1"/>
  <c r="C9" i="1" a="1"/>
  <c r="F10" i="1" a="1"/>
  <c r="B11" i="1" a="1"/>
  <c r="E12" i="1" a="1"/>
  <c r="G12" i="1" a="1"/>
  <c r="C13" i="1" a="1"/>
  <c r="F14" i="1" a="1"/>
  <c r="B15" i="1" a="1"/>
  <c r="E16" i="1" a="1"/>
  <c r="G16" i="1" a="1"/>
  <c r="C17" i="1" a="1"/>
  <c r="F18" i="1" a="1"/>
  <c r="B19" i="1" a="1"/>
  <c r="E20" i="1" a="1"/>
  <c r="G20" i="1" a="1"/>
  <c r="C21" i="1" a="1"/>
  <c r="F22" i="1" a="1"/>
  <c r="B23" i="1" a="1"/>
  <c r="E24" i="1" a="1"/>
  <c r="G24" i="1" a="1"/>
  <c r="C25" i="1" a="1"/>
  <c r="F26" i="1" a="1"/>
  <c r="B27" i="1" a="1"/>
  <c r="E28" i="1" a="1"/>
  <c r="G28" i="1" a="1"/>
  <c r="C29" i="1" a="1"/>
  <c r="F30" i="1" a="1"/>
  <c r="B31" i="1" a="1"/>
  <c r="E32" i="1" a="1"/>
  <c r="G32" i="1" a="1"/>
  <c r="C33" i="1" a="1"/>
  <c r="F34" i="1" a="1"/>
  <c r="B35" i="1" a="1"/>
  <c r="E36" i="1" a="1"/>
  <c r="G36" i="1" a="1"/>
  <c r="C37" i="1" a="1"/>
  <c r="F38" i="1" a="1"/>
  <c r="B39" i="1" a="1"/>
  <c r="E3" i="1" a="1"/>
  <c r="G3" i="1" a="1"/>
  <c r="C4" i="1" a="1"/>
  <c r="F5" i="1" a="1"/>
  <c r="B6" i="1" a="1"/>
  <c r="E7" i="1" a="1"/>
  <c r="G7" i="1" a="1"/>
  <c r="C8" i="1" a="1"/>
  <c r="F9" i="1" a="1"/>
  <c r="B10" i="1" a="1"/>
  <c r="E11" i="1" a="1"/>
  <c r="G11" i="1" a="1"/>
  <c r="C12" i="1" a="1"/>
  <c r="F13" i="1" a="1"/>
  <c r="B14" i="1" a="1"/>
  <c r="E15" i="1" a="1"/>
  <c r="G15" i="1" a="1"/>
  <c r="C16" i="1" a="1"/>
  <c r="F17" i="1" a="1"/>
  <c r="B18" i="1" a="1"/>
  <c r="E19" i="1" a="1"/>
  <c r="G19" i="1" a="1"/>
  <c r="C20" i="1" a="1"/>
  <c r="F21" i="1" a="1"/>
  <c r="B22" i="1" a="1"/>
  <c r="E23" i="1" a="1"/>
  <c r="G23" i="1" a="1"/>
  <c r="C24" i="1" a="1"/>
  <c r="F25" i="1" a="1"/>
  <c r="B26" i="1" a="1"/>
  <c r="E27" i="1" a="1"/>
  <c r="G27" i="1" a="1"/>
  <c r="C28" i="1" a="1"/>
  <c r="F29" i="1" a="1"/>
  <c r="B30" i="1" a="1"/>
  <c r="E31" i="1" a="1"/>
  <c r="G31" i="1" a="1"/>
  <c r="C32" i="1" a="1"/>
  <c r="F33" i="1" a="1"/>
  <c r="B34" i="1" a="1"/>
  <c r="E35" i="1" a="1"/>
  <c r="G35" i="1" a="1"/>
  <c r="C36" i="1" a="1"/>
  <c r="F37" i="1" a="1"/>
  <c r="B38" i="1" a="1"/>
  <c r="C3" i="1" a="1"/>
  <c r="F4" i="1" a="1"/>
  <c r="B5" i="1" a="1"/>
  <c r="E6" i="1" a="1"/>
  <c r="G6" i="1" a="1"/>
  <c r="C7" i="1" a="1"/>
  <c r="F8" i="1" a="1"/>
  <c r="B9" i="1" a="1"/>
  <c r="E10" i="1" a="1"/>
  <c r="G10" i="1" a="1"/>
  <c r="C11" i="1" a="1"/>
  <c r="F12" i="1" a="1"/>
  <c r="B13" i="1" a="1"/>
  <c r="E14" i="1" a="1"/>
  <c r="G14" i="1" a="1"/>
  <c r="C15" i="1" a="1"/>
  <c r="F16" i="1" a="1"/>
  <c r="B17" i="1" a="1"/>
  <c r="E18" i="1" a="1"/>
  <c r="G18" i="1" a="1"/>
  <c r="C19" i="1" a="1"/>
  <c r="F20" i="1" a="1"/>
  <c r="B21" i="1" a="1"/>
  <c r="E22" i="1" a="1"/>
  <c r="G22" i="1" a="1"/>
  <c r="C23" i="1" a="1"/>
  <c r="F24" i="1" a="1"/>
  <c r="B25" i="1" a="1"/>
  <c r="E26" i="1" a="1"/>
  <c r="G26" i="1" a="1"/>
  <c r="C27" i="1" a="1"/>
  <c r="F28" i="1" a="1"/>
  <c r="B29" i="1" a="1"/>
  <c r="E30" i="1" a="1"/>
  <c r="G30" i="1" a="1"/>
  <c r="C31" i="1" a="1"/>
  <c r="F32" i="1" a="1"/>
  <c r="B33" i="1" a="1"/>
  <c r="E34" i="1" a="1"/>
  <c r="G34" i="1" a="1"/>
  <c r="C35" i="1" a="1"/>
  <c r="F36" i="1" a="1"/>
  <c r="B37" i="1" a="1"/>
  <c r="E38" i="1" a="1"/>
  <c r="G38" i="1" a="1"/>
  <c r="C39" i="1" a="1"/>
  <c r="C6" i="1" a="1"/>
  <c r="F7" i="1" a="1"/>
  <c r="B12" i="1" a="1"/>
  <c r="E13" i="1" a="1"/>
  <c r="G17" i="1" a="1"/>
  <c r="C22" i="1" a="1"/>
  <c r="F23" i="1" a="1"/>
  <c r="B28" i="1" a="1"/>
  <c r="E29" i="1" a="1"/>
  <c r="G33" i="1" a="1"/>
  <c r="C38" i="1" a="1"/>
  <c r="E39" i="1" a="1"/>
  <c r="G39" i="1" a="1"/>
  <c r="C40" i="1" a="1"/>
  <c r="F41" i="1" a="1"/>
  <c r="B42" i="1" a="1"/>
  <c r="E43" i="1" a="1"/>
  <c r="G43" i="1" a="1"/>
  <c r="C44" i="1" a="1"/>
  <c r="F45" i="1" a="1"/>
  <c r="B46" i="1" a="1"/>
  <c r="E47" i="1" a="1"/>
  <c r="G47" i="1" a="1"/>
  <c r="C48" i="1" a="1"/>
  <c r="F49" i="1" a="1"/>
  <c r="B50" i="1" a="1"/>
  <c r="B24" i="1" a="1"/>
  <c r="G29" i="1" a="1"/>
  <c r="C34" i="1" a="1"/>
  <c r="F40" i="1" a="1"/>
  <c r="E42" i="1" a="1"/>
  <c r="C43" i="1" a="1"/>
  <c r="F44" i="1" a="1"/>
  <c r="E46" i="1" a="1"/>
  <c r="C47" i="1" a="1"/>
  <c r="B49" i="1" a="1"/>
  <c r="E50" i="1" a="1"/>
  <c r="C50" i="1" a="1"/>
  <c r="F11" i="1" a="1"/>
  <c r="E17" i="1" a="1"/>
  <c r="B32" i="1" a="1"/>
  <c r="G37" i="1" a="1"/>
  <c r="G40" i="1" a="1"/>
  <c r="G44" i="1" a="1"/>
  <c r="B47" i="1" a="1"/>
  <c r="G48" i="1" a="1"/>
  <c r="F3" i="1" a="1"/>
  <c r="B8" i="1" a="1"/>
  <c r="E9" i="1" a="1"/>
  <c r="G13" i="1" a="1"/>
  <c r="C18" i="1" a="1"/>
  <c r="F19" i="1" a="1"/>
  <c r="E25" i="1" a="1"/>
  <c r="F35" i="1" a="1"/>
  <c r="B41" i="1" a="1"/>
  <c r="G42" i="1" a="1"/>
  <c r="B45" i="1" a="1"/>
  <c r="G46" i="1" a="1"/>
  <c r="F48" i="1" a="1"/>
  <c r="G50" i="1" a="1"/>
  <c r="G5" i="1" a="1"/>
  <c r="C10" i="1" a="1"/>
  <c r="G21" i="1" a="1"/>
  <c r="F27" i="1" a="1"/>
  <c r="C41" i="1" a="1"/>
  <c r="B43" i="1" a="1"/>
  <c r="E44" i="1" a="1"/>
  <c r="E48" i="1" a="1"/>
  <c r="B4" i="1" a="1"/>
  <c r="E5" i="1" a="1"/>
  <c r="G9" i="1" a="1"/>
  <c r="C14" i="1" a="1"/>
  <c r="F15" i="1" a="1"/>
  <c r="B20" i="1" a="1"/>
  <c r="E21" i="1" a="1"/>
  <c r="G25" i="1" a="1"/>
  <c r="C30" i="1" a="1"/>
  <c r="F31" i="1" a="1"/>
  <c r="B36" i="1" a="1"/>
  <c r="E37" i="1" a="1"/>
  <c r="F39" i="1" a="1"/>
  <c r="B40" i="1" a="1"/>
  <c r="E41" i="1" a="1"/>
  <c r="G41" i="1" a="1"/>
  <c r="C42" i="1" a="1"/>
  <c r="F43" i="1" a="1"/>
  <c r="B44" i="1" a="1"/>
  <c r="E45" i="1" a="1"/>
  <c r="G45" i="1" a="1"/>
  <c r="C46" i="1" a="1"/>
  <c r="F47" i="1" a="1"/>
  <c r="B48" i="1" a="1"/>
  <c r="E49" i="1" a="1"/>
  <c r="G49" i="1" a="1"/>
  <c r="B16" i="1" a="1"/>
  <c r="C26" i="1" a="1"/>
  <c r="E33" i="1" a="1"/>
  <c r="E40" i="1" a="1"/>
  <c r="F42" i="1" a="1"/>
  <c r="C45" i="1" a="1"/>
  <c r="F46" i="1" a="1"/>
  <c r="C49" i="1" a="1"/>
  <c r="F50" i="1" a="1"/>
  <c r="G2" i="1" a="1"/>
  <c r="F2" i="1" a="1"/>
  <c r="E2" i="1" a="1"/>
  <c r="C2" i="1" a="1"/>
  <c r="F50" i="1" l="1"/>
  <c r="C49" i="1"/>
  <c r="F46" i="1"/>
  <c r="C45" i="1"/>
  <c r="F42" i="1"/>
  <c r="E40" i="1"/>
  <c r="E33" i="1"/>
  <c r="C26" i="1"/>
  <c r="D26" i="1" s="1"/>
  <c r="B16" i="1"/>
  <c r="G49" i="1"/>
  <c r="E49" i="1"/>
  <c r="B48" i="1"/>
  <c r="F47" i="1"/>
  <c r="C46" i="1"/>
  <c r="G45" i="1"/>
  <c r="E45" i="1"/>
  <c r="B44" i="1"/>
  <c r="F43" i="1"/>
  <c r="C42" i="1"/>
  <c r="G41" i="1"/>
  <c r="E41" i="1"/>
  <c r="B40" i="1"/>
  <c r="F39" i="1"/>
  <c r="E37" i="1"/>
  <c r="B36" i="1"/>
  <c r="F31" i="1"/>
  <c r="C30" i="1"/>
  <c r="G25" i="1"/>
  <c r="E21" i="1"/>
  <c r="B20" i="1"/>
  <c r="F15" i="1"/>
  <c r="C14" i="1"/>
  <c r="G9" i="1"/>
  <c r="E5" i="1"/>
  <c r="B4" i="1"/>
  <c r="E48" i="1"/>
  <c r="E44" i="1"/>
  <c r="B43" i="1"/>
  <c r="C41" i="1"/>
  <c r="D41" i="1" s="1"/>
  <c r="F27" i="1"/>
  <c r="G21" i="1"/>
  <c r="C10" i="1"/>
  <c r="D10" i="1" s="1"/>
  <c r="G5" i="1"/>
  <c r="G50" i="1"/>
  <c r="F48" i="1"/>
  <c r="G46" i="1"/>
  <c r="B45" i="1"/>
  <c r="G42" i="1"/>
  <c r="B41" i="1"/>
  <c r="F35" i="1"/>
  <c r="E25" i="1"/>
  <c r="F19" i="1"/>
  <c r="C18" i="1"/>
  <c r="G13" i="1"/>
  <c r="E9" i="1"/>
  <c r="B8" i="1"/>
  <c r="F3" i="1"/>
  <c r="G48" i="1"/>
  <c r="B47" i="1"/>
  <c r="G44" i="1"/>
  <c r="G40" i="1"/>
  <c r="G37" i="1"/>
  <c r="B32" i="1"/>
  <c r="E17" i="1"/>
  <c r="F11" i="1"/>
  <c r="C50" i="1"/>
  <c r="E50" i="1"/>
  <c r="B49" i="1"/>
  <c r="C47" i="1"/>
  <c r="E46" i="1"/>
  <c r="F44" i="1"/>
  <c r="C43" i="1"/>
  <c r="D43" i="1" s="1"/>
  <c r="E42" i="1"/>
  <c r="F40" i="1"/>
  <c r="C34" i="1"/>
  <c r="G29" i="1"/>
  <c r="B24" i="1"/>
  <c r="B50" i="1"/>
  <c r="F49" i="1"/>
  <c r="C48" i="1"/>
  <c r="D48" i="1" s="1"/>
  <c r="G47" i="1"/>
  <c r="E47" i="1"/>
  <c r="B46" i="1"/>
  <c r="F45" i="1"/>
  <c r="C44" i="1"/>
  <c r="D44" i="1" s="1"/>
  <c r="G43" i="1"/>
  <c r="E43" i="1"/>
  <c r="B42" i="1"/>
  <c r="F41" i="1"/>
  <c r="C40" i="1"/>
  <c r="D40" i="1" s="1"/>
  <c r="G39" i="1"/>
  <c r="E39" i="1"/>
  <c r="C38" i="1"/>
  <c r="G33" i="1"/>
  <c r="E29" i="1"/>
  <c r="B28" i="1"/>
  <c r="F23" i="1"/>
  <c r="C22" i="1"/>
  <c r="G17" i="1"/>
  <c r="E13" i="1"/>
  <c r="B12" i="1"/>
  <c r="F7" i="1"/>
  <c r="C6" i="1"/>
  <c r="D6" i="1" s="1"/>
  <c r="C39" i="1"/>
  <c r="D39" i="1" s="1"/>
  <c r="G38" i="1"/>
  <c r="E38" i="1"/>
  <c r="B37" i="1"/>
  <c r="F36" i="1"/>
  <c r="C35" i="1"/>
  <c r="G34" i="1"/>
  <c r="E34" i="1"/>
  <c r="B33" i="1"/>
  <c r="F32" i="1"/>
  <c r="C31" i="1"/>
  <c r="D31" i="1" s="1"/>
  <c r="G30" i="1"/>
  <c r="E30" i="1"/>
  <c r="B29" i="1"/>
  <c r="F28" i="1"/>
  <c r="C27" i="1"/>
  <c r="G26" i="1"/>
  <c r="E26" i="1"/>
  <c r="B25" i="1"/>
  <c r="F24" i="1"/>
  <c r="C23" i="1"/>
  <c r="D23" i="1" s="1"/>
  <c r="G22" i="1"/>
  <c r="E22" i="1"/>
  <c r="B21" i="1"/>
  <c r="F20" i="1"/>
  <c r="C19" i="1"/>
  <c r="G18" i="1"/>
  <c r="E18" i="1"/>
  <c r="B17" i="1"/>
  <c r="F16" i="1"/>
  <c r="C15" i="1"/>
  <c r="D15" i="1" s="1"/>
  <c r="G14" i="1"/>
  <c r="E14" i="1"/>
  <c r="B13" i="1"/>
  <c r="F12" i="1"/>
  <c r="C11" i="1"/>
  <c r="G10" i="1"/>
  <c r="E10" i="1"/>
  <c r="B9" i="1"/>
  <c r="F8" i="1"/>
  <c r="C7" i="1"/>
  <c r="D7" i="1" s="1"/>
  <c r="G6" i="1"/>
  <c r="E6" i="1"/>
  <c r="B5" i="1"/>
  <c r="F4" i="1"/>
  <c r="C3" i="1"/>
  <c r="B38" i="1"/>
  <c r="F37" i="1"/>
  <c r="C36" i="1"/>
  <c r="D36" i="1" s="1"/>
  <c r="G35" i="1"/>
  <c r="E35" i="1"/>
  <c r="B34" i="1"/>
  <c r="F33" i="1"/>
  <c r="C32" i="1"/>
  <c r="G31" i="1"/>
  <c r="E31" i="1"/>
  <c r="B30" i="1"/>
  <c r="F29" i="1"/>
  <c r="C28" i="1"/>
  <c r="G27" i="1"/>
  <c r="E27" i="1"/>
  <c r="B26" i="1"/>
  <c r="F25" i="1"/>
  <c r="C24" i="1"/>
  <c r="D24" i="1" s="1"/>
  <c r="G23" i="1"/>
  <c r="E23" i="1"/>
  <c r="B22" i="1"/>
  <c r="F21" i="1"/>
  <c r="C20" i="1"/>
  <c r="D20" i="1" s="1"/>
  <c r="G19" i="1"/>
  <c r="E19" i="1"/>
  <c r="B18" i="1"/>
  <c r="F17" i="1"/>
  <c r="C16" i="1"/>
  <c r="D16" i="1" s="1"/>
  <c r="G15" i="1"/>
  <c r="E15" i="1"/>
  <c r="B14" i="1"/>
  <c r="F13" i="1"/>
  <c r="C12" i="1"/>
  <c r="D12" i="1" s="1"/>
  <c r="G11" i="1"/>
  <c r="E11" i="1"/>
  <c r="B10" i="1"/>
  <c r="F9" i="1"/>
  <c r="C8" i="1"/>
  <c r="G7" i="1"/>
  <c r="E7" i="1"/>
  <c r="B6" i="1"/>
  <c r="F5" i="1"/>
  <c r="C4" i="1"/>
  <c r="D4" i="1" s="1"/>
  <c r="G3" i="1"/>
  <c r="E3" i="1"/>
  <c r="B39" i="1"/>
  <c r="F38" i="1"/>
  <c r="C37" i="1"/>
  <c r="G36" i="1"/>
  <c r="E36" i="1"/>
  <c r="B35" i="1"/>
  <c r="F34" i="1"/>
  <c r="C33" i="1"/>
  <c r="G32" i="1"/>
  <c r="E32" i="1"/>
  <c r="B31" i="1"/>
  <c r="F30" i="1"/>
  <c r="C29" i="1"/>
  <c r="D29" i="1" s="1"/>
  <c r="G28" i="1"/>
  <c r="E28" i="1"/>
  <c r="B27" i="1"/>
  <c r="F26" i="1"/>
  <c r="C25" i="1"/>
  <c r="D25" i="1" s="1"/>
  <c r="G24" i="1"/>
  <c r="E24" i="1"/>
  <c r="B23" i="1"/>
  <c r="F22" i="1"/>
  <c r="C21" i="1"/>
  <c r="G20" i="1"/>
  <c r="E20" i="1"/>
  <c r="B19" i="1"/>
  <c r="F18" i="1"/>
  <c r="C17" i="1"/>
  <c r="G16" i="1"/>
  <c r="E16" i="1"/>
  <c r="B15" i="1"/>
  <c r="F14" i="1"/>
  <c r="C13" i="1"/>
  <c r="D13" i="1" s="1"/>
  <c r="G12" i="1"/>
  <c r="E12" i="1"/>
  <c r="B11" i="1"/>
  <c r="F10" i="1"/>
  <c r="C9" i="1"/>
  <c r="D9" i="1" s="1"/>
  <c r="G8" i="1"/>
  <c r="E8" i="1"/>
  <c r="B7" i="1"/>
  <c r="F6" i="1"/>
  <c r="C5" i="1"/>
  <c r="G4" i="1"/>
  <c r="E4" i="1"/>
  <c r="B3" i="1"/>
  <c r="G2" i="1"/>
  <c r="F2" i="1"/>
  <c r="E2" i="1"/>
  <c r="C2" i="1"/>
  <c r="B2" i="1"/>
  <c r="D2" i="1"/>
  <c r="D45" i="1" l="1"/>
  <c r="D27" i="1"/>
  <c r="D11" i="1"/>
  <c r="D14" i="1"/>
  <c r="D34" i="1"/>
  <c r="D30" i="1"/>
  <c r="D42" i="1"/>
  <c r="D8" i="1"/>
  <c r="D17" i="1"/>
  <c r="D33" i="1"/>
  <c r="D28" i="1"/>
  <c r="D22" i="1"/>
  <c r="D50" i="1"/>
  <c r="D46" i="1"/>
  <c r="D49" i="1"/>
  <c r="D5" i="1"/>
  <c r="D21" i="1"/>
  <c r="D37" i="1"/>
  <c r="D32" i="1"/>
  <c r="D3" i="1"/>
  <c r="D19" i="1"/>
  <c r="D35" i="1"/>
  <c r="D38" i="1"/>
  <c r="D47" i="1"/>
  <c r="D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<sst xmlns="http://schemas.openxmlformats.org/spreadsheetml/2006/main" count="106" uniqueCount="106">
  <si>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S-H</t>
  </si>
  <si>
    <t>S&amp;P 500</t>
  </si>
  <si>
    <t>E-mini S&amp;P 500</t>
  </si>
  <si>
    <t>Micro E-mini S&amp;P 500</t>
  </si>
  <si>
    <t>Dow</t>
  </si>
  <si>
    <t>E-mini Dow</t>
  </si>
  <si>
    <t>Nasdaq-100</t>
  </si>
  <si>
    <t>E-mini Nasdaq-100</t>
  </si>
  <si>
    <t>Micro E-mini Nasdaq-100</t>
  </si>
  <si>
    <t>E-mini Russell 2000 Index</t>
  </si>
  <si>
    <t>VIX</t>
  </si>
  <si>
    <t>Eurodollar 3M</t>
  </si>
  <si>
    <t>Fed Funds</t>
  </si>
  <si>
    <t>SOFR 3M</t>
  </si>
  <si>
    <t>2-Year T-Note</t>
  </si>
  <si>
    <t>10-Year T-Note</t>
  </si>
  <si>
    <t>Ultra 10-Year T-Note</t>
  </si>
  <si>
    <t>BBG Commodity</t>
  </si>
  <si>
    <t>WTI Physical</t>
  </si>
  <si>
    <t>WTI Financial Crude Oil</t>
  </si>
  <si>
    <t>Brent Last Day</t>
  </si>
  <si>
    <t>Henry Hub Natural Gas</t>
  </si>
  <si>
    <t>RBOB Gasoline</t>
  </si>
  <si>
    <t>Gold</t>
  </si>
  <si>
    <t>Silver</t>
  </si>
  <si>
    <t>Copper</t>
  </si>
  <si>
    <t>Palladium</t>
  </si>
  <si>
    <t>Platinum</t>
  </si>
  <si>
    <t>Wheat SRW</t>
  </si>
  <si>
    <t>Corn</t>
  </si>
  <si>
    <t>Soybeans</t>
  </si>
  <si>
    <t>Soybean Oil</t>
  </si>
  <si>
    <t>Soybean Meal</t>
  </si>
  <si>
    <t>Cotton No. 2</t>
  </si>
  <si>
    <t>Rough Rice</t>
  </si>
  <si>
    <t>Cocoa</t>
  </si>
  <si>
    <t>Sugar No. 11</t>
  </si>
  <si>
    <t>Coffee</t>
  </si>
  <si>
    <t>Milk</t>
  </si>
  <si>
    <t>Lean Hogs</t>
  </si>
  <si>
    <t>Live Cattle</t>
  </si>
  <si>
    <t>Lumber</t>
  </si>
  <si>
    <t>Feeder Cattle</t>
  </si>
  <si>
    <t>Cheese</t>
  </si>
  <si>
    <t>US Dollar Index</t>
  </si>
  <si>
    <t>Euro</t>
  </si>
  <si>
    <t>British Pound</t>
  </si>
  <si>
    <t>Japanese Yen</t>
  </si>
  <si>
    <t>Bitcoin</t>
  </si>
  <si>
    <t>Ether</t>
  </si>
  <si>
    <t>Symbol</t>
  </si>
  <si>
    <t>Name</t>
  </si>
  <si>
    <t>Change</t>
  </si>
  <si>
    <t>OI</t>
  </si>
  <si>
    <t>Noncommercial</t>
  </si>
  <si>
    <t>%</t>
  </si>
  <si>
    <t>Nonreportable</t>
  </si>
  <si>
    <t>13874+.FO</t>
  </si>
  <si>
    <t>13874A.FO</t>
  </si>
  <si>
    <t>13874U.FO</t>
  </si>
  <si>
    <t>12460+.FO</t>
  </si>
  <si>
    <t>124603.FO</t>
  </si>
  <si>
    <t>20974+.FO</t>
  </si>
  <si>
    <t>209742.FO</t>
  </si>
  <si>
    <t>209747.FO</t>
  </si>
  <si>
    <t>239742.FO</t>
  </si>
  <si>
    <t>1170E1.FO</t>
  </si>
  <si>
    <t>132741.FO</t>
  </si>
  <si>
    <t>045601.FO</t>
  </si>
  <si>
    <t>134741.FO</t>
  </si>
  <si>
    <t>042601.FO</t>
  </si>
  <si>
    <t>043602.FO</t>
  </si>
  <si>
    <t>043607.FO</t>
  </si>
  <si>
    <t>221602.FO</t>
  </si>
  <si>
    <t>067651.FO</t>
  </si>
  <si>
    <t>06765A.FO</t>
  </si>
  <si>
    <t>06765T.FO</t>
  </si>
  <si>
    <t>03565B.FO</t>
  </si>
  <si>
    <t>111659.FO</t>
  </si>
  <si>
    <t>088691.FO</t>
  </si>
  <si>
    <t>084691.FO</t>
  </si>
  <si>
    <t>085692.FO</t>
  </si>
  <si>
    <t>075651.FO</t>
  </si>
  <si>
    <t>076651.FO</t>
  </si>
  <si>
    <t>001602.FO</t>
  </si>
  <si>
    <t>002602.FO</t>
  </si>
  <si>
    <t>005602.FO</t>
  </si>
  <si>
    <t>007601.FO</t>
  </si>
  <si>
    <t>026603.FO</t>
  </si>
  <si>
    <t>033661.FO</t>
  </si>
  <si>
    <t>039601.FO</t>
  </si>
  <si>
    <t>073732.FO</t>
  </si>
  <si>
    <t>080732.FO</t>
  </si>
  <si>
    <t>083731.FO</t>
  </si>
  <si>
    <t>052644.FO</t>
  </si>
  <si>
    <t>054642.FO</t>
  </si>
  <si>
    <t>057642.FO</t>
  </si>
  <si>
    <t>058643.FO</t>
  </si>
  <si>
    <t>061641.FO</t>
  </si>
  <si>
    <t>063642.FO</t>
  </si>
  <si>
    <t>098662.FO</t>
  </si>
  <si>
    <t>099741.FO</t>
  </si>
  <si>
    <t>096742.FO</t>
  </si>
  <si>
    <t>097741.FO</t>
  </si>
  <si>
    <t>133741.FO</t>
  </si>
  <si>
    <t>146021.FO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</si>
</sst>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/>
    <xf numFmtId="0" fontId="3" fillId="0" borderId="0" xfId="0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/>
  </sheetViews>
  <sheetFormatPr defaultRowHeight="14.25" x14ac:dyDescent="0.45"/>
  <cols>
    <col min="1" max="1" width="22.06640625" bestFit="1" customWidth="1"/>
    <col min="2" max="2" width="10.86328125" bestFit="1" customWidth="1"/>
    <col min="3" max="3" width="14" bestFit="1" customWidth="1"/>
    <col min="4" max="4" width="4.73046875" bestFit="1" customWidth="1"/>
    <col min="5" max="5" width="10.46484375" bestFit="1" customWidth="1"/>
    <col min="6" max="6" width="10.59765625" customWidth="1"/>
    <col min="7" max="7" width="12.265625" bestFit="1" customWidth="1"/>
    <col min="8" max="8" width="2.59765625" customWidth="1"/>
    <col min="9" max="9" width="9.9296875" bestFit="1" customWidth="1"/>
  </cols>
  <sheetData>
    <row r="1" spans="1:9" x14ac:dyDescent="0.45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52</v>
      </c>
      <c r="G1" t="s">
        <v>56</v>
      </c>
      <c r="I1" t="s">
        <v>50</v>
      </c>
    </row>
    <row r="2" spans="1:9" x14ac:dyDescent="0.45">
      <c r="A2" t="s">
        <v>1</v>
      </c>
      <c r="B2" s="1" cm="1">
        <f t="array" ref="B2">_xll.xlquoteCOT(I2,"open_interest")</f>
        <v>666545</v>
      </c>
      <c r="C2" s="1" cm="1">
        <f t="array" ref="C2">_xll.xlquoteCOT(I2,"noncommercial_net")</f>
        <v>-43912</v>
      </c>
      <c r="D2" s="6">
        <f>C2/B2</f>
        <v>-6.588002310421652E-2</v>
      </c>
      <c r="E2" s="1" cm="1">
        <f t="array" ref="E2">_xll.xlquoteCOT(I2,"noncommercial_commercial")</f>
        <v>-102951</v>
      </c>
      <c r="F2" s="1" cm="1">
        <f t="array" ref="F2">_xll.xlquoteCOT(I2,"change_noncommercial_commercial")</f>
        <v>16486</v>
      </c>
      <c r="G2" s="1" cm="1">
        <f t="array" ref="G2">_xll.xlquoteCOT(I2,"nonreportable_net")</f>
        <v>-15127</v>
      </c>
      <c r="I2" t="s">
        <v>57</v>
      </c>
    </row>
    <row r="3" spans="1:9" x14ac:dyDescent="0.45">
      <c r="A3" s="2" t="s">
        <v>2</v>
      </c>
      <c r="B3" s="1" cm="1">
        <f t="array" ref="B3">_xll.xlquoteCOT(I3,"open_interest")</f>
        <v>3332723</v>
      </c>
      <c r="C3" s="1" cm="1">
        <f t="array" ref="C3">_xll.xlquoteCOT(I3,"noncommercial_net")</f>
        <v>-219560</v>
      </c>
      <c r="D3" s="6">
        <f t="shared" ref="D3:D50" si="0">C3/B3</f>
        <v>-6.5880062639469286E-2</v>
      </c>
      <c r="E3" s="1" cm="1">
        <f t="array" ref="E3">_xll.xlquoteCOT(I3,"noncommercial_commercial")</f>
        <v>-514756</v>
      </c>
      <c r="F3" s="1" cm="1">
        <f t="array" ref="F3">_xll.xlquoteCOT(I3,"change_noncommercial_commercial")</f>
        <v>82434</v>
      </c>
      <c r="G3" s="1" cm="1">
        <f t="array" ref="G3">_xll.xlquoteCOT(I3,"nonreportable_net")</f>
        <v>-75636</v>
      </c>
      <c r="I3" s="3" t="s">
        <v>58</v>
      </c>
    </row>
    <row r="4" spans="1:9" x14ac:dyDescent="0.45">
      <c r="A4" s="2" t="s">
        <v>3</v>
      </c>
      <c r="B4" s="1" cm="1">
        <f t="array" ref="B4">_xll.xlquoteCOT(I4,"open_interest")</f>
        <v>212268</v>
      </c>
      <c r="C4" s="1" cm="1">
        <f t="array" ref="C4">_xll.xlquoteCOT(I4,"noncommercial_net")</f>
        <v>-108455</v>
      </c>
      <c r="D4" s="6">
        <f t="shared" si="0"/>
        <v>-0.5109342906137524</v>
      </c>
      <c r="E4" s="1" cm="1">
        <f t="array" ref="E4">_xll.xlquoteCOT(I4,"noncommercial_commercial")</f>
        <v>-129708</v>
      </c>
      <c r="F4" s="1" cm="1">
        <f t="array" ref="F4">_xll.xlquoteCOT(I4,"change_noncommercial_commercial")</f>
        <v>-37022</v>
      </c>
      <c r="G4" s="1" cm="1">
        <f t="array" ref="G4">_xll.xlquoteCOT(I4,"nonreportable_net")</f>
        <v>87202</v>
      </c>
      <c r="I4" s="4" t="s">
        <v>59</v>
      </c>
    </row>
    <row r="5" spans="1:9" x14ac:dyDescent="0.45">
      <c r="A5" s="2" t="s">
        <v>4</v>
      </c>
      <c r="B5" s="1" cm="1">
        <f t="array" ref="B5">_xll.xlquoteCOT(I5,"open_interest")</f>
        <v>40463</v>
      </c>
      <c r="C5" s="1" cm="1">
        <f t="array" ref="C5">_xll.xlquoteCOT(I5,"noncommercial_net")</f>
        <v>-2306</v>
      </c>
      <c r="D5" s="6">
        <f t="shared" si="0"/>
        <v>-5.699033685095025E-2</v>
      </c>
      <c r="E5" s="1" cm="1">
        <f t="array" ref="E5">_xll.xlquoteCOT(I5,"noncommercial_commercial")</f>
        <v>-4767</v>
      </c>
      <c r="F5" s="1" cm="1">
        <f t="array" ref="F5">_xll.xlquoteCOT(I5,"change_noncommercial_commercial")</f>
        <v>3464</v>
      </c>
      <c r="G5" s="1" cm="1">
        <f t="array" ref="G5">_xll.xlquoteCOT(I5,"nonreportable_net")</f>
        <v>-155</v>
      </c>
      <c r="I5" s="4" t="s">
        <v>60</v>
      </c>
    </row>
    <row r="6" spans="1:9" x14ac:dyDescent="0.45">
      <c r="A6" s="2" t="s">
        <v>5</v>
      </c>
      <c r="B6" s="1" cm="1">
        <f t="array" ref="B6">_xll.xlquoteCOT(I6,"open_interest")</f>
        <v>80925</v>
      </c>
      <c r="C6" s="1" cm="1">
        <f t="array" ref="C6">_xll.xlquoteCOT(I6,"noncommercial_net")</f>
        <v>-4611</v>
      </c>
      <c r="D6" s="6">
        <f t="shared" si="0"/>
        <v>-5.6978683966635774E-2</v>
      </c>
      <c r="E6" s="1" cm="1">
        <f t="array" ref="E6">_xll.xlquoteCOT(I6,"noncommercial_commercial")</f>
        <v>-9533</v>
      </c>
      <c r="F6" s="1" cm="1">
        <f t="array" ref="F6">_xll.xlquoteCOT(I6,"change_noncommercial_commercial")</f>
        <v>6929</v>
      </c>
      <c r="G6" s="1" cm="1">
        <f t="array" ref="G6">_xll.xlquoteCOT(I6,"nonreportable_net")</f>
        <v>-311</v>
      </c>
      <c r="I6" s="3" t="s">
        <v>61</v>
      </c>
    </row>
    <row r="7" spans="1:9" x14ac:dyDescent="0.45">
      <c r="A7" s="5" t="s">
        <v>6</v>
      </c>
      <c r="B7" s="1" cm="1">
        <f t="array" ref="B7">_xll.xlquoteCOT(I7,"open_interest")</f>
        <v>68118</v>
      </c>
      <c r="C7" s="1" cm="1">
        <f t="array" ref="C7">_xll.xlquoteCOT(I7,"noncommercial_net")</f>
        <v>6965</v>
      </c>
      <c r="D7" s="6">
        <f t="shared" si="0"/>
        <v>0.1022490384333069</v>
      </c>
      <c r="E7" s="1" cm="1">
        <f t="array" ref="E7">_xll.xlquoteCOT(I7,"noncommercial_commercial")</f>
        <v>9929</v>
      </c>
      <c r="F7" s="1" cm="1">
        <f t="array" ref="F7">_xll.xlquoteCOT(I7,"change_noncommercial_commercial")</f>
        <v>12719</v>
      </c>
      <c r="G7" s="1" cm="1">
        <f t="array" ref="G7">_xll.xlquoteCOT(I7,"nonreportable_net")</f>
        <v>-4001</v>
      </c>
      <c r="I7" s="4" t="s">
        <v>62</v>
      </c>
    </row>
    <row r="8" spans="1:9" x14ac:dyDescent="0.45">
      <c r="A8" s="2" t="s">
        <v>7</v>
      </c>
      <c r="B8" s="1" cm="1">
        <f t="array" ref="B8">_xll.xlquoteCOT(I8,"open_interest")</f>
        <v>340590</v>
      </c>
      <c r="C8" s="1" cm="1">
        <f t="array" ref="C8">_xll.xlquoteCOT(I8,"noncommercial_net")</f>
        <v>34825</v>
      </c>
      <c r="D8" s="6">
        <f t="shared" si="0"/>
        <v>0.1022490384333069</v>
      </c>
      <c r="E8" s="1" cm="1">
        <f t="array" ref="E8">_xll.xlquoteCOT(I8,"noncommercial_commercial")</f>
        <v>49645</v>
      </c>
      <c r="F8" s="1" cm="1">
        <f t="array" ref="F8">_xll.xlquoteCOT(I8,"change_noncommercial_commercial")</f>
        <v>63594</v>
      </c>
      <c r="G8" s="1" cm="1">
        <f t="array" ref="G8">_xll.xlquoteCOT(I8,"nonreportable_net")</f>
        <v>-20005</v>
      </c>
      <c r="I8" s="3" t="s">
        <v>63</v>
      </c>
    </row>
    <row r="9" spans="1:9" x14ac:dyDescent="0.45">
      <c r="A9" s="2" t="s">
        <v>8</v>
      </c>
      <c r="B9" s="1" cm="1">
        <f t="array" ref="B9">_xll.xlquoteCOT(I9,"open_interest")</f>
        <v>131835</v>
      </c>
      <c r="C9" s="1" cm="1">
        <f t="array" ref="C9">_xll.xlquoteCOT(I9,"noncommercial_net")</f>
        <v>-34685</v>
      </c>
      <c r="D9" s="6">
        <f t="shared" si="0"/>
        <v>-0.26309401903895019</v>
      </c>
      <c r="E9" s="1" cm="1">
        <f t="array" ref="E9">_xll.xlquoteCOT(I9,"noncommercial_commercial")</f>
        <v>-29305</v>
      </c>
      <c r="F9" s="1" cm="1">
        <f t="array" ref="F9">_xll.xlquoteCOT(I9,"change_noncommercial_commercial")</f>
        <v>-17725</v>
      </c>
      <c r="G9" s="1" cm="1">
        <f t="array" ref="G9">_xll.xlquoteCOT(I9,"nonreportable_net")</f>
        <v>40064</v>
      </c>
      <c r="I9" s="4" t="s">
        <v>64</v>
      </c>
    </row>
    <row r="10" spans="1:9" x14ac:dyDescent="0.45">
      <c r="A10" s="2" t="s">
        <v>9</v>
      </c>
      <c r="B10" s="1" cm="1">
        <f t="array" ref="B10">_xll.xlquoteCOT(I10,"open_interest")</f>
        <v>532899</v>
      </c>
      <c r="C10" s="1" cm="1">
        <f t="array" ref="C10">_xll.xlquoteCOT(I10,"noncommercial_net")</f>
        <v>-96455</v>
      </c>
      <c r="D10" s="6">
        <f t="shared" si="0"/>
        <v>-0.18100052730442354</v>
      </c>
      <c r="E10" s="1" cm="1">
        <f t="array" ref="E10">_xll.xlquoteCOT(I10,"noncommercial_commercial")</f>
        <v>-195082</v>
      </c>
      <c r="F10" s="1" cm="1">
        <f t="array" ref="F10">_xll.xlquoteCOT(I10,"change_noncommercial_commercial")</f>
        <v>41112</v>
      </c>
      <c r="G10" s="1" cm="1">
        <f t="array" ref="G10">_xll.xlquoteCOT(I10,"nonreportable_net")</f>
        <v>-2173</v>
      </c>
      <c r="I10" s="3" t="s">
        <v>65</v>
      </c>
    </row>
    <row r="11" spans="1:9" x14ac:dyDescent="0.45">
      <c r="A11" s="2" t="s">
        <v>10</v>
      </c>
      <c r="B11" s="1" cm="1">
        <f t="array" ref="B11">_xll.xlquoteCOT(I11,"open_interest")</f>
        <v>349447</v>
      </c>
      <c r="C11" s="1" cm="1">
        <f t="array" ref="C11">_xll.xlquoteCOT(I11,"noncommercial_net")</f>
        <v>-106345</v>
      </c>
      <c r="D11" s="6">
        <f t="shared" si="0"/>
        <v>-0.304323688570799</v>
      </c>
      <c r="E11" s="1" cm="1">
        <f t="array" ref="E11">_xll.xlquoteCOT(I11,"noncommercial_commercial")</f>
        <v>-214543</v>
      </c>
      <c r="F11" s="1" cm="1">
        <f t="array" ref="F11">_xll.xlquoteCOT(I11,"change_noncommercial_commercial")</f>
        <v>-7105</v>
      </c>
      <c r="G11" s="1" cm="1">
        <f t="array" ref="G11">_xll.xlquoteCOT(I11,"nonreportable_net")</f>
        <v>-1853</v>
      </c>
      <c r="I11" s="3" t="s">
        <v>66</v>
      </c>
    </row>
    <row r="12" spans="1:9" x14ac:dyDescent="0.45">
      <c r="A12" s="2" t="s">
        <v>11</v>
      </c>
      <c r="B12" s="1" cm="1">
        <f t="array" ref="B12">_xll.xlquoteCOT(I12,"open_interest")</f>
        <v>20602099</v>
      </c>
      <c r="C12" s="1" cm="1">
        <f t="array" ref="C12">_xll.xlquoteCOT(I12,"noncommercial_net")</f>
        <v>-1104134</v>
      </c>
      <c r="D12" s="6">
        <f t="shared" si="0"/>
        <v>-5.3593277073370048E-2</v>
      </c>
      <c r="E12" s="1" cm="1">
        <f t="array" ref="E12">_xll.xlquoteCOT(I12,"noncommercial_commercial")</f>
        <v>-2543995</v>
      </c>
      <c r="F12" s="1" cm="1">
        <f t="array" ref="F12">_xll.xlquoteCOT(I12,"change_noncommercial_commercial")</f>
        <v>159213</v>
      </c>
      <c r="G12" s="1" cm="1">
        <f t="array" ref="G12">_xll.xlquoteCOT(I12,"nonreportable_net")</f>
        <v>-335727</v>
      </c>
      <c r="I12" s="3" t="s">
        <v>67</v>
      </c>
    </row>
    <row r="13" spans="1:9" x14ac:dyDescent="0.45">
      <c r="A13" s="2" t="s">
        <v>12</v>
      </c>
      <c r="B13" s="1" cm="1">
        <f t="array" ref="B13">_xll.xlquoteCOT(I13,"open_interest")</f>
        <v>1748842</v>
      </c>
      <c r="C13" s="1" cm="1">
        <f t="array" ref="C13">_xll.xlquoteCOT(I13,"noncommercial_net")</f>
        <v>102650</v>
      </c>
      <c r="D13" s="6">
        <f t="shared" si="0"/>
        <v>5.8695982827493852E-2</v>
      </c>
      <c r="E13" s="1" cm="1">
        <f t="array" ref="E13">_xll.xlquoteCOT(I13,"noncommercial_commercial")</f>
        <v>199356</v>
      </c>
      <c r="F13" s="1" cm="1">
        <f t="array" ref="F13">_xll.xlquoteCOT(I13,"change_noncommercial_commercial")</f>
        <v>17548</v>
      </c>
      <c r="G13" s="1" cm="1">
        <f t="array" ref="G13">_xll.xlquoteCOT(I13,"nonreportable_net")</f>
        <v>-5944</v>
      </c>
      <c r="I13" s="3" t="s">
        <v>68</v>
      </c>
    </row>
    <row r="14" spans="1:9" x14ac:dyDescent="0.45">
      <c r="A14" s="2" t="s">
        <v>13</v>
      </c>
      <c r="B14" s="1" cm="1">
        <f t="array" ref="B14">_xll.xlquoteCOT(I14,"open_interest")</f>
        <v>10409329</v>
      </c>
      <c r="C14" s="1" cm="1">
        <f t="array" ref="C14">_xll.xlquoteCOT(I14,"noncommercial_net")</f>
        <v>-951468</v>
      </c>
      <c r="D14" s="6">
        <f t="shared" si="0"/>
        <v>-9.1405315366629297E-2</v>
      </c>
      <c r="E14" s="1" cm="1">
        <f t="array" ref="E14">_xll.xlquoteCOT(I14,"noncommercial_commercial")</f>
        <v>-1908790</v>
      </c>
      <c r="F14" s="1" cm="1">
        <f t="array" ref="F14">_xll.xlquoteCOT(I14,"change_noncommercial_commercial")</f>
        <v>-157681</v>
      </c>
      <c r="G14" s="1" cm="1">
        <f t="array" ref="G14">_xll.xlquoteCOT(I14,"nonreportable_net")</f>
        <v>-5854</v>
      </c>
      <c r="I14" s="3" t="s">
        <v>69</v>
      </c>
    </row>
    <row r="15" spans="1:9" x14ac:dyDescent="0.45">
      <c r="A15" s="2" t="s">
        <v>14</v>
      </c>
      <c r="B15" s="1" cm="1">
        <f t="array" ref="B15">_xll.xlquoteCOT(I15,"open_interest")</f>
        <v>2181759</v>
      </c>
      <c r="C15" s="1" cm="1">
        <f t="array" ref="C15">_xll.xlquoteCOT(I15,"noncommercial_net")</f>
        <v>-239845</v>
      </c>
      <c r="D15" s="6">
        <f t="shared" si="0"/>
        <v>-0.10993194023721227</v>
      </c>
      <c r="E15" s="1" cm="1">
        <f t="array" ref="E15">_xll.xlquoteCOT(I15,"noncommercial_commercial")</f>
        <v>-543439</v>
      </c>
      <c r="F15" s="1" cm="1">
        <f t="array" ref="F15">_xll.xlquoteCOT(I15,"change_noncommercial_commercial")</f>
        <v>-79355</v>
      </c>
      <c r="G15" s="1" cm="1">
        <f t="array" ref="G15">_xll.xlquoteCOT(I15,"nonreportable_net")</f>
        <v>-63749</v>
      </c>
      <c r="I15" s="3" t="s">
        <v>70</v>
      </c>
    </row>
    <row r="16" spans="1:9" x14ac:dyDescent="0.45">
      <c r="A16" s="2" t="s">
        <v>15</v>
      </c>
      <c r="B16" s="1" cm="1">
        <f t="array" ref="B16">_xll.xlquoteCOT(I16,"open_interest")</f>
        <v>4553134</v>
      </c>
      <c r="C16" s="1" cm="1">
        <f t="array" ref="C16">_xll.xlquoteCOT(I16,"noncommercial_net")</f>
        <v>-320527</v>
      </c>
      <c r="D16" s="6">
        <f t="shared" si="0"/>
        <v>-7.039700566686595E-2</v>
      </c>
      <c r="E16" s="1" cm="1">
        <f t="array" ref="E16">_xll.xlquoteCOT(I16,"noncommercial_commercial")</f>
        <v>-759633</v>
      </c>
      <c r="F16" s="1" cm="1">
        <f t="array" ref="F16">_xll.xlquoteCOT(I16,"change_noncommercial_commercial")</f>
        <v>-86114</v>
      </c>
      <c r="G16" s="1" cm="1">
        <f t="array" ref="G16">_xll.xlquoteCOT(I16,"nonreportable_net")</f>
        <v>-118579</v>
      </c>
      <c r="I16" s="3" t="s">
        <v>71</v>
      </c>
    </row>
    <row r="17" spans="1:9" x14ac:dyDescent="0.45">
      <c r="A17" s="2" t="s">
        <v>16</v>
      </c>
      <c r="B17" s="1" cm="1">
        <f t="array" ref="B17">_xll.xlquoteCOT(I17,"open_interest")</f>
        <v>1267444</v>
      </c>
      <c r="C17" s="1" cm="1">
        <f t="array" ref="C17">_xll.xlquoteCOT(I17,"noncommercial_net")</f>
        <v>-25089</v>
      </c>
      <c r="D17" s="6">
        <f t="shared" si="0"/>
        <v>-1.9794957410347123E-2</v>
      </c>
      <c r="E17" s="1" cm="1">
        <f t="array" ref="E17">_xll.xlquoteCOT(I17,"noncommercial_commercial")</f>
        <v>-160192</v>
      </c>
      <c r="F17" s="1" cm="1">
        <f t="array" ref="F17">_xll.xlquoteCOT(I17,"change_noncommercial_commercial")</f>
        <v>32374</v>
      </c>
      <c r="G17" s="1" cm="1">
        <f t="array" ref="G17">_xll.xlquoteCOT(I17,"nonreportable_net")</f>
        <v>-110014</v>
      </c>
      <c r="I17" s="3" t="s">
        <v>72</v>
      </c>
    </row>
    <row r="18" spans="1:9" x14ac:dyDescent="0.45">
      <c r="A18" s="2" t="s">
        <v>17</v>
      </c>
      <c r="B18" s="1" cm="1">
        <f t="array" ref="B18">_xll.xlquoteCOT(I18,"open_interest")</f>
        <v>67041</v>
      </c>
      <c r="C18" s="1" cm="1">
        <f t="array" ref="C18">_xll.xlquoteCOT(I18,"noncommercial_net")</f>
        <v>-12665</v>
      </c>
      <c r="D18" s="6">
        <f t="shared" si="0"/>
        <v>-0.18891424650586955</v>
      </c>
      <c r="E18" s="1" cm="1">
        <f t="array" ref="E18">_xll.xlquoteCOT(I18,"noncommercial_commercial")</f>
        <v>-25018</v>
      </c>
      <c r="F18" s="1" cm="1">
        <f t="array" ref="F18">_xll.xlquoteCOT(I18,"change_noncommercial_commercial")</f>
        <v>464</v>
      </c>
      <c r="G18" s="1" cm="1">
        <f t="array" ref="G18">_xll.xlquoteCOT(I18,"nonreportable_net")</f>
        <v>312</v>
      </c>
      <c r="I18" s="3" t="s">
        <v>73</v>
      </c>
    </row>
    <row r="19" spans="1:9" x14ac:dyDescent="0.45">
      <c r="A19" s="2" t="s">
        <v>18</v>
      </c>
      <c r="B19" s="1" cm="1">
        <f t="array" ref="B19">_xll.xlquoteCOT(I19,"open_interest")</f>
        <v>2100099</v>
      </c>
      <c r="C19" s="1" cm="1">
        <f t="array" ref="C19">_xll.xlquoteCOT(I19,"noncommercial_net")</f>
        <v>298426</v>
      </c>
      <c r="D19" s="6">
        <f t="shared" si="0"/>
        <v>0.14210092000424743</v>
      </c>
      <c r="E19" s="1" cm="1">
        <f t="array" ref="E19">_xll.xlquoteCOT(I19,"noncommercial_commercial")</f>
        <v>625230</v>
      </c>
      <c r="F19" s="1" cm="1">
        <f t="array" ref="F19">_xll.xlquoteCOT(I19,"change_noncommercial_commercial")</f>
        <v>43629</v>
      </c>
      <c r="G19" s="1" cm="1">
        <f t="array" ref="G19">_xll.xlquoteCOT(I19,"nonreportable_net")</f>
        <v>28378</v>
      </c>
      <c r="I19" s="3" t="s">
        <v>74</v>
      </c>
    </row>
    <row r="20" spans="1:9" x14ac:dyDescent="0.45">
      <c r="A20" s="2" t="s">
        <v>19</v>
      </c>
      <c r="B20" s="1" cm="1">
        <f t="array" ref="B20">_xll.xlquoteCOT(I20,"open_interest")</f>
        <v>149099</v>
      </c>
      <c r="C20" s="1" cm="1">
        <f t="array" ref="C20">_xll.xlquoteCOT(I20,"noncommercial_net")</f>
        <v>30045</v>
      </c>
      <c r="D20" s="6">
        <f t="shared" si="0"/>
        <v>0.20151040583773197</v>
      </c>
      <c r="E20" s="1" cm="1">
        <f t="array" ref="E20">_xll.xlquoteCOT(I20,"noncommercial_commercial")</f>
        <v>50729</v>
      </c>
      <c r="F20" s="1" cm="1">
        <f t="array" ref="F20">_xll.xlquoteCOT(I20,"change_noncommercial_commercial")</f>
        <v>-523</v>
      </c>
      <c r="G20" s="1" cm="1">
        <f t="array" ref="G20">_xll.xlquoteCOT(I20,"nonreportable_net")</f>
        <v>-9361</v>
      </c>
      <c r="I20" s="3" t="s">
        <v>75</v>
      </c>
    </row>
    <row r="21" spans="1:9" x14ac:dyDescent="0.45">
      <c r="A21" s="2" t="s">
        <v>20</v>
      </c>
      <c r="B21" s="1" cm="1">
        <f t="array" ref="B21">_xll.xlquoteCOT(I21,"open_interest")</f>
        <v>192199</v>
      </c>
      <c r="C21" s="1" cm="1">
        <f t="array" ref="C21">_xll.xlquoteCOT(I21,"noncommercial_net")</f>
        <v>-38613</v>
      </c>
      <c r="D21" s="6">
        <f t="shared" si="0"/>
        <v>-0.2009011493296011</v>
      </c>
      <c r="E21" s="1" cm="1">
        <f t="array" ref="E21">_xll.xlquoteCOT(I21,"noncommercial_commercial")</f>
        <v>-74869</v>
      </c>
      <c r="F21" s="1" cm="1">
        <f t="array" ref="F21">_xll.xlquoteCOT(I21,"change_noncommercial_commercial")</f>
        <v>-838</v>
      </c>
      <c r="G21" s="1" cm="1">
        <f t="array" ref="G21">_xll.xlquoteCOT(I21,"nonreportable_net")</f>
        <v>2358</v>
      </c>
      <c r="I21" s="3" t="s">
        <v>76</v>
      </c>
    </row>
    <row r="22" spans="1:9" x14ac:dyDescent="0.45">
      <c r="A22" s="2" t="s">
        <v>21</v>
      </c>
      <c r="B22" s="1" cm="1">
        <f t="array" ref="B22">_xll.xlquoteCOT(I22,"open_interest")</f>
        <v>498192</v>
      </c>
      <c r="C22" s="1" cm="1">
        <f t="array" ref="C22">_xll.xlquoteCOT(I22,"noncommercial_net")</f>
        <v>190483</v>
      </c>
      <c r="D22" s="6">
        <f t="shared" si="0"/>
        <v>0.38234857243793557</v>
      </c>
      <c r="E22" s="1" cm="1">
        <f t="array" ref="E22">_xll.xlquoteCOT(I22,"noncommercial_commercial")</f>
        <v>392537</v>
      </c>
      <c r="F22" s="1" cm="1">
        <f t="array" ref="F22">_xll.xlquoteCOT(I22,"change_noncommercial_commercial")</f>
        <v>-7028</v>
      </c>
      <c r="G22" s="1" cm="1">
        <f t="array" ref="G22">_xll.xlquoteCOT(I22,"nonreportable_net")</f>
        <v>11571</v>
      </c>
      <c r="I22" s="3" t="s">
        <v>77</v>
      </c>
    </row>
    <row r="23" spans="1:9" x14ac:dyDescent="0.45">
      <c r="A23" s="2" t="s">
        <v>22</v>
      </c>
      <c r="B23" s="1" cm="1">
        <f t="array" ref="B23">_xll.xlquoteCOT(I23,"open_interest")</f>
        <v>267105</v>
      </c>
      <c r="C23" s="1" cm="1">
        <f t="array" ref="C23">_xll.xlquoteCOT(I23,"noncommercial_net")</f>
        <v>52890</v>
      </c>
      <c r="D23" s="6">
        <f t="shared" si="0"/>
        <v>0.1980120177458303</v>
      </c>
      <c r="E23" s="1" cm="1">
        <f t="array" ref="E23">_xll.xlquoteCOT(I23,"noncommercial_commercial")</f>
        <v>111021</v>
      </c>
      <c r="F23" s="1" cm="1">
        <f t="array" ref="F23">_xll.xlquoteCOT(I23,"change_noncommercial_commercial")</f>
        <v>10725</v>
      </c>
      <c r="G23" s="1" cm="1">
        <f t="array" ref="G23">_xll.xlquoteCOT(I23,"nonreportable_net")</f>
        <v>5241</v>
      </c>
      <c r="I23" s="3" t="s">
        <v>78</v>
      </c>
    </row>
    <row r="24" spans="1:9" x14ac:dyDescent="0.45">
      <c r="A24" s="2" t="s">
        <v>23</v>
      </c>
      <c r="B24" s="1" cm="1">
        <f t="array" ref="B24">_xll.xlquoteCOT(I24,"open_interest")</f>
        <v>598932</v>
      </c>
      <c r="C24" s="1" cm="1">
        <f t="array" ref="C24">_xll.xlquoteCOT(I24,"noncommercial_net")</f>
        <v>127603</v>
      </c>
      <c r="D24" s="6">
        <f t="shared" si="0"/>
        <v>0.21305089726379622</v>
      </c>
      <c r="E24" s="1" cm="1">
        <f t="array" ref="E24">_xll.xlquoteCOT(I24,"noncommercial_commercial")</f>
        <v>267757</v>
      </c>
      <c r="F24" s="1" cm="1">
        <f t="array" ref="F24">_xll.xlquoteCOT(I24,"change_noncommercial_commercial")</f>
        <v>-33616</v>
      </c>
      <c r="G24" s="1" cm="1">
        <f t="array" ref="G24">_xll.xlquoteCOT(I24,"nonreportable_net")</f>
        <v>12550</v>
      </c>
      <c r="I24" s="3" t="s">
        <v>79</v>
      </c>
    </row>
    <row r="25" spans="1:9" x14ac:dyDescent="0.45">
      <c r="A25" s="2" t="s">
        <v>24</v>
      </c>
      <c r="B25" s="1" cm="1">
        <f t="array" ref="B25">_xll.xlquoteCOT(I25,"open_interest")</f>
        <v>163761</v>
      </c>
      <c r="C25" s="1" cm="1">
        <f t="array" ref="C25">_xll.xlquoteCOT(I25,"noncommercial_net")</f>
        <v>-5270</v>
      </c>
      <c r="D25" s="6">
        <f t="shared" si="0"/>
        <v>-3.2181044326793314E-2</v>
      </c>
      <c r="E25" s="1" cm="1">
        <f t="array" ref="E25">_xll.xlquoteCOT(I25,"noncommercial_commercial")</f>
        <v>-950</v>
      </c>
      <c r="F25" s="1" cm="1">
        <f t="array" ref="F25">_xll.xlquoteCOT(I25,"change_noncommercial_commercial")</f>
        <v>-17169</v>
      </c>
      <c r="G25" s="1" cm="1">
        <f t="array" ref="G25">_xll.xlquoteCOT(I25,"nonreportable_net")</f>
        <v>9589</v>
      </c>
      <c r="I25" s="3" t="s">
        <v>80</v>
      </c>
    </row>
    <row r="26" spans="1:9" x14ac:dyDescent="0.45">
      <c r="A26" s="2" t="s">
        <v>25</v>
      </c>
      <c r="B26" s="1" cm="1">
        <f t="array" ref="B26">_xll.xlquoteCOT(I26,"open_interest")</f>
        <v>195146</v>
      </c>
      <c r="C26" s="1" cm="1">
        <f t="array" ref="C26">_xll.xlquoteCOT(I26,"noncommercial_net")</f>
        <v>-17190</v>
      </c>
      <c r="D26" s="6">
        <f t="shared" si="0"/>
        <v>-8.8087893167167142E-2</v>
      </c>
      <c r="E26" s="1" cm="1">
        <f t="array" ref="E26">_xll.xlquoteCOT(I26,"noncommercial_commercial")</f>
        <v>-36709</v>
      </c>
      <c r="F26" s="1" cm="1">
        <f t="array" ref="F26">_xll.xlquoteCOT(I26,"change_noncommercial_commercial")</f>
        <v>16997</v>
      </c>
      <c r="G26" s="1" cm="1">
        <f t="array" ref="G26">_xll.xlquoteCOT(I26,"nonreportable_net")</f>
        <v>-2329</v>
      </c>
      <c r="I26" s="3" t="s">
        <v>81</v>
      </c>
    </row>
    <row r="27" spans="1:9" x14ac:dyDescent="0.45">
      <c r="A27" s="2" t="s">
        <v>26</v>
      </c>
      <c r="B27" s="1" cm="1">
        <f t="array" ref="B27">_xll.xlquoteCOT(I27,"open_interest")</f>
        <v>7929</v>
      </c>
      <c r="C27" s="1" cm="1">
        <f t="array" ref="C27">_xll.xlquoteCOT(I27,"noncommercial_net")</f>
        <v>-1794</v>
      </c>
      <c r="D27" s="6">
        <f t="shared" si="0"/>
        <v>-0.22625804010594022</v>
      </c>
      <c r="E27" s="1" cm="1">
        <f t="array" ref="E27">_xll.xlquoteCOT(I27,"noncommercial_commercial")</f>
        <v>-3905</v>
      </c>
      <c r="F27" s="1" cm="1">
        <f t="array" ref="F27">_xll.xlquoteCOT(I27,"change_noncommercial_commercial")</f>
        <v>-773</v>
      </c>
      <c r="G27" s="1" cm="1">
        <f t="array" ref="G27">_xll.xlquoteCOT(I27,"nonreportable_net")</f>
        <v>-317</v>
      </c>
      <c r="I27" s="3" t="s">
        <v>82</v>
      </c>
    </row>
    <row r="28" spans="1:9" x14ac:dyDescent="0.45">
      <c r="A28" s="2" t="s">
        <v>27</v>
      </c>
      <c r="B28" s="1" cm="1">
        <f t="array" ref="B28">_xll.xlquoteCOT(I28,"open_interest")</f>
        <v>64067</v>
      </c>
      <c r="C28" s="1" cm="1">
        <f t="array" ref="C28">_xll.xlquoteCOT(I28,"noncommercial_net")</f>
        <v>-1402</v>
      </c>
      <c r="D28" s="6">
        <f t="shared" si="0"/>
        <v>-2.1883340877518847E-2</v>
      </c>
      <c r="E28" s="1" cm="1">
        <f t="array" ref="E28">_xll.xlquoteCOT(I28,"noncommercial_commercial")</f>
        <v>855</v>
      </c>
      <c r="F28" s="1" cm="1">
        <f t="array" ref="F28">_xll.xlquoteCOT(I28,"change_noncommercial_commercial")</f>
        <v>-8792</v>
      </c>
      <c r="G28" s="1" cm="1">
        <f t="array" ref="G28">_xll.xlquoteCOT(I28,"nonreportable_net")</f>
        <v>3659</v>
      </c>
      <c r="I28" s="3" t="s">
        <v>83</v>
      </c>
    </row>
    <row r="29" spans="1:9" x14ac:dyDescent="0.45">
      <c r="A29" s="2" t="s">
        <v>28</v>
      </c>
      <c r="B29" s="1" cm="1">
        <f t="array" ref="B29">_xll.xlquoteCOT(I29,"open_interest")</f>
        <v>432194</v>
      </c>
      <c r="C29" s="1" cm="1">
        <f t="array" ref="C29">_xll.xlquoteCOT(I29,"noncommercial_net")</f>
        <v>-17453</v>
      </c>
      <c r="D29" s="6">
        <f t="shared" si="0"/>
        <v>-4.0382328306269873E-2</v>
      </c>
      <c r="E29" s="1" cm="1">
        <f t="array" ref="E29">_xll.xlquoteCOT(I29,"noncommercial_commercial")</f>
        <v>-37720</v>
      </c>
      <c r="F29" s="1" cm="1">
        <f t="array" ref="F29">_xll.xlquoteCOT(I29,"change_noncommercial_commercial")</f>
        <v>-6276</v>
      </c>
      <c r="G29" s="1" cm="1">
        <f t="array" ref="G29">_xll.xlquoteCOT(I29,"nonreportable_net")</f>
        <v>-2814</v>
      </c>
      <c r="I29" s="3" t="s">
        <v>84</v>
      </c>
    </row>
    <row r="30" spans="1:9" x14ac:dyDescent="0.45">
      <c r="A30" s="2" t="s">
        <v>29</v>
      </c>
      <c r="B30" s="1" cm="1">
        <f t="array" ref="B30">_xll.xlquoteCOT(I30,"open_interest")</f>
        <v>1848801</v>
      </c>
      <c r="C30" s="1" cm="1">
        <f t="array" ref="C30">_xll.xlquoteCOT(I30,"noncommercial_net")</f>
        <v>247023</v>
      </c>
      <c r="D30" s="6">
        <f t="shared" si="0"/>
        <v>0.13361254131731862</v>
      </c>
      <c r="E30" s="1" cm="1">
        <f t="array" ref="E30">_xll.xlquoteCOT(I30,"noncommercial_commercial")</f>
        <v>438480</v>
      </c>
      <c r="F30" s="1" cm="1">
        <f t="array" ref="F30">_xll.xlquoteCOT(I30,"change_noncommercial_commercial")</f>
        <v>98964</v>
      </c>
      <c r="G30" s="1" cm="1">
        <f t="array" ref="G30">_xll.xlquoteCOT(I30,"nonreportable_net")</f>
        <v>-55567</v>
      </c>
      <c r="I30" s="3" t="s">
        <v>85</v>
      </c>
    </row>
    <row r="31" spans="1:9" x14ac:dyDescent="0.45">
      <c r="A31" s="2" t="s">
        <v>30</v>
      </c>
      <c r="B31" s="1" cm="1">
        <f t="array" ref="B31">_xll.xlquoteCOT(I31,"open_interest")</f>
        <v>789452</v>
      </c>
      <c r="C31" s="1" cm="1">
        <f t="array" ref="C31">_xll.xlquoteCOT(I31,"noncommercial_net")</f>
        <v>95205</v>
      </c>
      <c r="D31" s="6">
        <f t="shared" si="0"/>
        <v>0.12059631237871334</v>
      </c>
      <c r="E31" s="1" cm="1">
        <f t="array" ref="E31">_xll.xlquoteCOT(I31,"noncommercial_commercial")</f>
        <v>157763</v>
      </c>
      <c r="F31" s="1" cm="1">
        <f t="array" ref="F31">_xll.xlquoteCOT(I31,"change_noncommercial_commercial")</f>
        <v>20308</v>
      </c>
      <c r="G31" s="1" cm="1">
        <f t="array" ref="G31">_xll.xlquoteCOT(I31,"nonreportable_net")</f>
        <v>-32647</v>
      </c>
      <c r="I31" s="3" t="s">
        <v>86</v>
      </c>
    </row>
    <row r="32" spans="1:9" x14ac:dyDescent="0.45">
      <c r="A32" s="2" t="s">
        <v>31</v>
      </c>
      <c r="B32" s="1" cm="1">
        <f t="array" ref="B32">_xll.xlquoteCOT(I32,"open_interest")</f>
        <v>472042</v>
      </c>
      <c r="C32" s="1" cm="1">
        <f t="array" ref="C32">_xll.xlquoteCOT(I32,"noncommercial_net")</f>
        <v>43764</v>
      </c>
      <c r="D32" s="6">
        <f t="shared" si="0"/>
        <v>9.2712089178505305E-2</v>
      </c>
      <c r="E32" s="1" cm="1">
        <f t="array" ref="E32">_xll.xlquoteCOT(I32,"noncommercial_commercial")</f>
        <v>97314</v>
      </c>
      <c r="F32" s="1" cm="1">
        <f t="array" ref="F32">_xll.xlquoteCOT(I32,"change_noncommercial_commercial")</f>
        <v>15761</v>
      </c>
      <c r="G32" s="1" cm="1">
        <f t="array" ref="G32">_xll.xlquoteCOT(I32,"nonreportable_net")</f>
        <v>9786</v>
      </c>
      <c r="I32" s="3" t="s">
        <v>87</v>
      </c>
    </row>
    <row r="33" spans="1:9" x14ac:dyDescent="0.45">
      <c r="A33" s="2" t="s">
        <v>32</v>
      </c>
      <c r="B33" s="1" cm="1">
        <f t="array" ref="B33">_xll.xlquoteCOT(I33,"open_interest")</f>
        <v>474763</v>
      </c>
      <c r="C33" s="1" cm="1">
        <f t="array" ref="C33">_xll.xlquoteCOT(I33,"noncommercial_net")</f>
        <v>113620</v>
      </c>
      <c r="D33" s="6">
        <f t="shared" si="0"/>
        <v>0.23931940778872826</v>
      </c>
      <c r="E33" s="1" cm="1">
        <f t="array" ref="E33">_xll.xlquoteCOT(I33,"noncommercial_commercial")</f>
        <v>253019</v>
      </c>
      <c r="F33" s="1" cm="1">
        <f t="array" ref="F33">_xll.xlquoteCOT(I33,"change_noncommercial_commercial")</f>
        <v>22508</v>
      </c>
      <c r="G33" s="1" cm="1">
        <f t="array" ref="G33">_xll.xlquoteCOT(I33,"nonreportable_net")</f>
        <v>25779</v>
      </c>
      <c r="I33" s="3" t="s">
        <v>88</v>
      </c>
    </row>
    <row r="34" spans="1:9" x14ac:dyDescent="0.45">
      <c r="A34" s="2" t="s">
        <v>33</v>
      </c>
      <c r="B34" s="1" cm="1">
        <f t="array" ref="B34">_xll.xlquoteCOT(I34,"open_interest")</f>
        <v>288628</v>
      </c>
      <c r="C34" s="1" cm="1">
        <f t="array" ref="C34">_xll.xlquoteCOT(I34,"noncommercial_net")</f>
        <v>51255</v>
      </c>
      <c r="D34" s="6">
        <f t="shared" si="0"/>
        <v>0.17758152362210181</v>
      </c>
      <c r="E34" s="1" cm="1">
        <f t="array" ref="E34">_xll.xlquoteCOT(I34,"noncommercial_commercial")</f>
        <v>109416</v>
      </c>
      <c r="F34" s="1" cm="1">
        <f t="array" ref="F34">_xll.xlquoteCOT(I34,"change_noncommercial_commercial")</f>
        <v>9406</v>
      </c>
      <c r="G34" s="1" cm="1">
        <f t="array" ref="G34">_xll.xlquoteCOT(I34,"nonreportable_net")</f>
        <v>6905</v>
      </c>
      <c r="I34" s="3" t="s">
        <v>89</v>
      </c>
    </row>
    <row r="35" spans="1:9" x14ac:dyDescent="0.45">
      <c r="A35" s="2" t="s">
        <v>34</v>
      </c>
      <c r="B35" s="1" cm="1">
        <f t="array" ref="B35">_xll.xlquoteCOT(I35,"open_interest")</f>
        <v>9751</v>
      </c>
      <c r="C35" s="1" cm="1">
        <f t="array" ref="C35">_xll.xlquoteCOT(I35,"noncommercial_net")</f>
        <v>1454</v>
      </c>
      <c r="D35" s="6">
        <f t="shared" si="0"/>
        <v>0.1491129114962568</v>
      </c>
      <c r="E35" s="1" cm="1">
        <f t="array" ref="E35">_xll.xlquoteCOT(I35,"noncommercial_commercial")</f>
        <v>3980</v>
      </c>
      <c r="F35" s="1" cm="1">
        <f t="array" ref="F35">_xll.xlquoteCOT(I35,"change_noncommercial_commercial")</f>
        <v>445</v>
      </c>
      <c r="G35" s="1" cm="1">
        <f t="array" ref="G35">_xll.xlquoteCOT(I35,"nonreportable_net")</f>
        <v>1071</v>
      </c>
      <c r="I35" s="3" t="s">
        <v>90</v>
      </c>
    </row>
    <row r="36" spans="1:9" x14ac:dyDescent="0.45">
      <c r="A36" s="2" t="s">
        <v>35</v>
      </c>
      <c r="B36" s="1" cm="1">
        <f t="array" ref="B36">_xll.xlquoteCOT(I36,"open_interest")</f>
        <v>342271</v>
      </c>
      <c r="C36" s="1" cm="1">
        <f t="array" ref="C36">_xll.xlquoteCOT(I36,"noncommercial_net")</f>
        <v>-19303</v>
      </c>
      <c r="D36" s="6">
        <f t="shared" si="0"/>
        <v>-5.6396831750279749E-2</v>
      </c>
      <c r="E36" s="1" cm="1">
        <f t="array" ref="E36">_xll.xlquoteCOT(I36,"noncommercial_commercial")</f>
        <v>-34178</v>
      </c>
      <c r="F36" s="1" cm="1">
        <f t="array" ref="F36">_xll.xlquoteCOT(I36,"change_noncommercial_commercial")</f>
        <v>-2724</v>
      </c>
      <c r="G36" s="1" cm="1">
        <f t="array" ref="G36">_xll.xlquoteCOT(I36,"nonreportable_net")</f>
        <v>4429</v>
      </c>
      <c r="I36" s="3" t="s">
        <v>91</v>
      </c>
    </row>
    <row r="37" spans="1:9" x14ac:dyDescent="0.45">
      <c r="A37" s="2" t="s">
        <v>36</v>
      </c>
      <c r="B37" s="1" cm="1">
        <f t="array" ref="B37">_xll.xlquoteCOT(I37,"open_interest")</f>
        <v>900697</v>
      </c>
      <c r="C37" s="1" cm="1">
        <f t="array" ref="C37">_xll.xlquoteCOT(I37,"noncommercial_net")</f>
        <v>32367</v>
      </c>
      <c r="D37" s="6">
        <f t="shared" si="0"/>
        <v>3.5935503282457919E-2</v>
      </c>
      <c r="E37" s="1" cm="1">
        <f t="array" ref="E37">_xll.xlquoteCOT(I37,"noncommercial_commercial")</f>
        <v>66690</v>
      </c>
      <c r="F37" s="1" cm="1">
        <f t="array" ref="F37">_xll.xlquoteCOT(I37,"change_noncommercial_commercial")</f>
        <v>2328</v>
      </c>
      <c r="G37" s="1" cm="1">
        <f t="array" ref="G37">_xll.xlquoteCOT(I37,"nonreportable_net")</f>
        <v>1956</v>
      </c>
      <c r="I37" s="3" t="s">
        <v>92</v>
      </c>
    </row>
    <row r="38" spans="1:9" x14ac:dyDescent="0.45">
      <c r="A38" s="2" t="s">
        <v>37</v>
      </c>
      <c r="B38" s="1" cm="1">
        <f t="array" ref="B38">_xll.xlquoteCOT(I38,"open_interest")</f>
        <v>227732</v>
      </c>
      <c r="C38" s="1" cm="1">
        <f t="array" ref="C38">_xll.xlquoteCOT(I38,"noncommercial_net")</f>
        <v>37221</v>
      </c>
      <c r="D38" s="6">
        <f t="shared" si="0"/>
        <v>0.16344211617164034</v>
      </c>
      <c r="E38" s="1" cm="1">
        <f t="array" ref="E38">_xll.xlquoteCOT(I38,"noncommercial_commercial")</f>
        <v>76092</v>
      </c>
      <c r="F38" s="1" cm="1">
        <f t="array" ref="F38">_xll.xlquoteCOT(I38,"change_noncommercial_commercial")</f>
        <v>9784</v>
      </c>
      <c r="G38" s="1" cm="1">
        <f t="array" ref="G38">_xll.xlquoteCOT(I38,"nonreportable_net")</f>
        <v>1650</v>
      </c>
      <c r="I38" s="3" t="s">
        <v>93</v>
      </c>
    </row>
    <row r="39" spans="1:9" x14ac:dyDescent="0.45">
      <c r="A39" s="2" t="s">
        <v>38</v>
      </c>
      <c r="B39" s="1" cm="1">
        <f t="array" ref="B39">_xll.xlquoteCOT(I39,"open_interest")</f>
        <v>22410</v>
      </c>
      <c r="C39" s="1" cm="1">
        <f t="array" ref="C39">_xll.xlquoteCOT(I39,"noncommercial_net")</f>
        <v>6533</v>
      </c>
      <c r="D39" s="6">
        <f t="shared" si="0"/>
        <v>0.29152164212405174</v>
      </c>
      <c r="E39" s="1" cm="1">
        <f t="array" ref="E39">_xll.xlquoteCOT(I39,"noncommercial_commercial")</f>
        <v>11404</v>
      </c>
      <c r="F39" s="1" cm="1">
        <f t="array" ref="F39">_xll.xlquoteCOT(I39,"change_noncommercial_commercial")</f>
        <v>1559</v>
      </c>
      <c r="G39" s="1" cm="1">
        <f t="array" ref="G39">_xll.xlquoteCOT(I39,"nonreportable_net")</f>
        <v>-1661</v>
      </c>
      <c r="I39" s="3" t="s">
        <v>94</v>
      </c>
    </row>
    <row r="40" spans="1:9" x14ac:dyDescent="0.45">
      <c r="A40" s="2" t="s">
        <v>39</v>
      </c>
      <c r="B40" s="1" cm="1">
        <f t="array" ref="B40">_xll.xlquoteCOT(I40,"open_interest")</f>
        <v>280797</v>
      </c>
      <c r="C40" s="1" cm="1">
        <f t="array" ref="C40">_xll.xlquoteCOT(I40,"noncommercial_net")</f>
        <v>61175</v>
      </c>
      <c r="D40" s="6">
        <f t="shared" si="0"/>
        <v>0.21786201419530835</v>
      </c>
      <c r="E40" s="1" cm="1">
        <f t="array" ref="E40">_xll.xlquoteCOT(I40,"noncommercial_commercial")</f>
        <v>112448</v>
      </c>
      <c r="F40" s="1" cm="1">
        <f t="array" ref="F40">_xll.xlquoteCOT(I40,"change_noncommercial_commercial")</f>
        <v>-23590</v>
      </c>
      <c r="G40" s="1" cm="1">
        <f t="array" ref="G40">_xll.xlquoteCOT(I40,"nonreportable_net")</f>
        <v>-9901</v>
      </c>
      <c r="I40" s="3" t="s">
        <v>95</v>
      </c>
    </row>
    <row r="41" spans="1:9" x14ac:dyDescent="0.45">
      <c r="A41" s="2" t="s">
        <v>40</v>
      </c>
      <c r="B41" s="1" cm="1">
        <f t="array" ref="B41">_xll.xlquoteCOT(I41,"open_interest")</f>
        <v>335752</v>
      </c>
      <c r="C41" s="1" cm="1">
        <f t="array" ref="C41">_xll.xlquoteCOT(I41,"noncommercial_net")</f>
        <v>84187</v>
      </c>
      <c r="D41" s="6">
        <f t="shared" si="0"/>
        <v>0.25074161881388646</v>
      </c>
      <c r="E41" s="1" cm="1">
        <f t="array" ref="E41">_xll.xlquoteCOT(I41,"noncommercial_commercial")</f>
        <v>162769</v>
      </c>
      <c r="F41" s="1" cm="1">
        <f t="array" ref="F41">_xll.xlquoteCOT(I41,"change_noncommercial_commercial")</f>
        <v>3730</v>
      </c>
      <c r="G41" s="1" cm="1">
        <f t="array" ref="G41">_xll.xlquoteCOT(I41,"nonreportable_net")</f>
        <v>-5605</v>
      </c>
      <c r="I41" s="3" t="s">
        <v>96</v>
      </c>
    </row>
    <row r="42" spans="1:9" x14ac:dyDescent="0.45">
      <c r="A42" s="2" t="s">
        <v>41</v>
      </c>
      <c r="B42" s="1" cm="1">
        <f t="array" ref="B42">_xll.xlquoteCOT(I42,"open_interest")</f>
        <v>2488</v>
      </c>
      <c r="C42" s="1" cm="1">
        <f t="array" ref="C42">_xll.xlquoteCOT(I42,"noncommercial_net")</f>
        <v>-1107</v>
      </c>
      <c r="D42" s="6">
        <f t="shared" si="0"/>
        <v>-0.444935691318328</v>
      </c>
      <c r="E42" s="1" cm="1">
        <f t="array" ref="E42">_xll.xlquoteCOT(I42,"noncommercial_commercial")</f>
        <v>-2009</v>
      </c>
      <c r="F42" s="1" cm="1">
        <f t="array" ref="F42">_xll.xlquoteCOT(I42,"change_noncommercial_commercial")</f>
        <v>-348</v>
      </c>
      <c r="G42" s="1" cm="1">
        <f t="array" ref="G42">_xll.xlquoteCOT(I42,"nonreportable_net")</f>
        <v>204</v>
      </c>
      <c r="I42" s="3" t="s">
        <v>97</v>
      </c>
    </row>
    <row r="43" spans="1:9" x14ac:dyDescent="0.45">
      <c r="A43" s="2" t="s">
        <v>42</v>
      </c>
      <c r="B43" s="1" cm="1">
        <f t="array" ref="B43">_xll.xlquoteCOT(I43,"open_interest")</f>
        <v>58468</v>
      </c>
      <c r="C43" s="1" cm="1">
        <f t="array" ref="C43">_xll.xlquoteCOT(I43,"noncommercial_net")</f>
        <v>628</v>
      </c>
      <c r="D43" s="6">
        <f t="shared" si="0"/>
        <v>1.0740918109051105E-2</v>
      </c>
      <c r="E43" s="1" cm="1">
        <f t="array" ref="E43">_xll.xlquoteCOT(I43,"noncommercial_commercial")</f>
        <v>-5239</v>
      </c>
      <c r="F43" s="1" cm="1">
        <f t="array" ref="F43">_xll.xlquoteCOT(I43,"change_noncommercial_commercial")</f>
        <v>-3451</v>
      </c>
      <c r="G43" s="1" cm="1">
        <f t="array" ref="G43">_xll.xlquoteCOT(I43,"nonreportable_net")</f>
        <v>-6495</v>
      </c>
      <c r="I43" s="3" t="s">
        <v>98</v>
      </c>
    </row>
    <row r="44" spans="1:9" x14ac:dyDescent="0.45">
      <c r="A44" s="2" t="s">
        <v>43</v>
      </c>
      <c r="B44" s="1" cm="1">
        <f t="array" ref="B44">_xll.xlquoteCOT(I44,"open_interest")</f>
        <v>31751</v>
      </c>
      <c r="C44" s="1" cm="1">
        <f t="array" ref="C44">_xll.xlquoteCOT(I44,"noncommercial_net")</f>
        <v>-6524</v>
      </c>
      <c r="D44" s="6">
        <f t="shared" si="0"/>
        <v>-0.20547384334351673</v>
      </c>
      <c r="E44" s="1" cm="1">
        <f t="array" ref="E44">_xll.xlquoteCOT(I44,"noncommercial_commercial")</f>
        <v>-13216</v>
      </c>
      <c r="F44" s="1" cm="1">
        <f t="array" ref="F44">_xll.xlquoteCOT(I44,"change_noncommercial_commercial")</f>
        <v>57</v>
      </c>
      <c r="G44" s="1" cm="1">
        <f t="array" ref="G44">_xll.xlquoteCOT(I44,"nonreportable_net")</f>
        <v>-169</v>
      </c>
      <c r="I44" s="3" t="s">
        <v>99</v>
      </c>
    </row>
    <row r="45" spans="1:9" x14ac:dyDescent="0.45">
      <c r="A45" s="2" t="s">
        <v>44</v>
      </c>
      <c r="B45" s="1" cm="1">
        <f t="array" ref="B45">_xll.xlquoteCOT(I45,"open_interest")</f>
        <v>57757</v>
      </c>
      <c r="C45" s="1" cm="1">
        <f t="array" ref="C45">_xll.xlquoteCOT(I45,"noncommercial_net")</f>
        <v>35119</v>
      </c>
      <c r="D45" s="6">
        <f t="shared" si="0"/>
        <v>0.60804750939280083</v>
      </c>
      <c r="E45" s="1" cm="1">
        <f t="array" ref="E45">_xll.xlquoteCOT(I45,"noncommercial_commercial")</f>
        <v>72740</v>
      </c>
      <c r="F45" s="1" cm="1">
        <f t="array" ref="F45">_xll.xlquoteCOT(I45,"change_noncommercial_commercial")</f>
        <v>-5905</v>
      </c>
      <c r="G45" s="1" cm="1">
        <f t="array" ref="G45">_xll.xlquoteCOT(I45,"nonreportable_net")</f>
        <v>2501</v>
      </c>
      <c r="I45" s="3" t="s">
        <v>100</v>
      </c>
    </row>
    <row r="46" spans="1:9" x14ac:dyDescent="0.45">
      <c r="A46" s="2" t="s">
        <v>45</v>
      </c>
      <c r="B46" s="1" cm="1">
        <f t="array" ref="B46">_xll.xlquoteCOT(I46,"open_interest")</f>
        <v>799141</v>
      </c>
      <c r="C46" s="1" cm="1">
        <f t="array" ref="C46">_xll.xlquoteCOT(I46,"noncommercial_net")</f>
        <v>-45045</v>
      </c>
      <c r="D46" s="6">
        <f t="shared" si="0"/>
        <v>-5.636677382339287E-2</v>
      </c>
      <c r="E46" s="1" cm="1">
        <f t="array" ref="E46">_xll.xlquoteCOT(I46,"noncommercial_commercial")</f>
        <v>-72089</v>
      </c>
      <c r="F46" s="1" cm="1">
        <f t="array" ref="F46">_xll.xlquoteCOT(I46,"change_noncommercial_commercial")</f>
        <v>-8047</v>
      </c>
      <c r="G46" s="1" cm="1">
        <f t="array" ref="G46">_xll.xlquoteCOT(I46,"nonreportable_net")</f>
        <v>18001</v>
      </c>
      <c r="I46" s="3" t="s">
        <v>101</v>
      </c>
    </row>
    <row r="47" spans="1:9" x14ac:dyDescent="0.45">
      <c r="A47" s="2" t="s">
        <v>46</v>
      </c>
      <c r="B47" s="1" cm="1">
        <f t="array" ref="B47">_xll.xlquoteCOT(I47,"open_interest")</f>
        <v>286303</v>
      </c>
      <c r="C47" s="1" cm="1">
        <f t="array" ref="C47">_xll.xlquoteCOT(I47,"noncommercial_net")</f>
        <v>-27866</v>
      </c>
      <c r="D47" s="6">
        <f t="shared" si="0"/>
        <v>-9.7330450606525259E-2</v>
      </c>
      <c r="E47" s="1" cm="1">
        <f t="array" ref="E47">_xll.xlquoteCOT(I47,"noncommercial_commercial")</f>
        <v>-76619</v>
      </c>
      <c r="F47" s="1" cm="1">
        <f t="array" ref="F47">_xll.xlquoteCOT(I47,"change_noncommercial_commercial")</f>
        <v>1229</v>
      </c>
      <c r="G47" s="1" cm="1">
        <f t="array" ref="G47">_xll.xlquoteCOT(I47,"nonreportable_net")</f>
        <v>-20888</v>
      </c>
      <c r="I47" s="3" t="s">
        <v>102</v>
      </c>
    </row>
    <row r="48" spans="1:9" x14ac:dyDescent="0.45">
      <c r="A48" s="2" t="s">
        <v>47</v>
      </c>
      <c r="B48" s="1" cm="1">
        <f t="array" ref="B48">_xll.xlquoteCOT(I48,"open_interest")</f>
        <v>268485</v>
      </c>
      <c r="C48" s="1" cm="1">
        <f t="array" ref="C48">_xll.xlquoteCOT(I48,"noncommercial_net")</f>
        <v>-38639</v>
      </c>
      <c r="D48" s="6">
        <f t="shared" si="0"/>
        <v>-0.14391493007058123</v>
      </c>
      <c r="E48" s="1" cm="1">
        <f t="array" ref="E48">_xll.xlquoteCOT(I48,"noncommercial_commercial")</f>
        <v>-90643</v>
      </c>
      <c r="F48" s="1" cm="1">
        <f t="array" ref="F48">_xll.xlquoteCOT(I48,"change_noncommercial_commercial")</f>
        <v>-19737</v>
      </c>
      <c r="G48" s="1" cm="1">
        <f t="array" ref="G48">_xll.xlquoteCOT(I48,"nonreportable_net")</f>
        <v>-13365</v>
      </c>
      <c r="I48" s="3" t="s">
        <v>103</v>
      </c>
    </row>
    <row r="49" spans="1:9" x14ac:dyDescent="0.45">
      <c r="A49" s="2" t="s">
        <v>48</v>
      </c>
      <c r="B49" s="1" cm="1">
        <f t="array" ref="B49">_xll.xlquoteCOT(I49,"open_interest")</f>
        <v>14319</v>
      </c>
      <c r="C49" s="1" cm="1">
        <f t="array" ref="C49">_xll.xlquoteCOT(I49,"noncommercial_net")</f>
        <v>729</v>
      </c>
      <c r="D49" s="6">
        <f t="shared" si="0"/>
        <v>5.0911376492771838E-2</v>
      </c>
      <c r="E49" s="1" cm="1">
        <f t="array" ref="E49">_xll.xlquoteCOT(I49,"noncommercial_commercial")</f>
        <v>1695</v>
      </c>
      <c r="F49" s="1" cm="1">
        <f t="array" ref="F49">_xll.xlquoteCOT(I49,"change_noncommercial_commercial")</f>
        <v>1795</v>
      </c>
      <c r="G49" s="1" cm="1">
        <f t="array" ref="G49">_xll.xlquoteCOT(I49,"nonreportable_net")</f>
        <v>236</v>
      </c>
      <c r="I49" s="3" t="s">
        <v>104</v>
      </c>
    </row>
    <row r="50" spans="1:9" x14ac:dyDescent="0.45">
      <c r="A50" s="2" t="s">
        <v>49</v>
      </c>
      <c r="B50" s="1" cm="1">
        <f t="array" ref="B50">_xll.xlquoteCOT(I50,"open_interest")</f>
        <v>3978</v>
      </c>
      <c r="C50" s="1" cm="1">
        <f t="array" ref="C50">_xll.xlquoteCOT(I50,"noncommercial_net")</f>
        <v>-195</v>
      </c>
      <c r="D50" s="6">
        <f t="shared" si="0"/>
        <v>-4.9019607843137254E-2</v>
      </c>
      <c r="E50" s="1" cm="1">
        <f t="array" ref="E50">_xll.xlquoteCOT(I50,"noncommercial_commercial")</f>
        <v>-40</v>
      </c>
      <c r="F50" s="1" cm="1">
        <f t="array" ref="F50">_xll.xlquoteCOT(I50,"change_noncommercial_commercial")</f>
        <v>422</v>
      </c>
      <c r="G50" s="1" cm="1">
        <f t="array" ref="G50">_xll.xlquoteCOT(I50,"nonreportable_net")</f>
        <v>350</v>
      </c>
      <c r="I50" s="3" t="s">
        <v>105</v>
      </c>
    </row>
    <row r="52" spans="1:9" x14ac:dyDescent="0.45">
      <c r="I52" s="3"/>
    </row>
  </sheetData>
  <dataValidations count="1">
    <dataValidation allowBlank="1" showInputMessage="1" showErrorMessage="1" sqref="A1" xr:uid="{8C6677D1-8F07-4FFA-BE73-6387458157D9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 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2022-07-14T01:19:26Z</dcterms:created>
  <dcterms:modified xsi:type="dcterms:W3CDTF">2022-09-01T13:47:12Z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54f5a649-7b67-4b64-9092-75a8cbbdc1bb</vt:lpwstr>
  </property>
</Properties>
</file>