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C:\Users\Gabriel\Desktop\"/>
    </mc:Choice>
  </mc:AlternateContent>
  <xr:revisionPtr revIDLastSave="0" documentId="13_ncr:1_{8B6A3221-707C-4D36-8C44-056AD1F55FF3}" xr6:coauthVersionLast="47" xr6:coauthVersionMax="47" xr10:uidLastSave="{00000000-0000-0000-0000-000000000000}"/>
  <bookViews>
    <workbookView xWindow="-98" yWindow="-98" windowWidth="19396" windowHeight="10336" xr2:uid="{00000000-000D-0000-FFFF-FFFF00000000}"/>
  </bookViews>
  <sheets>
    <sheet name="Futures COT" sheetId="1" r:id="rId1"/>
  </sheets>
  <definedNames>
    <definedName name="url">"http://localhost:8000/CFTC/"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4" i="1" l="1" a="1"/>
  <c r="F6" i="1" a="1"/>
  <c r="F8" i="1" a="1"/>
  <c r="F10" i="1" a="1"/>
  <c r="F12" i="1" a="1"/>
  <c r="F14" i="1" a="1"/>
  <c r="F16" i="1" a="1"/>
  <c r="F18" i="1" a="1"/>
  <c r="F20" i="1" a="1"/>
  <c r="F22" i="1" a="1"/>
  <c r="F24" i="1" a="1"/>
  <c r="F26" i="1" a="1"/>
  <c r="F28" i="1" a="1"/>
  <c r="F30" i="1" a="1"/>
  <c r="F32" i="1" a="1"/>
  <c r="F34" i="1" a="1"/>
  <c r="F36" i="1" a="1"/>
  <c r="F38" i="1" a="1"/>
  <c r="F40" i="1" a="1"/>
  <c r="F42" i="1" a="1"/>
  <c r="F44" i="1" a="1"/>
  <c r="F46" i="1" a="1"/>
  <c r="F48" i="1" a="1"/>
  <c r="F50" i="1" a="1"/>
  <c r="F3" i="1" a="1"/>
  <c r="F5" i="1" a="1"/>
  <c r="F7" i="1" a="1"/>
  <c r="F9" i="1" a="1"/>
  <c r="F11" i="1" a="1"/>
  <c r="F13" i="1" a="1"/>
  <c r="F15" i="1" a="1"/>
  <c r="F17" i="1" a="1"/>
  <c r="F19" i="1" a="1"/>
  <c r="F21" i="1" a="1"/>
  <c r="F23" i="1" a="1"/>
  <c r="F25" i="1" a="1"/>
  <c r="F27" i="1" a="1"/>
  <c r="F29" i="1" a="1"/>
  <c r="F31" i="1" a="1"/>
  <c r="F33" i="1" a="1"/>
  <c r="F35" i="1" a="1"/>
  <c r="F37" i="1" a="1"/>
  <c r="F39" i="1" a="1"/>
  <c r="F41" i="1" a="1"/>
  <c r="F43" i="1" a="1"/>
  <c r="F45" i="1" a="1"/>
  <c r="F47" i="1" a="1"/>
  <c r="F49" i="1" a="1"/>
  <c r="F2" i="1" a="1"/>
  <c r="E3" i="1" a="1"/>
  <c r="E5" i="1" a="1"/>
  <c r="E7" i="1" a="1"/>
  <c r="E9" i="1" a="1"/>
  <c r="E11" i="1" a="1"/>
  <c r="E13" i="1" a="1"/>
  <c r="E15" i="1" a="1"/>
  <c r="E17" i="1" a="1"/>
  <c r="E19" i="1" a="1"/>
  <c r="E21" i="1" a="1"/>
  <c r="E23" i="1" a="1"/>
  <c r="E25" i="1" a="1"/>
  <c r="E27" i="1" a="1"/>
  <c r="E29" i="1" a="1"/>
  <c r="E31" i="1" a="1"/>
  <c r="E33" i="1" a="1"/>
  <c r="E35" i="1" a="1"/>
  <c r="E37" i="1" a="1"/>
  <c r="E39" i="1" a="1"/>
  <c r="E41" i="1" a="1"/>
  <c r="E43" i="1" a="1"/>
  <c r="E45" i="1" a="1"/>
  <c r="E47" i="1" a="1"/>
  <c r="E49" i="1" a="1"/>
  <c r="E6" i="1" a="1"/>
  <c r="E8" i="1" a="1"/>
  <c r="E10" i="1" a="1"/>
  <c r="E12" i="1" a="1"/>
  <c r="E14" i="1" a="1"/>
  <c r="E16" i="1" a="1"/>
  <c r="E18" i="1" a="1"/>
  <c r="E20" i="1" a="1"/>
  <c r="E24" i="1" a="1"/>
  <c r="E26" i="1" a="1"/>
  <c r="E28" i="1" a="1"/>
  <c r="E30" i="1" a="1"/>
  <c r="E32" i="1" a="1"/>
  <c r="E34" i="1" a="1"/>
  <c r="E38" i="1" a="1"/>
  <c r="E40" i="1" a="1"/>
  <c r="E42" i="1" a="1"/>
  <c r="E46" i="1" a="1"/>
  <c r="E48" i="1" a="1"/>
  <c r="E4" i="1" a="1"/>
  <c r="E22" i="1" a="1"/>
  <c r="E36" i="1" a="1"/>
  <c r="E44" i="1" a="1"/>
  <c r="E50" i="1" a="1"/>
  <c r="E2" i="1" a="1"/>
  <c r="C3" i="1" a="1"/>
  <c r="C5" i="1" a="1"/>
  <c r="C7" i="1" a="1"/>
  <c r="C9" i="1" a="1"/>
  <c r="C11" i="1" a="1"/>
  <c r="C13" i="1" a="1"/>
  <c r="C15" i="1" a="1"/>
  <c r="C17" i="1" a="1"/>
  <c r="C19" i="1" a="1"/>
  <c r="C21" i="1" a="1"/>
  <c r="C23" i="1" a="1"/>
  <c r="C25" i="1" a="1"/>
  <c r="C27" i="1" a="1"/>
  <c r="C29" i="1" a="1"/>
  <c r="C31" i="1" a="1"/>
  <c r="C33" i="1" a="1"/>
  <c r="C35" i="1" a="1"/>
  <c r="C37" i="1" a="1"/>
  <c r="C39" i="1" a="1"/>
  <c r="C41" i="1" a="1"/>
  <c r="C43" i="1" a="1"/>
  <c r="C45" i="1" a="1"/>
  <c r="C47" i="1" a="1"/>
  <c r="C49" i="1" a="1"/>
  <c r="C4" i="1" a="1"/>
  <c r="C6" i="1" a="1"/>
  <c r="C8" i="1" a="1"/>
  <c r="C10" i="1" a="1"/>
  <c r="C12" i="1" a="1"/>
  <c r="C14" i="1" a="1"/>
  <c r="C16" i="1" a="1"/>
  <c r="C18" i="1" a="1"/>
  <c r="C20" i="1" a="1"/>
  <c r="C22" i="1" a="1"/>
  <c r="C24" i="1" a="1"/>
  <c r="C26" i="1" a="1"/>
  <c r="C28" i="1" a="1"/>
  <c r="C30" i="1" a="1"/>
  <c r="C32" i="1" a="1"/>
  <c r="C34" i="1" a="1"/>
  <c r="C36" i="1" a="1"/>
  <c r="C38" i="1" a="1"/>
  <c r="C40" i="1" a="1"/>
  <c r="C42" i="1" a="1"/>
  <c r="C44" i="1" a="1"/>
  <c r="C46" i="1" a="1"/>
  <c r="C48" i="1" a="1"/>
  <c r="C50" i="1" a="1"/>
  <c r="C2" i="1" a="1"/>
  <c r="G3" i="1" a="1"/>
  <c r="G5" i="1" a="1"/>
  <c r="G7" i="1" a="1"/>
  <c r="G9" i="1" a="1"/>
  <c r="G11" i="1" a="1"/>
  <c r="G13" i="1" a="1"/>
  <c r="G15" i="1" a="1"/>
  <c r="G17" i="1" a="1"/>
  <c r="G19" i="1" a="1"/>
  <c r="G21" i="1" a="1"/>
  <c r="G23" i="1" a="1"/>
  <c r="G25" i="1" a="1"/>
  <c r="G27" i="1" a="1"/>
  <c r="G29" i="1" a="1"/>
  <c r="G31" i="1" a="1"/>
  <c r="G33" i="1" a="1"/>
  <c r="G35" i="1" a="1"/>
  <c r="G37" i="1" a="1"/>
  <c r="G39" i="1" a="1"/>
  <c r="G41" i="1" a="1"/>
  <c r="G43" i="1" a="1"/>
  <c r="G45" i="1" a="1"/>
  <c r="G47" i="1" a="1"/>
  <c r="G49" i="1" a="1"/>
  <c r="G4" i="1" a="1"/>
  <c r="G8" i="1" a="1"/>
  <c r="G10" i="1" a="1"/>
  <c r="G12" i="1" a="1"/>
  <c r="G14" i="1" a="1"/>
  <c r="G16" i="1" a="1"/>
  <c r="G18" i="1" a="1"/>
  <c r="G20" i="1" a="1"/>
  <c r="G22" i="1" a="1"/>
  <c r="G24" i="1" a="1"/>
  <c r="G26" i="1" a="1"/>
  <c r="G28" i="1" a="1"/>
  <c r="G30" i="1" a="1"/>
  <c r="G32" i="1" a="1"/>
  <c r="G36" i="1" a="1"/>
  <c r="G38" i="1" a="1"/>
  <c r="G42" i="1" a="1"/>
  <c r="G44" i="1" a="1"/>
  <c r="G46" i="1" a="1"/>
  <c r="G48" i="1" a="1"/>
  <c r="G50" i="1" a="1"/>
  <c r="G6" i="1" a="1"/>
  <c r="G40" i="1" a="1"/>
  <c r="G34" i="1" a="1"/>
  <c r="G2" i="1" a="1"/>
  <c r="B7" i="1"/>
  <c r="B23" i="1"/>
  <c r="B39" i="1"/>
  <c r="B20" i="1"/>
  <c r="B17" i="1"/>
  <c r="B33" i="1"/>
  <c r="B36" i="1"/>
  <c r="B32" i="1"/>
  <c r="B24" i="1"/>
  <c r="B14" i="1"/>
  <c r="B30" i="1"/>
  <c r="B46" i="1"/>
  <c r="B16" i="1"/>
  <c r="B2" i="1"/>
  <c r="B31" i="1"/>
  <c r="B4" i="1"/>
  <c r="B9" i="1"/>
  <c r="B22" i="1"/>
  <c r="B44" i="1"/>
  <c r="B19" i="1"/>
  <c r="B12" i="1"/>
  <c r="B13" i="1"/>
  <c r="B10" i="1"/>
  <c r="B26" i="1"/>
  <c r="B11" i="1"/>
  <c r="B27" i="1"/>
  <c r="B43" i="1"/>
  <c r="B40" i="1"/>
  <c r="B21" i="1"/>
  <c r="B37" i="1"/>
  <c r="B5" i="1"/>
  <c r="B48" i="1"/>
  <c r="B18" i="1"/>
  <c r="B34" i="1"/>
  <c r="B50" i="1"/>
  <c r="B28" i="1"/>
  <c r="B15" i="1"/>
  <c r="B47" i="1"/>
  <c r="B25" i="1"/>
  <c r="B41" i="1"/>
  <c r="B49" i="1"/>
  <c r="B6" i="1"/>
  <c r="B38" i="1"/>
  <c r="B3" i="1"/>
  <c r="B35" i="1"/>
  <c r="B29" i="1"/>
  <c r="B45" i="1"/>
  <c r="B42" i="1"/>
  <c r="B8" i="1"/>
  <c r="F49" i="1" l="1"/>
  <c r="F47" i="1"/>
  <c r="F45" i="1"/>
  <c r="F43" i="1"/>
  <c r="F41" i="1"/>
  <c r="F39" i="1"/>
  <c r="F37" i="1"/>
  <c r="F35" i="1"/>
  <c r="F33" i="1"/>
  <c r="F31" i="1"/>
  <c r="F29" i="1"/>
  <c r="F27" i="1"/>
  <c r="F25" i="1"/>
  <c r="F23" i="1"/>
  <c r="F21" i="1"/>
  <c r="F19" i="1"/>
  <c r="F17" i="1"/>
  <c r="F15" i="1"/>
  <c r="F13" i="1"/>
  <c r="F11" i="1"/>
  <c r="F9" i="1"/>
  <c r="F7" i="1"/>
  <c r="F5" i="1"/>
  <c r="F3" i="1"/>
  <c r="F50" i="1"/>
  <c r="F48" i="1"/>
  <c r="F46" i="1"/>
  <c r="F44" i="1"/>
  <c r="F42" i="1"/>
  <c r="F40" i="1"/>
  <c r="F38" i="1"/>
  <c r="F36" i="1"/>
  <c r="F34" i="1"/>
  <c r="F32" i="1"/>
  <c r="F30" i="1"/>
  <c r="F28" i="1"/>
  <c r="F26" i="1"/>
  <c r="F24" i="1"/>
  <c r="F22" i="1"/>
  <c r="F20" i="1"/>
  <c r="F18" i="1"/>
  <c r="F16" i="1"/>
  <c r="F14" i="1"/>
  <c r="F12" i="1"/>
  <c r="F10" i="1"/>
  <c r="F8" i="1"/>
  <c r="F6" i="1"/>
  <c r="F4" i="1"/>
  <c r="F2" i="1"/>
  <c r="E50" i="1"/>
  <c r="E44" i="1"/>
  <c r="E36" i="1"/>
  <c r="E22" i="1"/>
  <c r="E4" i="1"/>
  <c r="E48" i="1"/>
  <c r="E46" i="1"/>
  <c r="E42" i="1"/>
  <c r="E40" i="1"/>
  <c r="E38" i="1"/>
  <c r="E34" i="1"/>
  <c r="E32" i="1"/>
  <c r="E30" i="1"/>
  <c r="E28" i="1"/>
  <c r="E26" i="1"/>
  <c r="E24" i="1"/>
  <c r="E20" i="1"/>
  <c r="E18" i="1"/>
  <c r="E16" i="1"/>
  <c r="E14" i="1"/>
  <c r="E12" i="1"/>
  <c r="E10" i="1"/>
  <c r="E8" i="1"/>
  <c r="E6" i="1"/>
  <c r="E49" i="1"/>
  <c r="E47" i="1"/>
  <c r="E45" i="1"/>
  <c r="E43" i="1"/>
  <c r="E41" i="1"/>
  <c r="E39" i="1"/>
  <c r="E37" i="1"/>
  <c r="E35" i="1"/>
  <c r="E33" i="1"/>
  <c r="E31" i="1"/>
  <c r="E29" i="1"/>
  <c r="E27" i="1"/>
  <c r="E25" i="1"/>
  <c r="E23" i="1"/>
  <c r="E21" i="1"/>
  <c r="E19" i="1"/>
  <c r="E17" i="1"/>
  <c r="E15" i="1"/>
  <c r="E13" i="1"/>
  <c r="E11" i="1"/>
  <c r="E9" i="1"/>
  <c r="E7" i="1"/>
  <c r="E5" i="1"/>
  <c r="E3" i="1"/>
  <c r="E2" i="1"/>
  <c r="C50" i="1"/>
  <c r="C48" i="1"/>
  <c r="C46" i="1"/>
  <c r="D46" i="1" s="1"/>
  <c r="C44" i="1"/>
  <c r="D44" i="1" s="1"/>
  <c r="C42" i="1"/>
  <c r="C40" i="1"/>
  <c r="C38" i="1"/>
  <c r="D38" i="1" s="1"/>
  <c r="C36" i="1"/>
  <c r="D36" i="1" s="1"/>
  <c r="C34" i="1"/>
  <c r="C32" i="1"/>
  <c r="C30" i="1"/>
  <c r="C28" i="1"/>
  <c r="D28" i="1" s="1"/>
  <c r="C26" i="1"/>
  <c r="C24" i="1"/>
  <c r="C22" i="1"/>
  <c r="D22" i="1" s="1"/>
  <c r="C20" i="1"/>
  <c r="D20" i="1" s="1"/>
  <c r="C18" i="1"/>
  <c r="C16" i="1"/>
  <c r="C14" i="1"/>
  <c r="C12" i="1"/>
  <c r="D12" i="1" s="1"/>
  <c r="C10" i="1"/>
  <c r="C8" i="1"/>
  <c r="C6" i="1"/>
  <c r="D6" i="1" s="1"/>
  <c r="C4" i="1"/>
  <c r="D4" i="1" s="1"/>
  <c r="C49" i="1"/>
  <c r="C47" i="1"/>
  <c r="C45" i="1"/>
  <c r="D45" i="1" s="1"/>
  <c r="C43" i="1"/>
  <c r="D43" i="1" s="1"/>
  <c r="C41" i="1"/>
  <c r="C39" i="1"/>
  <c r="C37" i="1"/>
  <c r="D37" i="1" s="1"/>
  <c r="C35" i="1"/>
  <c r="D35" i="1" s="1"/>
  <c r="C33" i="1"/>
  <c r="C31" i="1"/>
  <c r="C29" i="1"/>
  <c r="D29" i="1" s="1"/>
  <c r="C27" i="1"/>
  <c r="D27" i="1" s="1"/>
  <c r="C25" i="1"/>
  <c r="C23" i="1"/>
  <c r="C21" i="1"/>
  <c r="D21" i="1" s="1"/>
  <c r="C19" i="1"/>
  <c r="D19" i="1" s="1"/>
  <c r="C17" i="1"/>
  <c r="C15" i="1"/>
  <c r="C13" i="1"/>
  <c r="C11" i="1"/>
  <c r="D11" i="1" s="1"/>
  <c r="C9" i="1"/>
  <c r="C7" i="1"/>
  <c r="D7" i="1" s="1"/>
  <c r="C5" i="1"/>
  <c r="D5" i="1" s="1"/>
  <c r="C3" i="1"/>
  <c r="C2" i="1"/>
  <c r="G34" i="1"/>
  <c r="G40" i="1"/>
  <c r="G6" i="1"/>
  <c r="G50" i="1"/>
  <c r="G48" i="1"/>
  <c r="G46" i="1"/>
  <c r="G44" i="1"/>
  <c r="G42" i="1"/>
  <c r="G38" i="1"/>
  <c r="G36" i="1"/>
  <c r="G32" i="1"/>
  <c r="G30" i="1"/>
  <c r="G28" i="1"/>
  <c r="G26" i="1"/>
  <c r="G24" i="1"/>
  <c r="G22" i="1"/>
  <c r="G20" i="1"/>
  <c r="G18" i="1"/>
  <c r="G16" i="1"/>
  <c r="G14" i="1"/>
  <c r="G12" i="1"/>
  <c r="G10" i="1"/>
  <c r="G8" i="1"/>
  <c r="G4" i="1"/>
  <c r="G49" i="1"/>
  <c r="G47" i="1"/>
  <c r="G45" i="1"/>
  <c r="G43" i="1"/>
  <c r="G41" i="1"/>
  <c r="G39" i="1"/>
  <c r="G37" i="1"/>
  <c r="G35" i="1"/>
  <c r="G33" i="1"/>
  <c r="G31" i="1"/>
  <c r="G29" i="1"/>
  <c r="G27" i="1"/>
  <c r="G25" i="1"/>
  <c r="G23" i="1"/>
  <c r="G21" i="1"/>
  <c r="G19" i="1"/>
  <c r="G17" i="1"/>
  <c r="G15" i="1"/>
  <c r="G13" i="1"/>
  <c r="G11" i="1"/>
  <c r="G9" i="1"/>
  <c r="G7" i="1"/>
  <c r="G5" i="1"/>
  <c r="G3" i="1"/>
  <c r="G2" i="1"/>
  <c r="D2" i="1"/>
  <c r="D42" i="1"/>
  <c r="D26" i="1"/>
  <c r="D40" i="1"/>
  <c r="D47" i="1"/>
  <c r="D9" i="1"/>
  <c r="D31" i="1"/>
  <c r="D50" i="1"/>
  <c r="D34" i="1"/>
  <c r="D18" i="1"/>
  <c r="D25" i="1"/>
  <c r="D48" i="1"/>
  <c r="D32" i="1"/>
  <c r="D16" i="1"/>
  <c r="D10" i="1"/>
  <c r="D13" i="1"/>
  <c r="D49" i="1"/>
  <c r="D24" i="1"/>
  <c r="D8" i="1"/>
  <c r="D3" i="1"/>
  <c r="D33" i="1"/>
  <c r="D41" i="1"/>
  <c r="D15" i="1"/>
  <c r="D30" i="1"/>
  <c r="D14" i="1"/>
  <c r="D17" i="1"/>
  <c r="D39" i="1"/>
  <c r="D23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<sst xmlns="http://schemas.openxmlformats.org/spreadsheetml/2006/main" count="106" uniqueCount="106">
  <si>
    <t>S-H</t>
  </si>
  <si>
    <t>S&amp;P 500</t>
  </si>
  <si>
    <t>E-mini S&amp;P 500</t>
  </si>
  <si>
    <t>Micro E-mini S&amp;P 500</t>
  </si>
  <si>
    <t>Dow</t>
  </si>
  <si>
    <t>E-mini Dow</t>
  </si>
  <si>
    <t>Nasdaq-100</t>
  </si>
  <si>
    <t>E-mini Nasdaq-100</t>
  </si>
  <si>
    <t>Micro E-mini Nasdaq-100</t>
  </si>
  <si>
    <t>E-mini Russell 2000 Index</t>
  </si>
  <si>
    <t>VIX</t>
  </si>
  <si>
    <t>Eurodollar 3M</t>
  </si>
  <si>
    <t>Fed Funds</t>
  </si>
  <si>
    <t>SOFR 3M</t>
  </si>
  <si>
    <t>2-Year T-Note</t>
  </si>
  <si>
    <t>10-Year T-Note</t>
  </si>
  <si>
    <t>Ultra 10-Year T-Note</t>
  </si>
  <si>
    <t>BBG Commodity</t>
  </si>
  <si>
    <t>WTI Physical</t>
  </si>
  <si>
    <t>WTI Financial Crude Oil</t>
  </si>
  <si>
    <t>Brent Last Day</t>
  </si>
  <si>
    <t>Henry Hub Natural Gas</t>
  </si>
  <si>
    <t>RBOB Gasoline</t>
  </si>
  <si>
    <t>Gold</t>
  </si>
  <si>
    <t>Silver</t>
  </si>
  <si>
    <t>Copper</t>
  </si>
  <si>
    <t>Palladium</t>
  </si>
  <si>
    <t>Platinum</t>
  </si>
  <si>
    <t>Wheat SRW</t>
  </si>
  <si>
    <t>Corn</t>
  </si>
  <si>
    <t>Soybeans</t>
  </si>
  <si>
    <t>Soybean Oil</t>
  </si>
  <si>
    <t>Soybean Meal</t>
  </si>
  <si>
    <t>Cotton No. 2</t>
  </si>
  <si>
    <t>Rough Rice</t>
  </si>
  <si>
    <t>Cocoa</t>
  </si>
  <si>
    <t>Sugar No. 11</t>
  </si>
  <si>
    <t>Coffee</t>
  </si>
  <si>
    <t>Milk</t>
  </si>
  <si>
    <t>Lean Hogs</t>
  </si>
  <si>
    <t>Live Cattle</t>
  </si>
  <si>
    <t>Lumber</t>
  </si>
  <si>
    <t>Feeder Cattle</t>
  </si>
  <si>
    <t>Cheese</t>
  </si>
  <si>
    <t>US Dollar Index</t>
  </si>
  <si>
    <t>Euro</t>
  </si>
  <si>
    <t>British Pound</t>
  </si>
  <si>
    <t>Japanese Yen</t>
  </si>
  <si>
    <t>Bitcoin</t>
  </si>
  <si>
    <t>Ether</t>
  </si>
  <si>
    <t>Symbol</t>
  </si>
  <si>
    <t>Name</t>
  </si>
  <si>
    <t>Change</t>
  </si>
  <si>
    <t>OI</t>
  </si>
  <si>
    <t>Noncommercial</t>
  </si>
  <si>
    <t>%</t>
  </si>
  <si>
    <t>Nonreportable</t>
  </si>
  <si>
    <t>13874+.FO</t>
  </si>
  <si>
    <t>13874A.FO</t>
  </si>
  <si>
    <t>13874U.FO</t>
  </si>
  <si>
    <t>12460+.FO</t>
  </si>
  <si>
    <t>124603.FO</t>
  </si>
  <si>
    <t>20974+.FO</t>
  </si>
  <si>
    <t>209742.FO</t>
  </si>
  <si>
    <t>209747.FO</t>
  </si>
  <si>
    <t>239742.FO</t>
  </si>
  <si>
    <t>1170E1.FO</t>
  </si>
  <si>
    <t>132741.FO</t>
  </si>
  <si>
    <t>045601.FO</t>
  </si>
  <si>
    <t>134741.FO</t>
  </si>
  <si>
    <t>042601.FO</t>
  </si>
  <si>
    <t>043602.FO</t>
  </si>
  <si>
    <t>043607.FO</t>
  </si>
  <si>
    <t>221602.FO</t>
  </si>
  <si>
    <t>067651.FO</t>
  </si>
  <si>
    <t>06765A.FO</t>
  </si>
  <si>
    <t>06765T.FO</t>
  </si>
  <si>
    <t>03565B.FO</t>
  </si>
  <si>
    <t>111659.FO</t>
  </si>
  <si>
    <t>088691.FO</t>
  </si>
  <si>
    <t>084691.FO</t>
  </si>
  <si>
    <t>085692.FO</t>
  </si>
  <si>
    <t>075651.FO</t>
  </si>
  <si>
    <t>076651.FO</t>
  </si>
  <si>
    <t>001602.FO</t>
  </si>
  <si>
    <t>002602.FO</t>
  </si>
  <si>
    <t>005602.FO</t>
  </si>
  <si>
    <t>007601.FO</t>
  </si>
  <si>
    <t>026603.FO</t>
  </si>
  <si>
    <t>033661.FO</t>
  </si>
  <si>
    <t>039601.FO</t>
  </si>
  <si>
    <t>073732.FO</t>
  </si>
  <si>
    <t>080732.FO</t>
  </si>
  <si>
    <t>083731.FO</t>
  </si>
  <si>
    <t>052644.FO</t>
  </si>
  <si>
    <t>054642.FO</t>
  </si>
  <si>
    <t>057642.FO</t>
  </si>
  <si>
    <t>058643.FO</t>
  </si>
  <si>
    <t>061641.FO</t>
  </si>
  <si>
    <t>063642.FO</t>
  </si>
  <si>
    <t>098662.FO</t>
  </si>
  <si>
    <t>099741.FO</t>
  </si>
  <si>
    <t>096742.FO</t>
  </si>
  <si>
    <t>097741.FO</t>
  </si>
  <si>
    <t>133741.FO</t>
  </si>
  <si>
    <t>146021.FO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</si>
</sst>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_(* #,##0_);_(* \(#,##0\);_(* &quot;-&quot;??_);_(@_)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7">
    <xf numFmtId="0" fontId="0" fillId="0" borderId="0" xfId="0"/>
    <xf numFmtId="164" fontId="0" fillId="0" borderId="0" xfId="1" applyNumberFormat="1" applyFont="1"/>
    <xf numFmtId="0" fontId="2" fillId="0" borderId="0" xfId="0" applyFont="1"/>
    <xf numFmtId="0" fontId="0" fillId="0" borderId="0" xfId="0" applyAlignment="1">
      <alignment horizontal="left"/>
    </xf>
    <xf numFmtId="49" fontId="3" fillId="0" borderId="0" xfId="0" applyNumberFormat="1" applyFont="1"/>
    <xf numFmtId="0" fontId="3" fillId="0" borderId="0" xfId="0" applyFont="1"/>
    <xf numFmtId="9" fontId="0" fillId="0" borderId="0" xfId="2" applyFont="1"/>
  </cellXfs>
  <cellStyles count="3">
    <cellStyle name="Comma" xfId="1" builtinId="3"/>
    <cellStyle name="Normal" xfId="0" builtinId="0"/>
    <cellStyle name="Per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52"/>
  <sheetViews>
    <sheetView tabSelected="1" workbookViewId="0"/>
  </sheetViews>
  <sheetFormatPr defaultRowHeight="14.25" x14ac:dyDescent="0.45"/>
  <cols>
    <col min="1" max="1" width="22.06640625" bestFit="1" customWidth="1"/>
    <col min="2" max="3" width="14.9296875" bestFit="1" customWidth="1"/>
    <col min="4" max="4" width="4.73046875" bestFit="1" customWidth="1"/>
    <col min="5" max="5" width="10.46484375" bestFit="1" customWidth="1"/>
    <col min="6" max="6" width="10.59765625" customWidth="1"/>
    <col min="7" max="7" width="14.9296875" bestFit="1" customWidth="1"/>
    <col min="8" max="8" width="2.59765625" customWidth="1"/>
    <col min="9" max="9" width="9.9296875" bestFit="1" customWidth="1"/>
  </cols>
  <sheetData>
    <row r="1" spans="1:9" x14ac:dyDescent="0.45">
      <c r="A1" t="s">
        <v>51</v>
      </c>
      <c r="B1" t="s">
        <v>53</v>
      </c>
      <c r="C1" t="s">
        <v>54</v>
      </c>
      <c r="D1" t="s">
        <v>55</v>
      </c>
      <c r="E1" t="s">
        <v>0</v>
      </c>
      <c r="F1" t="s">
        <v>52</v>
      </c>
      <c r="G1" t="s">
        <v>56</v>
      </c>
      <c r="I1" t="s">
        <v>50</v>
      </c>
    </row>
    <row r="2" spans="1:9" x14ac:dyDescent="0.45">
      <c r="A2" t="s">
        <v>1</v>
      </c>
      <c r="B2" s="1">
        <f>_xll.xlquoteCOT(I2,"OpenInterest")</f>
        <v>687289</v>
      </c>
      <c r="C2" s="1" cm="1">
        <f t="array" ref="C2">_xll.xlquoteCOT(I2,"NoncommercialNet")</f>
        <v>-29094</v>
      </c>
      <c r="D2" s="6">
        <f>C2/B2</f>
        <v>-4.2331537388202049E-2</v>
      </c>
      <c r="E2" s="1" cm="1">
        <f t="array" ref="E2">_xll.xlquoteCOT(I2,"Noncommercial-Commercial")</f>
        <v>-62640</v>
      </c>
      <c r="F2" s="1" cm="1">
        <f t="array" ref="F2">_xll.xlquoteCOT(I2,"Noncommercial-CommercialChange")</f>
        <v>-2268</v>
      </c>
      <c r="G2" s="1" cm="1">
        <f t="array" ref="G2">_xll.xlquoteCOT(I2,"NonreportableNet")</f>
        <v>-4453</v>
      </c>
      <c r="I2" t="s">
        <v>57</v>
      </c>
    </row>
    <row r="3" spans="1:9" x14ac:dyDescent="0.45">
      <c r="A3" s="2" t="s">
        <v>2</v>
      </c>
      <c r="B3" s="1">
        <f>_xll.xlquoteCOT(I3,"OpenInterest")</f>
        <v>3436443</v>
      </c>
      <c r="C3" s="1" cm="1">
        <f t="array" ref="C3">_xll.xlquoteCOT(I3,"NoncommercialNet")</f>
        <v>-145469</v>
      </c>
      <c r="D3" s="6">
        <f t="shared" ref="D3:D50" si="0">C3/B3</f>
        <v>-4.2331271026465445E-2</v>
      </c>
      <c r="E3" s="1" cm="1">
        <f t="array" ref="E3">_xll.xlquoteCOT(I3,"Noncommercial-Commercial")</f>
        <v>-313202</v>
      </c>
      <c r="F3" s="1" cm="1">
        <f t="array" ref="F3">_xll.xlquoteCOT(I3,"Noncommercial-CommercialChange")</f>
        <v>-11340</v>
      </c>
      <c r="G3" s="1" cm="1">
        <f t="array" ref="G3">_xll.xlquoteCOT(I3,"NonreportableNet")</f>
        <v>-22263</v>
      </c>
      <c r="I3" s="3" t="s">
        <v>58</v>
      </c>
    </row>
    <row r="4" spans="1:9" x14ac:dyDescent="0.45">
      <c r="A4" s="2" t="s">
        <v>3</v>
      </c>
      <c r="B4" s="1">
        <f>_xll.xlquoteCOT(I4,"OpenInterest")</f>
        <v>204177</v>
      </c>
      <c r="C4" s="1" cm="1">
        <f t="array" ref="C4">_xll.xlquoteCOT(I4,"NoncommercialNet")</f>
        <v>9288</v>
      </c>
      <c r="D4" s="6">
        <f t="shared" si="0"/>
        <v>4.5489942549846459E-2</v>
      </c>
      <c r="E4" s="1" cm="1">
        <f t="array" ref="E4">_xll.xlquoteCOT(I4,"Noncommercial-Commercial")</f>
        <v>-29062</v>
      </c>
      <c r="F4" s="1" cm="1">
        <f t="array" ref="F4">_xll.xlquoteCOT(I4,"Noncommercial-CommercialChange")</f>
        <v>-30236</v>
      </c>
      <c r="G4" s="1" cm="1">
        <f t="array" ref="G4">_xll.xlquoteCOT(I4,"NonreportableNet")</f>
        <v>-47638</v>
      </c>
      <c r="I4" s="4" t="s">
        <v>59</v>
      </c>
    </row>
    <row r="5" spans="1:9" x14ac:dyDescent="0.45">
      <c r="A5" s="2" t="s">
        <v>4</v>
      </c>
      <c r="B5" s="1">
        <f>_xll.xlquoteCOT(I5,"OpenInterest")</f>
        <v>39071</v>
      </c>
      <c r="C5" s="1" cm="1">
        <f t="array" ref="C5">_xll.xlquoteCOT(I5,"NoncommercialNet")</f>
        <v>-4172</v>
      </c>
      <c r="D5" s="6">
        <f t="shared" si="0"/>
        <v>-0.1067799646796857</v>
      </c>
      <c r="E5" s="1" cm="1">
        <f t="array" ref="E5">_xll.xlquoteCOT(I5,"Noncommercial-Commercial")</f>
        <v>-12089</v>
      </c>
      <c r="F5" s="1" cm="1">
        <f t="array" ref="F5">_xll.xlquoteCOT(I5,"Noncommercial-CommercialChange")</f>
        <v>170</v>
      </c>
      <c r="G5" s="1" cm="1">
        <f t="array" ref="G5">_xll.xlquoteCOT(I5,"NonreportableNet")</f>
        <v>-3746</v>
      </c>
      <c r="I5" s="4" t="s">
        <v>60</v>
      </c>
    </row>
    <row r="6" spans="1:9" x14ac:dyDescent="0.45">
      <c r="A6" s="2" t="s">
        <v>5</v>
      </c>
      <c r="B6" s="1">
        <f>_xll.xlquoteCOT(I6,"OpenInterest")</f>
        <v>78143</v>
      </c>
      <c r="C6" s="1" cm="1">
        <f t="array" ref="C6">_xll.xlquoteCOT(I6,"NoncommercialNet")</f>
        <v>-8344</v>
      </c>
      <c r="D6" s="6">
        <f t="shared" si="0"/>
        <v>-0.10677859821097219</v>
      </c>
      <c r="E6" s="1" cm="1">
        <f t="array" ref="E6">_xll.xlquoteCOT(I6,"Noncommercial-Commercial")</f>
        <v>-24179</v>
      </c>
      <c r="F6" s="1" cm="1">
        <f t="array" ref="F6">_xll.xlquoteCOT(I6,"Noncommercial-CommercialChange")</f>
        <v>340</v>
      </c>
      <c r="G6" s="1" cm="1">
        <f t="array" ref="G6">_xll.xlquoteCOT(I6,"NonreportableNet")</f>
        <v>-7491</v>
      </c>
      <c r="I6" s="3" t="s">
        <v>61</v>
      </c>
    </row>
    <row r="7" spans="1:9" x14ac:dyDescent="0.45">
      <c r="A7" s="5" t="s">
        <v>6</v>
      </c>
      <c r="B7" s="1">
        <f>_xll.xlquoteCOT(I7,"OpenInterest")</f>
        <v>66505</v>
      </c>
      <c r="C7" s="1" cm="1">
        <f t="array" ref="C7">_xll.xlquoteCOT(I7,"NoncommercialNet")</f>
        <v>-132</v>
      </c>
      <c r="D7" s="6">
        <f t="shared" si="0"/>
        <v>-1.9848131719419591E-3</v>
      </c>
      <c r="E7" s="1" cm="1">
        <f t="array" ref="E7">_xll.xlquoteCOT(I7,"Noncommercial-Commercial")</f>
        <v>-3127</v>
      </c>
      <c r="F7" s="1" cm="1">
        <f t="array" ref="F7">_xll.xlquoteCOT(I7,"Noncommercial-CommercialChange")</f>
        <v>4940</v>
      </c>
      <c r="G7" s="1" cm="1">
        <f t="array" ref="G7">_xll.xlquoteCOT(I7,"NonreportableNet")</f>
        <v>-2862</v>
      </c>
      <c r="I7" s="4" t="s">
        <v>62</v>
      </c>
    </row>
    <row r="8" spans="1:9" x14ac:dyDescent="0.45">
      <c r="A8" s="2" t="s">
        <v>7</v>
      </c>
      <c r="B8" s="1">
        <f>_xll.xlquoteCOT(I8,"OpenInterest")</f>
        <v>332524</v>
      </c>
      <c r="C8" s="1" cm="1">
        <f t="array" ref="C8">_xll.xlquoteCOT(I8,"NoncommercialNet")</f>
        <v>-660</v>
      </c>
      <c r="D8" s="6">
        <f t="shared" si="0"/>
        <v>-1.9848191408740421E-3</v>
      </c>
      <c r="E8" s="1" cm="1">
        <f t="array" ref="E8">_xll.xlquoteCOT(I8,"Noncommercial-Commercial")</f>
        <v>-15631</v>
      </c>
      <c r="F8" s="1" cm="1">
        <f t="array" ref="F8">_xll.xlquoteCOT(I8,"Noncommercial-CommercialChange")</f>
        <v>24699</v>
      </c>
      <c r="G8" s="1" cm="1">
        <f t="array" ref="G8">_xll.xlquoteCOT(I8,"NonreportableNet")</f>
        <v>-14311</v>
      </c>
      <c r="I8" s="3" t="s">
        <v>63</v>
      </c>
    </row>
    <row r="9" spans="1:9" x14ac:dyDescent="0.45">
      <c r="A9" s="2" t="s">
        <v>8</v>
      </c>
      <c r="B9" s="1">
        <f>_xll.xlquoteCOT(I9,"OpenInterest")</f>
        <v>131558</v>
      </c>
      <c r="C9" s="1" cm="1">
        <f t="array" ref="C9">_xll.xlquoteCOT(I9,"NoncommercialNet")</f>
        <v>-69107</v>
      </c>
      <c r="D9" s="6">
        <f t="shared" si="0"/>
        <v>-0.52529682725489901</v>
      </c>
      <c r="E9" s="1" cm="1">
        <f t="array" ref="E9">_xll.xlquoteCOT(I9,"Noncommercial-Commercial")</f>
        <v>-65955</v>
      </c>
      <c r="F9" s="1" cm="1">
        <f t="array" ref="F9">_xll.xlquoteCOT(I9,"Noncommercial-CommercialChange")</f>
        <v>29468</v>
      </c>
      <c r="G9" s="1" cm="1">
        <f t="array" ref="G9">_xll.xlquoteCOT(I9,"NonreportableNet")</f>
        <v>72259</v>
      </c>
      <c r="I9" s="4" t="s">
        <v>64</v>
      </c>
    </row>
    <row r="10" spans="1:9" x14ac:dyDescent="0.45">
      <c r="A10" s="2" t="s">
        <v>9</v>
      </c>
      <c r="B10" s="1">
        <f>_xll.xlquoteCOT(I10,"OpenInterest")</f>
        <v>506345</v>
      </c>
      <c r="C10" s="1" cm="1">
        <f t="array" ref="C10">_xll.xlquoteCOT(I10,"NoncommercialNet")</f>
        <v>-61412</v>
      </c>
      <c r="D10" s="6">
        <f t="shared" si="0"/>
        <v>-0.12128489468642921</v>
      </c>
      <c r="E10" s="1" cm="1">
        <f t="array" ref="E10">_xll.xlquoteCOT(I10,"Noncommercial-Commercial")</f>
        <v>-119341</v>
      </c>
      <c r="F10" s="1" cm="1">
        <f t="array" ref="F10">_xll.xlquoteCOT(I10,"Noncommercial-CommercialChange")</f>
        <v>-27448</v>
      </c>
      <c r="G10" s="1" cm="1">
        <f t="array" ref="G10">_xll.xlquoteCOT(I10,"NonreportableNet")</f>
        <v>3484</v>
      </c>
      <c r="I10" s="3" t="s">
        <v>65</v>
      </c>
    </row>
    <row r="11" spans="1:9" x14ac:dyDescent="0.45">
      <c r="A11" s="2" t="s">
        <v>10</v>
      </c>
      <c r="B11" s="1">
        <f>_xll.xlquoteCOT(I11,"OpenInterest")</f>
        <v>333031</v>
      </c>
      <c r="C11" s="1" cm="1">
        <f t="array" ref="C11">_xll.xlquoteCOT(I11,"NoncommercialNet")</f>
        <v>-75230</v>
      </c>
      <c r="D11" s="6">
        <f t="shared" si="0"/>
        <v>-0.22589488666220262</v>
      </c>
      <c r="E11" s="1" cm="1">
        <f t="array" ref="E11">_xll.xlquoteCOT(I11,"Noncommercial-Commercial")</f>
        <v>-157672</v>
      </c>
      <c r="F11" s="1" cm="1">
        <f t="array" ref="F11">_xll.xlquoteCOT(I11,"Noncommercial-CommercialChange")</f>
        <v>-24181</v>
      </c>
      <c r="G11" s="1" cm="1">
        <f t="array" ref="G11">_xll.xlquoteCOT(I11,"NonreportableNet")</f>
        <v>-7212</v>
      </c>
      <c r="I11" s="3" t="s">
        <v>66</v>
      </c>
    </row>
    <row r="12" spans="1:9" x14ac:dyDescent="0.45">
      <c r="A12" s="2" t="s">
        <v>11</v>
      </c>
      <c r="B12" s="1">
        <f>_xll.xlquoteCOT(I12,"OpenInterest")</f>
        <v>14692346</v>
      </c>
      <c r="C12" s="1" cm="1">
        <f t="array" ref="C12">_xll.xlquoteCOT(I12,"NoncommercialNet")</f>
        <v>-560251</v>
      </c>
      <c r="D12" s="6">
        <f t="shared" si="0"/>
        <v>-3.8132167592568267E-2</v>
      </c>
      <c r="E12" s="1" cm="1">
        <f t="array" ref="E12">_xll.xlquoteCOT(I12,"Noncommercial-Commercial")</f>
        <v>-1407472</v>
      </c>
      <c r="F12" s="1" cm="1">
        <f t="array" ref="F12">_xll.xlquoteCOT(I12,"Noncommercial-CommercialChange")</f>
        <v>-7631</v>
      </c>
      <c r="G12" s="1" cm="1">
        <f t="array" ref="G12">_xll.xlquoteCOT(I12,"NonreportableNet")</f>
        <v>-286971</v>
      </c>
      <c r="I12" s="3" t="s">
        <v>67</v>
      </c>
    </row>
    <row r="13" spans="1:9" x14ac:dyDescent="0.45">
      <c r="A13" s="2" t="s">
        <v>12</v>
      </c>
      <c r="B13" s="1">
        <f>_xll.xlquoteCOT(I13,"OpenInterest")</f>
        <v>1492688</v>
      </c>
      <c r="C13" s="1" cm="1">
        <f t="array" ref="C13">_xll.xlquoteCOT(I13,"NoncommercialNet")</f>
        <v>21970</v>
      </c>
      <c r="D13" s="6">
        <f t="shared" si="0"/>
        <v>1.471841402891964E-2</v>
      </c>
      <c r="E13" s="1" cm="1">
        <f t="array" ref="E13">_xll.xlquoteCOT(I13,"Noncommercial-Commercial")</f>
        <v>35967</v>
      </c>
      <c r="F13" s="1" cm="1">
        <f t="array" ref="F13">_xll.xlquoteCOT(I13,"Noncommercial-CommercialChange")</f>
        <v>84139</v>
      </c>
      <c r="G13" s="1" cm="1">
        <f t="array" ref="G13">_xll.xlquoteCOT(I13,"NonreportableNet")</f>
        <v>-7974</v>
      </c>
      <c r="I13" s="3" t="s">
        <v>68</v>
      </c>
    </row>
    <row r="14" spans="1:9" x14ac:dyDescent="0.45">
      <c r="A14" s="2" t="s">
        <v>13</v>
      </c>
      <c r="B14" s="1">
        <f>_xll.xlquoteCOT(I14,"OpenInterest")</f>
        <v>13795722</v>
      </c>
      <c r="C14" s="1" cm="1">
        <f t="array" ref="C14">_xll.xlquoteCOT(I14,"NoncommercialNet")</f>
        <v>-313864</v>
      </c>
      <c r="D14" s="6">
        <f t="shared" si="0"/>
        <v>-2.2750820870411855E-2</v>
      </c>
      <c r="E14" s="1" cm="1">
        <f t="array" ref="E14">_xll.xlquoteCOT(I14,"Noncommercial-Commercial")</f>
        <v>-627671</v>
      </c>
      <c r="F14" s="1" cm="1">
        <f t="array" ref="F14">_xll.xlquoteCOT(I14,"Noncommercial-CommercialChange")</f>
        <v>269014</v>
      </c>
      <c r="G14" s="1" cm="1">
        <f t="array" ref="G14">_xll.xlquoteCOT(I14,"NonreportableNet")</f>
        <v>57</v>
      </c>
      <c r="I14" s="3" t="s">
        <v>69</v>
      </c>
    </row>
    <row r="15" spans="1:9" x14ac:dyDescent="0.45">
      <c r="A15" s="2" t="s">
        <v>14</v>
      </c>
      <c r="B15" s="1">
        <f>_xll.xlquoteCOT(I15,"OpenInterest")</f>
        <v>2232906</v>
      </c>
      <c r="C15" s="1" cm="1">
        <f t="array" ref="C15">_xll.xlquoteCOT(I15,"NoncommercialNet")</f>
        <v>-486665</v>
      </c>
      <c r="D15" s="6">
        <f t="shared" si="0"/>
        <v>-0.2179514050300371</v>
      </c>
      <c r="E15" s="1" cm="1">
        <f t="array" ref="E15">_xll.xlquoteCOT(I15,"Noncommercial-Commercial")</f>
        <v>-995690</v>
      </c>
      <c r="F15" s="1" cm="1">
        <f t="array" ref="F15">_xll.xlquoteCOT(I15,"Noncommercial-CommercialChange")</f>
        <v>-87529</v>
      </c>
      <c r="G15" s="1" cm="1">
        <f t="array" ref="G15">_xll.xlquoteCOT(I15,"NonreportableNet")</f>
        <v>-22360</v>
      </c>
      <c r="I15" s="3" t="s">
        <v>70</v>
      </c>
    </row>
    <row r="16" spans="1:9" x14ac:dyDescent="0.45">
      <c r="A16" s="2" t="s">
        <v>15</v>
      </c>
      <c r="B16" s="1">
        <f>_xll.xlquoteCOT(I16,"OpenInterest")</f>
        <v>4815913</v>
      </c>
      <c r="C16" s="1" cm="1">
        <f t="array" ref="C16">_xll.xlquoteCOT(I16,"NoncommercialNet")</f>
        <v>-318940</v>
      </c>
      <c r="D16" s="6">
        <f t="shared" si="0"/>
        <v>-6.6226279419914769E-2</v>
      </c>
      <c r="E16" s="1" cm="1">
        <f t="array" ref="E16">_xll.xlquoteCOT(I16,"Noncommercial-Commercial")</f>
        <v>-704605</v>
      </c>
      <c r="F16" s="1" cm="1">
        <f t="array" ref="F16">_xll.xlquoteCOT(I16,"Noncommercial-CommercialChange")</f>
        <v>18275</v>
      </c>
      <c r="G16" s="1" cm="1">
        <f t="array" ref="G16">_xll.xlquoteCOT(I16,"NonreportableNet")</f>
        <v>-66725</v>
      </c>
      <c r="I16" s="3" t="s">
        <v>71</v>
      </c>
    </row>
    <row r="17" spans="1:9" x14ac:dyDescent="0.45">
      <c r="A17" s="2" t="s">
        <v>16</v>
      </c>
      <c r="B17" s="1">
        <f>_xll.xlquoteCOT(I17,"OpenInterest")</f>
        <v>1383424</v>
      </c>
      <c r="C17" s="1" cm="1">
        <f t="array" ref="C17">_xll.xlquoteCOT(I17,"NoncommercialNet")</f>
        <v>-76528</v>
      </c>
      <c r="D17" s="6">
        <f t="shared" si="0"/>
        <v>-5.5317820133234642E-2</v>
      </c>
      <c r="E17" s="1" cm="1">
        <f t="array" ref="E17">_xll.xlquoteCOT(I17,"Noncommercial-Commercial")</f>
        <v>-229110</v>
      </c>
      <c r="F17" s="1" cm="1">
        <f t="array" ref="F17">_xll.xlquoteCOT(I17,"Noncommercial-CommercialChange")</f>
        <v>15433</v>
      </c>
      <c r="G17" s="1" cm="1">
        <f t="array" ref="G17">_xll.xlquoteCOT(I17,"NonreportableNet")</f>
        <v>-76054</v>
      </c>
      <c r="I17" s="3" t="s">
        <v>72</v>
      </c>
    </row>
    <row r="18" spans="1:9" x14ac:dyDescent="0.45">
      <c r="A18" s="2" t="s">
        <v>17</v>
      </c>
      <c r="B18" s="1">
        <f>_xll.xlquoteCOT(I18,"OpenInterest")</f>
        <v>57726</v>
      </c>
      <c r="C18" s="1" cm="1">
        <f t="array" ref="C18">_xll.xlquoteCOT(I18,"NoncommercialNet")</f>
        <v>-3439</v>
      </c>
      <c r="D18" s="6">
        <f t="shared" si="0"/>
        <v>-5.9574541800921595E-2</v>
      </c>
      <c r="E18" s="1" cm="1">
        <f t="array" ref="E18">_xll.xlquoteCOT(I18,"Noncommercial-Commercial")</f>
        <v>-9236</v>
      </c>
      <c r="F18" s="1" cm="1">
        <f t="array" ref="F18">_xll.xlquoteCOT(I18,"Noncommercial-CommercialChange")</f>
        <v>2625</v>
      </c>
      <c r="G18" s="1" cm="1">
        <f t="array" ref="G18">_xll.xlquoteCOT(I18,"NonreportableNet")</f>
        <v>-2358</v>
      </c>
      <c r="I18" s="3" t="s">
        <v>73</v>
      </c>
    </row>
    <row r="19" spans="1:9" x14ac:dyDescent="0.45">
      <c r="A19" s="2" t="s">
        <v>18</v>
      </c>
      <c r="B19" s="1">
        <f>_xll.xlquoteCOT(I19,"OpenInterest")</f>
        <v>2089842</v>
      </c>
      <c r="C19" s="1" cm="1">
        <f t="array" ref="C19">_xll.xlquoteCOT(I19,"NoncommercialNet")</f>
        <v>302871</v>
      </c>
      <c r="D19" s="6">
        <f t="shared" si="0"/>
        <v>0.14492531014306345</v>
      </c>
      <c r="E19" s="1" cm="1">
        <f t="array" ref="E19">_xll.xlquoteCOT(I19,"Noncommercial-Commercial")</f>
        <v>639605</v>
      </c>
      <c r="F19" s="1" cm="1">
        <f t="array" ref="F19">_xll.xlquoteCOT(I19,"Noncommercial-CommercialChange")</f>
        <v>29353</v>
      </c>
      <c r="G19" s="1" cm="1">
        <f t="array" ref="G19">_xll.xlquoteCOT(I19,"NonreportableNet")</f>
        <v>33864</v>
      </c>
      <c r="I19" s="3" t="s">
        <v>74</v>
      </c>
    </row>
    <row r="20" spans="1:9" x14ac:dyDescent="0.45">
      <c r="A20" s="2" t="s">
        <v>19</v>
      </c>
      <c r="B20" s="1">
        <f>_xll.xlquoteCOT(I20,"OpenInterest")</f>
        <v>147145</v>
      </c>
      <c r="C20" s="1" cm="1">
        <f t="array" ref="C20">_xll.xlquoteCOT(I20,"NoncommercialNet")</f>
        <v>35157</v>
      </c>
      <c r="D20" s="6">
        <f t="shared" si="0"/>
        <v>0.23892758843317816</v>
      </c>
      <c r="E20" s="1" cm="1">
        <f t="array" ref="E20">_xll.xlquoteCOT(I20,"Noncommercial-Commercial")</f>
        <v>64618</v>
      </c>
      <c r="F20" s="1" cm="1">
        <f t="array" ref="F20">_xll.xlquoteCOT(I20,"Noncommercial-CommercialChange")</f>
        <v>1166</v>
      </c>
      <c r="G20" s="1" cm="1">
        <f t="array" ref="G20">_xll.xlquoteCOT(I20,"NonreportableNet")</f>
        <v>-5696</v>
      </c>
      <c r="I20" s="3" t="s">
        <v>75</v>
      </c>
    </row>
    <row r="21" spans="1:9" x14ac:dyDescent="0.45">
      <c r="A21" s="2" t="s">
        <v>20</v>
      </c>
      <c r="B21" s="1">
        <f>_xll.xlquoteCOT(I21,"OpenInterest")</f>
        <v>145006</v>
      </c>
      <c r="C21" s="1" cm="1">
        <f t="array" ref="C21">_xll.xlquoteCOT(I21,"NoncommercialNet")</f>
        <v>-22660</v>
      </c>
      <c r="D21" s="6">
        <f t="shared" si="0"/>
        <v>-0.15626939574914142</v>
      </c>
      <c r="E21" s="1" cm="1">
        <f t="array" ref="E21">_xll.xlquoteCOT(I21,"Noncommercial-Commercial")</f>
        <v>-40925</v>
      </c>
      <c r="F21" s="1" cm="1">
        <f t="array" ref="F21">_xll.xlquoteCOT(I21,"Noncommercial-CommercialChange")</f>
        <v>-865</v>
      </c>
      <c r="G21" s="1" cm="1">
        <f t="array" ref="G21">_xll.xlquoteCOT(I21,"NonreportableNet")</f>
        <v>4395</v>
      </c>
      <c r="I21" s="3" t="s">
        <v>76</v>
      </c>
    </row>
    <row r="22" spans="1:9" x14ac:dyDescent="0.45">
      <c r="A22" s="2" t="s">
        <v>21</v>
      </c>
      <c r="B22" s="1">
        <f>_xll.xlquoteCOT(I22,"OpenInterest")</f>
        <v>451182</v>
      </c>
      <c r="C22" s="1" cm="1">
        <f t="array" ref="C22">_xll.xlquoteCOT(I22,"NoncommercialNet")</f>
        <v>179136</v>
      </c>
      <c r="D22" s="6">
        <f t="shared" si="0"/>
        <v>0.39703711584238732</v>
      </c>
      <c r="E22" s="1" cm="1">
        <f t="array" ref="E22">_xll.xlquoteCOT(I22,"Noncommercial-Commercial")</f>
        <v>364994</v>
      </c>
      <c r="F22" s="1" cm="1">
        <f t="array" ref="F22">_xll.xlquoteCOT(I22,"Noncommercial-CommercialChange")</f>
        <v>1922</v>
      </c>
      <c r="G22" s="1" cm="1">
        <f t="array" ref="G22">_xll.xlquoteCOT(I22,"NonreportableNet")</f>
        <v>6722</v>
      </c>
      <c r="I22" s="3" t="s">
        <v>77</v>
      </c>
    </row>
    <row r="23" spans="1:9" x14ac:dyDescent="0.45">
      <c r="A23" s="2" t="s">
        <v>22</v>
      </c>
      <c r="B23" s="1">
        <f>_xll.xlquoteCOT(I23,"OpenInterest")</f>
        <v>249858</v>
      </c>
      <c r="C23" s="1" cm="1">
        <f t="array" ref="C23">_xll.xlquoteCOT(I23,"NoncommercialNet")</f>
        <v>49004</v>
      </c>
      <c r="D23" s="6">
        <f t="shared" si="0"/>
        <v>0.19612740036340642</v>
      </c>
      <c r="E23" s="1" cm="1">
        <f t="array" ref="E23">_xll.xlquoteCOT(I23,"Noncommercial-Commercial")</f>
        <v>108497</v>
      </c>
      <c r="F23" s="1" cm="1">
        <f t="array" ref="F23">_xll.xlquoteCOT(I23,"Noncommercial-CommercialChange")</f>
        <v>11854</v>
      </c>
      <c r="G23" s="1" cm="1">
        <f t="array" ref="G23">_xll.xlquoteCOT(I23,"NonreportableNet")</f>
        <v>10490</v>
      </c>
      <c r="I23" s="3" t="s">
        <v>78</v>
      </c>
    </row>
    <row r="24" spans="1:9" x14ac:dyDescent="0.45">
      <c r="A24" s="2" t="s">
        <v>23</v>
      </c>
      <c r="B24" s="1">
        <f>_xll.xlquoteCOT(I24,"OpenInterest")</f>
        <v>645338</v>
      </c>
      <c r="C24" s="1" cm="1">
        <f t="array" ref="C24">_xll.xlquoteCOT(I24,"NoncommercialNet")</f>
        <v>84942</v>
      </c>
      <c r="D24" s="6">
        <f t="shared" si="0"/>
        <v>0.13162404817320536</v>
      </c>
      <c r="E24" s="1" cm="1">
        <f t="array" ref="E24">_xll.xlquoteCOT(I24,"Noncommercial-Commercial")</f>
        <v>178955</v>
      </c>
      <c r="F24" s="1" cm="1">
        <f t="array" ref="F24">_xll.xlquoteCOT(I24,"Noncommercial-CommercialChange")</f>
        <v>52682</v>
      </c>
      <c r="G24" s="1" cm="1">
        <f t="array" ref="G24">_xll.xlquoteCOT(I24,"NonreportableNet")</f>
        <v>9070</v>
      </c>
      <c r="I24" s="3" t="s">
        <v>79</v>
      </c>
    </row>
    <row r="25" spans="1:9" x14ac:dyDescent="0.45">
      <c r="A25" s="2" t="s">
        <v>24</v>
      </c>
      <c r="B25" s="1">
        <f>_xll.xlquoteCOT(I25,"OpenInterest")</f>
        <v>176248</v>
      </c>
      <c r="C25" s="1" cm="1">
        <f t="array" ref="C25">_xll.xlquoteCOT(I25,"NoncommercialNet")</f>
        <v>14294</v>
      </c>
      <c r="D25" s="6">
        <f t="shared" si="0"/>
        <v>8.110162952203713E-2</v>
      </c>
      <c r="E25" s="1" cm="1">
        <f t="array" ref="E25">_xll.xlquoteCOT(I25,"Noncommercial-Commercial")</f>
        <v>38570</v>
      </c>
      <c r="F25" s="1" cm="1">
        <f t="array" ref="F25">_xll.xlquoteCOT(I25,"Noncommercial-CommercialChange")</f>
        <v>26014</v>
      </c>
      <c r="G25" s="1" cm="1">
        <f t="array" ref="G25">_xll.xlquoteCOT(I25,"NonreportableNet")</f>
        <v>9983</v>
      </c>
      <c r="I25" s="3" t="s">
        <v>80</v>
      </c>
    </row>
    <row r="26" spans="1:9" x14ac:dyDescent="0.45">
      <c r="A26" s="2" t="s">
        <v>25</v>
      </c>
      <c r="B26" s="1">
        <f>_xll.xlquoteCOT(I26,"OpenInterest")</f>
        <v>189859</v>
      </c>
      <c r="C26" s="1" cm="1">
        <f t="array" ref="C26">_xll.xlquoteCOT(I26,"NoncommercialNet")</f>
        <v>2927</v>
      </c>
      <c r="D26" s="6">
        <f t="shared" si="0"/>
        <v>1.5416703975055172E-2</v>
      </c>
      <c r="E26" s="1" cm="1">
        <f t="array" ref="E26">_xll.xlquoteCOT(I26,"Noncommercial-Commercial")</f>
        <v>6453</v>
      </c>
      <c r="F26" s="1" cm="1">
        <f t="array" ref="F26">_xll.xlquoteCOT(I26,"Noncommercial-CommercialChange")</f>
        <v>20793</v>
      </c>
      <c r="G26" s="1" cm="1">
        <f t="array" ref="G26">_xll.xlquoteCOT(I26,"NonreportableNet")</f>
        <v>600</v>
      </c>
      <c r="I26" s="3" t="s">
        <v>81</v>
      </c>
    </row>
    <row r="27" spans="1:9" x14ac:dyDescent="0.45">
      <c r="A27" s="2" t="s">
        <v>26</v>
      </c>
      <c r="B27" s="1">
        <f>_xll.xlquoteCOT(I27,"OpenInterest")</f>
        <v>9469</v>
      </c>
      <c r="C27" s="1" cm="1">
        <f t="array" ref="C27">_xll.xlquoteCOT(I27,"NoncommercialNet")</f>
        <v>-2410</v>
      </c>
      <c r="D27" s="6">
        <f t="shared" si="0"/>
        <v>-0.25451473228429611</v>
      </c>
      <c r="E27" s="1" cm="1">
        <f t="array" ref="E27">_xll.xlquoteCOT(I27,"Noncommercial-Commercial")</f>
        <v>-4985</v>
      </c>
      <c r="F27" s="1" cm="1">
        <f t="array" ref="F27">_xll.xlquoteCOT(I27,"Noncommercial-CommercialChange")</f>
        <v>-895</v>
      </c>
      <c r="G27" s="1" cm="1">
        <f t="array" ref="G27">_xll.xlquoteCOT(I27,"NonreportableNet")</f>
        <v>-164</v>
      </c>
      <c r="I27" s="3" t="s">
        <v>82</v>
      </c>
    </row>
    <row r="28" spans="1:9" x14ac:dyDescent="0.45">
      <c r="A28" s="2" t="s">
        <v>27</v>
      </c>
      <c r="B28" s="1">
        <f>_xll.xlquoteCOT(I28,"OpenInterest")</f>
        <v>60890</v>
      </c>
      <c r="C28" s="1" cm="1">
        <f t="array" ref="C28">_xll.xlquoteCOT(I28,"NoncommercialNet")</f>
        <v>19503</v>
      </c>
      <c r="D28" s="6">
        <f t="shared" si="0"/>
        <v>0.32029889965511577</v>
      </c>
      <c r="E28" s="1" cm="1">
        <f t="array" ref="E28">_xll.xlquoteCOT(I28,"Noncommercial-Commercial")</f>
        <v>42857</v>
      </c>
      <c r="F28" s="1" cm="1">
        <f t="array" ref="F28">_xll.xlquoteCOT(I28,"Noncommercial-CommercialChange")</f>
        <v>7427</v>
      </c>
      <c r="G28" s="1" cm="1">
        <f t="array" ref="G28">_xll.xlquoteCOT(I28,"NonreportableNet")</f>
        <v>3851</v>
      </c>
      <c r="I28" s="3" t="s">
        <v>83</v>
      </c>
    </row>
    <row r="29" spans="1:9" x14ac:dyDescent="0.45">
      <c r="A29" s="2" t="s">
        <v>28</v>
      </c>
      <c r="B29" s="1">
        <f>_xll.xlquoteCOT(I29,"OpenInterest")</f>
        <v>443703</v>
      </c>
      <c r="C29" s="1" cm="1">
        <f t="array" ref="C29">_xll.xlquoteCOT(I29,"NoncommercialNet")</f>
        <v>-22055</v>
      </c>
      <c r="D29" s="6">
        <f t="shared" si="0"/>
        <v>-4.9706673157494989E-2</v>
      </c>
      <c r="E29" s="1" cm="1">
        <f t="array" ref="E29">_xll.xlquoteCOT(I29,"Noncommercial-Commercial")</f>
        <v>-49558</v>
      </c>
      <c r="F29" s="1" cm="1">
        <f t="array" ref="F29">_xll.xlquoteCOT(I29,"Noncommercial-CommercialChange")</f>
        <v>-5009</v>
      </c>
      <c r="G29" s="1" cm="1">
        <f t="array" ref="G29">_xll.xlquoteCOT(I29,"NonreportableNet")</f>
        <v>-5448</v>
      </c>
      <c r="I29" s="3" t="s">
        <v>84</v>
      </c>
    </row>
    <row r="30" spans="1:9" x14ac:dyDescent="0.45">
      <c r="A30" s="2" t="s">
        <v>29</v>
      </c>
      <c r="B30" s="1">
        <f>_xll.xlquoteCOT(I30,"OpenInterest")</f>
        <v>1920077</v>
      </c>
      <c r="C30" s="1" cm="1">
        <f t="array" ref="C30">_xll.xlquoteCOT(I30,"NoncommercialNet")</f>
        <v>276059</v>
      </c>
      <c r="D30" s="6">
        <f t="shared" si="0"/>
        <v>0.14377496319158034</v>
      </c>
      <c r="E30" s="1" cm="1">
        <f t="array" ref="E30">_xll.xlquoteCOT(I30,"Noncommercial-Commercial")</f>
        <v>503330</v>
      </c>
      <c r="F30" s="1" cm="1">
        <f t="array" ref="F30">_xll.xlquoteCOT(I30,"Noncommercial-CommercialChange")</f>
        <v>-86746</v>
      </c>
      <c r="G30" s="1" cm="1">
        <f t="array" ref="G30">_xll.xlquoteCOT(I30,"NonreportableNet")</f>
        <v>-48788</v>
      </c>
      <c r="I30" s="3" t="s">
        <v>85</v>
      </c>
    </row>
    <row r="31" spans="1:9" x14ac:dyDescent="0.45">
      <c r="A31" s="2" t="s">
        <v>30</v>
      </c>
      <c r="B31" s="1">
        <f>_xll.xlquoteCOT(I31,"OpenInterest")</f>
        <v>703484</v>
      </c>
      <c r="C31" s="1" cm="1">
        <f t="array" ref="C31">_xll.xlquoteCOT(I31,"NoncommercialNet")</f>
        <v>93671</v>
      </c>
      <c r="D31" s="6">
        <f t="shared" si="0"/>
        <v>0.13315299281859999</v>
      </c>
      <c r="E31" s="1" cm="1">
        <f t="array" ref="E31">_xll.xlquoteCOT(I31,"Noncommercial-Commercial")</f>
        <v>159337</v>
      </c>
      <c r="F31" s="1" cm="1">
        <f t="array" ref="F31">_xll.xlquoteCOT(I31,"Noncommercial-CommercialChange")</f>
        <v>365</v>
      </c>
      <c r="G31" s="1" cm="1">
        <f t="array" ref="G31">_xll.xlquoteCOT(I31,"NonreportableNet")</f>
        <v>-28004</v>
      </c>
      <c r="I31" s="3" t="s">
        <v>86</v>
      </c>
    </row>
    <row r="32" spans="1:9" x14ac:dyDescent="0.45">
      <c r="A32" s="2" t="s">
        <v>31</v>
      </c>
      <c r="B32" s="1">
        <f>_xll.xlquoteCOT(I32,"OpenInterest")</f>
        <v>518361</v>
      </c>
      <c r="C32" s="1" cm="1">
        <f t="array" ref="C32">_xll.xlquoteCOT(I32,"NoncommercialNet")</f>
        <v>103481</v>
      </c>
      <c r="D32" s="6">
        <f t="shared" si="0"/>
        <v>0.19963114509000485</v>
      </c>
      <c r="E32" s="1" cm="1">
        <f t="array" ref="E32">_xll.xlquoteCOT(I32,"Noncommercial-Commercial")</f>
        <v>219274</v>
      </c>
      <c r="F32" s="1" cm="1">
        <f t="array" ref="F32">_xll.xlquoteCOT(I32,"Noncommercial-CommercialChange")</f>
        <v>8734</v>
      </c>
      <c r="G32" s="1" cm="1">
        <f t="array" ref="G32">_xll.xlquoteCOT(I32,"NonreportableNet")</f>
        <v>12312</v>
      </c>
      <c r="I32" s="3" t="s">
        <v>87</v>
      </c>
    </row>
    <row r="33" spans="1:9" x14ac:dyDescent="0.45">
      <c r="A33" s="2" t="s">
        <v>32</v>
      </c>
      <c r="B33" s="1">
        <f>_xll.xlquoteCOT(I33,"OpenInterest")</f>
        <v>453467</v>
      </c>
      <c r="C33" s="1" cm="1">
        <f t="array" ref="C33">_xll.xlquoteCOT(I33,"NoncommercialNet")</f>
        <v>114623</v>
      </c>
      <c r="D33" s="6">
        <f t="shared" si="0"/>
        <v>0.25277032286803669</v>
      </c>
      <c r="E33" s="1" cm="1">
        <f t="array" ref="E33">_xll.xlquoteCOT(I33,"Noncommercial-Commercial")</f>
        <v>257920</v>
      </c>
      <c r="F33" s="1" cm="1">
        <f t="array" ref="F33">_xll.xlquoteCOT(I33,"Noncommercial-CommercialChange")</f>
        <v>2798</v>
      </c>
      <c r="G33" s="1" cm="1">
        <f t="array" ref="G33">_xll.xlquoteCOT(I33,"NonreportableNet")</f>
        <v>28673</v>
      </c>
      <c r="I33" s="3" t="s">
        <v>88</v>
      </c>
    </row>
    <row r="34" spans="1:9" x14ac:dyDescent="0.45">
      <c r="A34" s="2" t="s">
        <v>33</v>
      </c>
      <c r="B34" s="1">
        <f>_xll.xlquoteCOT(I34,"OpenInterest")</f>
        <v>346839</v>
      </c>
      <c r="C34" s="1" cm="1">
        <f t="array" ref="C34">_xll.xlquoteCOT(I34,"NoncommercialNet")</f>
        <v>13712</v>
      </c>
      <c r="D34" s="6">
        <f t="shared" si="0"/>
        <v>3.9534193098238662E-2</v>
      </c>
      <c r="E34" s="1" cm="1">
        <f t="array" ref="E34">_xll.xlquoteCOT(I34,"Noncommercial-Commercial")</f>
        <v>29341</v>
      </c>
      <c r="F34" s="1" cm="1">
        <f t="array" ref="F34">_xll.xlquoteCOT(I34,"Noncommercial-CommercialChange")</f>
        <v>13824</v>
      </c>
      <c r="G34" s="1" cm="1">
        <f t="array" ref="G34">_xll.xlquoteCOT(I34,"NonreportableNet")</f>
        <v>1917</v>
      </c>
      <c r="I34" s="3" t="s">
        <v>89</v>
      </c>
    </row>
    <row r="35" spans="1:9" x14ac:dyDescent="0.45">
      <c r="A35" s="2" t="s">
        <v>34</v>
      </c>
      <c r="B35" s="1">
        <f>_xll.xlquoteCOT(I35,"OpenInterest")</f>
        <v>7947</v>
      </c>
      <c r="C35" s="1" cm="1">
        <f t="array" ref="C35">_xll.xlquoteCOT(I35,"NoncommercialNet")</f>
        <v>-743</v>
      </c>
      <c r="D35" s="6">
        <f t="shared" si="0"/>
        <v>-9.3494400402667668E-2</v>
      </c>
      <c r="E35" s="1" cm="1">
        <f t="array" ref="E35">_xll.xlquoteCOT(I35,"Noncommercial-Commercial")</f>
        <v>-715</v>
      </c>
      <c r="F35" s="1" cm="1">
        <f t="array" ref="F35">_xll.xlquoteCOT(I35,"Noncommercial-CommercialChange")</f>
        <v>2616</v>
      </c>
      <c r="G35" s="1" cm="1">
        <f t="array" ref="G35">_xll.xlquoteCOT(I35,"NonreportableNet")</f>
        <v>771</v>
      </c>
      <c r="I35" s="3" t="s">
        <v>90</v>
      </c>
    </row>
    <row r="36" spans="1:9" x14ac:dyDescent="0.45">
      <c r="A36" s="2" t="s">
        <v>35</v>
      </c>
      <c r="B36" s="1">
        <f>_xll.xlquoteCOT(I36,"OpenInterest")</f>
        <v>345141</v>
      </c>
      <c r="C36" s="1" cm="1">
        <f t="array" ref="C36">_xll.xlquoteCOT(I36,"NoncommercialNet")</f>
        <v>-1606</v>
      </c>
      <c r="D36" s="6">
        <f t="shared" si="0"/>
        <v>-4.6531707331206665E-3</v>
      </c>
      <c r="E36" s="1" cm="1">
        <f t="array" ref="E36">_xll.xlquoteCOT(I36,"Noncommercial-Commercial")</f>
        <v>237</v>
      </c>
      <c r="F36" s="1" cm="1">
        <f t="array" ref="F36">_xll.xlquoteCOT(I36,"Noncommercial-CommercialChange")</f>
        <v>54246</v>
      </c>
      <c r="G36" s="1" cm="1">
        <f t="array" ref="G36">_xll.xlquoteCOT(I36,"NonreportableNet")</f>
        <v>3449</v>
      </c>
      <c r="I36" s="3" t="s">
        <v>91</v>
      </c>
    </row>
    <row r="37" spans="1:9" x14ac:dyDescent="0.45">
      <c r="A37" s="2" t="s">
        <v>36</v>
      </c>
      <c r="B37" s="1">
        <f>_xll.xlquoteCOT(I37,"OpenInterest")</f>
        <v>920099</v>
      </c>
      <c r="C37" s="1" cm="1">
        <f t="array" ref="C37">_xll.xlquoteCOT(I37,"NoncommercialNet")</f>
        <v>81979</v>
      </c>
      <c r="D37" s="6">
        <f t="shared" si="0"/>
        <v>8.9098020973829989E-2</v>
      </c>
      <c r="E37" s="1" cm="1">
        <f t="array" ref="E37">_xll.xlquoteCOT(I37,"Noncommercial-Commercial")</f>
        <v>195620</v>
      </c>
      <c r="F37" s="1" cm="1">
        <f t="array" ref="F37">_xll.xlquoteCOT(I37,"Noncommercial-CommercialChange")</f>
        <v>65135</v>
      </c>
      <c r="G37" s="1" cm="1">
        <f t="array" ref="G37">_xll.xlquoteCOT(I37,"NonreportableNet")</f>
        <v>31661</v>
      </c>
      <c r="I37" s="3" t="s">
        <v>92</v>
      </c>
    </row>
    <row r="38" spans="1:9" x14ac:dyDescent="0.45">
      <c r="A38" s="2" t="s">
        <v>37</v>
      </c>
      <c r="B38" s="1">
        <f>_xll.xlquoteCOT(I38,"OpenInterest")</f>
        <v>298438</v>
      </c>
      <c r="C38" s="1" cm="1">
        <f t="array" ref="C38">_xll.xlquoteCOT(I38,"NoncommercialNet")</f>
        <v>-12064</v>
      </c>
      <c r="D38" s="6">
        <f t="shared" si="0"/>
        <v>-4.0423806619800426E-2</v>
      </c>
      <c r="E38" s="1" cm="1">
        <f t="array" ref="E38">_xll.xlquoteCOT(I38,"Noncommercial-Commercial")</f>
        <v>-20704</v>
      </c>
      <c r="F38" s="1" cm="1">
        <f t="array" ref="F38">_xll.xlquoteCOT(I38,"Noncommercial-CommercialChange")</f>
        <v>-10115</v>
      </c>
      <c r="G38" s="1" cm="1">
        <f t="array" ref="G38">_xll.xlquoteCOT(I38,"NonreportableNet")</f>
        <v>3424</v>
      </c>
      <c r="I38" s="3" t="s">
        <v>93</v>
      </c>
    </row>
    <row r="39" spans="1:9" x14ac:dyDescent="0.45">
      <c r="A39" s="2" t="s">
        <v>38</v>
      </c>
      <c r="B39" s="1">
        <f>_xll.xlquoteCOT(I39,"OpenInterest")</f>
        <v>24098</v>
      </c>
      <c r="C39" s="1" cm="1">
        <f t="array" ref="C39">_xll.xlquoteCOT(I39,"NoncommercialNet")</f>
        <v>2755</v>
      </c>
      <c r="D39" s="6">
        <f t="shared" si="0"/>
        <v>0.1143248402357042</v>
      </c>
      <c r="E39" s="1" cm="1">
        <f t="array" ref="E39">_xll.xlquoteCOT(I39,"Noncommercial-Commercial")</f>
        <v>4534</v>
      </c>
      <c r="F39" s="1" cm="1">
        <f t="array" ref="F39">_xll.xlquoteCOT(I39,"Noncommercial-CommercialChange")</f>
        <v>-1486</v>
      </c>
      <c r="G39" s="1" cm="1">
        <f t="array" ref="G39">_xll.xlquoteCOT(I39,"NonreportableNet")</f>
        <v>-976</v>
      </c>
      <c r="I39" s="3" t="s">
        <v>94</v>
      </c>
    </row>
    <row r="40" spans="1:9" x14ac:dyDescent="0.45">
      <c r="A40" s="2" t="s">
        <v>39</v>
      </c>
      <c r="B40" s="1">
        <f>_xll.xlquoteCOT(I40,"OpenInterest")</f>
        <v>252403</v>
      </c>
      <c r="C40" s="1" cm="1">
        <f t="array" ref="C40">_xll.xlquoteCOT(I40,"NoncommercialNet")</f>
        <v>48476</v>
      </c>
      <c r="D40" s="6">
        <f t="shared" si="0"/>
        <v>0.192057939089472</v>
      </c>
      <c r="E40" s="1" cm="1">
        <f t="array" ref="E40">_xll.xlquoteCOT(I40,"Noncommercial-Commercial")</f>
        <v>85510</v>
      </c>
      <c r="F40" s="1" cm="1">
        <f t="array" ref="F40">_xll.xlquoteCOT(I40,"Noncommercial-CommercialChange")</f>
        <v>-7094</v>
      </c>
      <c r="G40" s="1" cm="1">
        <f t="array" ref="G40">_xll.xlquoteCOT(I40,"NonreportableNet")</f>
        <v>-11442</v>
      </c>
      <c r="I40" s="3" t="s">
        <v>95</v>
      </c>
    </row>
    <row r="41" spans="1:9" x14ac:dyDescent="0.45">
      <c r="A41" s="2" t="s">
        <v>40</v>
      </c>
      <c r="B41" s="1">
        <f>_xll.xlquoteCOT(I41,"OpenInterest")</f>
        <v>351835</v>
      </c>
      <c r="C41" s="1" cm="1">
        <f t="array" ref="C41">_xll.xlquoteCOT(I41,"NoncommercialNet")</f>
        <v>78709</v>
      </c>
      <c r="D41" s="6">
        <f t="shared" si="0"/>
        <v>0.22370997768840509</v>
      </c>
      <c r="E41" s="1" cm="1">
        <f t="array" ref="E41">_xll.xlquoteCOT(I41,"Noncommercial-Commercial")</f>
        <v>152761</v>
      </c>
      <c r="F41" s="1" cm="1">
        <f t="array" ref="F41">_xll.xlquoteCOT(I41,"Noncommercial-CommercialChange")</f>
        <v>-9153</v>
      </c>
      <c r="G41" s="1" cm="1">
        <f t="array" ref="G41">_xll.xlquoteCOT(I41,"NonreportableNet")</f>
        <v>-4658</v>
      </c>
      <c r="I41" s="3" t="s">
        <v>96</v>
      </c>
    </row>
    <row r="42" spans="1:9" x14ac:dyDescent="0.45">
      <c r="A42" s="2" t="s">
        <v>41</v>
      </c>
      <c r="B42" s="1">
        <f>_xll.xlquoteCOT(I42,"OpenInterest")</f>
        <v>2067</v>
      </c>
      <c r="C42" s="1" cm="1">
        <f t="array" ref="C42">_xll.xlquoteCOT(I42,"NoncommercialNet")</f>
        <v>-1056</v>
      </c>
      <c r="D42" s="6">
        <f t="shared" si="0"/>
        <v>-0.51088534107402028</v>
      </c>
      <c r="E42" s="1" cm="1">
        <f t="array" ref="E42">_xll.xlquoteCOT(I42,"Noncommercial-Commercial")</f>
        <v>-1865</v>
      </c>
      <c r="F42" s="1" cm="1">
        <f t="array" ref="F42">_xll.xlquoteCOT(I42,"Noncommercial-CommercialChange")</f>
        <v>-934</v>
      </c>
      <c r="G42" s="1" cm="1">
        <f t="array" ref="G42">_xll.xlquoteCOT(I42,"NonreportableNet")</f>
        <v>247</v>
      </c>
      <c r="I42" s="3" t="s">
        <v>97</v>
      </c>
    </row>
    <row r="43" spans="1:9" x14ac:dyDescent="0.45">
      <c r="A43" s="2" t="s">
        <v>42</v>
      </c>
      <c r="B43" s="1">
        <f>_xll.xlquoteCOT(I43,"OpenInterest")</f>
        <v>58681</v>
      </c>
      <c r="C43" s="1" cm="1">
        <f t="array" ref="C43">_xll.xlquoteCOT(I43,"NoncommercialNet")</f>
        <v>-7233</v>
      </c>
      <c r="D43" s="6">
        <f t="shared" si="0"/>
        <v>-0.12325965815170158</v>
      </c>
      <c r="E43" s="1" cm="1">
        <f t="array" ref="E43">_xll.xlquoteCOT(I43,"Noncommercial-Commercial")</f>
        <v>-15276</v>
      </c>
      <c r="F43" s="1" cm="1">
        <f t="array" ref="F43">_xll.xlquoteCOT(I43,"Noncommercial-CommercialChange")</f>
        <v>395</v>
      </c>
      <c r="G43" s="1" cm="1">
        <f t="array" ref="G43">_xll.xlquoteCOT(I43,"NonreportableNet")</f>
        <v>-810</v>
      </c>
      <c r="I43" s="3" t="s">
        <v>98</v>
      </c>
    </row>
    <row r="44" spans="1:9" x14ac:dyDescent="0.45">
      <c r="A44" s="2" t="s">
        <v>43</v>
      </c>
      <c r="B44" s="1">
        <f>_xll.xlquoteCOT(I44,"OpenInterest")</f>
        <v>25852</v>
      </c>
      <c r="C44" s="1" cm="1">
        <f t="array" ref="C44">_xll.xlquoteCOT(I44,"NoncommercialNet")</f>
        <v>-4812</v>
      </c>
      <c r="D44" s="6">
        <f t="shared" si="0"/>
        <v>-0.18613646913198206</v>
      </c>
      <c r="E44" s="1" cm="1">
        <f t="array" ref="E44">_xll.xlquoteCOT(I44,"Noncommercial-Commercial")</f>
        <v>-9495</v>
      </c>
      <c r="F44" s="1" cm="1">
        <f t="array" ref="F44">_xll.xlquoteCOT(I44,"Noncommercial-CommercialChange")</f>
        <v>4786</v>
      </c>
      <c r="G44" s="1" cm="1">
        <f t="array" ref="G44">_xll.xlquoteCOT(I44,"NonreportableNet")</f>
        <v>130</v>
      </c>
      <c r="I44" s="3" t="s">
        <v>99</v>
      </c>
    </row>
    <row r="45" spans="1:9" x14ac:dyDescent="0.45">
      <c r="A45" s="2" t="s">
        <v>44</v>
      </c>
      <c r="B45" s="1">
        <f>_xll.xlquoteCOT(I45,"OpenInterest")</f>
        <v>56428</v>
      </c>
      <c r="C45" s="1" cm="1">
        <f t="array" ref="C45">_xll.xlquoteCOT(I45,"NoncommercialNet")</f>
        <v>30151</v>
      </c>
      <c r="D45" s="6">
        <f t="shared" si="0"/>
        <v>0.53432692989296093</v>
      </c>
      <c r="E45" s="1" cm="1">
        <f t="array" ref="E45">_xll.xlquoteCOT(I45,"Noncommercial-Commercial")</f>
        <v>63973</v>
      </c>
      <c r="F45" s="1" cm="1">
        <f t="array" ref="F45">_xll.xlquoteCOT(I45,"Noncommercial-CommercialChange")</f>
        <v>820</v>
      </c>
      <c r="G45" s="1" cm="1">
        <f t="array" ref="G45">_xll.xlquoteCOT(I45,"NonreportableNet")</f>
        <v>3671</v>
      </c>
      <c r="I45" s="3" t="s">
        <v>100</v>
      </c>
    </row>
    <row r="46" spans="1:9" x14ac:dyDescent="0.45">
      <c r="A46" s="2" t="s">
        <v>45</v>
      </c>
      <c r="B46" s="1">
        <f>_xll.xlquoteCOT(I46,"OpenInterest")</f>
        <v>770108</v>
      </c>
      <c r="C46" s="1" cm="1">
        <f t="array" ref="C46">_xll.xlquoteCOT(I46,"NoncommercialNet")</f>
        <v>119853</v>
      </c>
      <c r="D46" s="6">
        <f t="shared" si="0"/>
        <v>0.1556314179309915</v>
      </c>
      <c r="E46" s="1" cm="1">
        <f t="array" ref="E46">_xll.xlquoteCOT(I46,"Noncommercial-Commercial")</f>
        <v>263734</v>
      </c>
      <c r="F46" s="1" cm="1">
        <f t="array" ref="F46">_xll.xlquoteCOT(I46,"Noncommercial-CommercialChange")</f>
        <v>13874</v>
      </c>
      <c r="G46" s="1" cm="1">
        <f t="array" ref="G46">_xll.xlquoteCOT(I46,"NonreportableNet")</f>
        <v>24028</v>
      </c>
      <c r="I46" s="3" t="s">
        <v>101</v>
      </c>
    </row>
    <row r="47" spans="1:9" x14ac:dyDescent="0.45">
      <c r="A47" s="2" t="s">
        <v>46</v>
      </c>
      <c r="B47" s="1">
        <f>_xll.xlquoteCOT(I47,"OpenInterest")</f>
        <v>269886</v>
      </c>
      <c r="C47" s="1" cm="1">
        <f t="array" ref="C47">_xll.xlquoteCOT(I47,"NoncommercialNet")</f>
        <v>-39361</v>
      </c>
      <c r="D47" s="6">
        <f t="shared" si="0"/>
        <v>-0.14584305966222774</v>
      </c>
      <c r="E47" s="1" cm="1">
        <f t="array" ref="E47">_xll.xlquoteCOT(I47,"Noncommercial-Commercial")</f>
        <v>-95850</v>
      </c>
      <c r="F47" s="1" cm="1">
        <f t="array" ref="F47">_xll.xlquoteCOT(I47,"Noncommercial-CommercialChange")</f>
        <v>14773</v>
      </c>
      <c r="G47" s="1" cm="1">
        <f t="array" ref="G47">_xll.xlquoteCOT(I47,"NonreportableNet")</f>
        <v>-17129</v>
      </c>
      <c r="I47" s="3" t="s">
        <v>102</v>
      </c>
    </row>
    <row r="48" spans="1:9" x14ac:dyDescent="0.45">
      <c r="A48" s="2" t="s">
        <v>47</v>
      </c>
      <c r="B48" s="1">
        <f>_xll.xlquoteCOT(I48,"OpenInterest")</f>
        <v>273288</v>
      </c>
      <c r="C48" s="1" cm="1">
        <f t="array" ref="C48">_xll.xlquoteCOT(I48,"NoncommercialNet")</f>
        <v>-73501</v>
      </c>
      <c r="D48" s="6">
        <f t="shared" si="0"/>
        <v>-0.26895070401920318</v>
      </c>
      <c r="E48" s="1" cm="1">
        <f t="array" ref="E48">_xll.xlquoteCOT(I48,"Noncommercial-Commercial")</f>
        <v>-160175</v>
      </c>
      <c r="F48" s="1" cm="1">
        <f t="array" ref="F48">_xll.xlquoteCOT(I48,"Noncommercial-CommercialChange")</f>
        <v>18141</v>
      </c>
      <c r="G48" s="1" cm="1">
        <f t="array" ref="G48">_xll.xlquoteCOT(I48,"NonreportableNet")</f>
        <v>-13173</v>
      </c>
      <c r="I48" s="3" t="s">
        <v>103</v>
      </c>
    </row>
    <row r="49" spans="1:9" x14ac:dyDescent="0.45">
      <c r="A49" s="2" t="s">
        <v>48</v>
      </c>
      <c r="B49" s="1">
        <f>_xll.xlquoteCOT(I49,"OpenInterest")</f>
        <v>15889</v>
      </c>
      <c r="C49" s="1" cm="1">
        <f t="array" ref="C49">_xll.xlquoteCOT(I49,"NoncommercialNet")</f>
        <v>-303</v>
      </c>
      <c r="D49" s="6">
        <f t="shared" si="0"/>
        <v>-1.9069796714708289E-2</v>
      </c>
      <c r="E49" s="1" cm="1">
        <f t="array" ref="E49">_xll.xlquoteCOT(I49,"Noncommercial-Commercial")</f>
        <v>-183</v>
      </c>
      <c r="F49" s="1" cm="1">
        <f t="array" ref="F49">_xll.xlquoteCOT(I49,"Noncommercial-CommercialChange")</f>
        <v>579</v>
      </c>
      <c r="G49" s="1" cm="1">
        <f t="array" ref="G49">_xll.xlquoteCOT(I49,"NonreportableNet")</f>
        <v>423</v>
      </c>
      <c r="I49" s="3" t="s">
        <v>104</v>
      </c>
    </row>
    <row r="50" spans="1:9" x14ac:dyDescent="0.45">
      <c r="A50" s="2" t="s">
        <v>49</v>
      </c>
      <c r="B50" s="1">
        <f>_xll.xlquoteCOT(I50,"OpenInterest")</f>
        <v>3397</v>
      </c>
      <c r="C50" s="1" cm="1">
        <f t="array" ref="C50">_xll.xlquoteCOT(I50,"NoncommercialNet")</f>
        <v>-404</v>
      </c>
      <c r="D50" s="6">
        <f t="shared" si="0"/>
        <v>-0.11892846629378864</v>
      </c>
      <c r="E50" s="1" cm="1">
        <f t="array" ref="E50">_xll.xlquoteCOT(I50,"Noncommercial-Commercial")</f>
        <v>-325</v>
      </c>
      <c r="F50" s="1" cm="1">
        <f t="array" ref="F50">_xll.xlquoteCOT(I50,"Noncommercial-CommercialChange")</f>
        <v>616</v>
      </c>
      <c r="G50" s="1" cm="1">
        <f t="array" ref="G50">_xll.xlquoteCOT(I50,"NonreportableNet")</f>
        <v>482</v>
      </c>
      <c r="I50" s="3" t="s">
        <v>105</v>
      </c>
    </row>
    <row r="52" spans="1:9" x14ac:dyDescent="0.45">
      <c r="I52" s="3"/>
    </row>
  </sheetData>
  <dataValidations count="1">
    <dataValidation allowBlank="1" showInputMessage="1" showErrorMessage="1" sqref="A1" xr:uid="{00000000-0002-0000-0000-000000000000}"/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Futures COT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Gabriel</dc:creator>
  <cp:lastModifiedBy>Gabriel</cp:lastModifiedBy>
  <dcterms:created xsi:type="dcterms:W3CDTF">2022-07-14T01:19:26Z</dcterms:created>
  <dcterms:modified xsi:type="dcterms:W3CDTF">2022-11-16T10:30:21Z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54f5a649-7b67-4b64-9092-75a8cbbdc1bb</vt:lpwstr>
  </property>
</Properties>
</file>