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others\Data\XLQuote\"/>
    </mc:Choice>
  </mc:AlternateContent>
  <xr:revisionPtr revIDLastSave="0" documentId="13_ncr:1_{B79298E6-2B37-477F-B157-2A2F38EDD9F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Yield Curve" sheetId="1" r:id="rId1"/>
  </sheets>
  <definedNames>
    <definedName name="YearAgo">OFFSET('Yield Curve'!$B$5,'Yield Curve'!$N$4,0,1,12)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D2" i="1"/>
  <c r="C2" i="1"/>
  <c r="B2" i="1"/>
  <c r="A3" i="1" a="1"/>
  <c r="A5" i="1" a="1"/>
  <c r="O5" i="1" l="1"/>
  <c r="O6" i="1"/>
  <c r="O4" i="1"/>
  <c r="N6" i="1"/>
  <c r="N5" i="1"/>
  <c r="N4" i="1"/>
  <c r="A3" i="1"/>
  <c r="A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<sst xmlns="http://schemas.openxmlformats.org/spreadsheetml/2006/main" count="3" uniqueCount="3">
  <si>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10Y/2Y</t>
  </si>
  <si>
    <t>10Y/3M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</si>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</sst>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left"/>
    </xf>
    <xf numFmtId="14" fontId="18" fillId="0" borderId="0" xfId="0" applyNumberFormat="1" applyFont="1"/>
    <xf numFmtId="0" fontId="18" fillId="0" borderId="0" xfId="0" applyFont="1"/>
    <xf numFmtId="43" fontId="18" fillId="0" borderId="0" xfId="1" applyFont="1"/>
    <xf numFmtId="4" fontId="18" fillId="0" borderId="0" xfId="0" applyNumberFormat="1" applyFont="1"/>
    <xf numFmtId="0" fontId="18" fillId="0" borderId="0" xfId="0" applyFont="1" applyAlignment="1">
      <alignment horizontal="right"/>
    </xf>
    <xf numFmtId="0" fontId="17" fillId="0" borderId="0" xfId="0" applyFont="1"/>
    <xf numFmtId="43" fontId="17" fillId="0" borderId="0" xfId="1" applyFont="1"/>
    <xf numFmtId="164" fontId="17" fillId="0" borderId="0" xfId="1" applyNumberFormat="1" applyFont="1"/>
    <xf numFmtId="165" fontId="17" fillId="0" borderId="0" xfId="1" applyNumberFormat="1" applyFont="1"/>
    <xf numFmtId="166" fontId="17" fillId="0" borderId="0" xfId="0" applyNumberFormat="1" applyFont="1"/>
    <xf numFmtId="1" fontId="17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Yield Curve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Current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'Yield Curve'!$B$2:$M$2</c:f>
              <c:numCache>
                <c:formatCode>_(* #,##0.00_);_(* \(#,##0.00\);_(* "-"??_);_(@_)</c:formatCode>
                <c:ptCount val="12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 formatCode="_(* #,##0.0_);_(* \(#,##0.0\);_(* &quot;-&quot;??_);_(@_)">
                  <c:v>0.5</c:v>
                </c:pt>
                <c:pt idx="4" formatCode="_(* #,##0_);_(* \(#,##0\);_(* &quot;-&quot;??_);_(@_)">
                  <c:v>1</c:v>
                </c:pt>
                <c:pt idx="5" formatCode="_(* #,##0_);_(* \(#,##0\);_(* &quot;-&quot;??_);_(@_)">
                  <c:v>2</c:v>
                </c:pt>
                <c:pt idx="6" formatCode="_(* #,##0_);_(* \(#,##0\);_(* &quot;-&quot;??_);_(@_)">
                  <c:v>3</c:v>
                </c:pt>
                <c:pt idx="7" formatCode="_(* #,##0_);_(* \(#,##0\);_(* &quot;-&quot;??_);_(@_)">
                  <c:v>5</c:v>
                </c:pt>
                <c:pt idx="8" formatCode="_(* #,##0_);_(* \(#,##0\);_(* &quot;-&quot;??_);_(@_)">
                  <c:v>7</c:v>
                </c:pt>
                <c:pt idx="9" formatCode="_(* #,##0_);_(* \(#,##0\);_(* &quot;-&quot;??_);_(@_)">
                  <c:v>10</c:v>
                </c:pt>
                <c:pt idx="10" formatCode="_(* #,##0_);_(* \(#,##0\);_(* &quot;-&quot;??_);_(@_)">
                  <c:v>20</c:v>
                </c:pt>
                <c:pt idx="11" formatCode="_(* #,##0_);_(* \(#,##0\);_(* &quot;-&quot;??_);_(@_)">
                  <c:v>30</c:v>
                </c:pt>
              </c:numCache>
            </c:numRef>
          </c:xVal>
          <c:yVal>
            <c:numRef>
              <c:f>'Yield Curve'!$B$4:$M$4</c:f>
              <c:numCache>
                <c:formatCode>_(* #,##0.00_);_(* \(#,##0.00\);_(* "-"??_);_(@_)</c:formatCode>
                <c:ptCount val="12"/>
                <c:pt idx="0">
                  <c:v>2.39</c:v>
                </c:pt>
                <c:pt idx="1">
                  <c:v>2.69</c:v>
                </c:pt>
                <c:pt idx="2">
                  <c:v>2.89</c:v>
                </c:pt>
                <c:pt idx="3">
                  <c:v>3.26</c:v>
                </c:pt>
                <c:pt idx="4">
                  <c:v>3.36</c:v>
                </c:pt>
                <c:pt idx="5">
                  <c:v>3.37</c:v>
                </c:pt>
                <c:pt idx="6">
                  <c:v>3.4</c:v>
                </c:pt>
                <c:pt idx="7">
                  <c:v>3.2</c:v>
                </c:pt>
                <c:pt idx="8">
                  <c:v>3.14</c:v>
                </c:pt>
                <c:pt idx="9">
                  <c:v>3.04</c:v>
                </c:pt>
                <c:pt idx="10">
                  <c:v>3.44</c:v>
                </c:pt>
                <c:pt idx="11">
                  <c:v>3.21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266-48A2-B8CB-B23F50E13165}"/>
            </c:ext>
          </c:extLst>
        </c:ser>
        <c:ser>
          <c:idx val="0"/>
          <c:order val="1"/>
          <c:tx>
            <c:v>Year Ago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'Yield Curve'!$B$2:$M$2</c:f>
              <c:numCache>
                <c:formatCode>_(* #,##0.00_);_(* \(#,##0.00\);_(* "-"??_);_(@_)</c:formatCode>
                <c:ptCount val="12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 formatCode="_(* #,##0.0_);_(* \(#,##0.0\);_(* &quot;-&quot;??_);_(@_)">
                  <c:v>0.5</c:v>
                </c:pt>
                <c:pt idx="4" formatCode="_(* #,##0_);_(* \(#,##0\);_(* &quot;-&quot;??_);_(@_)">
                  <c:v>1</c:v>
                </c:pt>
                <c:pt idx="5" formatCode="_(* #,##0_);_(* \(#,##0\);_(* &quot;-&quot;??_);_(@_)">
                  <c:v>2</c:v>
                </c:pt>
                <c:pt idx="6" formatCode="_(* #,##0_);_(* \(#,##0\);_(* &quot;-&quot;??_);_(@_)">
                  <c:v>3</c:v>
                </c:pt>
                <c:pt idx="7" formatCode="_(* #,##0_);_(* \(#,##0\);_(* &quot;-&quot;??_);_(@_)">
                  <c:v>5</c:v>
                </c:pt>
                <c:pt idx="8" formatCode="_(* #,##0_);_(* \(#,##0\);_(* &quot;-&quot;??_);_(@_)">
                  <c:v>7</c:v>
                </c:pt>
                <c:pt idx="9" formatCode="_(* #,##0_);_(* \(#,##0\);_(* &quot;-&quot;??_);_(@_)">
                  <c:v>10</c:v>
                </c:pt>
                <c:pt idx="10" formatCode="_(* #,##0_);_(* \(#,##0\);_(* &quot;-&quot;??_);_(@_)">
                  <c:v>20</c:v>
                </c:pt>
                <c:pt idx="11" formatCode="_(* #,##0_);_(* \(#,##0\);_(* &quot;-&quot;??_);_(@_)">
                  <c:v>30</c:v>
                </c:pt>
              </c:numCache>
            </c:numRef>
          </c:xVal>
          <c:yVal>
            <c:numRef>
              <c:f>'Yield Curve'!$B$6:$M$6</c:f>
              <c:numCache>
                <c:formatCode>_(* #,##0.00_);_(* \(#,##0.00\);_(* "-"??_);_(@_)</c:formatCode>
                <c:ptCount val="12"/>
                <c:pt idx="0">
                  <c:v>0.03</c:v>
                </c:pt>
                <c:pt idx="1">
                  <c:v>0.05</c:v>
                </c:pt>
                <c:pt idx="2">
                  <c:v>0.04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0.2</c:v>
                </c:pt>
                <c:pt idx="6">
                  <c:v>0.4</c:v>
                </c:pt>
                <c:pt idx="7">
                  <c:v>0.77</c:v>
                </c:pt>
                <c:pt idx="8">
                  <c:v>1.08</c:v>
                </c:pt>
                <c:pt idx="9">
                  <c:v>1.3</c:v>
                </c:pt>
                <c:pt idx="10">
                  <c:v>1.85</c:v>
                </c:pt>
                <c:pt idx="11">
                  <c:v>1.92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66-48A2-B8CB-B23F50E13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130640"/>
        <c:axId val="1676111920"/>
      </c:scatterChart>
      <c:valAx>
        <c:axId val="1676130640"/>
        <c:scaling>
          <c:orientation val="minMax"/>
          <c:max val="30"/>
        </c:scaling>
        <c:delete val="0"/>
        <c:axPos val="b"/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111920"/>
        <c:crosses val="autoZero"/>
        <c:crossBetween val="midCat"/>
      </c:valAx>
      <c:valAx>
        <c:axId val="1676111920"/>
        <c:scaling>
          <c:orientation val="minMax"/>
        </c:scaling>
        <c:delete val="0"/>
        <c:axPos val="l"/>
        <c:majorGridlines>
          <c:spPr>
            <a:ln>
              <a:noFill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13064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9524</xdr:rowOff>
    </xdr:from>
    <xdr:to>
      <xdr:col>8</xdr:col>
      <xdr:colOff>620713</xdr:colOff>
      <xdr:row>20</xdr:row>
      <xdr:rowOff>179386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workbookViewId="0"/>
  </sheetViews>
  <sheetFormatPr defaultColWidth="8.73046875" defaultRowHeight="14.25" x14ac:dyDescent="0.45"/>
  <cols>
    <col min="1" max="1" width="10.1328125" style="3" bestFit="1" customWidth="1"/>
    <col min="2" max="2" width="8.73046875" style="3" customWidth="1"/>
    <col min="3" max="13" width="8.73046875" style="3"/>
    <col min="14" max="14" width="8.86328125" style="3" customWidth="1"/>
    <col min="15" max="16384" width="8.73046875" style="3"/>
  </cols>
  <sheetData>
    <row r="1" spans="1:24" x14ac:dyDescent="0.45">
      <c r="A1" s="1">
        <v>202208</v>
      </c>
      <c r="B1" s="2"/>
    </row>
    <row r="2" spans="1:24" s="7" customFormat="1" x14ac:dyDescent="0.45">
      <c r="A2" s="7" t="s">
        <v>2</v>
      </c>
      <c r="B2" s="8">
        <f>1/12</f>
        <v>8.3333333333333329E-2</v>
      </c>
      <c r="C2" s="8">
        <f>2/12</f>
        <v>0.16666666666666666</v>
      </c>
      <c r="D2" s="8">
        <f>3/12</f>
        <v>0.25</v>
      </c>
      <c r="E2" s="9">
        <f>6/12</f>
        <v>0.5</v>
      </c>
      <c r="F2" s="10">
        <v>1</v>
      </c>
      <c r="G2" s="10">
        <v>2</v>
      </c>
      <c r="H2" s="10">
        <v>3</v>
      </c>
      <c r="I2" s="10">
        <v>5</v>
      </c>
      <c r="J2" s="10">
        <v>7</v>
      </c>
      <c r="K2" s="10">
        <v>10</v>
      </c>
      <c r="L2" s="10">
        <v>20</v>
      </c>
      <c r="M2" s="10">
        <v>30</v>
      </c>
      <c r="O2" s="11"/>
      <c r="P2" s="12"/>
      <c r="Q2" s="12"/>
      <c r="R2" s="12"/>
      <c r="S2" s="12"/>
      <c r="T2" s="12"/>
      <c r="U2" s="12"/>
      <c r="V2" s="12"/>
      <c r="W2" s="12"/>
      <c r="X2" s="12"/>
    </row>
    <row r="3" spans="1:24" x14ac:dyDescent="0.45">
      <c r="A3" s="3" t="str" cm="1">
        <f t="array" ref="A3:M4">_xll.xlquoteYieldCurve(A1)</f>
        <v>Date</v>
      </c>
      <c r="B3" s="3" t="str">
        <v>1 Mo</v>
      </c>
      <c r="C3" s="3" t="str">
        <v>2 Mo</v>
      </c>
      <c r="D3" s="3" t="str">
        <v>3 Mo</v>
      </c>
      <c r="E3" s="3" t="str">
        <v>6 Mo</v>
      </c>
      <c r="F3" s="3" t="str">
        <v>1 Yr</v>
      </c>
      <c r="G3" s="3" t="str">
        <v>2 Yr</v>
      </c>
      <c r="H3" s="3" t="str">
        <v>3 Yr</v>
      </c>
      <c r="I3" s="3" t="str">
        <v>5 Yr</v>
      </c>
      <c r="J3" s="3" t="str">
        <v>7 Yr</v>
      </c>
      <c r="K3" s="3" t="str">
        <v>10 Yr</v>
      </c>
      <c r="L3" s="3" t="str">
        <v>20 Yr</v>
      </c>
      <c r="M3" s="3" t="str">
        <v>30 Yr</v>
      </c>
      <c r="N3" s="6" t="s">
        <v>0</v>
      </c>
      <c r="O3" s="6" t="s">
        <v>1</v>
      </c>
      <c r="P3" s="4"/>
      <c r="Q3" s="4"/>
      <c r="R3" s="4"/>
      <c r="S3" s="4"/>
      <c r="T3" s="4"/>
      <c r="U3" s="4"/>
      <c r="V3" s="4"/>
      <c r="W3" s="4"/>
    </row>
    <row r="4" spans="1:24" x14ac:dyDescent="0.45">
      <c r="A4" s="2" t="str">
        <v>08/26/2022</v>
      </c>
      <c r="B4" s="4">
        <v>2.39</v>
      </c>
      <c r="C4" s="4">
        <v>2.69</v>
      </c>
      <c r="D4" s="4">
        <v>2.89</v>
      </c>
      <c r="E4" s="4">
        <v>3.26</v>
      </c>
      <c r="F4" s="4">
        <v>3.36</v>
      </c>
      <c r="G4" s="4">
        <v>3.37</v>
      </c>
      <c r="H4" s="4">
        <v>3.4</v>
      </c>
      <c r="I4" s="4">
        <v>3.2</v>
      </c>
      <c r="J4" s="4">
        <v>3.14</v>
      </c>
      <c r="K4" s="4">
        <v>3.04</v>
      </c>
      <c r="L4" s="4">
        <v>3.44</v>
      </c>
      <c r="M4" s="4">
        <v>3.21</v>
      </c>
      <c r="N4" s="5">
        <f>K4-G4</f>
        <v>-0.33000000000000007</v>
      </c>
      <c r="O4" s="5">
        <f>K4-D4</f>
        <v>0.14999999999999991</v>
      </c>
      <c r="P4" s="4"/>
      <c r="Q4" s="4"/>
      <c r="R4" s="4"/>
      <c r="S4" s="4"/>
      <c r="T4" s="4"/>
      <c r="U4" s="4"/>
      <c r="V4" s="4"/>
      <c r="W4" s="4"/>
    </row>
    <row r="5" spans="1:24" hidden="1" x14ac:dyDescent="0.45">
      <c r="A5" s="3" t="str" cm="1">
        <f t="array" ref="A5:M6">_xll.xlquoteYieldCurve(LEFT(A1,4)-1&amp;RIGHT(A1,2))</f>
        <v>Date</v>
      </c>
      <c r="B5" s="3" t="str">
        <v>1 Mo</v>
      </c>
      <c r="C5" s="3" t="str">
        <v>2 Mo</v>
      </c>
      <c r="D5" s="3" t="str">
        <v>3 Mo</v>
      </c>
      <c r="E5" s="3" t="str">
        <v>6 Mo</v>
      </c>
      <c r="F5" s="3" t="str">
        <v>1 Yr</v>
      </c>
      <c r="G5" s="3" t="str">
        <v>2 Yr</v>
      </c>
      <c r="H5" s="3" t="str">
        <v>3 Yr</v>
      </c>
      <c r="I5" s="3" t="str">
        <v>5 Yr</v>
      </c>
      <c r="J5" s="3" t="str">
        <v>7 Yr</v>
      </c>
      <c r="K5" s="3" t="str">
        <v>10 Yr</v>
      </c>
      <c r="L5" s="3" t="str">
        <v>20 Yr</v>
      </c>
      <c r="M5" s="3" t="str">
        <v>30 Yr</v>
      </c>
      <c r="N5" s="5" t="e">
        <f t="shared" ref="N5:N6" si="0">K5-G5</f>
        <v>#VALUE!</v>
      </c>
      <c r="O5" s="5" t="e">
        <f t="shared" ref="O5:O6" si="1">K5-D5</f>
        <v>#VALUE!</v>
      </c>
    </row>
    <row r="6" spans="1:24" x14ac:dyDescent="0.45">
      <c r="A6" s="2" t="str">
        <v>08/31/2021</v>
      </c>
      <c r="B6" s="4">
        <v>0.03</v>
      </c>
      <c r="C6" s="4">
        <v>0.05</v>
      </c>
      <c r="D6" s="4">
        <v>0.04</v>
      </c>
      <c r="E6" s="4">
        <v>0.06</v>
      </c>
      <c r="F6" s="4">
        <v>7.0000000000000007E-2</v>
      </c>
      <c r="G6" s="4">
        <v>0.2</v>
      </c>
      <c r="H6" s="4">
        <v>0.4</v>
      </c>
      <c r="I6" s="4">
        <v>0.77</v>
      </c>
      <c r="J6" s="4">
        <v>1.08</v>
      </c>
      <c r="K6" s="4">
        <v>1.3</v>
      </c>
      <c r="L6" s="4">
        <v>1.85</v>
      </c>
      <c r="M6" s="4">
        <v>1.92</v>
      </c>
      <c r="N6" s="5">
        <f t="shared" si="0"/>
        <v>1.1000000000000001</v>
      </c>
      <c r="O6" s="5">
        <f t="shared" si="1"/>
        <v>1.26</v>
      </c>
    </row>
    <row r="7" spans="1:24" x14ac:dyDescent="0.45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24" x14ac:dyDescent="0.45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24" x14ac:dyDescent="0.45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24" x14ac:dyDescent="0.45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24" x14ac:dyDescent="0.45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24" x14ac:dyDescent="0.4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24" x14ac:dyDescent="0.4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24" x14ac:dyDescent="0.45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24" x14ac:dyDescent="0.45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24" x14ac:dyDescent="0.45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45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45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4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4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45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45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45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4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45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4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 Curve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cp:keywords/>
  <dc:description/>
  <cp:lastModifiedBy>Gabriel</cp:lastModifiedBy>
  <cp:revision/>
  <dcterms:created xsi:type="dcterms:W3CDTF">2022-08-22T00:41:51Z</dcterms:created>
  <dcterms:modified xsi:type="dcterms:W3CDTF">2022-08-27T09:45:55Z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88957f8b-a336-44d8-a9ae-5185e0a21acb</vt:lpwstr>
  </property>
</Properties>
</file>