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1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\xlquote\"/>
    </mc:Choice>
  </mc:AlternateContent>
  <xr:revisionPtr revIDLastSave="0" documentId="13_ncr:1_{C5C100F5-F7C7-4D9A-8F62-9FEB79F4884C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Econom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10" i="1"/>
  <c r="B11" i="1"/>
  <c r="B21" i="1"/>
  <c r="B19" i="1"/>
  <c r="B18" i="1"/>
  <c r="B20" i="1"/>
  <c r="B9" i="1"/>
  <c r="B6" i="1"/>
  <c r="B14" i="1"/>
  <c r="B4" i="1"/>
  <c r="B15" i="1"/>
  <c r="B3" i="1"/>
  <c r="B5" i="1"/>
  <c r="B12" i="1"/>
  <c r="B13" i="1"/>
  <c r="B8" i="1"/>
  <c r="B17" i="1"/>
  <c r="B7" i="1"/>
  <c r="B16" i="1"/>
</calcChain>
</file>

<file path=xl/sharedStrings.xml><?xml version="1.0" encoding="utf-8"?>
<sst xmlns="http://schemas.openxmlformats.org/spreadsheetml/2006/main" count="64" uniqueCount="45">
  <si>
    <t>Name</t>
  </si>
  <si>
    <t>Value</t>
  </si>
  <si>
    <t>Symbol</t>
  </si>
  <si>
    <t>GDPC1</t>
  </si>
  <si>
    <t>US GDP QoQ</t>
  </si>
  <si>
    <t>US GDP YoY</t>
  </si>
  <si>
    <t>PAYEMS</t>
  </si>
  <si>
    <t>Non Farm Payrolls</t>
  </si>
  <si>
    <t>UNRATE</t>
  </si>
  <si>
    <t>Unemployment Rate</t>
  </si>
  <si>
    <t>DGORDER</t>
  </si>
  <si>
    <t>Durable Goods Orders MoM</t>
  </si>
  <si>
    <t>CPILFESL</t>
  </si>
  <si>
    <t>Core Inflation</t>
  </si>
  <si>
    <t>PCEPI</t>
  </si>
  <si>
    <t>PCE MoM</t>
  </si>
  <si>
    <t>RSXFS</t>
  </si>
  <si>
    <t>Retail Sales MoM</t>
  </si>
  <si>
    <t>HOUST</t>
  </si>
  <si>
    <t>Housing Starts</t>
  </si>
  <si>
    <t>EXHOSLUSM495S</t>
  </si>
  <si>
    <t>Existing Home Sales</t>
  </si>
  <si>
    <t>Source</t>
  </si>
  <si>
    <t>FRED</t>
  </si>
  <si>
    <t>NPPTTL</t>
  </si>
  <si>
    <t>ADP Employment</t>
  </si>
  <si>
    <t>BOPGSTB</t>
  </si>
  <si>
    <t>IEABC</t>
  </si>
  <si>
    <t>Balance of Trade</t>
  </si>
  <si>
    <t>Current Account</t>
  </si>
  <si>
    <t>ISM/MAN_PMI</t>
  </si>
  <si>
    <t>ISM/NONMAN_NMI</t>
  </si>
  <si>
    <t>Quandl</t>
  </si>
  <si>
    <t>Manufacturing PMI</t>
  </si>
  <si>
    <t>Non-Manufacturing PMI</t>
  </si>
  <si>
    <t>MICH</t>
  </si>
  <si>
    <t>Inflation Expectation</t>
  </si>
  <si>
    <t>CPI MoM</t>
  </si>
  <si>
    <t>PPI MoM</t>
  </si>
  <si>
    <t>CPIAUCSL</t>
  </si>
  <si>
    <t>PPIFIS</t>
  </si>
  <si>
    <t>UMCSENT</t>
  </si>
  <si>
    <t>Consumer Confidence</t>
  </si>
  <si>
    <t>SPCS20RSA</t>
  </si>
  <si>
    <t>Case Shiller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</si>
</sst>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0" fontId="0" fillId="0" borderId="0" xfId="2" applyNumberFormat="1" applyFont="1"/>
    <xf numFmtId="166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/>
  </sheetViews>
  <sheetFormatPr defaultRowHeight="14.25" x14ac:dyDescent="0.45"/>
  <cols>
    <col min="1" max="1" width="24.73046875" bestFit="1" customWidth="1"/>
    <col min="2" max="2" width="10" bestFit="1" customWidth="1"/>
    <col min="3" max="3" width="2.59765625" customWidth="1"/>
    <col min="4" max="4" width="17.59765625" bestFit="1" customWidth="1"/>
    <col min="5" max="5" width="10" customWidth="1"/>
  </cols>
  <sheetData>
    <row r="1" spans="1:5" x14ac:dyDescent="0.45">
      <c r="A1" t="s">
        <v>0</v>
      </c>
      <c r="B1" t="s">
        <v>1</v>
      </c>
      <c r="D1" t="s">
        <v>2</v>
      </c>
      <c r="E1" t="s">
        <v>22</v>
      </c>
    </row>
    <row r="2" spans="1:5" x14ac:dyDescent="0.45">
      <c r="A2" t="s">
        <v>4</v>
      </c>
      <c r="B2" s="2">
        <f>(1+_xll.xlquoteEconomics(D2,"pch",0)/100)^4-1</f>
        <v>0.33067983212392504</v>
      </c>
      <c r="C2" s="2"/>
      <c r="D2" t="s">
        <v>3</v>
      </c>
      <c r="E2" t="s">
        <v>23</v>
      </c>
    </row>
    <row r="3" spans="1:5" x14ac:dyDescent="0.45">
      <c r="A3" t="s">
        <v>5</v>
      </c>
      <c r="B3" s="2">
        <f>_xll.xlquoteEconomics(D3,"pc1",0)/100</f>
        <v>-2.9163600000000001E-2</v>
      </c>
      <c r="C3" s="2"/>
      <c r="D3" t="s">
        <v>3</v>
      </c>
      <c r="E3" t="s">
        <v>23</v>
      </c>
    </row>
    <row r="4" spans="1:5" x14ac:dyDescent="0.45">
      <c r="A4" t="s">
        <v>25</v>
      </c>
      <c r="B4" s="1">
        <f>_xll.xlquoteEconomics(D4,"chg",0)*1000</f>
        <v>307277</v>
      </c>
      <c r="C4" s="3"/>
      <c r="D4" t="s">
        <v>24</v>
      </c>
      <c r="E4" t="s">
        <v>23</v>
      </c>
    </row>
    <row r="5" spans="1:5" x14ac:dyDescent="0.45">
      <c r="A5" t="s">
        <v>7</v>
      </c>
      <c r="B5" s="1">
        <f>_xll.xlquoteEconomics(D5,"chg",0)*1000</f>
        <v>638000</v>
      </c>
      <c r="C5" s="1"/>
      <c r="D5" t="s">
        <v>6</v>
      </c>
      <c r="E5" t="s">
        <v>23</v>
      </c>
    </row>
    <row r="6" spans="1:5" x14ac:dyDescent="0.45">
      <c r="A6" t="s">
        <v>9</v>
      </c>
      <c r="B6" s="3">
        <f>_xll.xlquoteEconomics(D6,"lin",0)/100</f>
        <v>6.9000000000000006E-2</v>
      </c>
      <c r="C6" s="3"/>
      <c r="D6" t="s">
        <v>8</v>
      </c>
      <c r="E6" t="s">
        <v>23</v>
      </c>
    </row>
    <row r="7" spans="1:5" x14ac:dyDescent="0.45">
      <c r="A7" t="s">
        <v>28</v>
      </c>
      <c r="B7" s="1">
        <f>_xll.xlquoteEconomics(D7,"lin",0)</f>
        <v>-63862</v>
      </c>
      <c r="C7" s="3"/>
      <c r="D7" t="s">
        <v>26</v>
      </c>
      <c r="E7" t="s">
        <v>23</v>
      </c>
    </row>
    <row r="8" spans="1:5" x14ac:dyDescent="0.45">
      <c r="A8" t="s">
        <v>29</v>
      </c>
      <c r="B8" s="1">
        <f>_xll.xlquoteEconomics(D8,"lin",0)</f>
        <v>-170541</v>
      </c>
      <c r="C8" s="3"/>
      <c r="D8" t="s">
        <v>27</v>
      </c>
      <c r="E8" t="s">
        <v>23</v>
      </c>
    </row>
    <row r="9" spans="1:5" x14ac:dyDescent="0.45">
      <c r="A9" t="s">
        <v>11</v>
      </c>
      <c r="B9" s="3">
        <f>_xll.xlquoteEconomics(D9,"pch",0)/100</f>
        <v>1.2694E-2</v>
      </c>
      <c r="C9" s="3"/>
      <c r="D9" t="s">
        <v>10</v>
      </c>
      <c r="E9" t="s">
        <v>23</v>
      </c>
    </row>
    <row r="10" spans="1:5" x14ac:dyDescent="0.45">
      <c r="A10" t="s">
        <v>33</v>
      </c>
      <c r="B10" s="4">
        <f>_xll.xlquoteDatasets(D10,0,1)</f>
        <v>57.5</v>
      </c>
      <c r="C10" s="3"/>
      <c r="D10" t="s">
        <v>30</v>
      </c>
      <c r="E10" t="s">
        <v>32</v>
      </c>
    </row>
    <row r="11" spans="1:5" x14ac:dyDescent="0.45">
      <c r="A11" t="s">
        <v>34</v>
      </c>
      <c r="B11" s="4">
        <f>_xll.xlquoteDatasets(D11,0,1)</f>
        <v>56.6</v>
      </c>
      <c r="C11" s="3"/>
      <c r="D11" t="s">
        <v>31</v>
      </c>
      <c r="E11" t="s">
        <v>32</v>
      </c>
    </row>
    <row r="12" spans="1:5" x14ac:dyDescent="0.45">
      <c r="A12" t="s">
        <v>13</v>
      </c>
      <c r="B12" s="3">
        <f>_xll.xlquoteEconomics(D12,"pc1",0)/100</f>
        <v>1.62612E-2</v>
      </c>
      <c r="C12" s="3"/>
      <c r="D12" t="s">
        <v>12</v>
      </c>
      <c r="E12" t="s">
        <v>23</v>
      </c>
    </row>
    <row r="13" spans="1:5" x14ac:dyDescent="0.45">
      <c r="A13" t="s">
        <v>36</v>
      </c>
      <c r="B13" s="3">
        <f>_xll.xlquoteEconomics(D13,"lin",0)/100</f>
        <v>2.6000000000000002E-2</v>
      </c>
      <c r="C13" s="3"/>
      <c r="D13" t="s">
        <v>35</v>
      </c>
      <c r="E13" t="s">
        <v>23</v>
      </c>
    </row>
    <row r="14" spans="1:5" x14ac:dyDescent="0.45">
      <c r="A14" t="s">
        <v>37</v>
      </c>
      <c r="B14" s="3">
        <f>_xll.xlquoteEconomics(D14,"pch",0)/100</f>
        <v>4.4579999999999999E-4</v>
      </c>
      <c r="C14" s="3"/>
      <c r="D14" t="s">
        <v>39</v>
      </c>
      <c r="E14" t="s">
        <v>23</v>
      </c>
    </row>
    <row r="15" spans="1:5" x14ac:dyDescent="0.45">
      <c r="A15" t="s">
        <v>38</v>
      </c>
      <c r="B15" s="3">
        <f>_xll.xlquoteEconomics(D15,"pch",0)/100</f>
        <v>3.3641999999999999E-3</v>
      </c>
      <c r="C15" s="3"/>
      <c r="D15" t="s">
        <v>40</v>
      </c>
      <c r="E15" t="s">
        <v>23</v>
      </c>
    </row>
    <row r="16" spans="1:5" x14ac:dyDescent="0.45">
      <c r="A16" t="s">
        <v>15</v>
      </c>
      <c r="B16" s="3">
        <f>_xll.xlquoteEconomics(D16,"pch",0)/100</f>
        <v>0</v>
      </c>
      <c r="C16" s="3"/>
      <c r="D16" t="s">
        <v>14</v>
      </c>
      <c r="E16" t="s">
        <v>23</v>
      </c>
    </row>
    <row r="17" spans="1:5" x14ac:dyDescent="0.45">
      <c r="A17" t="s">
        <v>17</v>
      </c>
      <c r="B17" s="3">
        <f>_xll.xlquoteEconomics(D17,"pch",0)/100</f>
        <v>2.9522999999999997E-3</v>
      </c>
      <c r="C17" s="3"/>
      <c r="D17" t="s">
        <v>16</v>
      </c>
      <c r="E17" t="s">
        <v>23</v>
      </c>
    </row>
    <row r="18" spans="1:5" x14ac:dyDescent="0.45">
      <c r="A18" t="s">
        <v>42</v>
      </c>
      <c r="B18" s="4">
        <f>_xll.xlquoteEconomics(D18,"lin",0)</f>
        <v>81.8</v>
      </c>
      <c r="C18" s="3"/>
      <c r="D18" t="s">
        <v>41</v>
      </c>
      <c r="E18" t="s">
        <v>23</v>
      </c>
    </row>
    <row r="19" spans="1:5" x14ac:dyDescent="0.45">
      <c r="A19" t="s">
        <v>19</v>
      </c>
      <c r="B19" s="1">
        <f>_xll.xlquoteEconomics(D19,"lin",0)*1000</f>
        <v>1530000</v>
      </c>
      <c r="C19" s="1"/>
      <c r="D19" t="s">
        <v>18</v>
      </c>
      <c r="E19" t="s">
        <v>23</v>
      </c>
    </row>
    <row r="20" spans="1:5" x14ac:dyDescent="0.45">
      <c r="A20" t="s">
        <v>21</v>
      </c>
      <c r="B20" s="1">
        <f>_xll.xlquoteEconomics(D20,"lin",0)</f>
        <v>6850000</v>
      </c>
      <c r="C20" s="1"/>
      <c r="D20" t="s">
        <v>20</v>
      </c>
      <c r="E20" t="s">
        <v>23</v>
      </c>
    </row>
    <row r="21" spans="1:5" x14ac:dyDescent="0.45">
      <c r="A21" t="s">
        <v>44</v>
      </c>
      <c r="B21" s="4">
        <f>_xll.xlquoteEconomics(D21,"lin",0)</f>
        <v>231.21520447347601</v>
      </c>
      <c r="D21" t="s">
        <v>43</v>
      </c>
      <c r="E21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Economics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2020-11-26T01:16:19Z</dcterms:created>
  <dcterms:modified xsi:type="dcterms:W3CDTF">2020-12-03T11:11:28Z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a08562cd-bfac-4f2e-9308-41b916ebc142</vt:lpwstr>
  </property>
</Properties>
</file>