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16296BE0-2640-4250-8C81-23721BDC720E}" xr6:coauthVersionLast="46" xr6:coauthVersionMax="46" xr10:uidLastSave="{00000000-0000-0000-0000-000000000000}"/>
  <bookViews>
    <workbookView xWindow="-98" yWindow="-98" windowWidth="28996" windowHeight="15796" xr2:uid="{932791AE-04EA-4D8E-9CAD-8879E2D91A8A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D2" i="1" a="1"/>
  <c r="C2" i="1" a="1"/>
  <c r="B2" i="1" a="1"/>
  <c r="A2" i="1" a="1"/>
  <c r="M3" i="1" a="1"/>
  <c r="A3" i="1" a="1"/>
  <c r="B3" i="1" a="1"/>
  <c r="P3" i="1" a="1"/>
  <c r="H3" i="1" a="1"/>
  <c r="L2" i="1" a="1"/>
  <c r="Q3" i="1" a="1"/>
  <c r="H2" i="1" a="1"/>
  <c r="M2" i="1" a="1"/>
  <c r="Q2" i="1" a="1"/>
  <c r="P2" i="1" a="1"/>
  <c r="N2" i="1" a="1"/>
  <c r="L3" i="1" a="1"/>
  <c r="N3" i="1" a="1"/>
  <c r="O3" i="1" a="1"/>
  <c r="O2" i="1" a="1"/>
  <c r="C3" i="1" a="1"/>
  <c r="D3" i="1" a="1"/>
  <c r="D2" i="1" l="1"/>
  <c r="C2" i="1"/>
  <c r="B2" i="1"/>
  <c r="A2" i="1"/>
  <c r="C3" i="1"/>
  <c r="D3" i="1"/>
  <c r="L3" i="1"/>
  <c r="O3" i="1"/>
  <c r="H3" i="1"/>
  <c r="P3" i="1"/>
  <c r="N3" i="1"/>
  <c r="B3" i="1"/>
  <c r="Q3" i="1"/>
  <c r="M3" i="1"/>
  <c r="A3" i="1"/>
  <c r="H2" i="1"/>
  <c r="O2" i="1"/>
  <c r="L2" i="1"/>
  <c r="N2" i="1"/>
  <c r="P2" i="1"/>
  <c r="Q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<sst xmlns="http://schemas.openxmlformats.org/spreadsheetml/2006/main" count="20" uniqueCount="18">
  <si>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Symbol</t>
  </si>
  <si>
    <t>description</t>
  </si>
  <si>
    <t>lastPrice</t>
  </si>
  <si>
    <t>netChange</t>
  </si>
  <si>
    <t>netPercentChangeInDouble</t>
  </si>
  <si>
    <t>delta</t>
  </si>
  <si>
    <t>gamma</t>
  </si>
  <si>
    <t>theta</t>
  </si>
  <si>
    <t>vega</t>
  </si>
  <si>
    <t>rho</t>
  </si>
  <si>
    <t>volatility</t>
  </si>
  <si>
    <t>underlyingPrice</t>
  </si>
  <si>
    <t>Expiration</t>
  </si>
  <si>
    <t>Type</t>
  </si>
  <si>
    <t>Strike</t>
  </si>
  <si>
    <t>AAPL</t>
  </si>
  <si>
    <t>Call</t>
  </si>
  <si>
    <t>Underlying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</si>
</sst>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%"/>
    <numFmt numFmtId="165" formatCode=";;;&quot;Name&quot;"/>
    <numFmt numFmtId="166" formatCode=";;;&quot;Price&quot;"/>
    <numFmt numFmtId="167" formatCode=";;;&quot;Change&quot;"/>
    <numFmt numFmtId="170" formatCode=";;;&quot;Volatility&quot;"/>
    <numFmt numFmtId="171" formatCode=";;;&quot;Delta&quot;"/>
    <numFmt numFmtId="172" formatCode=";;;&quot;Gamma&quot;"/>
    <numFmt numFmtId="173" formatCode=";;;&quot;Theta&quot;"/>
    <numFmt numFmtId="174" formatCode=";;;&quot;Vega&quot;"/>
    <numFmt numFmtId="175" formatCode=";;;&quot;Rho&quot;"/>
    <numFmt numFmtId="176" formatCode="#,##0.00;[Red]\-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5" fontId="0" fillId="0" borderId="0" xfId="0" applyNumberFormat="1"/>
    <xf numFmtId="166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1" fillId="0" borderId="0" xfId="1" applyNumberFormat="1"/>
    <xf numFmtId="164" fontId="2" fillId="0" borderId="0" xfId="2" applyNumberFormat="1" applyFont="1"/>
    <xf numFmtId="14" fontId="0" fillId="0" borderId="0" xfId="0" applyNumberFormat="1"/>
    <xf numFmtId="167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B9A5-014D-4F8A-ACD0-21DA5EB9E560}">
  <dimension ref="A1:Q3"/>
  <sheetViews>
    <sheetView tabSelected="1" workbookViewId="0"/>
  </sheetViews>
  <sheetFormatPr defaultRowHeight="14.25" x14ac:dyDescent="0.45"/>
  <cols>
    <col min="1" max="1" width="29.73046875" bestFit="1" customWidth="1"/>
    <col min="3" max="3" width="4.796875" bestFit="1" customWidth="1"/>
    <col min="4" max="4" width="5.796875" bestFit="1" customWidth="1"/>
    <col min="5" max="5" width="2.59765625" customWidth="1"/>
    <col min="6" max="6" width="17.86328125" bestFit="1" customWidth="1"/>
    <col min="7" max="7" width="11.1328125" bestFit="1" customWidth="1"/>
    <col min="8" max="8" width="9.06640625" customWidth="1"/>
    <col min="9" max="9" width="10.19921875" bestFit="1" customWidth="1"/>
  </cols>
  <sheetData>
    <row r="1" spans="1:17" x14ac:dyDescent="0.45">
      <c r="A1" s="2" t="s">
        <v>1</v>
      </c>
      <c r="B1" s="3" t="s">
        <v>2</v>
      </c>
      <c r="C1" s="13" t="s">
        <v>3</v>
      </c>
      <c r="D1" s="13" t="s">
        <v>4</v>
      </c>
      <c r="F1" t="s">
        <v>0</v>
      </c>
      <c r="G1" t="s">
        <v>17</v>
      </c>
      <c r="H1" s="3" t="s">
        <v>11</v>
      </c>
      <c r="I1" t="s">
        <v>12</v>
      </c>
      <c r="J1" t="s">
        <v>13</v>
      </c>
      <c r="K1" t="s">
        <v>14</v>
      </c>
      <c r="L1" s="4" t="s">
        <v>10</v>
      </c>
      <c r="M1" s="5" t="s">
        <v>5</v>
      </c>
      <c r="N1" s="6" t="s">
        <v>6</v>
      </c>
      <c r="O1" s="7" t="s">
        <v>7</v>
      </c>
      <c r="P1" s="8" t="s">
        <v>8</v>
      </c>
      <c r="Q1" s="9" t="s">
        <v>9</v>
      </c>
    </row>
    <row r="2" spans="1:17" x14ac:dyDescent="0.45">
      <c r="A2" t="str" cm="1">
        <f t="array" ref="A2">_xll.xlquoteOptions($F2,A$1)</f>
        <v>AAPL Dec 11 2020 123 Call (Weekly)</v>
      </c>
      <c r="B2" s="1" cm="1">
        <f t="array" ref="B2">_xll.xlquoteOptions($F2,B$1)</f>
        <v>1.5</v>
      </c>
      <c r="C2" s="10" cm="1">
        <f t="array" ref="C2">_xll.xlquoteOptions($F2,C$1)</f>
        <v>-0.6</v>
      </c>
      <c r="D2" s="11" cm="1">
        <f t="array" ref="D2">_xll.xlquoteOptions($F2,D$1)/100</f>
        <v>-0.39735100000000001</v>
      </c>
      <c r="F2" t="str">
        <f>G2&amp;"_"&amp;MONTH(I2)&amp;DAY(I2)&amp;RIGHT(YEAR(I2),2)&amp;LEFT(J2)&amp;K2</f>
        <v>AAPL_121120C123</v>
      </c>
      <c r="G2" t="s">
        <v>15</v>
      </c>
      <c r="H2" s="1" cm="1">
        <f t="array" ref="H2">_xll.xlquoteOptions($F2,H$1)</f>
        <v>122.25</v>
      </c>
      <c r="I2" s="12">
        <v>44176</v>
      </c>
      <c r="J2" t="s">
        <v>16</v>
      </c>
      <c r="K2">
        <v>123</v>
      </c>
      <c r="L2" s="1" cm="1">
        <f t="array" ref="L2">_xll.xlquoteOptions($F2,L$1)</f>
        <v>26.276</v>
      </c>
      <c r="M2" s="1" cm="1">
        <f t="array" ref="M2">_xll.xlquoteOptions($F2,M$1)</f>
        <v>0.43659999999999999</v>
      </c>
      <c r="N2" s="1" cm="1">
        <f t="array" ref="N2">_xll.xlquoteOptions($F2,N$1)</f>
        <v>8.4699999999999998E-2</v>
      </c>
      <c r="O2" s="1" cm="1">
        <f t="array" ref="O2">_xll.xlquoteOptions($F2,O$1)</f>
        <v>-0.1202</v>
      </c>
      <c r="P2" s="1" cm="1">
        <f t="array" ref="P2">_xll.xlquoteOptions($F2,P$1)</f>
        <v>6.9800000000000001E-2</v>
      </c>
      <c r="Q2" s="1" cm="1">
        <f t="array" ref="Q2">_xll.xlquoteOptions($F2,Q$1)</f>
        <v>1.09E-2</v>
      </c>
    </row>
    <row r="3" spans="1:17" x14ac:dyDescent="0.45">
      <c r="A3" t="str" cm="1">
        <f t="array" ref="A3">_xll.xlquoteOptions($F3,A$1)</f>
        <v>AAPL Dec 18 2020 100 Call</v>
      </c>
      <c r="B3" s="1" cm="1">
        <f t="array" ref="B3">_xll.xlquoteOptions($F3,B$1)</f>
        <v>22.35</v>
      </c>
      <c r="C3" s="10" cm="1">
        <f t="array" ref="C3">_xll.xlquoteOptions($F3,C$1)</f>
        <v>-0.72729999999999995</v>
      </c>
      <c r="D3" s="11" cm="1">
        <f t="array" ref="D3">_xll.xlquoteOptions($F3,D$1)/100</f>
        <v>-3.2590000000000001E-2</v>
      </c>
      <c r="F3" t="str">
        <f>G3&amp;"_"&amp;MONTH(I3)&amp;DAY(I3)&amp;RIGHT(YEAR(I3),2)&amp;LEFT(J3)&amp;K3</f>
        <v>AAPL_121820C100</v>
      </c>
      <c r="G3" t="s">
        <v>15</v>
      </c>
      <c r="H3" s="1" cm="1">
        <f t="array" ref="H3">_xll.xlquoteOptions($F3,H$1)</f>
        <v>122.25</v>
      </c>
      <c r="I3" s="12">
        <v>44183</v>
      </c>
      <c r="J3" t="s">
        <v>16</v>
      </c>
      <c r="K3">
        <v>100</v>
      </c>
      <c r="L3" s="1" cm="1">
        <f t="array" ref="L3">_xll.xlquoteOptions($F3,L$1)</f>
        <v>48.693399999999997</v>
      </c>
      <c r="M3" s="1" cm="1">
        <f t="array" ref="M3">_xll.xlquoteOptions($F3,M$1)</f>
        <v>0.98229999999999995</v>
      </c>
      <c r="N3" s="1" cm="1">
        <f t="array" ref="N3">_xll.xlquoteOptions($F3,N$1)</f>
        <v>3.7000000000000002E-3</v>
      </c>
      <c r="O3" s="1" cm="1">
        <f t="array" ref="O3">_xll.xlquoteOptions($F3,O$1)</f>
        <v>-1.9900000000000001E-2</v>
      </c>
      <c r="P3" s="1" cm="1">
        <f t="array" ref="P3">_xll.xlquoteOptions($F3,P$1)</f>
        <v>1.0800000000000001E-2</v>
      </c>
      <c r="Q3" s="1" cm="1">
        <f t="array" ref="Q3">_xll.xlquoteOptions($F3,Q$1)</f>
        <v>3.9300000000000002E-2</v>
      </c>
    </row>
  </sheetData>
  <mergeCells count="1"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2020-12-06T09:49:02Z</dcterms:created>
  <dcterms:modified xsi:type="dcterms:W3CDTF">2020-12-06T10:26:07Z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420d8f8e-b21d-43a7-a10b-8b2f744527d7</vt:lpwstr>
  </property>
</Properties>
</file>