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19524E0D-1B9C-40B8-80A7-CDE6885A4DD1}" xr6:coauthVersionLast="47" xr6:coauthVersionMax="47" xr10:uidLastSave="{00000000-0000-0000-0000-000000000000}"/>
  <bookViews>
    <workbookView xWindow="-98" yWindow="-98" windowWidth="19396" windowHeight="10336" xr2:uid="{00000000-000D-0000-FFFF-FFFF00000000}"/>
  </bookViews>
  <sheets>
    <sheet name="Ratios &amp; Metrics" sheetId="1" r:id="rId1"/>
  </sheets>
  <definedNames>
    <definedName name="Symbol">'Ratios &amp; Metrics'!$A$1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" l="1" a="1"/>
  <c r="B13" i="1" a="1"/>
  <c r="B12" i="1" a="1"/>
  <c r="B38" i="1" a="1"/>
  <c r="B34" i="1" a="1"/>
  <c r="B32" i="1" a="1"/>
  <c r="B30" i="1" a="1"/>
  <c r="B28" i="1" a="1"/>
  <c r="B26" i="1" a="1"/>
  <c r="B24" i="1" a="1"/>
  <c r="B22" i="1" a="1"/>
  <c r="B20" i="1" a="1"/>
  <c r="B18" i="1" a="1"/>
  <c r="B16" i="1" a="1"/>
  <c r="B14" i="1" a="1"/>
  <c r="B10" i="1" a="1"/>
  <c r="B8" i="1" a="1"/>
  <c r="B33" i="1" a="1"/>
  <c r="B29" i="1" a="1"/>
  <c r="B25" i="1" a="1"/>
  <c r="B19" i="1" a="1"/>
  <c r="B9" i="1" a="1"/>
  <c r="B36" i="1" a="1"/>
  <c r="B15" i="1" a="1"/>
  <c r="B37" i="1" a="1"/>
  <c r="B35" i="1" a="1"/>
  <c r="B27" i="1" a="1"/>
  <c r="B23" i="1" a="1"/>
  <c r="B21" i="1" a="1"/>
  <c r="B17" i="1" a="1"/>
  <c r="B11" i="1" a="1"/>
  <c r="B7" i="1" a="1"/>
  <c r="B6" i="1" a="1"/>
  <c r="B5" i="1"/>
  <c r="B4" i="1"/>
  <c r="B31" i="1" l="1"/>
  <c r="B13" i="1"/>
  <c r="B12" i="1"/>
  <c r="B7" i="1"/>
  <c r="B11" i="1"/>
  <c r="B17" i="1"/>
  <c r="B21" i="1"/>
  <c r="B23" i="1"/>
  <c r="B27" i="1"/>
  <c r="B35" i="1"/>
  <c r="B37" i="1"/>
  <c r="B15" i="1"/>
  <c r="B36" i="1"/>
  <c r="B9" i="1"/>
  <c r="B19" i="1"/>
  <c r="B25" i="1"/>
  <c r="B29" i="1"/>
  <c r="B33" i="1"/>
  <c r="B8" i="1"/>
  <c r="B10" i="1"/>
  <c r="B14" i="1"/>
  <c r="B16" i="1"/>
  <c r="B18" i="1"/>
  <c r="B20" i="1"/>
  <c r="B22" i="1"/>
  <c r="B24" i="1"/>
  <c r="B26" i="1"/>
  <c r="B28" i="1"/>
  <c r="B30" i="1"/>
  <c r="B32" i="1"/>
  <c r="B34" i="1"/>
  <c r="B38" i="1"/>
  <c r="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<sst xmlns="http://schemas.openxmlformats.org/spreadsheetml/2006/main" count="72" uniqueCount="72">
  <si>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Market Cap</t>
  </si>
  <si>
    <t>Enterprise Value</t>
  </si>
  <si>
    <t>EV/EBITDA</t>
  </si>
  <si>
    <t>Earnings Yield</t>
  </si>
  <si>
    <t>Debt to Equity</t>
  </si>
  <si>
    <t>Debt to Assets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</si>
  <si>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</si>
  <si>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</si>
  <si>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</si>
  <si>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</si>
  <si>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</si>
  <si>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</si>
  <si>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</si>
  <si>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</si>
  <si>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</si>
  <si>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Pretax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</si>
  <si>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</si>
  <si>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</si>
  <si>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</si>
  <si>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</si>
  <si>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</si>
  <si>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</si>
  <si>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</si>
  <si>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</si>
  <si>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Cash Flow to Debt Ratio</t>
  </si>
  <si>
    <t>Asset Turnover</t>
  </si>
  <si>
    <t>P/B</t>
  </si>
  <si>
    <t>P/S</t>
  </si>
  <si>
    <t>P/E</t>
  </si>
  <si>
    <t>PEG Ratio</t>
  </si>
  <si>
    <t>P/CF</t>
  </si>
  <si>
    <t>P/FCF</t>
  </si>
  <si>
    <t>Dividend Yield</t>
  </si>
  <si>
    <t>Payout Ratio</t>
  </si>
  <si>
    <t>Return on Invested Capital</t>
  </si>
  <si>
    <t>AAPL</t>
  </si>
  <si>
    <t>marketCap</t>
  </si>
  <si>
    <t>enterpriseValue</t>
  </si>
  <si>
    <t>priceToSalesRatio</t>
  </si>
  <si>
    <t>priceToBookRatio</t>
  </si>
  <si>
    <t>priceEarningsRatio</t>
  </si>
  <si>
    <t>priceCashFlowRatio</t>
  </si>
  <si>
    <t>priceToFreeCashFlowsRatio</t>
  </si>
  <si>
    <t>pegRatio</t>
  </si>
  <si>
    <t>enterpriseValueOverEBITDA</t>
  </si>
  <si>
    <t>earningsYield</t>
  </si>
  <si>
    <t>dividendYield</t>
  </si>
  <si>
    <t>payoutRatio</t>
  </si>
  <si>
    <t>cashRatio</t>
  </si>
  <si>
    <t>quickRatio</t>
  </si>
  <si>
    <t>currentRatio</t>
  </si>
  <si>
    <t>daysOfSalesOutstanding</t>
  </si>
  <si>
    <t>daysOfInventoryOutstanding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</si>
  <si>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</si>
  <si>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</si>
  <si>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</si>
  <si>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</si>
  <si>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</si>
  <si>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</si>
  <si>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</si>
  <si>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</si>
  <si>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</si>
  <si>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</si>
  <si>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roic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</si>
  <si>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</si>
  <si>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</si>
  <si>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</si>
  <si>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</si>
  <si>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</si>
  <si>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</si>
  <si>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assetTurnover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</si>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</sst>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  <xf numFmtId="0" fontId="0" fillId="0" borderId="0" xfId="0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/>
  </sheetViews>
  <sheetFormatPr defaultRowHeight="14.25" x14ac:dyDescent="0.45"/>
  <cols>
    <col min="1" max="1" width="24.265625" bestFit="1" customWidth="1"/>
    <col min="2" max="2" width="14" bestFit="1" customWidth="1"/>
    <col min="3" max="3" width="30.265625" hidden="1" customWidth="1"/>
  </cols>
  <sheetData>
    <row r="1" spans="1:3" x14ac:dyDescent="0.45">
      <c r="A1" t="s">
        <v>35</v>
      </c>
    </row>
    <row r="3" spans="1:3" x14ac:dyDescent="0.45">
      <c r="B3" s="4" t="s">
        <v>71</v>
      </c>
    </row>
    <row r="4" spans="1:3" x14ac:dyDescent="0.45">
      <c r="A4" t="s">
        <v>0</v>
      </c>
      <c r="B4" s="2">
        <f>_xll.xlquoteMetrics(Symbol,C4,$B$3)/1000000</f>
        <v>2520772.9021999999</v>
      </c>
      <c r="C4" t="s">
        <v>36</v>
      </c>
    </row>
    <row r="5" spans="1:3" x14ac:dyDescent="0.45">
      <c r="A5" t="s">
        <v>1</v>
      </c>
      <c r="B5" s="2">
        <f>_xll.xlquoteMetrics(Symbol,C5,$B$3)/1000000</f>
        <v>2612961.9021999999</v>
      </c>
      <c r="C5" t="s">
        <v>37</v>
      </c>
    </row>
    <row r="6" spans="1:3" x14ac:dyDescent="0.45">
      <c r="A6" t="s">
        <v>27</v>
      </c>
      <c r="B6" s="1" cm="1">
        <f t="array" ref="B6">_xll.xlquoteRatios(Symbol,C6,$B$3)</f>
        <v>6.44195592916381</v>
      </c>
      <c r="C6" t="s">
        <v>38</v>
      </c>
    </row>
    <row r="7" spans="1:3" x14ac:dyDescent="0.45">
      <c r="A7" t="s">
        <v>26</v>
      </c>
      <c r="B7" s="1" cm="1">
        <f t="array" ref="B7">_xll.xlquoteRatios(Symbol,C7,$B$3)</f>
        <v>42.964332777462303</v>
      </c>
      <c r="C7" t="s">
        <v>39</v>
      </c>
    </row>
    <row r="8" spans="1:3" x14ac:dyDescent="0.45">
      <c r="A8" t="s">
        <v>28</v>
      </c>
      <c r="B8" s="1" cm="1">
        <f t="array" ref="B8">_xll.xlquoteRatios(Symbol,C8,$B$3)</f>
        <v>25.057244935914799</v>
      </c>
      <c r="C8" t="s">
        <v>40</v>
      </c>
    </row>
    <row r="9" spans="1:3" x14ac:dyDescent="0.45">
      <c r="A9" t="s">
        <v>30</v>
      </c>
      <c r="B9" s="1" cm="1">
        <f t="array" ref="B9">_xll.xlquoteRatios(Symbol,C9,$B$3)</f>
        <v>21.116934672317001</v>
      </c>
      <c r="C9" t="s">
        <v>41</v>
      </c>
    </row>
    <row r="10" spans="1:3" x14ac:dyDescent="0.45">
      <c r="A10" t="s">
        <v>31</v>
      </c>
      <c r="B10" s="1" cm="1">
        <f t="array" ref="B10">_xll.xlquoteRatios(Symbol,C10,$B$3)</f>
        <v>23.2058196045807</v>
      </c>
      <c r="C10" t="s">
        <v>42</v>
      </c>
    </row>
    <row r="11" spans="1:3" x14ac:dyDescent="0.45">
      <c r="A11" t="s">
        <v>29</v>
      </c>
      <c r="B11" s="1" cm="1">
        <f t="array" ref="B11">_xll.xlquoteRatios(Symbol,C11,$B$3)</f>
        <v>0.35807718851694897</v>
      </c>
      <c r="C11" t="s">
        <v>43</v>
      </c>
    </row>
    <row r="12" spans="1:3" x14ac:dyDescent="0.45">
      <c r="A12" t="s">
        <v>2</v>
      </c>
      <c r="B12" s="1" cm="1">
        <f t="array" ref="B12">_xll.xlquoteMetrics(Symbol,C12,$B$3)</f>
        <v>19.840558719190899</v>
      </c>
      <c r="C12" t="s">
        <v>44</v>
      </c>
    </row>
    <row r="13" spans="1:3" x14ac:dyDescent="0.45">
      <c r="A13" t="s">
        <v>3</v>
      </c>
      <c r="B13" s="3" cm="1">
        <f t="array" ref="B13">_xll.xlquoteMetrics(Symbol,C13,$B$3)</f>
        <v>3.9524782225739401E-2</v>
      </c>
      <c r="C13" t="s">
        <v>45</v>
      </c>
    </row>
    <row r="14" spans="1:3" x14ac:dyDescent="0.45">
      <c r="A14" t="s">
        <v>32</v>
      </c>
      <c r="B14" s="3" cm="1">
        <f t="array" ref="B14">_xll.xlquoteRatios(Symbol,C14,$B$3)</f>
        <v>5.8267512624627701E-3</v>
      </c>
      <c r="C14" t="s">
        <v>46</v>
      </c>
    </row>
    <row r="15" spans="1:3" x14ac:dyDescent="0.45">
      <c r="A15" t="s">
        <v>33</v>
      </c>
      <c r="B15" s="3" cm="1">
        <f t="array" ref="B15">_xll.xlquoteRatios(Symbol,C15,$B$3)</f>
        <v>0.14600233356418099</v>
      </c>
      <c r="C15" t="s">
        <v>47</v>
      </c>
    </row>
    <row r="16" spans="1:3" x14ac:dyDescent="0.45">
      <c r="A16" t="s">
        <v>6</v>
      </c>
      <c r="B16" s="1" cm="1">
        <f t="array" ref="B16">_xll.xlquoteRatios(Symbol,C16,$B$3)</f>
        <v>0.211760720088086</v>
      </c>
      <c r="C16" t="s">
        <v>48</v>
      </c>
    </row>
    <row r="17" spans="1:3" x14ac:dyDescent="0.45">
      <c r="A17" t="s">
        <v>7</v>
      </c>
      <c r="B17" s="1" cm="1">
        <f t="array" ref="B17">_xll.xlquoteRatios(Symbol,C17,$B$3)</f>
        <v>0.696626704549829</v>
      </c>
      <c r="C17" t="s">
        <v>49</v>
      </c>
    </row>
    <row r="18" spans="1:3" x14ac:dyDescent="0.45">
      <c r="A18" t="s">
        <v>8</v>
      </c>
      <c r="B18" s="1" cm="1">
        <f t="array" ref="B18">_xll.xlquoteRatios(Symbol,C18,$B$3)</f>
        <v>0.86462929169265401</v>
      </c>
      <c r="C18" t="s">
        <v>50</v>
      </c>
    </row>
    <row r="19" spans="1:3" x14ac:dyDescent="0.45">
      <c r="A19" t="s">
        <v>9</v>
      </c>
      <c r="B19" s="1" cm="1">
        <f t="array" ref="B19">_xll.xlquoteRatios(Symbol,C19,$B$3)</f>
        <v>39.784926536994703</v>
      </c>
      <c r="C19" t="s">
        <v>51</v>
      </c>
    </row>
    <row r="20" spans="1:3" x14ac:dyDescent="0.45">
      <c r="A20" t="s">
        <v>10</v>
      </c>
      <c r="B20" s="1" cm="1">
        <f t="array" ref="B20">_xll.xlquoteRatios(Symbol,C20,$B$3)</f>
        <v>9.0269299575293296</v>
      </c>
      <c r="C20" t="s">
        <v>52</v>
      </c>
    </row>
    <row r="21" spans="1:3" x14ac:dyDescent="0.45">
      <c r="A21" t="s">
        <v>11</v>
      </c>
      <c r="B21" s="1" cm="1">
        <f t="array" ref="B21">_xll.xlquoteRatios(Symbol,C21,$B$3)</f>
        <v>80.321898571109898</v>
      </c>
      <c r="C21" t="s">
        <v>53</v>
      </c>
    </row>
    <row r="22" spans="1:3" x14ac:dyDescent="0.45">
      <c r="A22" t="s">
        <v>12</v>
      </c>
      <c r="B22" s="1" cm="1">
        <f t="array" ref="B22">_xll.xlquoteRatios(Symbol,C22,$B$3)</f>
        <v>-38.311153688423097</v>
      </c>
      <c r="C22" t="s">
        <v>54</v>
      </c>
    </row>
    <row r="23" spans="1:3" x14ac:dyDescent="0.45">
      <c r="A23" t="s">
        <v>13</v>
      </c>
      <c r="B23" s="3" cm="1">
        <f t="array" ref="B23">_xll.xlquoteRatios(Symbol,C23,$B$3)</f>
        <v>0.433142730336325</v>
      </c>
      <c r="C23" t="s">
        <v>55</v>
      </c>
    </row>
    <row r="24" spans="1:3" x14ac:dyDescent="0.45">
      <c r="A24" t="s">
        <v>14</v>
      </c>
      <c r="B24" s="3" cm="1">
        <f t="array" ref="B24">_xll.xlquoteRatios(Symbol,C24,$B$3)</f>
        <v>0.30533206723400302</v>
      </c>
      <c r="C24" t="s">
        <v>56</v>
      </c>
    </row>
    <row r="25" spans="1:3" x14ac:dyDescent="0.45">
      <c r="A25" t="s">
        <v>15</v>
      </c>
      <c r="B25" s="3" cm="1">
        <f t="array" ref="B25">_xll.xlquoteRatios(Symbol,C25,$B$3)</f>
        <v>0.30369353515231901</v>
      </c>
      <c r="C25" t="s">
        <v>57</v>
      </c>
    </row>
    <row r="26" spans="1:3" x14ac:dyDescent="0.45">
      <c r="A26" t="s">
        <v>16</v>
      </c>
      <c r="B26" s="3" cm="1">
        <f t="array" ref="B26">_xll.xlquoteRatios(Symbol,C26,$B$3)</f>
        <v>0.25708955416445201</v>
      </c>
      <c r="C26" t="s">
        <v>58</v>
      </c>
    </row>
    <row r="27" spans="1:3" x14ac:dyDescent="0.45">
      <c r="A27" t="s">
        <v>17</v>
      </c>
      <c r="B27" s="3" cm="1">
        <f t="array" ref="B27">_xll.xlquoteRatios(Symbol,C27,$B$3)</f>
        <v>0.15345727054905101</v>
      </c>
      <c r="C27" t="s">
        <v>59</v>
      </c>
    </row>
    <row r="28" spans="1:3" x14ac:dyDescent="0.45">
      <c r="A28" t="s">
        <v>18</v>
      </c>
      <c r="B28" s="3" cm="1">
        <f t="array" ref="B28">_xll.xlquoteRatios(Symbol,C28,$B$3)</f>
        <v>0.29625433752887997</v>
      </c>
      <c r="C28" t="s">
        <v>60</v>
      </c>
    </row>
    <row r="29" spans="1:3" x14ac:dyDescent="0.45">
      <c r="A29" t="s">
        <v>19</v>
      </c>
      <c r="B29" s="3" cm="1">
        <f t="array" ref="B29">_xll.xlquoteRatios(Symbol,C29,$B$3)</f>
        <v>1.5297088988515599</v>
      </c>
      <c r="C29" t="s">
        <v>61</v>
      </c>
    </row>
    <row r="30" spans="1:3" x14ac:dyDescent="0.45">
      <c r="A30" t="s">
        <v>20</v>
      </c>
      <c r="B30" s="3" cm="1">
        <f t="array" ref="B30">_xll.xlquoteRatios(Symbol,C30,$B$3)</f>
        <v>0.57319944195779804</v>
      </c>
      <c r="C30" t="s">
        <v>62</v>
      </c>
    </row>
    <row r="31" spans="1:3" x14ac:dyDescent="0.45">
      <c r="A31" t="s">
        <v>34</v>
      </c>
      <c r="B31" s="3" cm="1">
        <f t="array" ref="B31">_xll.xlquoteMetrics(Symbol,C31,$B$3)</f>
        <v>0.57319944195779804</v>
      </c>
      <c r="C31" t="s">
        <v>63</v>
      </c>
    </row>
    <row r="32" spans="1:3" x14ac:dyDescent="0.45">
      <c r="A32" t="s">
        <v>5</v>
      </c>
      <c r="B32" s="1" cm="1">
        <f t="array" ref="B32">_xll.xlquoteRatios(Symbol,C32,$B$3)</f>
        <v>0.82722139461031396</v>
      </c>
      <c r="C32" t="s">
        <v>64</v>
      </c>
    </row>
    <row r="33" spans="1:3" x14ac:dyDescent="0.45">
      <c r="A33" t="s">
        <v>4</v>
      </c>
      <c r="B33" s="1" cm="1">
        <f t="array" ref="B33">_xll.xlquoteRatios(Symbol,C33,$B$3)</f>
        <v>4.7877536269296304</v>
      </c>
      <c r="C33" t="s">
        <v>65</v>
      </c>
    </row>
    <row r="34" spans="1:3" x14ac:dyDescent="0.45">
      <c r="A34" t="s">
        <v>21</v>
      </c>
      <c r="B34" s="1" cm="1">
        <f t="array" ref="B34">_xll.xlquoteRatios(Symbol,C34,$B$3)</f>
        <v>0.61973600685832497</v>
      </c>
      <c r="C34" t="s">
        <v>66</v>
      </c>
    </row>
    <row r="35" spans="1:3" x14ac:dyDescent="0.45">
      <c r="A35" t="s">
        <v>22</v>
      </c>
      <c r="B35" s="1" cm="1">
        <f t="array" ref="B35">_xll.xlquoteRatios(Symbol,C35,$B$3)</f>
        <v>0.67318530017210498</v>
      </c>
      <c r="C35" t="s">
        <v>67</v>
      </c>
    </row>
    <row r="36" spans="1:3" x14ac:dyDescent="0.45">
      <c r="A36" t="s">
        <v>23</v>
      </c>
      <c r="B36" s="1" cm="1">
        <f t="array" ref="B36">_xll.xlquoteRatios(Symbol,C36,$B$3)</f>
        <v>42.625720461095099</v>
      </c>
      <c r="C36" t="s">
        <v>68</v>
      </c>
    </row>
    <row r="37" spans="1:3" x14ac:dyDescent="0.45">
      <c r="A37" t="s">
        <v>24</v>
      </c>
      <c r="B37" s="1" cm="1">
        <f t="array" ref="B37">_xll.xlquoteRatios(Symbol,C37,$B$3)</f>
        <v>0.98774343935634301</v>
      </c>
      <c r="C37" t="s">
        <v>69</v>
      </c>
    </row>
    <row r="38" spans="1:3" x14ac:dyDescent="0.45">
      <c r="A38" t="s">
        <v>25</v>
      </c>
      <c r="B38" s="1" cm="1">
        <f t="array" ref="B38">_xll.xlquoteRatios(Symbol,C38,$B$3)</f>
        <v>1.15233906912988</v>
      </c>
      <c r="C38" t="s">
        <v>70</v>
      </c>
    </row>
  </sheetData>
  <pageMargins left="0.7" right="0.7" top="0.75" bottom="0.75" header="0.3" footer="0.3"/>
  <ignoredErrors>
    <ignoredError sqref="B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 &amp; Metrics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2022-09-09T02:01:30Z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