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7B63A1A6-FF9F-4408-946B-375B2CFAE7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  <c r="C3" i="1" a="1"/>
  <c r="M3" i="1" a="1"/>
  <c r="O3" i="1" a="1"/>
  <c r="D3" i="1" a="1"/>
  <c r="B3" i="1" a="1"/>
  <c r="L3" i="1" a="1"/>
  <c r="P3" i="1" a="1"/>
  <c r="A3" i="1" a="1"/>
  <c r="N3" i="1" a="1"/>
  <c r="K3" i="1" a="1"/>
  <c r="D3" i="1" l="1"/>
  <c r="C3" i="1"/>
  <c r="L3" i="1"/>
  <c r="M3" i="1"/>
  <c r="A3" i="1"/>
  <c r="N3" i="1"/>
  <c r="B3" i="1"/>
  <c r="K3" i="1"/>
  <c r="O3" i="1"/>
  <c r="P3" i="1"/>
  <c r="P2" i="1" a="1"/>
  <c r="N2" i="1" a="1"/>
  <c r="D2" i="1" a="1"/>
  <c r="C2" i="1" a="1"/>
  <c r="M2" i="1" a="1"/>
  <c r="K2" i="1" a="1"/>
  <c r="B2" i="1" a="1"/>
  <c r="L2" i="1" a="1"/>
  <c r="A2" i="1" a="1"/>
  <c r="O2" i="1" a="1"/>
  <c r="D2" i="1" l="1"/>
  <c r="C2" i="1"/>
  <c r="A2" i="1"/>
  <c r="L2" i="1"/>
  <c r="P2" i="1"/>
  <c r="K2" i="1"/>
  <c r="O2" i="1"/>
  <c r="B2" i="1"/>
  <c r="M2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<sst xmlns="http://schemas.openxmlformats.org/spreadsheetml/2006/main" count="19" uniqueCount="18">
  <si>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Symbol</t>
  </si>
  <si>
    <t>netPercentChangeInDouble</t>
  </si>
  <si>
    <t>Expiration</t>
  </si>
  <si>
    <t>Type</t>
  </si>
  <si>
    <t>Strike</t>
  </si>
  <si>
    <t>AAPL</t>
  </si>
  <si>
    <t>Call</t>
  </si>
  <si>
    <t>Underlying</t>
  </si>
  <si>
    <t>SPX</t>
  </si>
  <si>
    <t>Description</t>
  </si>
  <si>
    <t>Volatility</t>
  </si>
  <si>
    <t>Delta</t>
  </si>
  <si>
    <t>Gamma</t>
  </si>
  <si>
    <t>Theta</t>
  </si>
  <si>
    <t>Vega</t>
  </si>
  <si>
    <t>Rho</t>
  </si>
  <si>
    <t>Change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</si>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</sst>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%"/>
    <numFmt numFmtId="165" formatCode=";;;&quot;Name&quot;"/>
    <numFmt numFmtId="166" formatCode=";;;&quot;Price&quot;"/>
    <numFmt numFmtId="167" formatCode=";;;&quot;Change&quot;"/>
    <numFmt numFmtId="168" formatCode=";;;&quot;Volatility&quot;"/>
    <numFmt numFmtId="169" formatCode=";;;&quot;Delta&quot;"/>
    <numFmt numFmtId="170" formatCode=";;;&quot;Gamma&quot;"/>
    <numFmt numFmtId="171" formatCode=";;;&quot;Theta&quot;"/>
    <numFmt numFmtId="172" formatCode=";;;&quot;Vega&quot;"/>
    <numFmt numFmtId="173" formatCode=";;;&quot;Rho&quot;"/>
    <numFmt numFmtId="174" formatCode="#,##0.00;[Red]\-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1" fillId="0" borderId="0" xfId="1" applyNumberFormat="1"/>
    <xf numFmtId="14" fontId="0" fillId="0" borderId="0" xfId="0" applyNumberFormat="1"/>
    <xf numFmtId="164" fontId="1" fillId="0" borderId="0" xfId="2" applyNumberFormat="1" applyFont="1"/>
    <xf numFmtId="167" fontId="0" fillId="0" borderId="0" xfId="0" applyNumberForma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/>
  </sheetViews>
  <sheetFormatPr defaultRowHeight="14.5" x14ac:dyDescent="0.35"/>
  <cols>
    <col min="1" max="1" width="26.81640625" bestFit="1" customWidth="1"/>
    <col min="3" max="4" width="5.81640625" bestFit="1" customWidth="1"/>
    <col min="5" max="5" width="2.6328125" customWidth="1"/>
    <col min="6" max="6" width="20.26953125" bestFit="1" customWidth="1"/>
    <col min="7" max="7" width="11.08984375" bestFit="1" customWidth="1"/>
    <col min="8" max="8" width="10.453125" bestFit="1" customWidth="1"/>
  </cols>
  <sheetData>
    <row r="1" spans="1:16" x14ac:dyDescent="0.35">
      <c r="A1" s="2" t="s">
        <v>9</v>
      </c>
      <c r="B1" s="3" t="s">
        <v>17</v>
      </c>
      <c r="C1" s="13" t="s">
        <v>16</v>
      </c>
      <c r="D1" s="13" t="s">
        <v>1</v>
      </c>
      <c r="F1" t="s">
        <v>0</v>
      </c>
      <c r="G1" t="s">
        <v>7</v>
      </c>
      <c r="H1" t="s">
        <v>2</v>
      </c>
      <c r="I1" t="s">
        <v>3</v>
      </c>
      <c r="J1" t="s">
        <v>4</v>
      </c>
      <c r="K1" s="4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9" t="s">
        <v>15</v>
      </c>
    </row>
    <row r="2" spans="1:16" x14ac:dyDescent="0.35">
      <c r="A2" t="str" cm="1">
        <f t="array" ref="A2">_xll.xlquoteOption($F2,A$1)</f>
        <v>AAPL Mar 21 2025 $250.00 Call</v>
      </c>
      <c r="B2" s="1" cm="1">
        <f t="array" ref="B2">_xll.xlquoteOption($F2,B$1)</f>
        <v>2.4900000000000002</v>
      </c>
      <c r="C2" s="10" cm="1">
        <f t="array" ref="C2">_xll.xlquoteOption($F2,"Change")</f>
        <v>0</v>
      </c>
      <c r="D2" s="12" cm="1">
        <f t="array" ref="D2">_xll.xlquoteOption($F2,"ChangePercent")/100</f>
        <v>0</v>
      </c>
      <c r="F2" t="str">
        <f>G2&amp;TEXT(H2,"yymmdd")&amp;LEFT(I2)&amp;TEXT(J2*1000,"00000000")</f>
        <v>AAPL250321C00250000</v>
      </c>
      <c r="G2" t="s">
        <v>5</v>
      </c>
      <c r="H2" s="11">
        <v>45737</v>
      </c>
      <c r="I2" t="s">
        <v>6</v>
      </c>
      <c r="J2">
        <v>250</v>
      </c>
      <c r="K2" s="1" cm="1">
        <f t="array" ref="K2">_xll.xlquoteOption($F2,K$1)</f>
        <v>0.22323999999999999</v>
      </c>
      <c r="L2" s="1" cm="1">
        <f t="array" ref="L2">_xll.xlquoteOption($F2,L$1)</f>
        <v>0.21839217164892499</v>
      </c>
      <c r="M2" s="1" cm="1">
        <f t="array" ref="M2">_xll.xlquoteOption($F2,M$1)</f>
        <v>1.3433478991505101E-2</v>
      </c>
      <c r="N2" s="1" cm="1">
        <f t="array" ref="N2">_xll.xlquoteOption($F2,N$1)</f>
        <v>-5.5099955746933299E-2</v>
      </c>
      <c r="O2" s="1" cm="1">
        <f t="array" ref="O2">_xll.xlquoteOption($F2,O$1)</f>
        <v>0.26710196077176401</v>
      </c>
      <c r="P2" s="1" cm="1">
        <f t="array" ref="P2">_xll.xlquoteOption($F2,P$1)</f>
        <v>8.0368062788505501E-2</v>
      </c>
    </row>
    <row r="3" spans="1:16" x14ac:dyDescent="0.35">
      <c r="A3" t="str" cm="1">
        <f t="array" ref="A3">_xll.xlquoteOption($F3,A$1)</f>
        <v>SPX Mar 21 2025 $6000.00 Call</v>
      </c>
      <c r="B3" s="1" cm="1">
        <f t="array" ref="B3">_xll.xlquoteOption($F3,B$1)</f>
        <v>145.38</v>
      </c>
      <c r="C3" s="10" cm="1">
        <f t="array" ref="C3">_xll.xlquoteOption($F3,"Change")</f>
        <v>0</v>
      </c>
      <c r="D3" s="12" cm="1">
        <f t="array" ref="D3">_xll.xlquoteOption($F3,"ChangePercent")/100</f>
        <v>0</v>
      </c>
      <c r="F3" t="str">
        <f>G3&amp;TEXT(H3,"yymmdd")&amp;LEFT(I3)&amp;TEXT(J3*1000,"00000000")</f>
        <v>SPX250321C06000000</v>
      </c>
      <c r="G3" t="s">
        <v>8</v>
      </c>
      <c r="H3" s="11">
        <v>45737</v>
      </c>
      <c r="I3" t="s">
        <v>6</v>
      </c>
      <c r="J3">
        <v>6000</v>
      </c>
      <c r="K3" s="1" cm="1">
        <f t="array" ref="K3">_xll.xlquoteOption($F3,K$1)</f>
        <v>0.132045</v>
      </c>
      <c r="L3" s="1" cm="1">
        <f t="array" ref="L3">_xll.xlquoteOption($F3,L$1)</f>
        <v>0.55009109609212203</v>
      </c>
      <c r="M3" s="1" cm="1">
        <f t="array" ref="M3">_xll.xlquoteOption($F3,M$1)</f>
        <v>1.18063242149138E-3</v>
      </c>
      <c r="N3" s="1" cm="1">
        <f t="array" ref="N3">_xll.xlquoteOption($F3,N$1)</f>
        <v>-1.0484075756345601</v>
      </c>
      <c r="O3" s="1" cm="1">
        <f t="array" ref="O3">_xll.xlquoteOption($F3,O$1)</f>
        <v>9.7349734068049898</v>
      </c>
      <c r="P3" s="1" cm="1">
        <f t="array" ref="P3">_xll.xlquoteOption($F3,P$1)</f>
        <v>4.7347391815526398</v>
      </c>
    </row>
  </sheetData>
  <mergeCells count="1">
    <mergeCell ref="C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Yang</cp:lastModifiedBy>
  <dcterms:created xsi:type="dcterms:W3CDTF">2020-12-06T09:49:02Z</dcterms:created>
  <dcterms:modified xsi:type="dcterms:W3CDTF">2025-01-21T11:20:30Z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420d8f8e-b21d-43a7-a10b-8b2f744527d7</vt:lpwstr>
  </property>
</Properties>
</file>